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mpresas\ANO_2021_20_05_2022\"/>
    </mc:Choice>
  </mc:AlternateContent>
  <xr:revisionPtr revIDLastSave="0" documentId="13_ncr:1_{E6BC926F-8769-4571-8162-FCFBCCE873FD}" xr6:coauthVersionLast="47" xr6:coauthVersionMax="47" xr10:uidLastSave="{00000000-0000-0000-0000-000000000000}"/>
  <bookViews>
    <workbookView xWindow="-120" yWindow="-120" windowWidth="29040" windowHeight="15840" tabRatio="841" xr2:uid="{00000000-000D-0000-FFFF-FFFF00000000}"/>
  </bookViews>
  <sheets>
    <sheet name="Índice" sheetId="21" r:id="rId1"/>
    <sheet name="Notas" sheetId="20" r:id="rId2"/>
    <sheet name="I.1" sheetId="50" r:id="rId3"/>
    <sheet name="I.2" sheetId="51" r:id="rId4"/>
    <sheet name="I.3" sheetId="52" r:id="rId5"/>
    <sheet name="I.4" sheetId="53" r:id="rId6"/>
    <sheet name="I.5" sheetId="54" r:id="rId7"/>
    <sheet name="I.6" sheetId="55" r:id="rId8"/>
    <sheet name="II.1" sheetId="43" r:id="rId9"/>
    <sheet name="II.2" sheetId="45" r:id="rId10"/>
    <sheet name="II.3" sheetId="47" r:id="rId11"/>
    <sheet name="II.4" sheetId="48" r:id="rId12"/>
    <sheet name="II.5" sheetId="49" r:id="rId13"/>
    <sheet name="III.1" sheetId="31" r:id="rId14"/>
    <sheet name="III.2" sheetId="32" r:id="rId15"/>
    <sheet name="III.3" sheetId="33" r:id="rId16"/>
    <sheet name="III.4" sheetId="34" r:id="rId17"/>
    <sheet name="III.5" sheetId="36" r:id="rId18"/>
    <sheet name="III.6" sheetId="37" r:id="rId19"/>
    <sheet name="III.7" sheetId="38" r:id="rId20"/>
    <sheet name="III.8" sheetId="18" r:id="rId21"/>
    <sheet name="III.9" sheetId="64" r:id="rId22"/>
    <sheet name="III.10" sheetId="65" r:id="rId23"/>
    <sheet name="IV.1.1" sheetId="39" r:id="rId24"/>
    <sheet name="IV.1.2" sheetId="2" r:id="rId25"/>
    <sheet name="IV.2.1" sheetId="3" r:id="rId26"/>
    <sheet name="IV.2.2" sheetId="4" r:id="rId27"/>
    <sheet name="IV.3.1" sheetId="5" r:id="rId28"/>
    <sheet name="IV.3.2" sheetId="7" r:id="rId29"/>
    <sheet name="IV.4.1" sheetId="8" r:id="rId30"/>
    <sheet name="IV.4.2" sheetId="9" r:id="rId31"/>
    <sheet name="IV.5" sheetId="10" r:id="rId32"/>
    <sheet name="IV.6" sheetId="23" r:id="rId33"/>
    <sheet name="V.1" sheetId="71" r:id="rId34"/>
    <sheet name="V.2" sheetId="72" r:id="rId35"/>
    <sheet name="V.3" sheetId="73" r:id="rId36"/>
    <sheet name="V.4" sheetId="74" r:id="rId37"/>
    <sheet name="V.5" sheetId="75" r:id="rId38"/>
    <sheet name="VI.1" sheetId="58" r:id="rId39"/>
    <sheet name="VI.2" sheetId="59" r:id="rId40"/>
    <sheet name="VI.3" sheetId="60" r:id="rId41"/>
    <sheet name="VI.4" sheetId="61" r:id="rId42"/>
    <sheet name="VI.5" sheetId="62" r:id="rId43"/>
    <sheet name="VI.6" sheetId="63" r:id="rId44"/>
    <sheet name="VII.1" sheetId="78" r:id="rId45"/>
    <sheet name="VII.2" sheetId="77" r:id="rId46"/>
  </sheets>
  <definedNames>
    <definedName name="_xlnm._FilterDatabase" localSheetId="2" hidden="1">I.1!$B$9:$R$66</definedName>
    <definedName name="_xlnm._FilterDatabase" localSheetId="3" hidden="1">I.2!$B$10:$J$31</definedName>
    <definedName name="_xlnm._FilterDatabase" localSheetId="4" hidden="1">I.3!$B$10:$J$31</definedName>
    <definedName name="_xlnm._FilterDatabase" localSheetId="5" hidden="1">I.4!$B$10:$I$31</definedName>
    <definedName name="_xlnm._FilterDatabase" localSheetId="6" hidden="1">I.5!$B$10:$I$31</definedName>
    <definedName name="_xlnm._FilterDatabase" localSheetId="7" hidden="1">I.6!$B$9:$H$15</definedName>
    <definedName name="_xlnm._FilterDatabase" localSheetId="8" hidden="1">II.1!$B$9:$R$9</definedName>
    <definedName name="_xlnm._FilterDatabase" localSheetId="13" hidden="1">III.1!$B$9:$M$186</definedName>
    <definedName name="_xlnm._FilterDatabase" localSheetId="14" hidden="1">III.2!$A$9:$N$186</definedName>
    <definedName name="_xlnm._FilterDatabase" localSheetId="15" hidden="1">III.3!$B$9:$H$186</definedName>
    <definedName name="_xlnm._FilterDatabase" localSheetId="16" hidden="1">III.4!$B$9:$I$186</definedName>
    <definedName name="_xlnm._FilterDatabase" localSheetId="17" hidden="1">III.5!$B$10:$U$187</definedName>
    <definedName name="_xlnm._FilterDatabase" localSheetId="18" hidden="1">III.6!$B$9:$I$186</definedName>
    <definedName name="_xlnm._FilterDatabase" localSheetId="19" hidden="1">III.7!$B$9:$N$171</definedName>
    <definedName name="_xlnm._FilterDatabase" localSheetId="23" hidden="1">'IV.1.1'!$B$9:$K$150</definedName>
    <definedName name="_xlnm._FilterDatabase" localSheetId="24" hidden="1">'IV.1.2'!$B$9:$K$150</definedName>
    <definedName name="_xlnm._FilterDatabase" localSheetId="25" hidden="1">'IV.2.1'!$B$9:$Q$150</definedName>
    <definedName name="_xlnm._FilterDatabase" localSheetId="26" hidden="1">'IV.2.2'!$B$9:$Q$150</definedName>
    <definedName name="_xlnm._FilterDatabase" localSheetId="27" hidden="1">'IV.3.1'!$B$9:$I$150</definedName>
    <definedName name="_xlnm._FilterDatabase" localSheetId="28" hidden="1">'IV.3.2'!$B$9:$I$150</definedName>
    <definedName name="_xlnm._FilterDatabase" localSheetId="29" hidden="1">'IV.4.1'!$B$9:$H$150</definedName>
    <definedName name="_xlnm._FilterDatabase" localSheetId="30" hidden="1">'IV.4.2'!$B$9:$H$150</definedName>
    <definedName name="_xlnm._FilterDatabase" localSheetId="31" hidden="1">IV.5!$B$9:$G$150</definedName>
    <definedName name="_xlnm._FilterDatabase" localSheetId="32" hidden="1">IV.6!$B$9:$J$66</definedName>
    <definedName name="_xlnm._FilterDatabase" localSheetId="33" hidden="1">V.1!$B$9:$Y$92</definedName>
    <definedName name="_xlnm._FilterDatabase" localSheetId="34" hidden="1">V.2!$B$9:$K$1521</definedName>
    <definedName name="_xlnm._FilterDatabase" localSheetId="35" hidden="1">V.3!$B$9:$P$92</definedName>
    <definedName name="_xlnm._FilterDatabase" localSheetId="36" hidden="1">V.4!$A$9:$S$9</definedName>
    <definedName name="_xlnm._FilterDatabase" localSheetId="37" hidden="1">V.5!$B$9:$I$1521</definedName>
    <definedName name="_xlnm._FilterDatabase" localSheetId="38" hidden="1">VI.1!$A$9:$S$9</definedName>
    <definedName name="_xlnm._FilterDatabase" localSheetId="39" hidden="1">VI.2!$A$9:$AC$9</definedName>
    <definedName name="_xlnm._FilterDatabase" localSheetId="40" hidden="1">VI.3!$A$9:$AB$9</definedName>
    <definedName name="_xlnm._FilterDatabase" localSheetId="41" hidden="1">VI.4!$A$9:$Z$9</definedName>
    <definedName name="_xlnm._FilterDatabase" localSheetId="44" hidden="1">VII.1!$A$9:$P$1521</definedName>
    <definedName name="_xlnm._FilterDatabase" localSheetId="45" hidden="1">VII.2!$B$9:$E$92</definedName>
    <definedName name="_xlnm.Print_Area" localSheetId="2">I.1!$B$1:$R$70</definedName>
    <definedName name="_xlnm.Print_Area" localSheetId="3">I.2!$B$1:$J$35</definedName>
    <definedName name="_xlnm.Print_Area" localSheetId="4">I.3!$B$1:$J$35</definedName>
    <definedName name="_xlnm.Print_Area" localSheetId="5">I.4!$B$1:$I$36</definedName>
    <definedName name="_xlnm.Print_Area" localSheetId="6">I.5!$B$1:$I$36</definedName>
    <definedName name="_xlnm.Print_Area" localSheetId="7">I.6!$B$1:$G$19</definedName>
    <definedName name="_xlnm.Print_Area" localSheetId="8">II.1!$B$1:$R$19</definedName>
    <definedName name="_xlnm.Print_Area" localSheetId="9">II.2!$B$1:$J$20</definedName>
    <definedName name="_xlnm.Print_Area" localSheetId="10">II.3!$B$1:$J$20</definedName>
    <definedName name="_xlnm.Print_Area" localSheetId="11">II.4!$B$1:$I$21</definedName>
    <definedName name="_xlnm.Print_Area" localSheetId="12">II.5!$B$1:$I$21</definedName>
    <definedName name="_xlnm.Print_Area" localSheetId="13">III.1!$B$1:$M$190</definedName>
    <definedName name="_xlnm.Print_Area" localSheetId="22">III.10!$B$1:$L$19</definedName>
    <definedName name="_xlnm.Print_Area" localSheetId="14">III.2!$B$1:$M$190</definedName>
    <definedName name="_xlnm.Print_Area" localSheetId="15">III.3!$B$1:$H$190</definedName>
    <definedName name="_xlnm.Print_Area" localSheetId="16">III.4!$B$1:$I$190</definedName>
    <definedName name="_xlnm.Print_Area" localSheetId="17">III.5!$B$1:$U$191</definedName>
    <definedName name="_xlnm.Print_Area" localSheetId="18">III.6!$B$1:$I$190</definedName>
    <definedName name="_xlnm.Print_Area" localSheetId="19">III.7!$B$1:$N$175</definedName>
    <definedName name="_xlnm.Print_Area" localSheetId="20">III.8!$B$1:$S$20</definedName>
    <definedName name="_xlnm.Print_Area" localSheetId="21">III.9!$B$1:$AD$20</definedName>
    <definedName name="_xlnm.Print_Area" localSheetId="0">Índice!$B$1:$B$66</definedName>
    <definedName name="_xlnm.Print_Area" localSheetId="23">'IV.1.1'!$B$1:$K$154</definedName>
    <definedName name="_xlnm.Print_Area" localSheetId="24">'IV.1.2'!$B$1:$K$154</definedName>
    <definedName name="_xlnm.Print_Area" localSheetId="25">'IV.2.1'!$B$1:$Q$154</definedName>
    <definedName name="_xlnm.Print_Area" localSheetId="26">'IV.2.2'!$B$1:$Q$154</definedName>
    <definedName name="_xlnm.Print_Area" localSheetId="27">'IV.3.1'!$B$1:$I$154</definedName>
    <definedName name="_xlnm.Print_Area" localSheetId="28">'IV.3.2'!$B$1:$I$154</definedName>
    <definedName name="_xlnm.Print_Area" localSheetId="29">'IV.4.1'!$B$1:$H$155</definedName>
    <definedName name="_xlnm.Print_Area" localSheetId="30">'IV.4.2'!$B$1:$H$155</definedName>
    <definedName name="_xlnm.Print_Area" localSheetId="31">IV.5!$B$1:$G$154</definedName>
    <definedName name="_xlnm.Print_Area" localSheetId="32">IV.6!$B$1:$J$70</definedName>
    <definedName name="_xlnm.Print_Area" localSheetId="1">Notas!$B$1:$C$97</definedName>
    <definedName name="_xlnm.Print_Area" localSheetId="33">V.1!$B$1:$Y$96</definedName>
    <definedName name="_xlnm.Print_Area" localSheetId="34">V.2!$B$1:$K$1525</definedName>
    <definedName name="_xlnm.Print_Area" localSheetId="35">V.3!$B$1:$P$96</definedName>
    <definedName name="_xlnm.Print_Area" localSheetId="36">V.4!$B$1:$R$96</definedName>
    <definedName name="_xlnm.Print_Area" localSheetId="37">V.5!$B$1:$I$1525</definedName>
    <definedName name="_xlnm.Print_Area" localSheetId="38">VI.1!$B$1:$S$19</definedName>
    <definedName name="_xlnm.Print_Area" localSheetId="39">VI.2!$B$1:$P$19</definedName>
    <definedName name="_xlnm.Print_Area" localSheetId="40">VI.3!$B$1:$O$19</definedName>
    <definedName name="_xlnm.Print_Area" localSheetId="41">VI.4!$B$1:$O$19</definedName>
    <definedName name="_xlnm.Print_Area" localSheetId="42">VI.5!$B$1:$M$19</definedName>
    <definedName name="_xlnm.Print_Area" localSheetId="43">VI.6!$B$1:$M$19</definedName>
    <definedName name="_xlnm.Print_Area" localSheetId="44">VII.1!$B$1:$I$1525</definedName>
    <definedName name="_xlnm.Print_Area" localSheetId="45">VII.2!$B$1:$E$96</definedName>
    <definedName name="_xlnm.Print_Area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22">#REF!</definedName>
    <definedName name="Print_Area_MI" localSheetId="20">#REF!</definedName>
    <definedName name="Print_Area_MI" localSheetId="21">#REF!</definedName>
    <definedName name="Print_Area_MI" localSheetId="23">#REF!</definedName>
    <definedName name="Print_Area_MI" localSheetId="24">#REF!</definedName>
    <definedName name="Print_Area_MI" localSheetId="25">#REF!</definedName>
    <definedName name="Print_Area_MI" localSheetId="26">#REF!</definedName>
    <definedName name="Print_Area_MI" localSheetId="27">#REF!</definedName>
    <definedName name="Print_Area_MI" localSheetId="28">#REF!</definedName>
    <definedName name="Print_Area_MI" localSheetId="29">#REF!</definedName>
    <definedName name="Print_Area_MI" localSheetId="30">#REF!</definedName>
    <definedName name="Print_Area_MI" localSheetId="31">#REF!</definedName>
    <definedName name="Print_Area_MI" localSheetId="32">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38">#REF!</definedName>
    <definedName name="Print_Area_MI" localSheetId="39">#REF!</definedName>
    <definedName name="Print_Area_MI" localSheetId="40">#REF!</definedName>
    <definedName name="Print_Area_MI" localSheetId="41">#REF!</definedName>
    <definedName name="Print_Area_MI" localSheetId="42">#REF!</definedName>
    <definedName name="Print_Area_MI" localSheetId="43">#REF!</definedName>
    <definedName name="Print_Area_MI" localSheetId="45">#REF!</definedName>
    <definedName name="Print_Area_MI">#REF!</definedName>
    <definedName name="_xlnm.Print_Titles" localSheetId="2">I.1!$1:$7</definedName>
    <definedName name="_xlnm.Print_Titles" localSheetId="3">I.2!$3:$8</definedName>
    <definedName name="_xlnm.Print_Titles" localSheetId="4">I.3!$3:$8</definedName>
    <definedName name="_xlnm.Print_Titles" localSheetId="5">I.4!$3:$8</definedName>
    <definedName name="_xlnm.Print_Titles" localSheetId="6">I.5!$3:$8</definedName>
    <definedName name="_xlnm.Print_Titles" localSheetId="9">II.2!$3:$8</definedName>
    <definedName name="_xlnm.Print_Titles" localSheetId="10">II.3!$3:$8</definedName>
    <definedName name="_xlnm.Print_Titles" localSheetId="11">II.4!$3:$8</definedName>
    <definedName name="_xlnm.Print_Titles" localSheetId="12">II.5!$3:$8</definedName>
    <definedName name="_xlnm.Print_Titles" localSheetId="13">III.1!$1:$7</definedName>
    <definedName name="_xlnm.Print_Titles" localSheetId="14">III.2!$1:$7</definedName>
    <definedName name="_xlnm.Print_Titles" localSheetId="15">III.3!$1:$7</definedName>
    <definedName name="_xlnm.Print_Titles" localSheetId="16">III.4!$1:$7</definedName>
    <definedName name="_xlnm.Print_Titles" localSheetId="17">III.5!$1:$8</definedName>
    <definedName name="_xlnm.Print_Titles" localSheetId="18">III.6!$1:$7</definedName>
    <definedName name="_xlnm.Print_Titles" localSheetId="19">III.7!$1:$7</definedName>
    <definedName name="_xlnm.Print_Titles" localSheetId="23">'IV.1.1'!$1:$7</definedName>
    <definedName name="_xlnm.Print_Titles" localSheetId="24">'IV.1.2'!$1:$7</definedName>
    <definedName name="_xlnm.Print_Titles" localSheetId="25">'IV.2.1'!$1:$7</definedName>
    <definedName name="_xlnm.Print_Titles" localSheetId="26">'IV.2.2'!$1:$7</definedName>
    <definedName name="_xlnm.Print_Titles" localSheetId="27">'IV.3.1'!$1:$7</definedName>
    <definedName name="_xlnm.Print_Titles" localSheetId="28">'IV.3.2'!$1:$7</definedName>
    <definedName name="_xlnm.Print_Titles" localSheetId="29">'IV.4.1'!$1:$7</definedName>
    <definedName name="_xlnm.Print_Titles" localSheetId="30">'IV.4.2'!$1:$7</definedName>
    <definedName name="_xlnm.Print_Titles" localSheetId="31">IV.5!$1:$7</definedName>
    <definedName name="_xlnm.Print_Titles" localSheetId="32">IV.6!$1:$7</definedName>
    <definedName name="_xlnm.Print_Titles" localSheetId="33">V.1!$1:$7</definedName>
    <definedName name="_xlnm.Print_Titles" localSheetId="34">V.2!$1:$7</definedName>
    <definedName name="_xlnm.Print_Titles" localSheetId="35">V.3!$1:$7</definedName>
    <definedName name="_xlnm.Print_Titles" localSheetId="36">V.4!$1:$7</definedName>
    <definedName name="_xlnm.Print_Titles" localSheetId="37">V.5!$1:$7</definedName>
    <definedName name="_xlnm.Print_Titles" localSheetId="45">VII.2!$1:$7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71" l="1"/>
  <c r="G11" i="63" l="1"/>
  <c r="F11" i="63"/>
  <c r="G11" i="62" l="1"/>
  <c r="F11" i="62"/>
  <c r="F11" i="58"/>
  <c r="G11" i="58"/>
  <c r="F11" i="61"/>
  <c r="G11" i="61"/>
  <c r="G11" i="60"/>
  <c r="F11" i="60"/>
  <c r="B30" i="21" l="1"/>
  <c r="B31" i="21"/>
  <c r="C15" i="10" l="1"/>
  <c r="C15" i="9"/>
  <c r="C15" i="8"/>
  <c r="C15" i="7"/>
  <c r="C15" i="5"/>
  <c r="C15" i="4"/>
  <c r="C15" i="3"/>
  <c r="C15" i="2"/>
  <c r="C15" i="38"/>
  <c r="C15" i="37"/>
  <c r="C16" i="36"/>
  <c r="B10" i="21"/>
  <c r="B9" i="21"/>
  <c r="B8" i="21"/>
  <c r="B7" i="21"/>
  <c r="B6" i="21"/>
  <c r="B5" i="21"/>
  <c r="B18" i="21"/>
  <c r="C16" i="54"/>
  <c r="C16" i="53"/>
  <c r="C16" i="52"/>
  <c r="C16" i="51"/>
  <c r="B44" i="21"/>
  <c r="B43" i="21"/>
  <c r="B42" i="21"/>
  <c r="B41" i="21"/>
  <c r="B40" i="21"/>
  <c r="B39" i="21"/>
  <c r="B38" i="21"/>
  <c r="B37" i="21"/>
  <c r="B36" i="21"/>
  <c r="B35" i="21"/>
  <c r="B29" i="21"/>
  <c r="B28" i="21"/>
  <c r="B27" i="21"/>
  <c r="B26" i="21"/>
  <c r="B25" i="21"/>
  <c r="B24" i="21"/>
  <c r="B23" i="21"/>
  <c r="B22" i="21"/>
  <c r="B17" i="21"/>
  <c r="B16" i="21"/>
  <c r="B15" i="21"/>
  <c r="C16" i="49"/>
  <c r="C16" i="48"/>
  <c r="C16" i="47"/>
  <c r="C16" i="45"/>
  <c r="B14" i="21"/>
</calcChain>
</file>

<file path=xl/sharedStrings.xml><?xml version="1.0" encoding="utf-8"?>
<sst xmlns="http://schemas.openxmlformats.org/spreadsheetml/2006/main" count="8569" uniqueCount="408">
  <si>
    <t>(Voltar ao Índice)</t>
  </si>
  <si>
    <t>Total</t>
  </si>
  <si>
    <t>x</t>
  </si>
  <si>
    <t>FORMA JURÍDICA</t>
  </si>
  <si>
    <t>Ano</t>
  </si>
  <si>
    <t>TOTAL</t>
  </si>
  <si>
    <t>Empresas</t>
  </si>
  <si>
    <t>Pessoal ao serviço</t>
  </si>
  <si>
    <t>Nascimentos</t>
  </si>
  <si>
    <t xml:space="preserve">Empresas </t>
  </si>
  <si>
    <t xml:space="preserve">Pessoal ao serviço </t>
  </si>
  <si>
    <t>Pessoal remunerado</t>
  </si>
  <si>
    <t>Volume de negócios</t>
  </si>
  <si>
    <t>Taxa de natalidade</t>
  </si>
  <si>
    <t>Taxa de criação de emprego</t>
  </si>
  <si>
    <t>N.º</t>
  </si>
  <si>
    <t>%</t>
  </si>
  <si>
    <t>SECÇÃO A - AGRICULTURA, PRODUÇÃO ANIMAL, CAÇA, FLORESTA E PESCA</t>
  </si>
  <si>
    <t>SECÇÃO B - INDÚSTRIAS EXTRATIVAS</t>
  </si>
  <si>
    <t>SECÇÃO C - INDÚSTRIAS TRANSFORMADORAS</t>
  </si>
  <si>
    <t>SECÇÃO D - ELETRICIDADE, GÁS, VAPOR, ÁGUA QUENTE E FRIA E AR FRIO</t>
  </si>
  <si>
    <t>SECÇÃO E - CAPTAÇÃO, TRATAMENTO E DISTRIBUIÇÃO DE ÁGUA; SANEAMENTO, GESTÃO DE RESÍDUOS E DESPOLUIÇÃO</t>
  </si>
  <si>
    <t>SECÇÃO F - CONSTRUÇÃO</t>
  </si>
  <si>
    <t>SECÇÃO G - COMÉRCIO POR GROSSO E A RETALHO; REPARAÇÃO DE VEÍCULOS AUTOMÓVEIS E MOTOCICLOS</t>
  </si>
  <si>
    <t>SECÇÃO H - TRANSPORTES E ARMAZENAGEM</t>
  </si>
  <si>
    <t>SECÇÃO I - ALOJAMENTO, RESTAURAÇÃO E SIMILARES</t>
  </si>
  <si>
    <t>SECÇÃO J - ATIVIDADES DE INFORMAÇÃO E DE COMUNICAÇÃO</t>
  </si>
  <si>
    <t>SECÇÃO L - ATIVIDADES IMOBILIÁRIAS</t>
  </si>
  <si>
    <t>SECÇÃO M - ATIVIDADES DE CONSULTORIA, CIENTÍFICAS, TÉCNICAS E SIMILARES</t>
  </si>
  <si>
    <t>SECÇÃO N - ATIVIDADES ADMINISTRATIVAS E DOS SERVIÇOS DE APOIO</t>
  </si>
  <si>
    <t>SECÇÃO P - EDUCAÇÃO</t>
  </si>
  <si>
    <t>SECÇÃO Q - ATIVIDADES DE SAÚDE HUMANA E APOIO SOCIAL</t>
  </si>
  <si>
    <t>SECÇÃO R - ATIVIDADES ARTÍSTICAS, DE ESPETÁCULOS, DESPORTIVAS E RECREATIVAS</t>
  </si>
  <si>
    <t>SECÇÃO S - OUTRAS ATIVIDADES DE SERVIÇOS</t>
  </si>
  <si>
    <t>Empresas individuais</t>
  </si>
  <si>
    <t>Sociedades</t>
  </si>
  <si>
    <t>SECTOR DE ATIVIDADE ECONÓMICA</t>
  </si>
  <si>
    <t>…</t>
  </si>
  <si>
    <t>COM PELO MENOS 1 PESSOA AO SERVIÇO REMUNERADA</t>
  </si>
  <si>
    <t>//</t>
  </si>
  <si>
    <t>Sobreviventes ao fim de:</t>
  </si>
  <si>
    <t>1 ano</t>
  </si>
  <si>
    <t>2 anos</t>
  </si>
  <si>
    <t>3 anos</t>
  </si>
  <si>
    <t>4 anos</t>
  </si>
  <si>
    <t>NASCIMENTOS - TOTAL</t>
  </si>
  <si>
    <t>A 1 ano</t>
  </si>
  <si>
    <t>A 2 anos</t>
  </si>
  <si>
    <t>A 3 anos</t>
  </si>
  <si>
    <t>A 4 anos</t>
  </si>
  <si>
    <t/>
  </si>
  <si>
    <t>Nascimentos líquidos</t>
  </si>
  <si>
    <t>Taxa de rotação</t>
  </si>
  <si>
    <t xml:space="preserve">Nascimentos líquidos </t>
  </si>
  <si>
    <t xml:space="preserve">Taxa de rotação </t>
  </si>
  <si>
    <t>DIMENSÃO</t>
  </si>
  <si>
    <t>PME</t>
  </si>
  <si>
    <t>Micro</t>
  </si>
  <si>
    <t>Pequenas</t>
  </si>
  <si>
    <t>Médias</t>
  </si>
  <si>
    <t>Grandes</t>
  </si>
  <si>
    <t>Pessoas/empresa</t>
  </si>
  <si>
    <t xml:space="preserve">Gastos com o pessoal </t>
  </si>
  <si>
    <t>Remunerações</t>
  </si>
  <si>
    <t>Dimensão média</t>
  </si>
  <si>
    <t>Gastos com o pessoal por pessoa empregada</t>
  </si>
  <si>
    <t>Produtividade aparente 
do trabalho</t>
  </si>
  <si>
    <t>Produtividade do trabalho ajustada ao salário</t>
  </si>
  <si>
    <t>Volume de Negócios</t>
  </si>
  <si>
    <t>Variações nos inventários da produção</t>
  </si>
  <si>
    <t>Trabalhos para a própria entidade</t>
  </si>
  <si>
    <t>Subsídios à exploração</t>
  </si>
  <si>
    <t>Custos das mercadorias vendidas e das matérias consumidas</t>
  </si>
  <si>
    <t>Fornecimentos e serviços externos</t>
  </si>
  <si>
    <t>Juros e gastos similares suportados</t>
  </si>
  <si>
    <t>Vendas</t>
  </si>
  <si>
    <t>Prestação de serviços</t>
  </si>
  <si>
    <t>Produção</t>
  </si>
  <si>
    <t>Excedente bruto de exploração</t>
  </si>
  <si>
    <t>Resultado líquido do período</t>
  </si>
  <si>
    <t>Volume de negócios por pessoa empregada</t>
  </si>
  <si>
    <t>Taxa de valor acrescentado bruto</t>
  </si>
  <si>
    <t>Taxa de margem bruta de exploração</t>
  </si>
  <si>
    <t>Rendibilidade operacional das vendas</t>
  </si>
  <si>
    <t>Formação bruta de capital fixo</t>
  </si>
  <si>
    <t>Investimento em ativos fixos tangíveis, biológicos e propriedades de investimento</t>
  </si>
  <si>
    <t>Investimento em ativos intangíveis</t>
  </si>
  <si>
    <t>Taxa de investimento</t>
  </si>
  <si>
    <t>do qual:</t>
  </si>
  <si>
    <t>Em projetos de desenvolvimento e programas de computador</t>
  </si>
  <si>
    <t>Autonomia Financeira</t>
  </si>
  <si>
    <t>Solvabilidade</t>
  </si>
  <si>
    <t>Debt to equity ratio</t>
  </si>
  <si>
    <t>Rendibilidade das vendas</t>
  </si>
  <si>
    <t>Rendibilidade do ativo</t>
  </si>
  <si>
    <t>Rendibilidade do capital próprio</t>
  </si>
  <si>
    <t>Rotação do ativo</t>
  </si>
  <si>
    <t>Rotação do capital próprio</t>
  </si>
  <si>
    <t>Resultado líquido do período por empresa</t>
  </si>
  <si>
    <t>Valor</t>
  </si>
  <si>
    <t>N.º de vezes</t>
  </si>
  <si>
    <t>VABpm</t>
  </si>
  <si>
    <t>Sociedades com 10 ou mais pessoas remuneradas</t>
  </si>
  <si>
    <t>Sociedades de elevado crescimento</t>
  </si>
  <si>
    <t>"Gazelas" (sociedades jovens de elevado crescimento)</t>
  </si>
  <si>
    <t>ATIVO</t>
  </si>
  <si>
    <t>PASSIVO</t>
  </si>
  <si>
    <t>CAPITAL PRÓPRIO</t>
  </si>
  <si>
    <t>Ativo não corrente</t>
  </si>
  <si>
    <t>Ativo corrente</t>
  </si>
  <si>
    <t>Passivo não corrente</t>
  </si>
  <si>
    <t>Passivo corrente</t>
  </si>
  <si>
    <t>Capital realizado</t>
  </si>
  <si>
    <t>Resultados transitados</t>
  </si>
  <si>
    <t>Ativos fixos tangíveis, biológicos e propriedades de investimento</t>
  </si>
  <si>
    <t>Inventários</t>
  </si>
  <si>
    <t>Clientes</t>
  </si>
  <si>
    <t>Financiamentos obtidos</t>
  </si>
  <si>
    <t>Fornecedores</t>
  </si>
  <si>
    <t>Estado e outros entes públicos</t>
  </si>
  <si>
    <t>SINAIS CONVENCIONAIS, SIGLAS E INDICADORES</t>
  </si>
  <si>
    <t>Sinais convencionais</t>
  </si>
  <si>
    <t>Valor confidencial</t>
  </si>
  <si>
    <t>Não aplicável</t>
  </si>
  <si>
    <t>Valor não disponível</t>
  </si>
  <si>
    <t>Siglas</t>
  </si>
  <si>
    <t>Percentagem</t>
  </si>
  <si>
    <t>Número</t>
  </si>
  <si>
    <t>Micro, Pequenas e Médias Empresas</t>
  </si>
  <si>
    <t>VVN</t>
  </si>
  <si>
    <t>Dado Provisório</t>
  </si>
  <si>
    <t>Indicadores demográficos</t>
  </si>
  <si>
    <t>Fórmula</t>
  </si>
  <si>
    <t>Nascimentos líquidos de empresas</t>
  </si>
  <si>
    <t xml:space="preserve">Total de nascimentos reais de empresas-Total de mortes reais de empresas </t>
  </si>
  <si>
    <t>Pessoas ao serviço nos nascimentos líquidos</t>
  </si>
  <si>
    <t>Total de pessoas ao serviço nos nascimentos reais de empresas-Total de pessoas ao serviço nas mortes reais de empresas</t>
  </si>
  <si>
    <t>Total de pessoas ao serviço nos nascimentos reais de empresas no ano N/Total de pessoas ao serviço de empresas ativas no ano N</t>
  </si>
  <si>
    <t>Taxa de destruição de emprego</t>
  </si>
  <si>
    <t>Total de pessoas ao serviço nas mortes reais de empresas no ano N/Total de pessoas ao serviço de empresas ativas no ano N</t>
  </si>
  <si>
    <t>Taxa de mortalidade de empresas</t>
  </si>
  <si>
    <t>Total de mortes reais de empresas no ano N/Total de empresas ativas no ano N</t>
  </si>
  <si>
    <t>Taxa de natalidade de empresas</t>
  </si>
  <si>
    <t>Total de nascimentos reais de empresas no ano N/Total de empresas ativas no ano N</t>
  </si>
  <si>
    <t>Taxa de rotação de empresas</t>
  </si>
  <si>
    <t>((Total de nascimentos reais + Total de mortes reais)/Total de empresas ativas)*100</t>
  </si>
  <si>
    <t>Taxa de rotação do pessoal ao serviço</t>
  </si>
  <si>
    <t>((Total de pessoal ao serviço dos nascimentos reais + Total de pessoal ao serviço das mortes reais)/Total de pessoas ao serviço)*100</t>
  </si>
  <si>
    <t>Taxa de sobrevivência a 1 ano de empresas</t>
  </si>
  <si>
    <t>Total empresas sobreviventes em N e nascidas em N-1/Total nascimentos reais de empresas no ano N-1</t>
  </si>
  <si>
    <t>Taxa de sobrevivência a 1 ano de empresas com pelo menos 1 pessoa remunerada</t>
  </si>
  <si>
    <t>Total empresas com pelo menos 1 pessoa remunerada sobreviventes  em N e nascidas em N-1/ Total de empresas com pelo menos 1 pessoa remunerada nascida no ano N-1</t>
  </si>
  <si>
    <t>Taxa de sobrevivência a 2 anos</t>
  </si>
  <si>
    <t>Total empresas sobreviventes em N e nascidas em N-2/ Total nascimentos reais de empresas no ano N-2</t>
  </si>
  <si>
    <t>Taxa de sobrevivência a 2 anos de empresas com pelo menos 1 pessoa remunerada</t>
  </si>
  <si>
    <t>Total empresas com pelo menos 1 pessoa remunerada sobreviventes  em N e nascidas em N-2/ Total de empresas com pelo menos 1 pessoa remunerada nascida no ano N-2</t>
  </si>
  <si>
    <t>Taxa de sobrevivência a 3 anos</t>
  </si>
  <si>
    <t>Total empresas sobreviventes em N e nascidas em N-3/ Total nascimentos reais de empresas no ano N-3</t>
  </si>
  <si>
    <t>Taxa de sobrevivência a 3 anos de empresas com pelo menos 1 pessoa remunerada</t>
  </si>
  <si>
    <t>Total empresas com pelo menos 1 pessoa remunerada sobreviventes  em N e nascidas em N-3/ Total de empresas com pelo menos 1 pessoa remunerada nascida no ano N-3</t>
  </si>
  <si>
    <t>Taxa de sobrevivência a 4 anos</t>
  </si>
  <si>
    <t>Total empresas sobreviventes em N e nascidas em N-4/ Total nascimentos reais de empresas no ano N-4</t>
  </si>
  <si>
    <t>Taxa de sobrevivência a 4 anos de empresas com pelo menos 1 pessoa remunerada</t>
  </si>
  <si>
    <t>Total empresas com pelo menos 1 pessoa remunerada sobreviventes  em N e nascidas em N-4/ Total de empresas com pelo menos 1 pessoa remunerada nascida no ano N-4</t>
  </si>
  <si>
    <t>Conceitos</t>
  </si>
  <si>
    <t>Morte real de empresa</t>
  </si>
  <si>
    <t>Empresa que cessou a atividade. Considera-se cessada a atividade, uma vez verificada a dissolução de uma combinação de fatores de produção, desde que não existam quaisquer outras empresas envolvidas no processo. Não se incluem empresas que cessaram a sua atividade devido a fusão, aquisição maioritária, dissolução ou reestruturação de um conjunto de empresas. Não se incluem igualmente, as saídas devidas apenas a uma mudança da atividade.</t>
  </si>
  <si>
    <t>Morte de empresa com pelo menos 1 pessoa remunerada</t>
  </si>
  <si>
    <t>Empresas que cessaram a atividade no ano N com pelo menos uma pessoa remunerada e empresas pertencentes à população de empresas ativas nos anos N+1, N+2 ou em ambas com zero pessoas remuneradas e que tenham pelo menos uma pessoa remunerada no ano N.</t>
  </si>
  <si>
    <t>Nascimento real da empresa</t>
  </si>
  <si>
    <t>Empresa que resulta da criação de uma combinação de fatores de produção, desde que não existem outras empresas envolvidas neste acontecimento. Não se incluem empresas que entram devido a fusão, cisão ou reestruturação de um conjunto de empresas. Não se incluem igualmente, as entradas derivadas somente de uma alteração de atividade.</t>
  </si>
  <si>
    <t>Nascimento de empresa com pelo menos 1 pessoa remunerada</t>
  </si>
  <si>
    <t>Empresas nascidas no ano N com pelo menos 1 pessoa remunerada e empresas já existentes na população de empresas ativas com zero pessoas remuneradas nos anos N-1, N-2 ou em ambas que, pelo crescimento verificado, tenham pelo menos uma pessoa remunerada no ano N.</t>
  </si>
  <si>
    <t>Sobrevivência da empresa</t>
  </si>
  <si>
    <t>A empresa sobrevive se estiver em atividade em termos de volume de negócios e/ou emprego em qualquer período do ano ou se a unidade legal a que está ligada tiver cessado a atividade, mas esta tenha sido retomada por uma ou mais unidades legais novas, criadas especificamente para utilizar os fatores de produção dessa empresa.</t>
  </si>
  <si>
    <t>Autonomia financeira</t>
  </si>
  <si>
    <t>Total do capital próprio/Total do ativo</t>
  </si>
  <si>
    <t>Total do passivo/Total do capital próprio</t>
  </si>
  <si>
    <t>Total de pessoas ao serviço/Total de empresas</t>
  </si>
  <si>
    <t>Empresas de elevado crescimento</t>
  </si>
  <si>
    <r>
      <t>Empresas (com 10 ou mais pessoas remuneradas)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High-Growth enterprises</t>
    </r>
    <r>
      <rPr>
        <sz val="8"/>
        <rFont val="Arial"/>
        <family val="2"/>
      </rPr>
      <t>)</t>
    </r>
  </si>
  <si>
    <t>Empresas jovens de elevado crescimento</t>
  </si>
  <si>
    <r>
      <t>Empresas (com 10 ou mais pessoas remuneradas) até 5 anos de idade com um crescimento médio anual superior a 10% ao longo de um período de 3 anos, sendo o crescimento medido em termos do número de pessoas ao serviço remuneradas (</t>
    </r>
    <r>
      <rPr>
        <i/>
        <sz val="8"/>
        <rFont val="Arial"/>
        <family val="2"/>
      </rPr>
      <t>Gazelles</t>
    </r>
    <r>
      <rPr>
        <sz val="8"/>
        <rFont val="Arial"/>
        <family val="2"/>
      </rPr>
      <t>)</t>
    </r>
  </si>
  <si>
    <t>Total do passivo/Total do ativo</t>
  </si>
  <si>
    <t>Gastos com o pessoal/Total de pessoas ao serviço</t>
  </si>
  <si>
    <t>Produtividade aparente do trabalho</t>
  </si>
  <si>
    <t>Resultado líquido do período/Volume de negócios*100</t>
  </si>
  <si>
    <t>Resultado líquido do período/Total do ativo*100</t>
  </si>
  <si>
    <t>Resultado líquido do período/Total do capital próprio*100</t>
  </si>
  <si>
    <t>Resultados operacionais/Volume de negócios*100</t>
  </si>
  <si>
    <t>Resultado líquido do período/Total de empresas</t>
  </si>
  <si>
    <t>Volume de negócios/Total do ativo</t>
  </si>
  <si>
    <t>Volume de negócios/Total do capital próprio</t>
  </si>
  <si>
    <t>Total do capital próprio/Total do passivo</t>
  </si>
  <si>
    <t>Excedente bruto de exploração/(Volume de negócios+Subsídios à exploração-Impostos)*100</t>
  </si>
  <si>
    <t>Volume de negócios/Total de pessoas ao serviço</t>
  </si>
  <si>
    <t>EBE</t>
  </si>
  <si>
    <t>FBCF</t>
  </si>
  <si>
    <t>Formação Bruta de Capital Fixo</t>
  </si>
  <si>
    <t>Valor Acrescentado Bruto a custo de fatores</t>
  </si>
  <si>
    <t>Valor Acrescentado Bruto a preços de mercado</t>
  </si>
  <si>
    <t>Calheta</t>
  </si>
  <si>
    <t>Câmara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</si>
  <si>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</si>
  <si>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</si>
  <si>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</si>
  <si>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</si>
  <si>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</si>
  <si>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</si>
  <si>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</si>
  <si>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</si>
  <si>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São Vicente</t>
  </si>
  <si>
    <t>Valor acrescentado bruto</t>
  </si>
  <si>
    <t>Indicador de concentração do volume de negócios das quatro maiores empresas</t>
  </si>
  <si>
    <t>Nascimentos de Empresas</t>
  </si>
  <si>
    <t>Mortes</t>
  </si>
  <si>
    <t>Taxa de mortalidade</t>
  </si>
  <si>
    <t>NASCIMENTOS - COM PELO MENOS 1 PESSOA AO SERVIÇO REMUNERADA</t>
  </si>
  <si>
    <t>Região Autónoma da Madeira</t>
  </si>
  <si>
    <t>Taxa de sobrevivência de acordo com o ano de nascimento da empresa</t>
  </si>
  <si>
    <t>Indicadores</t>
  </si>
  <si>
    <t>Conjunto de atividades económicas correspondentes às indústrias de baixa tecnologia (divisões 10, 11, 12, 13, 14, 15, 16, 17, 31 e grupos 181, 321, 322, 323, 324 e 329 da CAE Rev. 3).</t>
  </si>
  <si>
    <t>Definições</t>
  </si>
  <si>
    <t>Proporção de empresas das indústrias de baixa tecnologia nas empresas das indústrias transformadoras</t>
  </si>
  <si>
    <t>Proporção do valor acrescentado bruto das indústrias de baixa tecnologia no valor acrescentado bruto das indústrias transformadoras</t>
  </si>
  <si>
    <t>Proporção de pessoal ao serviço nas indústrias de baixa tecnologia no total do pessoal ao serviço nas indústrias transformadoras</t>
  </si>
  <si>
    <t>Rácio entre a despesa em desenvolvimento e o volume de negócios das empresas com menos de 250 pessoas ao serviço das indústrias transformadoras</t>
  </si>
  <si>
    <t>Proporção do valor acrescentado bruto das indústrias transformadoras com factores competitivos avançados no valor acrescentado bruto das indústrias transformadoras</t>
  </si>
  <si>
    <t>Proporção de empresas das indústrias transformadoras com factores competitivos avançados nas empresas das indústrias transformadoras</t>
  </si>
  <si>
    <t>Proporção de pessoal ao serviço nas indústrias transformadoras com factores competitivos avançados no total do pessoal ao serviço nas indústrias transformadoras</t>
  </si>
  <si>
    <t>Proporção do volume de negócios das indústrias transformadoras com factores competitivos avançados no volume de negócios das indústrias transformadoras</t>
  </si>
  <si>
    <t>Conjunto de atividades económicas correspondentes às divisões 59, 60, 61, 62, 63 e 72 da CAE Rev. 3</t>
  </si>
  <si>
    <t>Serviços intensivos em conhecimento de alta tecnologia</t>
  </si>
  <si>
    <t>Indústrias de Baixa Tecnologia</t>
  </si>
  <si>
    <t>Conjunto de atividades económicas correspondentes às divisões 18, 20, 21, 22, 23, 24, 25, 26, 27, 28, 29, 30 e 33 e ao grupo 325 das indústrias transformadoras (CAE Rev. 3).</t>
  </si>
  <si>
    <t>Factores competitivos avançados</t>
  </si>
  <si>
    <t>Proporção de volume de negócios em serviços intensivos em conhecimento de alta tecnologia no volume de negócios dos serviços</t>
  </si>
  <si>
    <t>Proporção do valor acrescentado bruto dos serviços intensivos em conhecimento de alta tecnologia no valor acrescentado bruto dos serviços</t>
  </si>
  <si>
    <t>Proporção de pessoal ao serviço em serviços intensivos em conhecimento de alta tecnologia no total do pessoal ao serviço em serviços</t>
  </si>
  <si>
    <t>Proporção de pessoal ao serviço em actividades de tecnologias da informação e da comunicação</t>
  </si>
  <si>
    <t>Proporção do volume de negócios em atividades de tecnologias da informação e da comunicação</t>
  </si>
  <si>
    <t>Proporção do valor acrescentado bruto das empresas com atividades de tecnologias da informação e da comunicação</t>
  </si>
  <si>
    <t>Proporção de empresas com atividades de tecnologias da informação e da comunicação</t>
  </si>
  <si>
    <t>Nascimentos de empresas em sectores de alta e média-alta tecnologia</t>
  </si>
  <si>
    <t>Correspondem às indústrias de alta tecnologia (divisões 21 e 26 e grupo 303 da CAE Rev.3), indústrias de média-alta tecnologia (divisões 20, 27, 28 e 29 e grupos 254, 302, 304, 309 e 325 da CAE Rev.3) e aos serviços intensivos em conhecimento de alta tecnologia (divisões 59, 60, 61, 62, 63, e 72 da CAE Rev.3).</t>
  </si>
  <si>
    <t>Sectores de Alta e Média-Alta Tecnologia</t>
  </si>
  <si>
    <t>Ramo da ciência da computação e da sua utilização prática que tenta classificar, conservar e disseminar a informação. É uma aplicação de sistemas de informação e de conhecimentos em especial aplicados nos negócios e na aprendizagem. São os aparelhos de hardware e de software que formam a estrutura electrónica de apoio à lógica da informação.</t>
  </si>
  <si>
    <t>Tecnologias da Informação e Comunicação</t>
  </si>
  <si>
    <t>Proporção dos nascimentos de empresas em sectores de alta e média-alta tecnologia</t>
  </si>
  <si>
    <t>Proporção do valor acrescentado bruto das empresas em sectores de alta e média-alta tecnologia</t>
  </si>
  <si>
    <t>Proporção de empresas de serviços intensivos em conhecimento de alta tecnologia no total dos serviços</t>
  </si>
  <si>
    <t>Conjunto de atividades económicas correspondentes às indústrias de alta tecnologia (divisões 21 e 26 e grupo 303 da CAE Rev. 3) e às indústrias de média-alta tecnologia (divisões 20, 27, 28 e 29 e grupos 254, 302, 304, 309 e 325  da CAE Rev. 3), definido com base na classificação das atividades económicas de acordo com a intensidade tecnológica.</t>
  </si>
  <si>
    <t>Indústrias de Alta e Média-Alta Tecnologia</t>
  </si>
  <si>
    <t>Proporção de pessoal ao serviço nas indústrias de alta e média-alta tecnologia no total do pessoal ao serviço nas indústrias transformadoras</t>
  </si>
  <si>
    <t>Proporção do valor acrescentado bruto das indústrias de alta e média-alta tecnologia no valor acrescentado bruto das indústrias transformadoras</t>
  </si>
  <si>
    <t>Proporção do volume de negócios das indústrias de alta e média-alta tecnologia no volume de negócios das indústrias transformadoras</t>
  </si>
  <si>
    <t>Proporção de empresas das indústrias de alta e média-alta tecnologia nas empresas das indústrias transformadoras</t>
  </si>
  <si>
    <t>Correspondem às atividades económicas transacionáveis (secções A, B e C) e aos serviços internacionalizáveis (secções H, I, J, L, M e N da CAE Rev. 3).</t>
  </si>
  <si>
    <t xml:space="preserve">Ramos de Atividade Internacionalizáveis </t>
  </si>
  <si>
    <t>Taxa de sobrevivência das empresas dos ramos de atividade internacionalizáveis de acordo com o ano de nascimento da empresa</t>
  </si>
  <si>
    <t>Proporção do volume de negócios das indústrias de baixa tecnologia no volume de negócios das indústrias transformadoras</t>
  </si>
  <si>
    <t>Proporção de empresas em sectores de alta e média-alta tecnologia</t>
  </si>
  <si>
    <t>Proporção de pessoal ao serviço em sectores de alta e média-alta tecnologia</t>
  </si>
  <si>
    <t>Proporção do volume de negócios das empresas em sectores de alta e média-alta tecnologia</t>
  </si>
  <si>
    <t xml:space="preserve"> </t>
  </si>
  <si>
    <t>5 anos</t>
  </si>
  <si>
    <t>A 5 anos</t>
  </si>
  <si>
    <t>Indicador de concentração do valor acrescentado bruto das quatro maiores empresas</t>
  </si>
  <si>
    <t>Ativo</t>
  </si>
  <si>
    <t>Passivo</t>
  </si>
  <si>
    <t>Capital próprio</t>
  </si>
  <si>
    <t>Investimentos em ativos fixos tangíveis, biológicos e propriedades de investimento</t>
  </si>
  <si>
    <t>NASCIMENTOS</t>
  </si>
  <si>
    <t>Sobrevivência</t>
  </si>
  <si>
    <t>Po</t>
  </si>
  <si>
    <t>Taxa de sobrevivência das empresas nascidas</t>
  </si>
  <si>
    <t>Rc</t>
  </si>
  <si>
    <t>Empresas com 10 ou mais pessoas remuneradas</t>
  </si>
  <si>
    <t>Gazelas (empresas jovens de elevado crescimento)</t>
  </si>
  <si>
    <t>Nota metodológica</t>
  </si>
  <si>
    <t xml:space="preserve">A classificação das empresas de grande dimensão baseou-se na adaptação da Recomendação da Comissão de 6 de maio de 2003. </t>
  </si>
  <si>
    <t>- Empresas com 250 ou mais pessoas ao serviço ou;</t>
  </si>
  <si>
    <t>- Empresas com volume de negócios superior a 50 milhões de euros e ativo líquido superior a 43 milhões de euros.</t>
  </si>
  <si>
    <r>
      <t xml:space="preserve">Assim, foram consideradas </t>
    </r>
    <r>
      <rPr>
        <b/>
        <sz val="8"/>
        <rFont val="Arial"/>
        <family val="2"/>
      </rPr>
      <t>grandes empresas</t>
    </r>
    <r>
      <rPr>
        <sz val="8"/>
        <rFont val="Arial"/>
        <family val="2"/>
      </rPr>
      <t>:</t>
    </r>
  </si>
  <si>
    <r>
      <t xml:space="preserve">As empresas que não cumpriam estes critérios foram classificadas como </t>
    </r>
    <r>
      <rPr>
        <b/>
        <sz val="8"/>
        <rFont val="Arial"/>
        <family val="2"/>
      </rPr>
      <t>PME,</t>
    </r>
    <r>
      <rPr>
        <sz val="8"/>
        <rFont val="Arial"/>
        <family val="2"/>
      </rPr>
      <t xml:space="preserve"> das quais:</t>
    </r>
  </si>
  <si>
    <r>
      <t xml:space="preserve">Uma </t>
    </r>
    <r>
      <rPr>
        <b/>
        <sz val="8"/>
        <rFont val="Arial"/>
        <family val="2"/>
      </rPr>
      <t>média empresa</t>
    </r>
    <r>
      <rPr>
        <sz val="8"/>
        <rFont val="Arial"/>
        <family val="2"/>
      </rPr>
      <t xml:space="preserve"> é definida como uma empresa que emprega menos de 250 pessoas e cujo volume de negócios anual não excede 50 milhões de euros ou o balanço total anual não excede 43 milhões de euros, e que não está classificada como micro ou pequena empresa.</t>
    </r>
  </si>
  <si>
    <r>
      <t xml:space="preserve">Uma </t>
    </r>
    <r>
      <rPr>
        <b/>
        <sz val="8"/>
        <rFont val="Arial"/>
        <family val="2"/>
      </rPr>
      <t>pequena empresa</t>
    </r>
    <r>
      <rPr>
        <sz val="8"/>
        <rFont val="Arial"/>
        <family val="2"/>
      </rPr>
      <t xml:space="preserve"> é definida como uma empresa que emprega menos de 50 pessoas e cujo volume de negócios anual ou balanço total anual não excede 10 milhões de euros, e que não está classificada como uma microempresa.</t>
    </r>
  </si>
  <si>
    <r>
      <t xml:space="preserve">Uma </t>
    </r>
    <r>
      <rPr>
        <b/>
        <sz val="8"/>
        <rFont val="Arial"/>
        <family val="2"/>
      </rPr>
      <t>microempresa</t>
    </r>
    <r>
      <rPr>
        <sz val="8"/>
        <rFont val="Arial"/>
        <family val="2"/>
      </rPr>
      <t xml:space="preserve"> é definida como uma empresa que emprega menos de 10 pessoas e cujo volume de negócios anual ou balanço total anual não excede 2 milhões de euros.”</t>
    </r>
  </si>
  <si>
    <t>SECTOR EMPRESARIAL DA REGIÃO AUTÓNOMA DA MADEIRA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</si>
  <si>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Sistema de Contas Integradas das Empresas (SCIE)</t>
    </r>
  </si>
  <si>
    <t>I.1 - Indicadores Económicos e Patrimoniais das Empresas</t>
  </si>
  <si>
    <t>I.2 - Nascimentos, Sobrevivência dos nascimentos e Mortes das Empresas</t>
  </si>
  <si>
    <t>I.3 - Nascimentos, Sobrevivência dos nascimentos e Mortes das Empresas (com pelo menos 1 pessoa ao serviço remunerada)</t>
  </si>
  <si>
    <t>I.4 - Taxa de natalidade, taxa de sobrevivência dos nascimentos e taxa de mortalidade das Empresas</t>
  </si>
  <si>
    <t>I.5 - Taxa de natalidade, taxa de sobrevivência dos nascimentos e taxa de mortalidade das Empresas (com pelo menos 1 pessoa ao serviço remunerada)</t>
  </si>
  <si>
    <t>I.6 - Sociedades de elevado crescimento e "Gazelas"</t>
  </si>
  <si>
    <t>II.1 - Indicadores Económicos e Patrimoniais das Empresas Financeiras</t>
  </si>
  <si>
    <t>II.2 - Nascimentos, Sobrevivência dos nascimentos e Mortes das Empresas Financeiras</t>
  </si>
  <si>
    <t>II.3 - Nascimentos, Sobrevivência dos nascimentos e Mortes das Empresas Financeiras (com pelo menos 1 pessoa ao serviço remunerada)</t>
  </si>
  <si>
    <t>II.4 - Taxa de natalidade, taxa de sobrevivência dos nascimentos e taxa de mortalidade das Empresas Financeiras</t>
  </si>
  <si>
    <t>II.5 - Taxa de natalidade, taxa de sobrevivência dos nascimentos e taxa de mortalidade das Empresas Financeiras (com pelo menos 1 pessoa ao serviço remunerada)</t>
  </si>
  <si>
    <t xml:space="preserve">III.1 - Pessoas ao serviço nas Empresas não Financeiras, por forma jurídica, dimensão e sector de atividade económica </t>
  </si>
  <si>
    <t xml:space="preserve">III.2 - Rendimentos e gastos nas Empresas não Financeiras, por forma jurídica, dimensão e sector de atividade económica </t>
  </si>
  <si>
    <t xml:space="preserve">III.3 - Resultados nas Empresas não Financeiras, por forma jurídica, dimensão e sector de atividade económica </t>
  </si>
  <si>
    <t xml:space="preserve">III.4 - Rácios económicos nas Empresas não Financeiras, por forma jurídica, dimensão e sector de atividade económica </t>
  </si>
  <si>
    <t xml:space="preserve">III.5 - Balanço - Totais, nas Empresas não Financeiras, por forma jurídica, dimensão e sector de atividade económica </t>
  </si>
  <si>
    <t xml:space="preserve">III.6 - Formação Bruta de Capital Fixa e Investimentos nas Empresas não Financeiras, por forma jurídica, dimensão e sector de atividade económica </t>
  </si>
  <si>
    <t xml:space="preserve">III.7 - Rácios financeiros das Sociedades não Financeiras, por dimensão e sector de atividade económica </t>
  </si>
  <si>
    <t>III.8 - Sociedades não Financeiras de elevado crescimento e "Gazelas"</t>
  </si>
  <si>
    <t>IV.1.1 - Nascimentos de Empresas não Financeiras, por forma jurídica e sector de atividade económica</t>
  </si>
  <si>
    <t>IV.1.2 - Nascimentos de Empresas não Financeiras, por forma jurídica e sector de atividade económica (com pelo menos 1 pessoa ao serviço remunerada)</t>
  </si>
  <si>
    <t>IV.2.1 - Mortes de Empresas não Financeiras, por forma jurídica e sector de atividade económica</t>
  </si>
  <si>
    <t>IV.3.1 - Sobrevivência dos nascimentos de Empresas não Financeiras, por forma jurídica e sector de atividade económica</t>
  </si>
  <si>
    <t>IV.2.2 - Mortes de Empresas não Financeiras, por forma jurídica e sector de atividade económica (com pelo menos 1 pessoa ao serviço remunerada)</t>
  </si>
  <si>
    <t>IV.3.2 - Sobrevivência dos nascimentos de Empresas não Financeiras, por forma jurídica e sector de atividade económica (com pelo menos 1 pessoa ao serviço remunerada)</t>
  </si>
  <si>
    <t>IV.4.1 - Taxa de sobrevivência dos nascimentos de Empresas não Financeiras, por forma jurídica e sector de atividade económica</t>
  </si>
  <si>
    <t>IV.4.2 - Taxa de sobrevivência dos nascimentos de Empresas não Financeiras, por forma jurídica e sector de atividade económica (com pelo menos 1 pessoa ao serviço remunerada)</t>
  </si>
  <si>
    <t xml:space="preserve">IV.5 - Outros indicadores demográficos nas Empresas não Financeiras, por forma jurídica e sector de atividade económica </t>
  </si>
  <si>
    <t>IV.6 - Taxa de natalidade, de sobrevivência e de mortalidade das Empresas não Financeiras por dimensão</t>
  </si>
  <si>
    <t>V.1 - Indicadores das Empresas não Financeiras por Município</t>
  </si>
  <si>
    <t>V.2 - Indicadores das Empresas não Financeiras por sector de atividade económica e Município</t>
  </si>
  <si>
    <t>VI.1 - Indicadores das empresas em sectores de alta e média-alta tecnologia (CAE Rev. 3)</t>
  </si>
  <si>
    <t>VI.2 - Indicadores das empresas de serviços intensivos em conhecimento de alta tecnologia (CAE Rev. 3)</t>
  </si>
  <si>
    <t>VI.3 - Indicadores das empresas com actividades de tecnologias da informação e da comunicação, TIC (CAE Rev. 3)</t>
  </si>
  <si>
    <t>VI.4 - Indicadores das indústrias de alta e média-alta tecnologia nas empresas das indústrias transformadoras (CAE Rev. 3)</t>
  </si>
  <si>
    <t>VI.5 - Indicadores das indústrias transformadoras com factores competitivos avançados (CAE Rev. 3)</t>
  </si>
  <si>
    <t>VI.6 - Indicadores das indústrias de baixa tecnologia (CAE Rev. 3)</t>
  </si>
  <si>
    <t>VII.1 - Indicadores dos Estabelecimentos das Empresas não Financeiras por sector de atividade económica e Município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</si>
  <si>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INE, Sistema de Contas Integradas das Empresas (SCIE)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</si>
  <si>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 taxa de sobrevivência está expressa de acordo com o ano de nascimento da empresa.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</si>
  <si>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está expressa de acordo com o ano de nascimento da empresa.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</si>
  <si>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Sistema de Contas Integradas das Empresas (SCIE)</t>
    </r>
  </si>
  <si>
    <r>
      <t>Peso dos gastos com o pessoal no VAB</t>
    </r>
    <r>
      <rPr>
        <b/>
        <vertAlign val="subscript"/>
        <sz val="8"/>
        <color indexed="22"/>
        <rFont val="Arial"/>
        <family val="2"/>
      </rPr>
      <t>pm</t>
    </r>
  </si>
  <si>
    <t>Pessoal ao 
serviço</t>
  </si>
  <si>
    <r>
      <t>VAB</t>
    </r>
    <r>
      <rPr>
        <b/>
        <vertAlign val="subscript"/>
        <sz val="8"/>
        <color indexed="22"/>
        <rFont val="Arial"/>
        <family val="2"/>
      </rPr>
      <t>pm</t>
    </r>
  </si>
  <si>
    <r>
      <t>Peso do EBE no VAB</t>
    </r>
    <r>
      <rPr>
        <b/>
        <vertAlign val="subscript"/>
        <sz val="8"/>
        <color indexed="22"/>
        <rFont val="Arial"/>
        <family val="2"/>
      </rPr>
      <t>pm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</si>
  <si>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 taxa de sobrevivência é calculada de acordo com o ano de nascimento da empresa</t>
    </r>
  </si>
  <si>
    <t>Taxa de 
natalidade</t>
  </si>
  <si>
    <t>Mortes de 
Empresas</t>
  </si>
  <si>
    <t>Taxa de 
mortalidade</t>
  </si>
  <si>
    <t>Valor acrescentado 
bruto</t>
  </si>
  <si>
    <r>
      <t xml:space="preserve">Ativos intangíveis (inclui </t>
    </r>
    <r>
      <rPr>
        <b/>
        <i/>
        <sz val="8"/>
        <color indexed="22"/>
        <rFont val="Arial"/>
        <family val="2"/>
      </rPr>
      <t>goodwill</t>
    </r>
    <r>
      <rPr>
        <b/>
        <sz val="8"/>
        <color indexed="22"/>
        <rFont val="Arial"/>
        <family val="2"/>
      </rPr>
      <t>)</t>
    </r>
  </si>
  <si>
    <t>Debt to equity 
ratio</t>
  </si>
  <si>
    <r>
      <t>10</t>
    </r>
    <r>
      <rPr>
        <b/>
        <vertAlign val="superscript"/>
        <sz val="8"/>
        <color indexed="22"/>
        <rFont val="Arial"/>
        <family val="2"/>
      </rPr>
      <t xml:space="preserve">3 </t>
    </r>
    <r>
      <rPr>
        <b/>
        <sz val="8"/>
        <color indexed="22"/>
        <rFont val="Arial"/>
        <family val="2"/>
      </rPr>
      <t>Euros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</si>
  <si>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</si>
  <si>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Euros/empresa</t>
    </r>
  </si>
  <si>
    <r>
      <t>10</t>
    </r>
    <r>
      <rPr>
        <b/>
        <vertAlign val="superscript"/>
        <sz val="8"/>
        <color indexed="22"/>
        <rFont val="Arial"/>
        <family val="2"/>
      </rPr>
      <t>3</t>
    </r>
    <r>
      <rPr>
        <b/>
        <sz val="8"/>
        <color indexed="22"/>
        <rFont val="Arial"/>
        <family val="2"/>
      </rPr>
      <t xml:space="preserve"> Euros/pessoa</t>
    </r>
  </si>
  <si>
    <r>
      <t>VAB</t>
    </r>
    <r>
      <rPr>
        <sz val="8"/>
        <color indexed="8"/>
        <rFont val="Arial"/>
        <family val="2"/>
      </rPr>
      <t>pm</t>
    </r>
  </si>
  <si>
    <r>
      <t>VAB</t>
    </r>
    <r>
      <rPr>
        <sz val="8"/>
        <color indexed="8"/>
        <rFont val="Arial"/>
        <family val="2"/>
      </rPr>
      <t>cf</t>
    </r>
  </si>
  <si>
    <r>
      <t>Peso do EBE no VAB</t>
    </r>
    <r>
      <rPr>
        <sz val="8"/>
        <color indexed="8"/>
        <rFont val="Arial"/>
        <family val="2"/>
      </rPr>
      <t>pm</t>
    </r>
  </si>
  <si>
    <r>
      <t>Peso dos gastos com o pessoal no VAB</t>
    </r>
    <r>
      <rPr>
        <sz val="8"/>
        <color indexed="8"/>
        <rFont val="Arial"/>
        <family val="2"/>
      </rPr>
      <t>pm</t>
    </r>
  </si>
  <si>
    <r>
      <t>VAB</t>
    </r>
    <r>
      <rPr>
        <sz val="8"/>
        <color indexed="8"/>
        <rFont val="Arial"/>
        <family val="2"/>
      </rPr>
      <t>cf/Total de pessoas ao serviço</t>
    </r>
  </si>
  <si>
    <r>
      <t>[(VAB</t>
    </r>
    <r>
      <rPr>
        <sz val="8"/>
        <color indexed="8"/>
        <rFont val="Arial"/>
        <family val="2"/>
      </rPr>
      <t>cf/Gastos com o pessoal)*(Total de pessoas ao serviço remuneradas/Total de pessoas ao serviço)]*100</t>
    </r>
  </si>
  <si>
    <r>
      <t>VAB</t>
    </r>
    <r>
      <rPr>
        <sz val="8"/>
        <color indexed="8"/>
        <rFont val="Arial"/>
        <family val="2"/>
      </rPr>
      <t>pm/Produção*100</t>
    </r>
  </si>
  <si>
    <r>
      <t>Formação bruta de capital fixo/VAB</t>
    </r>
    <r>
      <rPr>
        <sz val="8"/>
        <color indexed="8"/>
        <rFont val="Arial"/>
        <family val="2"/>
      </rPr>
      <t>cf*100</t>
    </r>
  </si>
  <si>
    <r>
      <t>Gastos com o pessoal/VAB</t>
    </r>
    <r>
      <rPr>
        <sz val="8"/>
        <color indexed="8"/>
        <rFont val="Arial"/>
        <family val="2"/>
      </rPr>
      <t>pm*100</t>
    </r>
  </si>
  <si>
    <r>
      <t>Excedente bruto de exploração/VAB</t>
    </r>
    <r>
      <rPr>
        <sz val="8"/>
        <color indexed="8"/>
        <rFont val="Arial"/>
        <family val="2"/>
      </rPr>
      <t>pm*100</t>
    </r>
  </si>
  <si>
    <t>Pe</t>
  </si>
  <si>
    <t>Proporção do valor acrescentado bruto das indústrias de alta e média-alta tecnologia no valor acrescentado bruto total</t>
  </si>
  <si>
    <t>Valor retificado</t>
  </si>
  <si>
    <t>Rácio de endividamento</t>
  </si>
  <si>
    <t>Indicador de concentração do pessoal ao serviço das quatro maiores empresas</t>
  </si>
  <si>
    <t>Dado Preliminar (Estimativa)</t>
  </si>
  <si>
    <t>Rácio Endividamento</t>
  </si>
  <si>
    <t>Taxa de sobrevivência a 5 anos</t>
  </si>
  <si>
    <t>Total empresas sobreviventes em N e nascidas em N-5/Total nascimentos reais de empresas no ano N-5</t>
  </si>
  <si>
    <t>Taxa de sobrevivência a 5 anos de empresas com pelo menos 1 pessoa remunerada</t>
  </si>
  <si>
    <t>Total empresas com pelo menos 1 pessoa remunerada sobreviventes  em N e nascidas em N-5/ Total de empresas com pelo menos 1 pessoa remunerada nascida no ano N-5</t>
  </si>
  <si>
    <t>Sobrevivências de empresas nascidas 1 ano antes</t>
  </si>
  <si>
    <t>Sobrevivências de empresas nascidas 2 anos antes</t>
  </si>
  <si>
    <t>Taxa de sobrevivência das Empresas nascidas 2 anos antes</t>
  </si>
  <si>
    <t>Proporção de pessoal ao serviço</t>
  </si>
  <si>
    <t>Despesa em desenvolvimento</t>
  </si>
  <si>
    <t>Escalão de pessoal ao serviço</t>
  </si>
  <si>
    <t>Menos de 10 pessoas</t>
  </si>
  <si>
    <t>10 - 49 pessoas</t>
  </si>
  <si>
    <t>10 - 19 pessoas</t>
  </si>
  <si>
    <t>20 - 49 pessoas</t>
  </si>
  <si>
    <t>50 - 249 pessoas</t>
  </si>
  <si>
    <t>250 e mais pessoas</t>
  </si>
  <si>
    <t>&lt; 50 pessoas</t>
  </si>
  <si>
    <t>&gt;= 50 pessoas</t>
  </si>
  <si>
    <t>Volume de Negócios das sociedades com menos de 250 pessoas ao serviço</t>
  </si>
  <si>
    <t>Volume de Negócios  para o exterior das sociedades com menos de 250 pessoas ao serviço</t>
  </si>
  <si>
    <t>III.9 - Empresas não financeiras, pessoal ao serviço e respetiva proporção, VABpm e despesas em desenvolvimento, por escalão de pessoal ao serviço</t>
  </si>
  <si>
    <t>III.10 - Volume de negócios das sociedades não financeiras com menos de 250 pessoas ao serviço, por escalão de pessoal ao serviço</t>
  </si>
  <si>
    <t>Dimensão</t>
  </si>
  <si>
    <t>Pequenas e médias empresas (PME)</t>
  </si>
  <si>
    <t>Forma jurídica</t>
  </si>
  <si>
    <t>Empresa individual</t>
  </si>
  <si>
    <t>Sociedade</t>
  </si>
  <si>
    <t>V.3 - Empresas não financeiras segundo a dimensão e por escalão de pessoal ao serviço, por município</t>
  </si>
  <si>
    <t>V.4 - Demografia das Empresas não Financeiras por Município</t>
  </si>
  <si>
    <t>V.5 - Empresas não Financeiras, segundo a forma jurídica por sector de atividade económica e Município</t>
  </si>
  <si>
    <t>VII.2 - Indicadores dos Estabelecimentos do comercio a retalho (exceto de veículos automóveis e motociclos e de combustível para veículos a motor) por Município</t>
  </si>
  <si>
    <t>Proporção do volume de negócios para o exterior no volume de negócios das sociedades com menos de 250 pessoas ao serviço</t>
  </si>
  <si>
    <t>Estabelecimentos</t>
  </si>
  <si>
    <t>Taxa de 
investimento</t>
  </si>
  <si>
    <r>
      <t>Fonte:</t>
    </r>
    <r>
      <rPr>
        <sz val="7"/>
        <rFont val="Arial"/>
        <family val="2"/>
      </rPr>
      <t xml:space="preserve"> INE, Sistema de Contas Integradas das Empresas (SCIE)</t>
    </r>
  </si>
  <si>
    <t>,,,</t>
  </si>
  <si>
    <t>...</t>
  </si>
  <si>
    <t>I. INDICADORES PATRIMONIAIS E DEMOGRÁFICOS DAS EMPRESAS, 2015 - 2020</t>
  </si>
  <si>
    <t>II. INDICADORES PATRIMONIAIS E DEMOGRÁFICOS DAS EMPRESAS FINANCEIRAS, 2015 - 2020</t>
  </si>
  <si>
    <t>III. INDICADORES PATRIMONIAIS DAS EMPRESAS NÃO FINANCEIRAS, 2015-2020</t>
  </si>
  <si>
    <t>IV. INDICADORES DEMOGRÁFICOS DAS EMPRESAS NÃO FINANCEIRAS, 2015-2020</t>
  </si>
  <si>
    <t>V. INDICADORES DAS EMPRESAS NÃO FINANCEIRAS POR MUNICÍPIO, 2015-2020</t>
  </si>
  <si>
    <t>VI. INDICADORES DAS EMPRESAS NÃO FINANCEIRAS SEGUNDO O NÍVEL DE UTILIZAÇÃO DE TECNOLOGIA, 2015-2020</t>
  </si>
  <si>
    <t xml:space="preserve">VII. INDICADORES DOS ESTABELECIMENTOS DAS EMPRESAS NÃO FINANCEIRAS, 2015-2020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</si>
</sst>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General_)"/>
    <numFmt numFmtId="165" formatCode="#\ ###\ ###\ ##0"/>
    <numFmt numFmtId="166" formatCode="#\ ###\ ###\ ###"/>
    <numFmt numFmtId="167" formatCode="0.0"/>
    <numFmt numFmtId="168" formatCode="0.0%"/>
    <numFmt numFmtId="169" formatCode="#\ ###.00"/>
    <numFmt numFmtId="170" formatCode="###\ ###"/>
    <numFmt numFmtId="171" formatCode="#\ ###"/>
    <numFmt numFmtId="172" formatCode="#\ ###\ ###"/>
    <numFmt numFmtId="173" formatCode="###"/>
    <numFmt numFmtId="174" formatCode="##\ ###"/>
    <numFmt numFmtId="175" formatCode="###\ ##0"/>
    <numFmt numFmtId="176" formatCode="##0"/>
    <numFmt numFmtId="177" formatCode="0;[Red]0"/>
    <numFmt numFmtId="178" formatCode="0.00;[Red]0.00"/>
  </numFmts>
  <fonts count="5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12"/>
      <name val="Helv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i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8"/>
      <color indexed="12"/>
      <name val="Arial"/>
      <family val="2"/>
    </font>
    <font>
      <sz val="8"/>
      <color indexed="63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vertAlign val="subscript"/>
      <sz val="8"/>
      <color indexed="22"/>
      <name val="Arial"/>
      <family val="2"/>
    </font>
    <font>
      <b/>
      <sz val="8"/>
      <color indexed="22"/>
      <name val="Arial"/>
      <family val="2"/>
    </font>
    <font>
      <b/>
      <i/>
      <sz val="8"/>
      <color indexed="22"/>
      <name val="Arial"/>
      <family val="2"/>
    </font>
    <font>
      <b/>
      <vertAlign val="superscript"/>
      <sz val="8"/>
      <color indexed="22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rgb="FF007073"/>
      <name val="Arial"/>
      <family val="2"/>
    </font>
    <font>
      <b/>
      <u/>
      <sz val="9"/>
      <color theme="0"/>
      <name val="Arial"/>
      <family val="2"/>
    </font>
    <font>
      <b/>
      <sz val="10"/>
      <color theme="1"/>
      <name val="Arial"/>
      <family val="2"/>
    </font>
    <font>
      <b/>
      <sz val="8"/>
      <color rgb="FF007073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8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theme="0"/>
        <bgColor indexed="9"/>
      </patternFill>
    </fill>
    <fill>
      <patternFill patternType="solid">
        <fgColor rgb="FF012B5B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/>
      </right>
      <top/>
      <bottom style="thin">
        <color theme="0" tint="-4.9989318521683403E-2"/>
      </bottom>
      <diagonal/>
    </border>
  </borders>
  <cellStyleXfs count="47">
    <xf numFmtId="0" fontId="0" fillId="0" borderId="0"/>
    <xf numFmtId="0" fontId="22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4" applyNumberFormat="0" applyAlignment="0" applyProtection="0"/>
    <xf numFmtId="0" fontId="13" fillId="21" borderId="6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9" fillId="7" borderId="4" applyNumberFormat="0" applyAlignment="0" applyProtection="0"/>
    <xf numFmtId="0" fontId="20" fillId="0" borderId="5" applyNumberFormat="0" applyFill="0" applyAlignment="0" applyProtection="0"/>
    <xf numFmtId="0" fontId="21" fillId="22" borderId="0" applyNumberFormat="0" applyBorder="0" applyAlignment="0" applyProtection="0"/>
    <xf numFmtId="0" fontId="22" fillId="0" borderId="0"/>
    <xf numFmtId="164" fontId="6" fillId="0" borderId="0"/>
    <xf numFmtId="164" fontId="6" fillId="0" borderId="0"/>
    <xf numFmtId="0" fontId="22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08">
    <xf numFmtId="0" fontId="0" fillId="0" borderId="0" xfId="0"/>
    <xf numFmtId="0" fontId="2" fillId="0" borderId="0" xfId="0" applyFont="1" applyFill="1"/>
    <xf numFmtId="0" fontId="2" fillId="25" borderId="0" xfId="0" applyFont="1" applyFill="1" applyBorder="1"/>
    <xf numFmtId="0" fontId="2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164" fontId="7" fillId="25" borderId="0" xfId="41" applyFont="1" applyFill="1" applyBorder="1"/>
    <xf numFmtId="164" fontId="7" fillId="0" borderId="0" xfId="41" applyFont="1" applyFill="1"/>
    <xf numFmtId="164" fontId="8" fillId="0" borderId="0" xfId="40" applyFont="1" applyFill="1" applyBorder="1" applyAlignment="1" applyProtection="1">
      <alignment horizontal="centerContinuous" vertical="center"/>
    </xf>
    <xf numFmtId="164" fontId="8" fillId="0" borderId="0" xfId="40" applyFont="1" applyFill="1" applyAlignment="1">
      <alignment vertical="center"/>
    </xf>
    <xf numFmtId="164" fontId="8" fillId="0" borderId="0" xfId="40" applyFont="1" applyFill="1"/>
    <xf numFmtId="164" fontId="8" fillId="25" borderId="0" xfId="40" applyFont="1" applyFill="1" applyBorder="1"/>
    <xf numFmtId="0" fontId="2" fillId="0" borderId="0" xfId="0" applyFont="1" applyFill="1" applyAlignment="1">
      <alignment vertical="center"/>
    </xf>
    <xf numFmtId="165" fontId="39" fillId="25" borderId="0" xfId="0" applyNumberFormat="1" applyFont="1" applyFill="1" applyBorder="1" applyAlignment="1">
      <alignment horizontal="right" vertical="center"/>
    </xf>
    <xf numFmtId="2" fontId="39" fillId="25" borderId="0" xfId="0" applyNumberFormat="1" applyFont="1" applyFill="1" applyBorder="1" applyAlignment="1">
      <alignment horizontal="right" vertical="center"/>
    </xf>
    <xf numFmtId="2" fontId="39" fillId="0" borderId="0" xfId="0" applyNumberFormat="1" applyFont="1" applyFill="1" applyBorder="1" applyAlignment="1">
      <alignment horizontal="right" vertical="center"/>
    </xf>
    <xf numFmtId="0" fontId="2" fillId="0" borderId="9" xfId="0" applyFont="1" applyFill="1" applyBorder="1"/>
    <xf numFmtId="0" fontId="1" fillId="24" borderId="0" xfId="0" applyFont="1" applyFill="1" applyBorder="1" applyAlignment="1">
      <alignment vertical="center"/>
    </xf>
    <xf numFmtId="165" fontId="5" fillId="26" borderId="0" xfId="0" applyNumberFormat="1" applyFont="1" applyFill="1" applyBorder="1" applyAlignment="1">
      <alignment horizontal="left" vertical="center"/>
    </xf>
    <xf numFmtId="0" fontId="2" fillId="25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/>
    <xf numFmtId="165" fontId="40" fillId="25" borderId="0" xfId="0" applyNumberFormat="1" applyFont="1" applyFill="1" applyBorder="1" applyAlignment="1">
      <alignment horizontal="right" vertical="center"/>
    </xf>
    <xf numFmtId="166" fontId="41" fillId="25" borderId="0" xfId="0" applyNumberFormat="1" applyFont="1" applyFill="1" applyBorder="1" applyAlignment="1" applyProtection="1">
      <alignment horizontal="left" vertical="center" wrapText="1"/>
      <protection hidden="1"/>
    </xf>
    <xf numFmtId="0" fontId="2" fillId="26" borderId="0" xfId="0" applyFont="1" applyFill="1" applyBorder="1" applyAlignment="1">
      <alignment horizontal="right" vertical="center"/>
    </xf>
    <xf numFmtId="165" fontId="2" fillId="0" borderId="0" xfId="0" applyNumberFormat="1" applyFont="1" applyFill="1"/>
    <xf numFmtId="0" fontId="29" fillId="0" borderId="0" xfId="0" applyFont="1" applyAlignment="1">
      <alignment vertical="center"/>
    </xf>
    <xf numFmtId="0" fontId="30" fillId="0" borderId="0" xfId="35" applyFont="1" applyFill="1" applyAlignment="1" applyProtection="1"/>
    <xf numFmtId="0" fontId="2" fillId="0" borderId="0" xfId="0" applyFont="1" applyFill="1" applyAlignment="1" applyProtection="1"/>
    <xf numFmtId="0" fontId="2" fillId="25" borderId="0" xfId="39" applyFont="1" applyFill="1" applyBorder="1"/>
    <xf numFmtId="0" fontId="2" fillId="25" borderId="0" xfId="39" applyFont="1" applyFill="1" applyBorder="1" applyAlignment="1">
      <alignment vertical="center"/>
    </xf>
    <xf numFmtId="0" fontId="42" fillId="25" borderId="0" xfId="0" applyFont="1" applyFill="1" applyBorder="1" applyAlignment="1" applyProtection="1">
      <alignment horizontal="center" vertical="center"/>
      <protection hidden="1"/>
    </xf>
    <xf numFmtId="165" fontId="43" fillId="25" borderId="0" xfId="0" applyNumberFormat="1" applyFont="1" applyFill="1" applyBorder="1" applyAlignment="1" applyProtection="1">
      <alignment horizontal="left" vertical="center"/>
      <protection hidden="1"/>
    </xf>
    <xf numFmtId="0" fontId="22" fillId="25" borderId="0" xfId="0" applyFont="1" applyFill="1" applyBorder="1" applyAlignment="1">
      <alignment vertical="center"/>
    </xf>
    <xf numFmtId="0" fontId="39" fillId="25" borderId="0" xfId="0" applyFont="1" applyFill="1" applyBorder="1" applyAlignment="1" applyProtection="1">
      <alignment horizontal="left" vertical="center"/>
      <protection hidden="1"/>
    </xf>
    <xf numFmtId="0" fontId="39" fillId="25" borderId="0" xfId="0" applyFont="1" applyFill="1" applyBorder="1" applyAlignment="1" applyProtection="1">
      <alignment vertical="center"/>
      <protection hidden="1"/>
    </xf>
    <xf numFmtId="165" fontId="40" fillId="25" borderId="0" xfId="0" applyNumberFormat="1" applyFont="1" applyFill="1" applyBorder="1" applyAlignment="1" applyProtection="1">
      <alignment horizontal="left" vertical="center"/>
      <protection hidden="1"/>
    </xf>
    <xf numFmtId="0" fontId="39" fillId="25" borderId="0" xfId="0" applyFont="1" applyFill="1" applyBorder="1" applyAlignment="1">
      <alignment horizontal="left" vertical="center"/>
    </xf>
    <xf numFmtId="165" fontId="43" fillId="25" borderId="0" xfId="0" applyNumberFormat="1" applyFont="1" applyFill="1" applyBorder="1" applyAlignment="1">
      <alignment horizontal="left" vertical="center"/>
    </xf>
    <xf numFmtId="0" fontId="39" fillId="25" borderId="0" xfId="0" applyFont="1" applyFill="1" applyBorder="1" applyAlignment="1">
      <alignment horizontal="left" vertical="center" wrapText="1"/>
    </xf>
    <xf numFmtId="0" fontId="2" fillId="25" borderId="0" xfId="0" applyFont="1" applyFill="1" applyBorder="1" applyAlignment="1">
      <alignment horizontal="left" vertical="center" wrapText="1"/>
    </xf>
    <xf numFmtId="0" fontId="39" fillId="25" borderId="0" xfId="0" applyFont="1" applyFill="1" applyBorder="1" applyAlignment="1" applyProtection="1">
      <alignment horizontal="left" vertical="center" wrapText="1"/>
      <protection hidden="1"/>
    </xf>
    <xf numFmtId="164" fontId="8" fillId="25" borderId="0" xfId="40" applyFont="1" applyFill="1" applyAlignment="1">
      <alignment vertical="center"/>
    </xf>
    <xf numFmtId="0" fontId="2" fillId="25" borderId="0" xfId="0" applyFont="1" applyFill="1" applyBorder="1" applyAlignment="1">
      <alignment vertical="center" wrapText="1"/>
    </xf>
    <xf numFmtId="166" fontId="44" fillId="25" borderId="0" xfId="0" applyNumberFormat="1" applyFont="1" applyFill="1" applyBorder="1" applyAlignment="1" applyProtection="1">
      <alignment horizontal="left" vertical="center" wrapText="1"/>
      <protection hidden="1"/>
    </xf>
    <xf numFmtId="0" fontId="2" fillId="25" borderId="0" xfId="0" applyFont="1" applyFill="1" applyBorder="1" applyAlignment="1">
      <alignment horizontal="center" vertical="center"/>
    </xf>
    <xf numFmtId="0" fontId="45" fillId="0" borderId="0" xfId="0" applyFont="1" applyFill="1" applyAlignment="1" applyProtection="1">
      <alignment vertical="center"/>
    </xf>
    <xf numFmtId="167" fontId="46" fillId="0" borderId="0" xfId="4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164" fontId="7" fillId="0" borderId="0" xfId="41" applyFont="1" applyFill="1" applyBorder="1"/>
    <xf numFmtId="164" fontId="8" fillId="0" borderId="0" xfId="40" applyFont="1" applyFill="1" applyBorder="1"/>
    <xf numFmtId="2" fontId="40" fillId="0" borderId="0" xfId="0" applyNumberFormat="1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horizontal="right" vertical="center"/>
    </xf>
    <xf numFmtId="1" fontId="39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25" borderId="0" xfId="0" applyFont="1" applyFill="1" applyBorder="1" applyAlignment="1">
      <alignment horizontal="right" vertical="center"/>
    </xf>
    <xf numFmtId="164" fontId="8" fillId="0" borderId="0" xfId="4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8" fillId="0" borderId="0" xfId="4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25" borderId="0" xfId="0" applyFont="1" applyFill="1"/>
    <xf numFmtId="0" fontId="1" fillId="25" borderId="0" xfId="0" applyFont="1" applyFill="1" applyAlignment="1" applyProtection="1"/>
    <xf numFmtId="164" fontId="7" fillId="25" borderId="0" xfId="41" applyFont="1" applyFill="1"/>
    <xf numFmtId="164" fontId="8" fillId="25" borderId="0" xfId="40" applyFont="1" applyFill="1" applyBorder="1" applyAlignment="1" applyProtection="1">
      <alignment horizontal="centerContinuous" vertical="center"/>
    </xf>
    <xf numFmtId="164" fontId="8" fillId="25" borderId="0" xfId="40" applyFont="1" applyFill="1"/>
    <xf numFmtId="0" fontId="1" fillId="25" borderId="0" xfId="0" applyFont="1" applyFill="1" applyBorder="1" applyAlignment="1">
      <alignment vertical="center"/>
    </xf>
    <xf numFmtId="165" fontId="5" fillId="27" borderId="0" xfId="0" applyNumberFormat="1" applyFont="1" applyFill="1" applyBorder="1" applyAlignment="1">
      <alignment horizontal="left" vertical="center"/>
    </xf>
    <xf numFmtId="0" fontId="2" fillId="25" borderId="0" xfId="0" applyFont="1" applyFill="1" applyAlignment="1">
      <alignment vertical="center"/>
    </xf>
    <xf numFmtId="0" fontId="2" fillId="27" borderId="0" xfId="0" applyFont="1" applyFill="1" applyBorder="1" applyAlignment="1">
      <alignment horizontal="center" vertical="center"/>
    </xf>
    <xf numFmtId="165" fontId="2" fillId="25" borderId="0" xfId="0" applyNumberFormat="1" applyFont="1" applyFill="1"/>
    <xf numFmtId="49" fontId="31" fillId="25" borderId="10" xfId="0" applyNumberFormat="1" applyFont="1" applyFill="1" applyBorder="1" applyAlignment="1">
      <alignment horizontal="left" vertical="top"/>
    </xf>
    <xf numFmtId="0" fontId="46" fillId="0" borderId="0" xfId="0" applyFont="1" applyFill="1" applyBorder="1"/>
    <xf numFmtId="0" fontId="1" fillId="0" borderId="0" xfId="0" applyFont="1" applyFill="1" applyBorder="1" applyAlignment="1">
      <alignment vertical="center"/>
    </xf>
    <xf numFmtId="165" fontId="5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65" fontId="39" fillId="0" borderId="0" xfId="0" applyNumberFormat="1" applyFont="1" applyFill="1" applyBorder="1" applyAlignment="1">
      <alignment horizontal="right" vertical="center"/>
    </xf>
    <xf numFmtId="165" fontId="26" fillId="0" borderId="0" xfId="0" applyNumberFormat="1" applyFont="1" applyFill="1" applyBorder="1" applyAlignment="1">
      <alignment horizontal="right"/>
    </xf>
    <xf numFmtId="2" fontId="26" fillId="0" borderId="0" xfId="0" applyNumberFormat="1" applyFont="1" applyFill="1" applyBorder="1" applyAlignment="1">
      <alignment horizontal="right"/>
    </xf>
    <xf numFmtId="165" fontId="26" fillId="0" borderId="0" xfId="0" applyNumberFormat="1" applyFont="1" applyFill="1" applyBorder="1" applyAlignment="1">
      <alignment horizontal="left" vertical="center" indent="2"/>
    </xf>
    <xf numFmtId="165" fontId="40" fillId="0" borderId="0" xfId="0" applyNumberFormat="1" applyFont="1" applyFill="1" applyBorder="1" applyAlignment="1">
      <alignment horizontal="right" vertical="center"/>
    </xf>
    <xf numFmtId="165" fontId="40" fillId="0" borderId="0" xfId="0" applyNumberFormat="1" applyFont="1" applyFill="1" applyBorder="1" applyAlignment="1">
      <alignment horizontal="left" vertical="center" indent="2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5" fontId="1" fillId="0" borderId="0" xfId="0" applyNumberFormat="1" applyFont="1" applyFill="1" applyAlignment="1" applyProtection="1">
      <alignment vertical="center"/>
      <protection hidden="1"/>
    </xf>
    <xf numFmtId="165" fontId="0" fillId="0" borderId="0" xfId="0" applyNumberFormat="1" applyFill="1" applyAlignment="1" applyProtection="1">
      <alignment vertical="center"/>
      <protection hidden="1"/>
    </xf>
    <xf numFmtId="0" fontId="0" fillId="0" borderId="0" xfId="0" applyFont="1" applyFill="1" applyBorder="1" applyAlignment="1">
      <alignment horizontal="left" vertical="center" indent="4"/>
    </xf>
    <xf numFmtId="0" fontId="0" fillId="0" borderId="0" xfId="0" applyFill="1" applyBorder="1" applyAlignment="1">
      <alignment vertical="center"/>
    </xf>
    <xf numFmtId="0" fontId="38" fillId="0" borderId="0" xfId="0" applyFont="1" applyFill="1" applyBorder="1" applyAlignment="1">
      <alignment horizontal="left" vertical="center" indent="6"/>
    </xf>
    <xf numFmtId="165" fontId="39" fillId="0" borderId="0" xfId="0" applyNumberFormat="1" applyFont="1" applyFill="1" applyBorder="1" applyAlignment="1">
      <alignment horizontal="left" vertical="center"/>
    </xf>
    <xf numFmtId="165" fontId="39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164" fontId="8" fillId="0" borderId="0" xfId="40" applyFont="1" applyFill="1" applyBorder="1" applyAlignment="1">
      <alignment horizontal="center"/>
    </xf>
    <xf numFmtId="165" fontId="40" fillId="0" borderId="0" xfId="0" applyNumberFormat="1" applyFont="1" applyFill="1" applyBorder="1" applyAlignment="1">
      <alignment horizontal="center" vertical="center"/>
    </xf>
    <xf numFmtId="165" fontId="39" fillId="0" borderId="0" xfId="0" applyNumberFormat="1" applyFont="1" applyFill="1" applyBorder="1" applyAlignment="1">
      <alignment horizontal="center" vertical="center"/>
    </xf>
    <xf numFmtId="2" fontId="39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2" fontId="2" fillId="0" borderId="0" xfId="0" applyNumberFormat="1" applyFont="1" applyFill="1" applyBorder="1" applyAlignment="1">
      <alignment vertical="center"/>
    </xf>
    <xf numFmtId="2" fontId="39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/>
    <xf numFmtId="2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 vertical="center"/>
    </xf>
    <xf numFmtId="165" fontId="39" fillId="25" borderId="0" xfId="0" applyNumberFormat="1" applyFont="1" applyFill="1" applyBorder="1" applyAlignment="1">
      <alignment vertical="center"/>
    </xf>
    <xf numFmtId="2" fontId="2" fillId="25" borderId="0" xfId="0" applyNumberFormat="1" applyFont="1" applyFill="1" applyBorder="1" applyAlignment="1">
      <alignment horizontal="right" vertical="center"/>
    </xf>
    <xf numFmtId="0" fontId="2" fillId="25" borderId="0" xfId="39" applyFont="1" applyFill="1"/>
    <xf numFmtId="0" fontId="2" fillId="25" borderId="0" xfId="39" applyFont="1" applyFill="1" applyAlignment="1">
      <alignment vertical="center"/>
    </xf>
    <xf numFmtId="0" fontId="1" fillId="25" borderId="0" xfId="39" applyFont="1" applyFill="1" applyAlignment="1" applyProtection="1"/>
    <xf numFmtId="0" fontId="2" fillId="25" borderId="0" xfId="39" applyFont="1" applyFill="1" applyAlignment="1" applyProtection="1"/>
    <xf numFmtId="165" fontId="39" fillId="25" borderId="0" xfId="39" applyNumberFormat="1" applyFont="1" applyFill="1" applyBorder="1" applyAlignment="1">
      <alignment horizontal="right" vertical="center"/>
    </xf>
    <xf numFmtId="0" fontId="30" fillId="25" borderId="0" xfId="35" applyFont="1" applyFill="1" applyAlignment="1" applyProtection="1"/>
    <xf numFmtId="165" fontId="39" fillId="25" borderId="0" xfId="0" applyNumberFormat="1" applyFont="1" applyFill="1" applyBorder="1" applyAlignment="1">
      <alignment horizontal="center" vertical="center"/>
    </xf>
    <xf numFmtId="0" fontId="2" fillId="25" borderId="0" xfId="0" applyFont="1" applyFill="1" applyAlignment="1">
      <alignment horizontal="center" vertical="center"/>
    </xf>
    <xf numFmtId="165" fontId="26" fillId="25" borderId="0" xfId="0" applyNumberFormat="1" applyFont="1" applyFill="1" applyBorder="1" applyAlignment="1"/>
    <xf numFmtId="0" fontId="2" fillId="25" borderId="0" xfId="0" applyFont="1" applyFill="1" applyAlignment="1">
      <alignment horizontal="right" vertical="center"/>
    </xf>
    <xf numFmtId="164" fontId="7" fillId="0" borderId="0" xfId="41" applyFont="1" applyFill="1" applyBorder="1" applyAlignment="1">
      <alignment horizontal="center" vertical="center"/>
    </xf>
    <xf numFmtId="165" fontId="2" fillId="0" borderId="0" xfId="0" applyNumberFormat="1" applyFont="1" applyFill="1" applyAlignment="1">
      <alignment vertical="center"/>
    </xf>
    <xf numFmtId="165" fontId="40" fillId="0" borderId="0" xfId="0" applyNumberFormat="1" applyFont="1" applyFill="1" applyBorder="1" applyAlignment="1">
      <alignment horizontal="left" vertical="center" indent="2"/>
    </xf>
    <xf numFmtId="0" fontId="2" fillId="0" borderId="0" xfId="0" applyFont="1"/>
    <xf numFmtId="0" fontId="2" fillId="25" borderId="0" xfId="0" quotePrefix="1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22" fillId="0" borderId="0" xfId="0" applyFont="1" applyFill="1"/>
    <xf numFmtId="0" fontId="22" fillId="25" borderId="0" xfId="0" applyFont="1" applyFill="1"/>
    <xf numFmtId="0" fontId="22" fillId="25" borderId="0" xfId="39" applyFont="1" applyFill="1" applyBorder="1"/>
    <xf numFmtId="0" fontId="22" fillId="25" borderId="0" xfId="39" applyFont="1" applyFill="1"/>
    <xf numFmtId="0" fontId="22" fillId="0" borderId="0" xfId="0" applyFont="1" applyFill="1" applyBorder="1"/>
    <xf numFmtId="0" fontId="22" fillId="25" borderId="0" xfId="0" applyFont="1" applyFill="1" applyBorder="1"/>
    <xf numFmtId="0" fontId="4" fillId="0" borderId="0" xfId="0" applyFont="1" applyFill="1" applyAlignment="1" applyProtection="1"/>
    <xf numFmtId="0" fontId="28" fillId="25" borderId="0" xfId="0" applyFont="1" applyFill="1" applyAlignment="1">
      <alignment vertical="center"/>
    </xf>
    <xf numFmtId="0" fontId="4" fillId="25" borderId="0" xfId="39" applyFont="1" applyFill="1" applyAlignment="1" applyProtection="1"/>
    <xf numFmtId="0" fontId="4" fillId="25" borderId="0" xfId="0" applyFont="1" applyFill="1" applyAlignment="1" applyProtection="1"/>
    <xf numFmtId="0" fontId="2" fillId="25" borderId="0" xfId="0" applyFont="1" applyFill="1" applyAlignment="1"/>
    <xf numFmtId="0" fontId="22" fillId="25" borderId="0" xfId="0" applyFont="1" applyFill="1" applyAlignment="1">
      <alignment vertical="center"/>
    </xf>
    <xf numFmtId="0" fontId="3" fillId="25" borderId="0" xfId="35" applyFont="1" applyFill="1" applyAlignment="1" applyProtection="1">
      <alignment vertical="center"/>
    </xf>
    <xf numFmtId="0" fontId="22" fillId="0" borderId="0" xfId="0" applyFont="1" applyFill="1" applyAlignment="1">
      <alignment vertical="center"/>
    </xf>
    <xf numFmtId="0" fontId="32" fillId="0" borderId="0" xfId="35" applyFont="1" applyFill="1" applyAlignment="1" applyProtection="1"/>
    <xf numFmtId="0" fontId="32" fillId="25" borderId="0" xfId="35" applyFont="1" applyFill="1" applyAlignment="1" applyProtection="1"/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2" fillId="28" borderId="0" xfId="0" applyFont="1" applyFill="1" applyBorder="1"/>
    <xf numFmtId="166" fontId="47" fillId="28" borderId="12" xfId="0" applyNumberFormat="1" applyFont="1" applyFill="1" applyBorder="1" applyAlignment="1">
      <alignment horizontal="center" vertical="center" wrapText="1"/>
    </xf>
    <xf numFmtId="166" fontId="47" fillId="28" borderId="11" xfId="0" applyNumberFormat="1" applyFont="1" applyFill="1" applyBorder="1" applyAlignment="1">
      <alignment horizontal="center" vertical="center" wrapText="1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/>
    <xf numFmtId="2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4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11" xfId="0" applyFont="1" applyFill="1" applyBorder="1" applyAlignment="1" applyProtection="1">
      <alignment horizontal="center" vertical="center" wrapText="1"/>
      <protection hidden="1"/>
    </xf>
    <xf numFmtId="0" fontId="2" fillId="28" borderId="0" xfId="0" applyFont="1" applyFill="1" applyBorder="1" applyAlignment="1">
      <alignment horizontal="center"/>
    </xf>
    <xf numFmtId="166" fontId="47" fillId="28" borderId="15" xfId="0" applyNumberFormat="1" applyFont="1" applyFill="1" applyBorder="1" applyAlignment="1">
      <alignment horizontal="center" vertical="center" wrapText="1"/>
    </xf>
    <xf numFmtId="166" fontId="47" fillId="28" borderId="11" xfId="0" applyNumberFormat="1" applyFont="1" applyFill="1" applyBorder="1" applyAlignment="1">
      <alignment horizontal="center" vertical="center"/>
    </xf>
    <xf numFmtId="2" fontId="47" fillId="28" borderId="11" xfId="0" applyNumberFormat="1" applyFont="1" applyFill="1" applyBorder="1" applyAlignment="1">
      <alignment horizontal="center" vertical="center"/>
    </xf>
    <xf numFmtId="166" fontId="47" fillId="28" borderId="15" xfId="0" applyNumberFormat="1" applyFont="1" applyFill="1" applyBorder="1" applyAlignment="1">
      <alignment horizontal="center" vertical="center"/>
    </xf>
    <xf numFmtId="2" fontId="47" fillId="28" borderId="11" xfId="0" applyNumberFormat="1" applyFont="1" applyFill="1" applyBorder="1" applyAlignment="1">
      <alignment horizontal="center" vertical="center" wrapText="1"/>
    </xf>
    <xf numFmtId="165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0" fontId="2" fillId="28" borderId="0" xfId="39" applyFont="1" applyFill="1" applyBorder="1"/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>
      <alignment horizontal="center" vertical="center" wrapText="1"/>
    </xf>
    <xf numFmtId="165" fontId="40" fillId="0" borderId="0" xfId="0" applyNumberFormat="1" applyFont="1" applyFill="1" applyBorder="1" applyAlignment="1">
      <alignment horizontal="left" vertical="center" indent="2"/>
    </xf>
    <xf numFmtId="0" fontId="39" fillId="25" borderId="0" xfId="0" applyFont="1" applyFill="1" applyBorder="1" applyAlignment="1" applyProtection="1">
      <alignment horizontal="left" vertical="center" indent="1"/>
      <protection hidden="1"/>
    </xf>
    <xf numFmtId="0" fontId="39" fillId="25" borderId="0" xfId="0" applyFont="1" applyFill="1" applyBorder="1" applyAlignment="1">
      <alignment horizontal="left" vertical="center" indent="1"/>
    </xf>
    <xf numFmtId="0" fontId="39" fillId="25" borderId="0" xfId="0" applyFont="1" applyFill="1" applyBorder="1" applyAlignment="1">
      <alignment horizontal="left" vertical="center" wrapText="1" indent="1"/>
    </xf>
    <xf numFmtId="0" fontId="2" fillId="25" borderId="0" xfId="0" applyFont="1" applyFill="1" applyBorder="1" applyAlignment="1">
      <alignment horizontal="left" vertical="center" indent="1"/>
    </xf>
    <xf numFmtId="0" fontId="2" fillId="0" borderId="0" xfId="39" applyFont="1" applyFill="1" applyBorder="1" applyAlignment="1">
      <alignment vertical="center"/>
    </xf>
    <xf numFmtId="0" fontId="1" fillId="0" borderId="0" xfId="39" applyFont="1" applyFill="1" applyBorder="1" applyAlignment="1">
      <alignment horizontal="left" vertical="center" indent="1"/>
    </xf>
    <xf numFmtId="165" fontId="40" fillId="0" borderId="0" xfId="39" applyNumberFormat="1" applyFont="1" applyFill="1" applyBorder="1" applyAlignment="1">
      <alignment vertical="center"/>
    </xf>
    <xf numFmtId="165" fontId="26" fillId="27" borderId="0" xfId="0" applyNumberFormat="1" applyFont="1" applyFill="1" applyBorder="1" applyAlignment="1">
      <alignment vertical="center"/>
    </xf>
    <xf numFmtId="166" fontId="47" fillId="28" borderId="11" xfId="0" applyNumberFormat="1" applyFont="1" applyFill="1" applyBorder="1" applyAlignment="1">
      <alignment horizontal="center" vertical="center" wrapText="1"/>
    </xf>
    <xf numFmtId="165" fontId="47" fillId="28" borderId="16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6" xfId="0" applyNumberFormat="1" applyFont="1" applyFill="1" applyBorder="1" applyAlignment="1">
      <alignment horizontal="center" vertical="center" wrapText="1"/>
    </xf>
    <xf numFmtId="170" fontId="39" fillId="0" borderId="0" xfId="0" applyNumberFormat="1" applyFont="1" applyFill="1" applyBorder="1" applyAlignment="1">
      <alignment horizontal="right" vertical="center"/>
    </xf>
    <xf numFmtId="171" fontId="39" fillId="0" borderId="0" xfId="0" applyNumberFormat="1" applyFont="1" applyFill="1" applyBorder="1" applyAlignment="1">
      <alignment horizontal="right" vertical="center"/>
    </xf>
    <xf numFmtId="170" fontId="2" fillId="0" borderId="0" xfId="0" applyNumberFormat="1" applyFont="1" applyFill="1" applyAlignment="1">
      <alignment horizontal="right" vertical="center"/>
    </xf>
    <xf numFmtId="172" fontId="39" fillId="0" borderId="0" xfId="0" applyNumberFormat="1" applyFont="1" applyFill="1" applyBorder="1" applyAlignment="1">
      <alignment horizontal="right" vertical="center"/>
    </xf>
    <xf numFmtId="172" fontId="2" fillId="0" borderId="0" xfId="0" applyNumberFormat="1" applyFont="1" applyFill="1" applyAlignment="1">
      <alignment vertical="center"/>
    </xf>
    <xf numFmtId="173" fontId="39" fillId="0" borderId="0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174" fontId="39" fillId="0" borderId="0" xfId="0" applyNumberFormat="1" applyFont="1" applyFill="1" applyBorder="1" applyAlignment="1">
      <alignment horizontal="right" vertical="center"/>
    </xf>
    <xf numFmtId="0" fontId="39" fillId="0" borderId="0" xfId="0" applyNumberFormat="1" applyFont="1" applyFill="1" applyBorder="1" applyAlignment="1">
      <alignment horizontal="right" vertical="center"/>
    </xf>
    <xf numFmtId="165" fontId="26" fillId="0" borderId="0" xfId="0" applyNumberFormat="1" applyFont="1" applyFill="1" applyBorder="1" applyAlignment="1">
      <alignment horizontal="left" vertical="center" indent="2"/>
    </xf>
    <xf numFmtId="165" fontId="40" fillId="0" borderId="0" xfId="0" applyNumberFormat="1" applyFont="1" applyFill="1" applyBorder="1" applyAlignment="1">
      <alignment horizontal="left" vertical="center" indent="2"/>
    </xf>
    <xf numFmtId="1" fontId="2" fillId="0" borderId="0" xfId="0" applyNumberFormat="1" applyFont="1" applyFill="1" applyBorder="1"/>
    <xf numFmtId="165" fontId="2" fillId="0" borderId="0" xfId="0" applyNumberFormat="1" applyFont="1" applyFill="1" applyBorder="1"/>
    <xf numFmtId="2" fontId="2" fillId="0" borderId="0" xfId="0" applyNumberFormat="1" applyFont="1" applyFill="1" applyAlignment="1">
      <alignment vertical="center"/>
    </xf>
    <xf numFmtId="175" fontId="39" fillId="0" borderId="0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horizontal="left" vertical="center" indent="1"/>
    </xf>
    <xf numFmtId="0" fontId="3" fillId="25" borderId="0" xfId="35" applyFont="1" applyFill="1" applyAlignment="1" applyProtection="1">
      <alignment horizontal="left" vertical="center" indent="3"/>
    </xf>
    <xf numFmtId="0" fontId="3" fillId="0" borderId="0" xfId="35" applyFont="1" applyAlignment="1" applyProtection="1">
      <alignment horizontal="left" indent="3"/>
    </xf>
    <xf numFmtId="2" fontId="2" fillId="25" borderId="0" xfId="0" applyNumberFormat="1" applyFont="1" applyFill="1" applyAlignment="1">
      <alignment vertical="center"/>
    </xf>
    <xf numFmtId="0" fontId="2" fillId="0" borderId="30" xfId="0" applyFont="1" applyFill="1" applyBorder="1"/>
    <xf numFmtId="165" fontId="26" fillId="0" borderId="0" xfId="0" applyNumberFormat="1" applyFont="1" applyFill="1" applyBorder="1" applyAlignment="1">
      <alignment horizontal="left" vertical="center" indent="2"/>
    </xf>
    <xf numFmtId="165" fontId="40" fillId="0" borderId="0" xfId="0" applyNumberFormat="1" applyFont="1" applyFill="1" applyBorder="1" applyAlignment="1">
      <alignment horizontal="left" vertical="center" indent="2"/>
    </xf>
    <xf numFmtId="2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164" fontId="7" fillId="0" borderId="0" xfId="41" applyFont="1" applyFill="1" applyBorder="1" applyAlignment="1">
      <alignment vertical="center"/>
    </xf>
    <xf numFmtId="165" fontId="26" fillId="0" borderId="0" xfId="0" applyNumberFormat="1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 indent="1"/>
    </xf>
    <xf numFmtId="165" fontId="5" fillId="0" borderId="0" xfId="0" applyNumberFormat="1" applyFont="1" applyFill="1" applyBorder="1" applyAlignment="1">
      <alignment horizontal="left" vertical="center" indent="2"/>
    </xf>
    <xf numFmtId="0" fontId="1" fillId="0" borderId="0" xfId="39" applyFont="1" applyFill="1" applyBorder="1" applyAlignment="1">
      <alignment vertical="center"/>
    </xf>
    <xf numFmtId="165" fontId="5" fillId="0" borderId="0" xfId="39" applyNumberFormat="1" applyFont="1" applyFill="1" applyBorder="1" applyAlignment="1">
      <alignment horizontal="left" vertical="center"/>
    </xf>
    <xf numFmtId="2" fontId="39" fillId="0" borderId="0" xfId="39" applyNumberFormat="1" applyFont="1" applyFill="1" applyBorder="1" applyAlignment="1">
      <alignment horizontal="right" vertical="center"/>
    </xf>
    <xf numFmtId="165" fontId="26" fillId="0" borderId="0" xfId="0" applyNumberFormat="1" applyFont="1" applyFill="1" applyBorder="1" applyAlignment="1">
      <alignment vertical="center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>
      <alignment horizontal="left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2" xfId="0" applyNumberFormat="1" applyFont="1" applyFill="1" applyBorder="1" applyAlignment="1">
      <alignment horizontal="center" vertical="center" wrapText="1"/>
    </xf>
    <xf numFmtId="168" fontId="39" fillId="25" borderId="0" xfId="46" applyNumberFormat="1" applyFont="1" applyFill="1" applyBorder="1" applyAlignment="1">
      <alignment horizontal="right" vertical="center"/>
    </xf>
    <xf numFmtId="176" fontId="39" fillId="0" borderId="0" xfId="0" applyNumberFormat="1" applyFont="1" applyFill="1" applyBorder="1" applyAlignment="1">
      <alignment horizontal="right" vertical="center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0" fontId="3" fillId="25" borderId="0" xfId="35" applyFill="1" applyAlignment="1" applyProtection="1">
      <alignment horizontal="left" vertical="center" indent="3"/>
    </xf>
    <xf numFmtId="165" fontId="5" fillId="27" borderId="0" xfId="0" applyNumberFormat="1" applyFont="1" applyFill="1" applyBorder="1" applyAlignment="1">
      <alignment horizontal="center" vertical="center"/>
    </xf>
    <xf numFmtId="165" fontId="26" fillId="0" borderId="0" xfId="0" applyNumberFormat="1" applyFont="1" applyFill="1" applyBorder="1" applyAlignment="1">
      <alignment horizontal="left" vertical="center" indent="2"/>
    </xf>
    <xf numFmtId="165" fontId="40" fillId="0" borderId="0" xfId="0" applyNumberFormat="1" applyFont="1" applyFill="1" applyBorder="1" applyAlignment="1">
      <alignment horizontal="left" vertical="center" indent="2"/>
    </xf>
    <xf numFmtId="165" fontId="5" fillId="0" borderId="0" xfId="0" applyNumberFormat="1" applyFont="1" applyFill="1" applyBorder="1" applyAlignment="1">
      <alignment horizontal="left" vertical="center" indent="2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5" fontId="26" fillId="0" borderId="0" xfId="0" applyNumberFormat="1" applyFont="1" applyFill="1" applyBorder="1" applyAlignment="1">
      <alignment horizontal="left" vertical="center" indent="2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0" fontId="32" fillId="25" borderId="0" xfId="35" applyFont="1" applyFill="1" applyAlignment="1" applyProtection="1">
      <alignment horizontal="left"/>
    </xf>
    <xf numFmtId="165" fontId="26" fillId="27" borderId="0" xfId="0" applyNumberFormat="1" applyFont="1" applyFill="1" applyBorder="1" applyAlignment="1">
      <alignment horizontal="left" vertical="center" indent="1"/>
    </xf>
    <xf numFmtId="165" fontId="26" fillId="27" borderId="0" xfId="0" applyNumberFormat="1" applyFont="1" applyFill="1" applyBorder="1" applyAlignment="1">
      <alignment horizontal="left" vertical="center" indent="2"/>
    </xf>
    <xf numFmtId="0" fontId="1" fillId="27" borderId="0" xfId="0" applyFont="1" applyFill="1" applyBorder="1" applyAlignment="1">
      <alignment horizontal="left" vertical="center" indent="1"/>
    </xf>
    <xf numFmtId="165" fontId="26" fillId="0" borderId="0" xfId="0" applyNumberFormat="1" applyFont="1" applyFill="1" applyBorder="1" applyAlignment="1">
      <alignment horizontal="left" vertical="center" indent="2"/>
    </xf>
    <xf numFmtId="165" fontId="40" fillId="0" borderId="0" xfId="0" applyNumberFormat="1" applyFont="1" applyFill="1" applyBorder="1" applyAlignment="1">
      <alignment horizontal="left" vertical="center" indent="2"/>
    </xf>
    <xf numFmtId="165" fontId="5" fillId="26" borderId="0" xfId="0" applyNumberFormat="1" applyFont="1" applyFill="1" applyBorder="1" applyAlignment="1">
      <alignment horizontal="left" vertical="center" indent="2"/>
    </xf>
    <xf numFmtId="165" fontId="5" fillId="0" borderId="0" xfId="0" applyNumberFormat="1" applyFont="1" applyFill="1" applyBorder="1" applyAlignment="1">
      <alignment horizontal="left" vertical="center" indent="2"/>
    </xf>
    <xf numFmtId="165" fontId="26" fillId="0" borderId="0" xfId="0" applyNumberFormat="1" applyFont="1" applyFill="1" applyBorder="1" applyAlignment="1">
      <alignment horizontal="left" vertical="center" indent="2"/>
    </xf>
    <xf numFmtId="165" fontId="40" fillId="0" borderId="0" xfId="0" applyNumberFormat="1" applyFont="1" applyFill="1" applyBorder="1" applyAlignment="1">
      <alignment horizontal="left" vertical="center" indent="2"/>
    </xf>
    <xf numFmtId="165" fontId="26" fillId="0" borderId="0" xfId="0" applyNumberFormat="1" applyFont="1" applyFill="1" applyBorder="1" applyAlignment="1">
      <alignment horizontal="left" vertical="center" wrapText="1" indent="2"/>
    </xf>
    <xf numFmtId="165" fontId="26" fillId="26" borderId="0" xfId="0" applyNumberFormat="1" applyFont="1" applyFill="1" applyBorder="1" applyAlignment="1">
      <alignment horizontal="left" vertical="center" indent="2"/>
    </xf>
    <xf numFmtId="165" fontId="26" fillId="25" borderId="0" xfId="0" applyNumberFormat="1" applyFont="1" applyFill="1" applyBorder="1" applyAlignment="1">
      <alignment horizontal="left" vertical="center" wrapText="1" indent="2"/>
    </xf>
    <xf numFmtId="165" fontId="40" fillId="0" borderId="0" xfId="0" applyNumberFormat="1" applyFont="1" applyFill="1" applyBorder="1" applyAlignment="1">
      <alignment vertical="center"/>
    </xf>
    <xf numFmtId="165" fontId="5" fillId="26" borderId="0" xfId="0" applyNumberFormat="1" applyFont="1" applyFill="1" applyBorder="1" applyAlignment="1">
      <alignment vertical="center"/>
    </xf>
    <xf numFmtId="165" fontId="5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165" fontId="26" fillId="27" borderId="0" xfId="0" applyNumberFormat="1" applyFont="1" applyFill="1" applyBorder="1" applyAlignment="1">
      <alignment horizontal="left" vertical="center" indent="1"/>
    </xf>
    <xf numFmtId="49" fontId="31" fillId="0" borderId="10" xfId="0" applyNumberFormat="1" applyFont="1" applyFill="1" applyBorder="1" applyAlignment="1">
      <alignment horizontal="left" vertical="top"/>
    </xf>
    <xf numFmtId="165" fontId="26" fillId="0" borderId="0" xfId="0" applyNumberFormat="1" applyFont="1" applyFill="1" applyBorder="1" applyAlignment="1">
      <alignment horizontal="left" vertical="center" indent="1"/>
    </xf>
    <xf numFmtId="166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177" fontId="2" fillId="25" borderId="0" xfId="0" applyNumberFormat="1" applyFont="1" applyFill="1"/>
    <xf numFmtId="177" fontId="2" fillId="0" borderId="0" xfId="0" applyNumberFormat="1" applyFont="1" applyFill="1"/>
    <xf numFmtId="165" fontId="1" fillId="0" borderId="0" xfId="0" applyNumberFormat="1" applyFont="1" applyFill="1" applyAlignment="1" applyProtection="1"/>
    <xf numFmtId="169" fontId="2" fillId="0" borderId="0" xfId="0" applyNumberFormat="1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2" fontId="40" fillId="0" borderId="0" xfId="0" applyNumberFormat="1" applyFont="1" applyFill="1" applyBorder="1" applyAlignment="1">
      <alignment vertical="center"/>
    </xf>
    <xf numFmtId="2" fontId="26" fillId="0" borderId="0" xfId="0" applyNumberFormat="1" applyFont="1" applyFill="1" applyBorder="1" applyAlignment="1">
      <alignment vertical="center"/>
    </xf>
    <xf numFmtId="165" fontId="26" fillId="0" borderId="0" xfId="0" applyNumberFormat="1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 indent="1"/>
    </xf>
    <xf numFmtId="165" fontId="40" fillId="0" borderId="0" xfId="0" applyNumberFormat="1" applyFont="1" applyFill="1" applyBorder="1" applyAlignment="1">
      <alignment horizontal="left" vertical="center" indent="2"/>
    </xf>
    <xf numFmtId="165" fontId="5" fillId="0" borderId="0" xfId="0" applyNumberFormat="1" applyFont="1" applyFill="1" applyBorder="1" applyAlignment="1">
      <alignment horizontal="left" vertical="center" indent="2"/>
    </xf>
    <xf numFmtId="165" fontId="26" fillId="27" borderId="0" xfId="0" applyNumberFormat="1" applyFont="1" applyFill="1" applyBorder="1" applyAlignment="1">
      <alignment horizontal="left" vertical="center" indent="1"/>
    </xf>
    <xf numFmtId="2" fontId="2" fillId="25" borderId="0" xfId="0" applyNumberFormat="1" applyFont="1" applyFill="1" applyBorder="1" applyAlignment="1">
      <alignment vertical="center"/>
    </xf>
    <xf numFmtId="1" fontId="2" fillId="25" borderId="0" xfId="0" applyNumberFormat="1" applyFont="1" applyFill="1" applyAlignment="1">
      <alignment vertical="center"/>
    </xf>
    <xf numFmtId="172" fontId="39" fillId="25" borderId="0" xfId="0" applyNumberFormat="1" applyFont="1" applyFill="1" applyBorder="1" applyAlignment="1">
      <alignment horizontal="right" vertical="center"/>
    </xf>
    <xf numFmtId="165" fontId="49" fillId="0" borderId="0" xfId="39" applyNumberFormat="1" applyFont="1" applyFill="1" applyBorder="1" applyAlignment="1">
      <alignment horizontal="left" vertical="center" indent="2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 indent="1"/>
    </xf>
    <xf numFmtId="0" fontId="26" fillId="0" borderId="0" xfId="0" applyFont="1" applyFill="1" applyBorder="1" applyAlignment="1">
      <alignment horizontal="left" vertical="center" indent="2"/>
    </xf>
    <xf numFmtId="0" fontId="26" fillId="25" borderId="0" xfId="0" applyFont="1" applyFill="1" applyBorder="1" applyAlignment="1">
      <alignment horizontal="left" vertical="center" indent="2"/>
    </xf>
    <xf numFmtId="164" fontId="50" fillId="0" borderId="0" xfId="40" applyFont="1" applyFill="1" applyBorder="1" applyAlignment="1" applyProtection="1">
      <alignment horizontal="left" vertical="center" indent="2"/>
    </xf>
    <xf numFmtId="164" fontId="50" fillId="0" borderId="0" xfId="40" applyFont="1" applyFill="1" applyAlignment="1">
      <alignment horizontal="left" vertical="center" indent="2"/>
    </xf>
    <xf numFmtId="164" fontId="50" fillId="0" borderId="0" xfId="40" applyFont="1" applyFill="1" applyAlignment="1">
      <alignment horizontal="left" indent="2"/>
    </xf>
    <xf numFmtId="164" fontId="50" fillId="25" borderId="0" xfId="40" applyFont="1" applyFill="1" applyBorder="1" applyAlignment="1">
      <alignment horizontal="left" indent="2"/>
    </xf>
    <xf numFmtId="165" fontId="43" fillId="0" borderId="0" xfId="0" applyNumberFormat="1" applyFont="1" applyFill="1" applyBorder="1" applyAlignment="1">
      <alignment horizontal="left" vertical="center"/>
    </xf>
    <xf numFmtId="165" fontId="49" fillId="0" borderId="0" xfId="0" applyNumberFormat="1" applyFont="1" applyFill="1" applyBorder="1" applyAlignment="1">
      <alignment horizontal="left" vertical="center" indent="2"/>
    </xf>
    <xf numFmtId="2" fontId="2" fillId="25" borderId="0" xfId="0" applyNumberFormat="1" applyFont="1" applyFill="1" applyAlignment="1">
      <alignment horizontal="right" vertical="center"/>
    </xf>
    <xf numFmtId="165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39" fillId="27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horizontal="right" vertical="center"/>
    </xf>
    <xf numFmtId="0" fontId="3" fillId="0" borderId="0" xfId="35" applyAlignment="1" applyProtection="1">
      <alignment horizontal="left" indent="3"/>
    </xf>
    <xf numFmtId="167" fontId="2" fillId="25" borderId="0" xfId="0" applyNumberFormat="1" applyFont="1" applyFill="1" applyAlignment="1">
      <alignment vertical="center"/>
    </xf>
    <xf numFmtId="165" fontId="26" fillId="27" borderId="0" xfId="0" applyNumberFormat="1" applyFont="1" applyFill="1" applyBorder="1" applyAlignment="1">
      <alignment horizontal="left" vertical="center" indent="1"/>
    </xf>
    <xf numFmtId="0" fontId="33" fillId="25" borderId="0" xfId="0" applyFont="1" applyFill="1"/>
    <xf numFmtId="49" fontId="31" fillId="25" borderId="0" xfId="0" applyNumberFormat="1" applyFont="1" applyFill="1" applyBorder="1" applyAlignment="1">
      <alignment horizontal="left" vertical="top"/>
    </xf>
    <xf numFmtId="167" fontId="1" fillId="0" borderId="0" xfId="0" applyNumberFormat="1" applyFont="1" applyFill="1" applyAlignment="1" applyProtection="1"/>
    <xf numFmtId="167" fontId="2" fillId="0" borderId="0" xfId="0" applyNumberFormat="1" applyFont="1" applyFill="1" applyBorder="1"/>
    <xf numFmtId="178" fontId="2" fillId="0" borderId="0" xfId="0" applyNumberFormat="1" applyFont="1" applyFill="1"/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9" fontId="39" fillId="25" borderId="0" xfId="0" applyNumberFormat="1" applyFont="1" applyFill="1" applyAlignment="1">
      <alignment horizontal="right" vertical="center"/>
    </xf>
    <xf numFmtId="173" fontId="39" fillId="25" borderId="0" xfId="0" applyNumberFormat="1" applyFont="1" applyFill="1" applyAlignment="1">
      <alignment horizontal="right" vertical="center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4" fontId="8" fillId="0" borderId="0" xfId="40" applyFont="1" applyFill="1" applyBorder="1" applyAlignment="1">
      <alignment vertical="center"/>
    </xf>
    <xf numFmtId="0" fontId="32" fillId="25" borderId="0" xfId="35" applyFont="1" applyFill="1" applyAlignment="1" applyProtection="1">
      <alignment horizontal="left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5" fontId="2" fillId="27" borderId="0" xfId="0" applyNumberFormat="1" applyFont="1" applyFill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2" fillId="27" borderId="0" xfId="0" applyFont="1" applyFill="1" applyAlignment="1">
      <alignment horizontal="center" vertical="center"/>
    </xf>
    <xf numFmtId="0" fontId="1" fillId="25" borderId="0" xfId="0" applyFont="1" applyFill="1"/>
    <xf numFmtId="2" fontId="39" fillId="25" borderId="0" xfId="0" applyNumberFormat="1" applyFont="1" applyFill="1" applyAlignment="1">
      <alignment horizontal="right" vertical="center"/>
    </xf>
    <xf numFmtId="0" fontId="4" fillId="25" borderId="0" xfId="0" applyFont="1" applyFill="1"/>
    <xf numFmtId="164" fontId="8" fillId="25" borderId="0" xfId="40" applyFont="1" applyFill="1" applyAlignment="1">
      <alignment horizontal="centerContinuous" vertical="center"/>
    </xf>
    <xf numFmtId="0" fontId="1" fillId="25" borderId="0" xfId="0" applyFont="1" applyFill="1" applyAlignment="1">
      <alignment vertical="center"/>
    </xf>
    <xf numFmtId="165" fontId="5" fillId="27" borderId="0" xfId="0" applyNumberFormat="1" applyFont="1" applyFill="1" applyAlignment="1">
      <alignment horizontal="left" vertical="center"/>
    </xf>
    <xf numFmtId="165" fontId="2" fillId="25" borderId="0" xfId="0" applyNumberFormat="1" applyFont="1" applyFill="1" applyAlignment="1">
      <alignment vertical="center"/>
    </xf>
    <xf numFmtId="0" fontId="1" fillId="27" borderId="0" xfId="0" applyFont="1" applyFill="1" applyAlignment="1">
      <alignment horizontal="left" vertical="center" indent="1"/>
    </xf>
    <xf numFmtId="0" fontId="1" fillId="27" borderId="0" xfId="0" applyFont="1" applyFill="1" applyAlignment="1">
      <alignment vertical="center"/>
    </xf>
    <xf numFmtId="0" fontId="5" fillId="27" borderId="0" xfId="0" applyFont="1" applyFill="1" applyAlignment="1">
      <alignment vertical="center"/>
    </xf>
    <xf numFmtId="165" fontId="26" fillId="27" borderId="0" xfId="0" applyNumberFormat="1" applyFont="1" applyFill="1" applyAlignment="1">
      <alignment horizontal="left" vertical="center" indent="2"/>
    </xf>
    <xf numFmtId="165" fontId="26" fillId="27" borderId="0" xfId="0" applyNumberFormat="1" applyFont="1" applyFill="1" applyAlignment="1">
      <alignment vertical="center"/>
    </xf>
    <xf numFmtId="165" fontId="5" fillId="27" borderId="0" xfId="0" applyNumberFormat="1" applyFont="1" applyFill="1" applyAlignment="1">
      <alignment vertical="center"/>
    </xf>
    <xf numFmtId="165" fontId="2" fillId="25" borderId="0" xfId="0" applyNumberFormat="1" applyFont="1" applyFill="1" applyAlignment="1">
      <alignment horizontal="right" vertical="center"/>
    </xf>
    <xf numFmtId="165" fontId="26" fillId="27" borderId="0" xfId="0" applyNumberFormat="1" applyFont="1" applyFill="1" applyAlignment="1">
      <alignment horizontal="left" vertical="center" indent="1"/>
    </xf>
    <xf numFmtId="165" fontId="5" fillId="27" borderId="0" xfId="0" applyNumberFormat="1" applyFont="1" applyFill="1" applyAlignment="1">
      <alignment horizontal="left" vertical="center" indent="2"/>
    </xf>
    <xf numFmtId="165" fontId="2" fillId="27" borderId="0" xfId="0" applyNumberFormat="1" applyFont="1" applyFill="1" applyAlignment="1">
      <alignment vertical="center"/>
    </xf>
    <xf numFmtId="0" fontId="2" fillId="28" borderId="0" xfId="0" applyFont="1" applyFill="1"/>
    <xf numFmtId="165" fontId="39" fillId="27" borderId="0" xfId="0" applyNumberFormat="1" applyFont="1" applyFill="1" applyAlignment="1">
      <alignment horizontal="right" vertical="center"/>
    </xf>
    <xf numFmtId="0" fontId="2" fillId="25" borderId="0" xfId="0" applyFont="1" applyFill="1" applyAlignment="1">
      <alignment horizontal="left" vertical="center" wrapText="1"/>
    </xf>
    <xf numFmtId="0" fontId="48" fillId="28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Alignment="1" applyProtection="1">
      <alignment horizontal="center" vertical="center"/>
    </xf>
    <xf numFmtId="165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Fill="1" applyAlignment="1">
      <alignment horizontal="left"/>
    </xf>
    <xf numFmtId="0" fontId="32" fillId="0" borderId="0" xfId="35" applyFont="1" applyFill="1" applyAlignment="1" applyProtection="1">
      <alignment horizontal="left"/>
    </xf>
    <xf numFmtId="0" fontId="47" fillId="28" borderId="17" xfId="0" applyFont="1" applyFill="1" applyBorder="1" applyAlignment="1">
      <alignment horizontal="center" vertical="center" wrapText="1"/>
    </xf>
    <xf numFmtId="0" fontId="47" fillId="28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166" fontId="47" fillId="28" borderId="11" xfId="0" applyNumberFormat="1" applyFont="1" applyFill="1" applyBorder="1" applyAlignment="1">
      <alignment horizontal="center" vertical="center" wrapText="1"/>
    </xf>
    <xf numFmtId="166" fontId="47" fillId="28" borderId="12" xfId="0" applyNumberFormat="1" applyFont="1" applyFill="1" applyBorder="1" applyAlignment="1">
      <alignment horizontal="center" vertical="center" wrapText="1"/>
    </xf>
    <xf numFmtId="164" fontId="47" fillId="28" borderId="11" xfId="41" applyFont="1" applyFill="1" applyBorder="1" applyAlignment="1">
      <alignment horizontal="center" vertical="center"/>
    </xf>
    <xf numFmtId="166" fontId="47" fillId="28" borderId="18" xfId="0" applyNumberFormat="1" applyFont="1" applyFill="1" applyBorder="1" applyAlignment="1">
      <alignment horizontal="center" vertical="center" wrapText="1"/>
    </xf>
    <xf numFmtId="164" fontId="47" fillId="28" borderId="12" xfId="41" applyFont="1" applyFill="1" applyBorder="1" applyAlignment="1">
      <alignment horizontal="center" vertical="center"/>
    </xf>
    <xf numFmtId="165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32" xfId="0" applyFont="1" applyFill="1" applyBorder="1" applyAlignment="1">
      <alignment horizontal="center" vertical="center" wrapText="1"/>
    </xf>
    <xf numFmtId="0" fontId="47" fillId="28" borderId="13" xfId="0" applyFont="1" applyFill="1" applyBorder="1" applyAlignment="1">
      <alignment horizontal="center" vertical="center" wrapText="1"/>
    </xf>
    <xf numFmtId="166" fontId="47" fillId="28" borderId="32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166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24" xfId="0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0" applyNumberFormat="1" applyFont="1" applyFill="1" applyBorder="1" applyAlignment="1" applyProtection="1">
      <alignment horizontal="center" vertical="center" wrapText="1"/>
      <protection hidden="1"/>
    </xf>
    <xf numFmtId="0" fontId="47" fillId="28" borderId="11" xfId="0" applyFont="1" applyFill="1" applyBorder="1" applyAlignment="1" applyProtection="1">
      <alignment horizontal="center" vertical="center" wrapText="1"/>
      <protection hidden="1"/>
    </xf>
    <xf numFmtId="0" fontId="47" fillId="28" borderId="12" xfId="0" applyFont="1" applyFill="1" applyBorder="1" applyAlignment="1" applyProtection="1">
      <alignment horizontal="center" vertical="center" wrapText="1"/>
      <protection hidden="1"/>
    </xf>
    <xf numFmtId="165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0" fontId="4" fillId="25" borderId="0" xfId="0" applyFont="1" applyFill="1" applyAlignment="1">
      <alignment horizontal="left"/>
    </xf>
    <xf numFmtId="165" fontId="47" fillId="28" borderId="18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7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0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2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6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4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9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5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20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11" xfId="0" applyNumberFormat="1" applyFont="1" applyFill="1" applyBorder="1" applyAlignment="1">
      <alignment horizontal="center" vertical="center" wrapText="1"/>
    </xf>
    <xf numFmtId="166" fontId="47" fillId="28" borderId="15" xfId="0" applyNumberFormat="1" applyFont="1" applyFill="1" applyBorder="1" applyAlignment="1">
      <alignment horizontal="center" vertical="center" wrapText="1"/>
    </xf>
    <xf numFmtId="2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2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0" fontId="47" fillId="28" borderId="17" xfId="39" applyFont="1" applyFill="1" applyBorder="1" applyAlignment="1">
      <alignment horizontal="center" vertical="center" wrapText="1"/>
    </xf>
    <xf numFmtId="0" fontId="47" fillId="28" borderId="11" xfId="39" applyFont="1" applyFill="1" applyBorder="1" applyAlignment="1">
      <alignment horizontal="center" vertical="center" wrapText="1"/>
    </xf>
    <xf numFmtId="165" fontId="47" fillId="28" borderId="19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23" xfId="39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39" applyFont="1" applyFill="1" applyAlignment="1" applyProtection="1">
      <alignment horizontal="center" vertical="center" wrapText="1"/>
    </xf>
    <xf numFmtId="165" fontId="47" fillId="28" borderId="11" xfId="39" applyNumberFormat="1" applyFont="1" applyFill="1" applyBorder="1" applyAlignment="1" applyProtection="1">
      <alignment horizontal="center" vertical="center" wrapText="1"/>
      <protection hidden="1"/>
    </xf>
    <xf numFmtId="165" fontId="47" fillId="28" borderId="12" xfId="39" applyNumberFormat="1" applyFont="1" applyFill="1" applyBorder="1" applyAlignment="1" applyProtection="1">
      <alignment horizontal="center" vertical="center" wrapText="1"/>
      <protection hidden="1"/>
    </xf>
    <xf numFmtId="0" fontId="1" fillId="25" borderId="0" xfId="0" applyFont="1" applyFill="1" applyAlignment="1" applyProtection="1">
      <alignment horizontal="center" vertical="center"/>
    </xf>
    <xf numFmtId="165" fontId="47" fillId="28" borderId="13" xfId="0" applyNumberFormat="1" applyFont="1" applyFill="1" applyBorder="1" applyAlignment="1" applyProtection="1">
      <alignment horizontal="center" vertical="center" wrapText="1"/>
      <protection hidden="1"/>
    </xf>
    <xf numFmtId="165" fontId="47" fillId="28" borderId="31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3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24" xfId="0" applyNumberFormat="1" applyFont="1" applyFill="1" applyBorder="1" applyAlignment="1" applyProtection="1">
      <alignment horizontal="center" vertical="center" wrapText="1"/>
      <protection hidden="1"/>
    </xf>
    <xf numFmtId="2" fontId="47" fillId="28" borderId="17" xfId="0" applyNumberFormat="1" applyFont="1" applyFill="1" applyBorder="1" applyAlignment="1" applyProtection="1">
      <alignment horizontal="center" vertical="center" wrapText="1"/>
      <protection hidden="1"/>
    </xf>
    <xf numFmtId="0" fontId="32" fillId="25" borderId="0" xfId="35" applyFont="1" applyFill="1" applyAlignment="1" applyProtection="1">
      <alignment horizontal="left"/>
    </xf>
    <xf numFmtId="0" fontId="1" fillId="25" borderId="0" xfId="0" applyFont="1" applyFill="1" applyAlignment="1" applyProtection="1">
      <alignment horizontal="center" vertical="center" wrapText="1"/>
    </xf>
    <xf numFmtId="0" fontId="47" fillId="28" borderId="25" xfId="0" applyFont="1" applyFill="1" applyBorder="1" applyAlignment="1">
      <alignment horizontal="center" vertical="center" wrapText="1"/>
    </xf>
    <xf numFmtId="0" fontId="47" fillId="28" borderId="20" xfId="0" applyFont="1" applyFill="1" applyBorder="1" applyAlignment="1">
      <alignment horizontal="center" vertical="center" wrapText="1"/>
    </xf>
    <xf numFmtId="0" fontId="47" fillId="28" borderId="0" xfId="0" applyFont="1" applyFill="1" applyBorder="1" applyAlignment="1">
      <alignment horizontal="center" vertical="center" wrapText="1"/>
    </xf>
    <xf numFmtId="0" fontId="47" fillId="28" borderId="22" xfId="0" applyFont="1" applyFill="1" applyBorder="1" applyAlignment="1">
      <alignment horizontal="center" vertical="center" wrapText="1"/>
    </xf>
    <xf numFmtId="0" fontId="47" fillId="28" borderId="26" xfId="0" applyFont="1" applyFill="1" applyBorder="1" applyAlignment="1">
      <alignment horizontal="center" vertical="center" wrapText="1"/>
    </xf>
    <xf numFmtId="165" fontId="47" fillId="28" borderId="12" xfId="0" applyNumberFormat="1" applyFont="1" applyFill="1" applyBorder="1" applyAlignment="1" applyProtection="1">
      <alignment horizontal="center" vertical="center"/>
      <protection hidden="1"/>
    </xf>
    <xf numFmtId="165" fontId="47" fillId="28" borderId="18" xfId="0" applyNumberFormat="1" applyFont="1" applyFill="1" applyBorder="1" applyAlignment="1" applyProtection="1">
      <alignment horizontal="center" vertical="center"/>
      <protection hidden="1"/>
    </xf>
    <xf numFmtId="165" fontId="47" fillId="28" borderId="17" xfId="0" applyNumberFormat="1" applyFont="1" applyFill="1" applyBorder="1" applyAlignment="1" applyProtection="1">
      <alignment horizontal="center" vertical="center"/>
      <protection hidden="1"/>
    </xf>
    <xf numFmtId="166" fontId="47" fillId="28" borderId="17" xfId="0" applyNumberFormat="1" applyFont="1" applyFill="1" applyBorder="1" applyAlignment="1">
      <alignment horizontal="center" vertical="center" wrapText="1"/>
    </xf>
    <xf numFmtId="166" fontId="47" fillId="28" borderId="28" xfId="0" applyNumberFormat="1" applyFont="1" applyFill="1" applyBorder="1" applyAlignment="1">
      <alignment horizontal="center" vertical="center" wrapText="1"/>
    </xf>
    <xf numFmtId="166" fontId="47" fillId="28" borderId="27" xfId="0" applyNumberFormat="1" applyFont="1" applyFill="1" applyBorder="1" applyAlignment="1">
      <alignment horizontal="center" vertical="center" wrapText="1"/>
    </xf>
    <xf numFmtId="166" fontId="47" fillId="28" borderId="29" xfId="0" applyNumberFormat="1" applyFont="1" applyFill="1" applyBorder="1" applyAlignment="1">
      <alignment horizontal="center" vertical="center" wrapText="1"/>
    </xf>
    <xf numFmtId="0" fontId="47" fillId="28" borderId="27" xfId="0" applyFont="1" applyFill="1" applyBorder="1" applyAlignment="1">
      <alignment horizontal="center" vertical="center" wrapText="1"/>
    </xf>
    <xf numFmtId="0" fontId="47" fillId="28" borderId="16" xfId="0" applyFont="1" applyFill="1" applyBorder="1" applyAlignment="1">
      <alignment horizontal="center" vertical="center" wrapText="1"/>
    </xf>
    <xf numFmtId="0" fontId="1" fillId="25" borderId="0" xfId="0" applyFont="1" applyFill="1" applyAlignment="1">
      <alignment horizontal="center" vertical="center" wrapText="1"/>
    </xf>
  </cellXfs>
  <cellStyles count="47">
    <cellStyle name="% 2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heck Cell" xfId="28" xr:uid="{00000000-0005-0000-0000-00001B000000}"/>
    <cellStyle name="Explanatory Text" xfId="29" xr:uid="{00000000-0005-0000-0000-00001C000000}"/>
    <cellStyle name="Good" xfId="30" xr:uid="{00000000-0005-0000-0000-00001D000000}"/>
    <cellStyle name="Heading 1" xfId="31" xr:uid="{00000000-0005-0000-0000-00001E000000}"/>
    <cellStyle name="Heading 2" xfId="32" xr:uid="{00000000-0005-0000-0000-00001F000000}"/>
    <cellStyle name="Heading 3" xfId="33" xr:uid="{00000000-0005-0000-0000-000020000000}"/>
    <cellStyle name="Heading 4" xfId="34" xr:uid="{00000000-0005-0000-0000-000021000000}"/>
    <cellStyle name="Hiperligação" xfId="35" builtinId="8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" xfId="0" builtinId="0"/>
    <cellStyle name="Normal 2" xfId="39" xr:uid="{00000000-0005-0000-0000-000027000000}"/>
    <cellStyle name="Normal_Q2_1_03_2000" xfId="40" xr:uid="{00000000-0005-0000-0000-000028000000}"/>
    <cellStyle name="Normal_Q2_3_01_2000" xfId="41" xr:uid="{00000000-0005-0000-0000-000029000000}"/>
    <cellStyle name="Note" xfId="42" xr:uid="{00000000-0005-0000-0000-00002A000000}"/>
    <cellStyle name="Output" xfId="43" xr:uid="{00000000-0005-0000-0000-00002B000000}"/>
    <cellStyle name="Percentagem 2" xfId="46" xr:uid="{00000000-0005-0000-0000-00002C000000}"/>
    <cellStyle name="Title" xfId="44" xr:uid="{00000000-0005-0000-0000-00002D000000}"/>
    <cellStyle name="Warning Text" xfId="45" xr:uid="{00000000-0005-0000-0000-00002E000000}"/>
  </cellStyles>
  <dxfs count="3"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  <dxf>
      <fill>
        <patternFill patternType="darkDown">
          <f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P66"/>
  <sheetViews>
    <sheetView showGridLines="0" tabSelected="1" zoomScaleNormal="100" workbookViewId="0">
      <selection activeCell="B1" sqref="B1"/>
    </sheetView>
  </sheetViews>
  <sheetFormatPr defaultColWidth="9.140625" defaultRowHeight="12.75" x14ac:dyDescent="0.2"/>
  <cols>
    <col min="1" max="1" width="1.7109375" style="131" customWidth="1"/>
    <col min="2" max="2" width="158" style="131" customWidth="1"/>
    <col min="3" max="16384" width="9.140625" style="131"/>
  </cols>
  <sheetData>
    <row r="1" spans="2:16" ht="25.5" customHeight="1" x14ac:dyDescent="0.2">
      <c r="B1" s="127" t="s">
        <v>288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</row>
    <row r="3" spans="2:16" ht="18" customHeight="1" x14ac:dyDescent="0.2">
      <c r="B3" s="193" t="s">
        <v>401</v>
      </c>
      <c r="C3" s="25"/>
      <c r="D3" s="25"/>
      <c r="E3" s="25"/>
      <c r="F3" s="25"/>
      <c r="G3" s="25"/>
      <c r="H3" s="25"/>
      <c r="I3" s="25"/>
      <c r="J3" s="25"/>
      <c r="K3" s="25"/>
    </row>
    <row r="5" spans="2:16" ht="15" customHeight="1" x14ac:dyDescent="0.2">
      <c r="B5" s="194" t="str">
        <f>+I.1!B1:M1</f>
        <v>I.1 - Indicadores Económicos e Patrimoniais das Empresas</v>
      </c>
    </row>
    <row r="6" spans="2:16" ht="15" customHeight="1" x14ac:dyDescent="0.2">
      <c r="B6" s="194" t="str">
        <f>+I.2!B1:J1</f>
        <v>I.2 - Nascimentos, Sobrevivência dos nascimentos e Mortes das Empresas</v>
      </c>
    </row>
    <row r="7" spans="2:16" ht="15" customHeight="1" x14ac:dyDescent="0.2">
      <c r="B7" s="194" t="str">
        <f>+I.3!B1:J1</f>
        <v>I.3 - Nascimentos, Sobrevivência dos nascimentos e Mortes das Empresas (com pelo menos 1 pessoa ao serviço remunerada)</v>
      </c>
    </row>
    <row r="8" spans="2:16" ht="15" customHeight="1" x14ac:dyDescent="0.2">
      <c r="B8" s="194" t="str">
        <f>+I.4!B1:I1</f>
        <v>I.4 - Taxa de natalidade, taxa de sobrevivência dos nascimentos e taxa de mortalidade das Empresas</v>
      </c>
    </row>
    <row r="9" spans="2:16" ht="15" customHeight="1" x14ac:dyDescent="0.2">
      <c r="B9" s="194" t="str">
        <f>+I.5!B1:I1</f>
        <v>I.5 - Taxa de natalidade, taxa de sobrevivência dos nascimentos e taxa de mortalidade das Empresas (com pelo menos 1 pessoa ao serviço remunerada)</v>
      </c>
    </row>
    <row r="10" spans="2:16" x14ac:dyDescent="0.2">
      <c r="B10" s="194" t="str">
        <f>+I.6!B1:H1</f>
        <v>I.6 - Sociedades de elevado crescimento e "Gazelas"</v>
      </c>
    </row>
    <row r="11" spans="2:16" x14ac:dyDescent="0.2">
      <c r="B11" s="132"/>
    </row>
    <row r="12" spans="2:16" ht="18" customHeight="1" x14ac:dyDescent="0.2">
      <c r="B12" s="193" t="s">
        <v>402</v>
      </c>
      <c r="C12" s="25"/>
      <c r="D12" s="25"/>
      <c r="E12" s="25"/>
      <c r="F12" s="25"/>
      <c r="G12" s="25"/>
      <c r="H12" s="25"/>
      <c r="I12" s="25"/>
      <c r="J12" s="25"/>
      <c r="K12" s="25"/>
    </row>
    <row r="14" spans="2:16" ht="15" customHeight="1" x14ac:dyDescent="0.2">
      <c r="B14" s="194" t="str">
        <f>+II.1!B1:M1</f>
        <v>II.1 - Indicadores Económicos e Patrimoniais das Empresas Financeiras</v>
      </c>
    </row>
    <row r="15" spans="2:16" ht="15" customHeight="1" x14ac:dyDescent="0.2">
      <c r="B15" s="195" t="str">
        <f>+II.2!B1:I1</f>
        <v>II.2 - Nascimentos, Sobrevivência dos nascimentos e Mortes das Empresas Financeiras</v>
      </c>
    </row>
    <row r="16" spans="2:16" ht="15" customHeight="1" x14ac:dyDescent="0.2">
      <c r="B16" s="195" t="str">
        <f>+II.3!B1:I1</f>
        <v>II.3 - Nascimentos, Sobrevivência dos nascimentos e Mortes das Empresas Financeiras (com pelo menos 1 pessoa ao serviço remunerada)</v>
      </c>
    </row>
    <row r="17" spans="2:11" ht="15" customHeight="1" x14ac:dyDescent="0.2">
      <c r="B17" s="194" t="str">
        <f>+II.4!B1:H1</f>
        <v>II.4 - Taxa de natalidade, taxa de sobrevivência dos nascimentos e taxa de mortalidade das Empresas Financeiras</v>
      </c>
    </row>
    <row r="18" spans="2:11" ht="15" customHeight="1" x14ac:dyDescent="0.2">
      <c r="B18" s="194" t="str">
        <f>+II.5!B1:H1</f>
        <v>II.5 - Taxa de natalidade, taxa de sobrevivência dos nascimentos e taxa de mortalidade das Empresas Financeiras (com pelo menos 1 pessoa ao serviço remunerada)</v>
      </c>
    </row>
    <row r="20" spans="2:11" ht="18" customHeight="1" x14ac:dyDescent="0.2">
      <c r="B20" s="193" t="s">
        <v>403</v>
      </c>
      <c r="C20" s="193"/>
      <c r="D20" s="193"/>
      <c r="E20" s="193"/>
      <c r="F20" s="193"/>
      <c r="G20" s="193"/>
      <c r="H20" s="193"/>
      <c r="I20" s="193"/>
      <c r="J20" s="193"/>
      <c r="K20" s="193"/>
    </row>
    <row r="22" spans="2:11" ht="15" customHeight="1" x14ac:dyDescent="0.2">
      <c r="B22" s="195" t="str">
        <f>+III.1!B1:M1</f>
        <v xml:space="preserve">III.1 - Pessoas ao serviço nas Empresas não Financeiras, por forma jurídica, dimensão e sector de atividade económica </v>
      </c>
    </row>
    <row r="23" spans="2:11" ht="15" customHeight="1" x14ac:dyDescent="0.2">
      <c r="B23" s="195" t="str">
        <f>+III.2!B1:M1</f>
        <v xml:space="preserve">III.2 - Rendimentos e gastos nas Empresas não Financeiras, por forma jurídica, dimensão e sector de atividade económica </v>
      </c>
    </row>
    <row r="24" spans="2:11" ht="15" customHeight="1" x14ac:dyDescent="0.2">
      <c r="B24" s="195" t="str">
        <f>+III.3!B1:H1</f>
        <v xml:space="preserve">III.3 - Resultados nas Empresas não Financeiras, por forma jurídica, dimensão e sector de atividade económica </v>
      </c>
    </row>
    <row r="25" spans="2:11" ht="15" customHeight="1" x14ac:dyDescent="0.2">
      <c r="B25" s="195" t="str">
        <f>+III.4!B1:I1</f>
        <v xml:space="preserve">III.4 - Rácios económicos nas Empresas não Financeiras, por forma jurídica, dimensão e sector de atividade económica </v>
      </c>
    </row>
    <row r="26" spans="2:11" ht="15" customHeight="1" x14ac:dyDescent="0.2">
      <c r="B26" s="195" t="str">
        <f>+III.5!B1:M1</f>
        <v xml:space="preserve">III.5 - Balanço - Totais, nas Empresas não Financeiras, por forma jurídica, dimensão e sector de atividade económica </v>
      </c>
    </row>
    <row r="27" spans="2:11" ht="15" customHeight="1" x14ac:dyDescent="0.2">
      <c r="B27" s="195" t="str">
        <f>+III.6!B1:I1</f>
        <v xml:space="preserve">III.6 - Formação Bruta de Capital Fixa e Investimentos nas Empresas não Financeiras, por forma jurídica, dimensão e sector de atividade económica </v>
      </c>
    </row>
    <row r="28" spans="2:11" ht="15" customHeight="1" x14ac:dyDescent="0.2">
      <c r="B28" s="195" t="str">
        <f>+III.7!B1:N1</f>
        <v xml:space="preserve">III.7 - Rácios financeiros das Sociedades não Financeiras, por dimensão e sector de atividade económica </v>
      </c>
    </row>
    <row r="29" spans="2:11" s="133" customFormat="1" ht="15" customHeight="1" x14ac:dyDescent="0.2">
      <c r="B29" s="195" t="str">
        <f>+III.8!B1:N1</f>
        <v>III.8 - Sociedades não Financeiras de elevado crescimento e "Gazelas"</v>
      </c>
    </row>
    <row r="30" spans="2:11" ht="15" customHeight="1" x14ac:dyDescent="0.2">
      <c r="B30" s="218" t="str">
        <f>+III.9!B1</f>
        <v>III.9 - Empresas não financeiras, pessoal ao serviço e respetiva proporção, VABpm e despesas em desenvolvimento, por escalão de pessoal ao serviço</v>
      </c>
    </row>
    <row r="31" spans="2:11" ht="15" customHeight="1" x14ac:dyDescent="0.2">
      <c r="B31" s="218" t="str">
        <f>+III.10!B1</f>
        <v>III.10 - Volume de negócios das sociedades não financeiras com menos de 250 pessoas ao serviço, por escalão de pessoal ao serviço</v>
      </c>
    </row>
    <row r="33" spans="2:2" ht="18" customHeight="1" x14ac:dyDescent="0.2">
      <c r="B33" s="193" t="s">
        <v>404</v>
      </c>
    </row>
    <row r="35" spans="2:2" ht="15" customHeight="1" x14ac:dyDescent="0.2">
      <c r="B35" s="195" t="str">
        <f>+'IV.1.1'!B1:K1</f>
        <v>IV.1.1 - Nascimentos de Empresas não Financeiras, por forma jurídica e sector de atividade económica</v>
      </c>
    </row>
    <row r="36" spans="2:2" ht="15" customHeight="1" x14ac:dyDescent="0.2">
      <c r="B36" s="195" t="str">
        <f>+'IV.1.2'!B1:K1</f>
        <v>IV.1.2 - Nascimentos de Empresas não Financeiras, por forma jurídica e sector de atividade económica (com pelo menos 1 pessoa ao serviço remunerada)</v>
      </c>
    </row>
    <row r="37" spans="2:2" ht="15" customHeight="1" x14ac:dyDescent="0.2">
      <c r="B37" s="195" t="str">
        <f>+'IV.2.1'!B1:P1</f>
        <v>IV.2.1 - Mortes de Empresas não Financeiras, por forma jurídica e sector de atividade económica</v>
      </c>
    </row>
    <row r="38" spans="2:2" ht="15" customHeight="1" x14ac:dyDescent="0.2">
      <c r="B38" s="195" t="str">
        <f>+'IV.2.2'!B1:Q1</f>
        <v>IV.2.2 - Mortes de Empresas não Financeiras, por forma jurídica e sector de atividade económica (com pelo menos 1 pessoa ao serviço remunerada)</v>
      </c>
    </row>
    <row r="39" spans="2:2" ht="15" customHeight="1" x14ac:dyDescent="0.2">
      <c r="B39" s="195" t="str">
        <f>+'IV.3.1'!B1:I1</f>
        <v>IV.3.1 - Sobrevivência dos nascimentos de Empresas não Financeiras, por forma jurídica e sector de atividade económica</v>
      </c>
    </row>
    <row r="40" spans="2:2" ht="15" customHeight="1" x14ac:dyDescent="0.2">
      <c r="B40" s="195" t="str">
        <f>+'IV.3.2'!B1:I1</f>
        <v>IV.3.2 - Sobrevivência dos nascimentos de Empresas não Financeiras, por forma jurídica e sector de atividade económica (com pelo menos 1 pessoa ao serviço remunerada)</v>
      </c>
    </row>
    <row r="41" spans="2:2" ht="15" customHeight="1" x14ac:dyDescent="0.2">
      <c r="B41" s="195" t="str">
        <f>+'IV.4.1'!B1:H1</f>
        <v>IV.4.1 - Taxa de sobrevivência dos nascimentos de Empresas não Financeiras, por forma jurídica e sector de atividade económica</v>
      </c>
    </row>
    <row r="42" spans="2:2" ht="15" customHeight="1" x14ac:dyDescent="0.2">
      <c r="B42" s="195" t="str">
        <f>+'IV.4.2'!B1:H1</f>
        <v>IV.4.2 - Taxa de sobrevivência dos nascimentos de Empresas não Financeiras, por forma jurídica e sector de atividade económica (com pelo menos 1 pessoa ao serviço remunerada)</v>
      </c>
    </row>
    <row r="43" spans="2:2" ht="15" customHeight="1" x14ac:dyDescent="0.2">
      <c r="B43" s="195" t="str">
        <f>+IV.5!B1:G1</f>
        <v xml:space="preserve">IV.5 - Outros indicadores demográficos nas Empresas não Financeiras, por forma jurídica e sector de atividade económica </v>
      </c>
    </row>
    <row r="44" spans="2:2" ht="15" customHeight="1" x14ac:dyDescent="0.2">
      <c r="B44" s="195" t="str">
        <f>+IV.6!B1:I1</f>
        <v>IV.6 - Taxa de natalidade, de sobrevivência e de mortalidade das Empresas não Financeiras por dimensão</v>
      </c>
    </row>
    <row r="46" spans="2:2" ht="18" customHeight="1" x14ac:dyDescent="0.2">
      <c r="B46" s="193" t="s">
        <v>405</v>
      </c>
    </row>
    <row r="48" spans="2:2" ht="15" customHeight="1" x14ac:dyDescent="0.2">
      <c r="B48" s="195" t="s">
        <v>319</v>
      </c>
    </row>
    <row r="49" spans="2:2" ht="15" customHeight="1" x14ac:dyDescent="0.2">
      <c r="B49" s="194" t="s">
        <v>320</v>
      </c>
    </row>
    <row r="50" spans="2:2" ht="15" customHeight="1" x14ac:dyDescent="0.2">
      <c r="B50" s="218" t="s">
        <v>391</v>
      </c>
    </row>
    <row r="51" spans="2:2" ht="15" customHeight="1" x14ac:dyDescent="0.2">
      <c r="B51" s="218" t="s">
        <v>392</v>
      </c>
    </row>
    <row r="52" spans="2:2" ht="15" customHeight="1" x14ac:dyDescent="0.2">
      <c r="B52" s="218" t="s">
        <v>393</v>
      </c>
    </row>
    <row r="54" spans="2:2" ht="18" customHeight="1" x14ac:dyDescent="0.2">
      <c r="B54" s="193" t="s">
        <v>406</v>
      </c>
    </row>
    <row r="56" spans="2:2" ht="15" customHeight="1" x14ac:dyDescent="0.2">
      <c r="B56" s="195" t="s">
        <v>321</v>
      </c>
    </row>
    <row r="57" spans="2:2" ht="15" customHeight="1" x14ac:dyDescent="0.2">
      <c r="B57" s="195" t="s">
        <v>322</v>
      </c>
    </row>
    <row r="58" spans="2:2" ht="15" customHeight="1" x14ac:dyDescent="0.2">
      <c r="B58" s="195" t="s">
        <v>323</v>
      </c>
    </row>
    <row r="59" spans="2:2" ht="15" customHeight="1" x14ac:dyDescent="0.2">
      <c r="B59" s="195" t="s">
        <v>324</v>
      </c>
    </row>
    <row r="60" spans="2:2" ht="15" customHeight="1" x14ac:dyDescent="0.2">
      <c r="B60" s="195" t="s">
        <v>325</v>
      </c>
    </row>
    <row r="61" spans="2:2" ht="15" customHeight="1" x14ac:dyDescent="0.2">
      <c r="B61" s="195" t="s">
        <v>326</v>
      </c>
    </row>
    <row r="63" spans="2:2" ht="18" customHeight="1" x14ac:dyDescent="0.2">
      <c r="B63" s="193" t="s">
        <v>407</v>
      </c>
    </row>
    <row r="65" spans="2:2" ht="15" customHeight="1" x14ac:dyDescent="0.2">
      <c r="B65" s="279" t="s">
        <v>327</v>
      </c>
    </row>
    <row r="66" spans="2:2" ht="15" customHeight="1" x14ac:dyDescent="0.2">
      <c r="B66" s="279" t="s">
        <v>394</v>
      </c>
    </row>
  </sheetData>
  <hyperlinks>
    <hyperlink ref="B14" location="II.1!A1" display="II.1!A1" xr:uid="{00000000-0004-0000-0000-000000000000}"/>
    <hyperlink ref="B17" location="II.4!A1" display="II.4!A1" xr:uid="{00000000-0004-0000-0000-000001000000}"/>
    <hyperlink ref="B16" location="II.3!A1" display="II.3!A1" xr:uid="{00000000-0004-0000-0000-000002000000}"/>
    <hyperlink ref="B15" location="II.2!A1" display="II.2!A1" xr:uid="{00000000-0004-0000-0000-000003000000}"/>
    <hyperlink ref="B18" location="II.5!A1" display="II.5!A1" xr:uid="{00000000-0004-0000-0000-000004000000}"/>
    <hyperlink ref="B22" location="III.1!A1" display="III.1!A1" xr:uid="{00000000-0004-0000-0000-000005000000}"/>
    <hyperlink ref="B23" location="III.2!A1" display="III.2!A1" xr:uid="{00000000-0004-0000-0000-000006000000}"/>
    <hyperlink ref="B24" location="III.3!A1" display="III.3!A1" xr:uid="{00000000-0004-0000-0000-000007000000}"/>
    <hyperlink ref="B25" location="III.4!A1" display="III.4!A1" xr:uid="{00000000-0004-0000-0000-000008000000}"/>
    <hyperlink ref="B26" location="III.5!A1" display="III.5!A1" xr:uid="{00000000-0004-0000-0000-000009000000}"/>
    <hyperlink ref="B29" location="III.8!A1" display="III.8!A1" xr:uid="{00000000-0004-0000-0000-00000A000000}"/>
    <hyperlink ref="B28" location="III.7!A1" display="III.7!A1" xr:uid="{00000000-0004-0000-0000-00000B000000}"/>
    <hyperlink ref="B27" location="III.6!A1" display="III.6!A1" xr:uid="{00000000-0004-0000-0000-00000C000000}"/>
    <hyperlink ref="B44" location="IV.6!A1" display="IV.6!A1" xr:uid="{00000000-0004-0000-0000-00000D000000}"/>
    <hyperlink ref="B43" location="IV.5!A1" display="IV.5!A1" xr:uid="{00000000-0004-0000-0000-00000E000000}"/>
    <hyperlink ref="B42" location="IV.4.2!A1" display="IV.4.2!A1" xr:uid="{00000000-0004-0000-0000-00000F000000}"/>
    <hyperlink ref="B41" location="IV.4.1!A1" display="IV.4.1!A1" xr:uid="{00000000-0004-0000-0000-000010000000}"/>
    <hyperlink ref="B40" location="IV.3.2!A1" display="IV.3.2!A1" xr:uid="{00000000-0004-0000-0000-000011000000}"/>
    <hyperlink ref="B39" location="IV.3.1!A1" display="IV.3.1!A1" xr:uid="{00000000-0004-0000-0000-000012000000}"/>
    <hyperlink ref="B38" location="IV.2.2!A1" display="IV.2.2!A1" xr:uid="{00000000-0004-0000-0000-000013000000}"/>
    <hyperlink ref="B37" location="IV.2.1!A1" display="IV.2.1!A1" xr:uid="{00000000-0004-0000-0000-000014000000}"/>
    <hyperlink ref="B36" location="IV.1.2!A1" display="IV.1.2!A1" xr:uid="{00000000-0004-0000-0000-000015000000}"/>
    <hyperlink ref="B35" location="IV.1.1!A1" display="IV.1.1!A1" xr:uid="{00000000-0004-0000-0000-000016000000}"/>
    <hyperlink ref="B5" location="I.1!A1" display="I.1!A1" xr:uid="{00000000-0004-0000-0000-000017000000}"/>
    <hyperlink ref="B6" location="I.2!A1" display="I.2!A1" xr:uid="{00000000-0004-0000-0000-000018000000}"/>
    <hyperlink ref="B7" location="I.3!A1" display="I.3!A1" xr:uid="{00000000-0004-0000-0000-000019000000}"/>
    <hyperlink ref="B8" location="I.4!A1" display="I.4!A1" xr:uid="{00000000-0004-0000-0000-00001A000000}"/>
    <hyperlink ref="B9" location="I.5!A1" display="I.5!A1" xr:uid="{00000000-0004-0000-0000-00001B000000}"/>
    <hyperlink ref="B10" location="I.6!A1" display="I.6!A1" xr:uid="{00000000-0004-0000-0000-00001C000000}"/>
    <hyperlink ref="B48" location="V.1!A1" display="V.1!A1" xr:uid="{00000000-0004-0000-0000-00001D000000}"/>
    <hyperlink ref="B49" location="V.2!A1" display="V.2!A1" xr:uid="{00000000-0004-0000-0000-00001E000000}"/>
    <hyperlink ref="B56" location="VI.1!A1" display="VI.1!A1" xr:uid="{00000000-0004-0000-0000-00001F000000}"/>
    <hyperlink ref="B57" location="VI.2!A1" display="VI.2!A1" xr:uid="{00000000-0004-0000-0000-000020000000}"/>
    <hyperlink ref="B58" location="VI.3!A1" display="VI.3!A1" xr:uid="{00000000-0004-0000-0000-000021000000}"/>
    <hyperlink ref="B59" location="VI.4!A1" display="VI.4!A1" xr:uid="{00000000-0004-0000-0000-000022000000}"/>
    <hyperlink ref="B60" location="VI.5!A1" display="VI.5!A1" xr:uid="{00000000-0004-0000-0000-000023000000}"/>
    <hyperlink ref="B61" location="VI.6!A1" display="VI.6!A1" xr:uid="{00000000-0004-0000-0000-000024000000}"/>
    <hyperlink ref="B30" location="III.9!A1" display="III.9!A1" xr:uid="{00000000-0004-0000-0000-000025000000}"/>
    <hyperlink ref="B31" location="III.10!A1" display="III.10!A1" xr:uid="{00000000-0004-0000-0000-000026000000}"/>
    <hyperlink ref="B50" location="V.3!A1" display="V.3 - Empresas não financeiras segundo a dimensão e por escalão de pessoal ao serviço, por município" xr:uid="{00000000-0004-0000-0000-000027000000}"/>
    <hyperlink ref="B51" location="V.4!A1" display="V.4 - Demografia das Empresas não Financeiras por Município" xr:uid="{00000000-0004-0000-0000-000028000000}"/>
    <hyperlink ref="B52" location="V.5!A1" display="V.5 - Empresas não Financeiras, segundo a forma jurídica por sector de atividade económica e Município" xr:uid="{00000000-0004-0000-0000-000029000000}"/>
    <hyperlink ref="B65" location="VII.1!A1" display="VII.1 - Indicadores dos Estabelecimentos das Empresas não Financeiras por sector de atividade económica e Município" xr:uid="{00000000-0004-0000-0000-00002A000000}"/>
    <hyperlink ref="B66" location="VII.2!A1" display="VII.2 - Indicadores dos Estabelecimentos do comercio a retalho (exceto de veículos automóveis e motociclos e de combustível para veículos a motor) por Município" xr:uid="{00000000-0004-0000-0000-00002B000000}"/>
  </hyperlinks>
  <pageMargins left="0.70866141732283472" right="0.70866141732283472" top="0.74803149606299213" bottom="0.74803149606299213" header="0.31496062992125984" footer="0.31496062992125984"/>
  <pageSetup paperSize="9" scale="95" fitToWidth="3" fitToHeight="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Q22"/>
  <sheetViews>
    <sheetView showGridLines="0" zoomScaleNormal="100" workbookViewId="0">
      <pane xSplit="3" ySplit="8" topLeftCell="D9" activePane="bottomRight" state="frozen"/>
      <selection activeCell="U36" sqref="U36"/>
      <selection pane="topRight" activeCell="U36" sqref="U36"/>
      <selection pane="bottomLeft" activeCell="U36" sqref="U36"/>
      <selection pane="bottomRight" activeCell="B22" sqref="B22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0" width="2.5703125" style="48" customWidth="1"/>
    <col min="11" max="11" width="6.7109375" style="1" customWidth="1"/>
    <col min="12" max="16384" width="12.5703125" style="1"/>
  </cols>
  <sheetData>
    <row r="1" spans="2:17" s="120" customFormat="1" ht="33" customHeight="1" x14ac:dyDescent="0.2">
      <c r="B1" s="340" t="s">
        <v>297</v>
      </c>
      <c r="C1" s="340"/>
      <c r="D1" s="340"/>
      <c r="E1" s="340"/>
      <c r="F1" s="340"/>
      <c r="G1" s="340"/>
      <c r="H1" s="340"/>
      <c r="I1" s="340"/>
      <c r="J1" s="340"/>
    </row>
    <row r="2" spans="2:17" ht="11.25" customHeight="1" x14ac:dyDescent="0.2">
      <c r="B2" s="19"/>
      <c r="C2" s="19"/>
      <c r="D2" s="19"/>
      <c r="E2" s="19"/>
      <c r="F2" s="19"/>
      <c r="G2" s="19"/>
    </row>
    <row r="3" spans="2:17" ht="12.75" customHeight="1" x14ac:dyDescent="0.2">
      <c r="B3" s="126" t="s">
        <v>218</v>
      </c>
      <c r="C3" s="27"/>
      <c r="D3" s="47"/>
      <c r="E3" s="47"/>
      <c r="F3" s="47"/>
      <c r="H3" s="4"/>
      <c r="I3" s="4"/>
    </row>
    <row r="4" spans="2:17" s="6" customFormat="1" ht="18" customHeight="1" x14ac:dyDescent="0.2">
      <c r="B4" s="338" t="s">
        <v>4</v>
      </c>
      <c r="C4" s="339"/>
      <c r="D4" s="341" t="s">
        <v>5</v>
      </c>
      <c r="E4" s="341"/>
      <c r="F4" s="341"/>
      <c r="G4" s="341"/>
      <c r="H4" s="341"/>
      <c r="I4" s="341"/>
      <c r="J4" s="342"/>
    </row>
    <row r="5" spans="2:17" s="6" customFormat="1" ht="18" customHeight="1" x14ac:dyDescent="0.2">
      <c r="B5" s="338"/>
      <c r="C5" s="339"/>
      <c r="D5" s="339" t="s">
        <v>6</v>
      </c>
      <c r="E5" s="341" t="s">
        <v>272</v>
      </c>
      <c r="F5" s="341"/>
      <c r="G5" s="341"/>
      <c r="H5" s="341"/>
      <c r="I5" s="341" t="s">
        <v>215</v>
      </c>
      <c r="J5" s="342"/>
    </row>
    <row r="6" spans="2:17" s="6" customFormat="1" ht="18" customHeight="1" x14ac:dyDescent="0.2">
      <c r="B6" s="338"/>
      <c r="C6" s="339"/>
      <c r="D6" s="339"/>
      <c r="E6" s="343" t="s">
        <v>5</v>
      </c>
      <c r="F6" s="341" t="s">
        <v>273</v>
      </c>
      <c r="G6" s="341"/>
      <c r="H6" s="341"/>
      <c r="I6" s="341"/>
      <c r="J6" s="342"/>
    </row>
    <row r="7" spans="2:17" s="6" customFormat="1" ht="24" customHeight="1" x14ac:dyDescent="0.2">
      <c r="B7" s="338"/>
      <c r="C7" s="339"/>
      <c r="D7" s="339"/>
      <c r="E7" s="343"/>
      <c r="F7" s="139" t="s">
        <v>46</v>
      </c>
      <c r="G7" s="139" t="s">
        <v>47</v>
      </c>
      <c r="H7" s="139" t="s">
        <v>266</v>
      </c>
      <c r="I7" s="341"/>
      <c r="J7" s="342"/>
    </row>
    <row r="8" spans="2:17" ht="18" customHeight="1" x14ac:dyDescent="0.2">
      <c r="B8" s="338"/>
      <c r="C8" s="339"/>
      <c r="D8" s="139" t="s">
        <v>15</v>
      </c>
      <c r="E8" s="139" t="s">
        <v>15</v>
      </c>
      <c r="F8" s="139" t="s">
        <v>15</v>
      </c>
      <c r="G8" s="139" t="s">
        <v>15</v>
      </c>
      <c r="H8" s="139" t="s">
        <v>15</v>
      </c>
      <c r="I8" s="341" t="s">
        <v>15</v>
      </c>
      <c r="J8" s="342"/>
      <c r="K8" s="49"/>
    </row>
    <row r="9" spans="2:17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49"/>
      <c r="K9" s="49"/>
    </row>
    <row r="10" spans="2:17" s="11" customFormat="1" ht="15" customHeight="1" x14ac:dyDescent="0.2">
      <c r="B10" s="73" t="s">
        <v>5</v>
      </c>
      <c r="C10" s="73"/>
      <c r="D10" s="74"/>
      <c r="E10" s="74"/>
      <c r="F10" s="74"/>
      <c r="G10" s="74"/>
      <c r="H10" s="74"/>
      <c r="I10" s="74"/>
      <c r="J10" s="49"/>
      <c r="K10" s="49"/>
    </row>
    <row r="11" spans="2:17" s="11" customFormat="1" ht="15" customHeight="1" x14ac:dyDescent="0.2">
      <c r="B11" s="75">
        <v>2020</v>
      </c>
      <c r="C11" s="73"/>
      <c r="D11" s="76">
        <v>231</v>
      </c>
      <c r="E11" s="76">
        <v>19</v>
      </c>
      <c r="F11" s="76"/>
      <c r="G11" s="76"/>
      <c r="H11" s="76"/>
      <c r="I11" s="76">
        <v>15</v>
      </c>
      <c r="J11" s="76" t="s">
        <v>357</v>
      </c>
      <c r="K11" s="49"/>
    </row>
    <row r="12" spans="2:17" s="11" customFormat="1" ht="15" customHeight="1" x14ac:dyDescent="0.2">
      <c r="B12" s="75">
        <v>2019</v>
      </c>
      <c r="C12" s="73"/>
      <c r="D12" s="76">
        <v>244</v>
      </c>
      <c r="E12" s="76">
        <v>17</v>
      </c>
      <c r="F12" s="76">
        <v>16</v>
      </c>
      <c r="G12" s="76"/>
      <c r="H12" s="76"/>
      <c r="I12" s="76">
        <v>29</v>
      </c>
      <c r="J12" s="76" t="s">
        <v>274</v>
      </c>
      <c r="K12" s="49"/>
      <c r="L12" s="115"/>
      <c r="M12" s="115"/>
      <c r="N12" s="115"/>
      <c r="O12" s="115"/>
      <c r="P12" s="115"/>
      <c r="Q12" s="115"/>
    </row>
    <row r="13" spans="2:17" s="11" customFormat="1" ht="15" customHeight="1" x14ac:dyDescent="0.2">
      <c r="B13" s="75">
        <v>2018</v>
      </c>
      <c r="C13" s="73"/>
      <c r="D13" s="76">
        <v>248</v>
      </c>
      <c r="E13" s="76">
        <v>39</v>
      </c>
      <c r="F13" s="76">
        <v>31</v>
      </c>
      <c r="G13" s="76">
        <v>23</v>
      </c>
      <c r="H13" s="76"/>
      <c r="I13" s="76">
        <v>20</v>
      </c>
      <c r="K13" s="49"/>
      <c r="L13" s="115"/>
      <c r="M13" s="115"/>
      <c r="N13" s="115"/>
      <c r="O13" s="115"/>
      <c r="P13" s="115"/>
      <c r="Q13" s="115"/>
    </row>
    <row r="14" spans="2:17" s="11" customFormat="1" ht="15" customHeight="1" x14ac:dyDescent="0.2">
      <c r="B14" s="75">
        <v>2017</v>
      </c>
      <c r="C14" s="73"/>
      <c r="D14" s="76">
        <v>241</v>
      </c>
      <c r="E14" s="76">
        <v>28</v>
      </c>
      <c r="F14" s="76">
        <v>17</v>
      </c>
      <c r="G14" s="76">
        <v>14</v>
      </c>
      <c r="H14" s="76"/>
      <c r="I14" s="76">
        <v>25</v>
      </c>
      <c r="J14" s="114"/>
      <c r="K14" s="49"/>
      <c r="L14" s="115"/>
      <c r="M14" s="115"/>
      <c r="N14" s="115"/>
      <c r="O14" s="115"/>
      <c r="P14" s="115"/>
      <c r="Q14" s="115"/>
    </row>
    <row r="15" spans="2:17" s="11" customFormat="1" ht="15" customHeight="1" x14ac:dyDescent="0.2">
      <c r="B15" s="75">
        <v>2016</v>
      </c>
      <c r="C15" s="73"/>
      <c r="D15" s="76">
        <v>243</v>
      </c>
      <c r="E15" s="76">
        <v>30</v>
      </c>
      <c r="F15" s="76">
        <v>29</v>
      </c>
      <c r="G15" s="76">
        <v>24</v>
      </c>
      <c r="H15" s="76"/>
      <c r="I15" s="76">
        <v>26</v>
      </c>
      <c r="J15" s="114"/>
      <c r="K15" s="49"/>
      <c r="L15" s="115"/>
      <c r="M15" s="115"/>
      <c r="N15" s="115"/>
      <c r="O15" s="115"/>
      <c r="P15" s="115"/>
      <c r="Q15" s="115"/>
    </row>
    <row r="16" spans="2:17" s="11" customFormat="1" ht="15" customHeight="1" x14ac:dyDescent="0.2">
      <c r="B16" s="75">
        <v>2015</v>
      </c>
      <c r="C16" s="75" t="str">
        <f t="shared" ref="C16" si="0">IF(B16=2008,$C$2,"")</f>
        <v/>
      </c>
      <c r="D16" s="76">
        <v>257</v>
      </c>
      <c r="E16" s="76">
        <v>27</v>
      </c>
      <c r="F16" s="76">
        <v>17</v>
      </c>
      <c r="G16" s="76">
        <v>11</v>
      </c>
      <c r="H16" s="76">
        <v>3</v>
      </c>
      <c r="I16" s="76">
        <v>42</v>
      </c>
      <c r="K16" s="49"/>
      <c r="L16" s="115"/>
      <c r="M16" s="115"/>
      <c r="N16" s="115"/>
      <c r="O16" s="115"/>
      <c r="P16" s="115"/>
      <c r="Q16" s="115"/>
    </row>
    <row r="17" spans="2:10" ht="9.75" customHeight="1" x14ac:dyDescent="0.2">
      <c r="B17" s="48"/>
      <c r="C17" s="48"/>
      <c r="D17" s="48"/>
      <c r="E17" s="48"/>
      <c r="F17" s="48"/>
      <c r="G17" s="48"/>
      <c r="H17" s="48"/>
      <c r="I17" s="48"/>
    </row>
    <row r="18" spans="2:10" ht="3" customHeight="1" x14ac:dyDescent="0.2">
      <c r="B18" s="137"/>
      <c r="C18" s="137"/>
      <c r="D18" s="137"/>
      <c r="E18" s="137"/>
      <c r="F18" s="137"/>
      <c r="G18" s="137"/>
      <c r="H18" s="137"/>
      <c r="I18" s="137"/>
      <c r="J18" s="137"/>
    </row>
    <row r="19" spans="2:10" ht="9" customHeight="1" x14ac:dyDescent="0.2">
      <c r="E19" s="76"/>
    </row>
    <row r="20" spans="2:10" x14ac:dyDescent="0.2">
      <c r="B20" s="336" t="s">
        <v>289</v>
      </c>
      <c r="C20" s="336"/>
      <c r="D20" s="336"/>
      <c r="E20" s="336"/>
      <c r="F20" s="336"/>
      <c r="G20" s="336"/>
      <c r="H20" s="336"/>
      <c r="I20" s="336"/>
      <c r="J20" s="336"/>
    </row>
    <row r="22" spans="2:10" ht="12" x14ac:dyDescent="0.2">
      <c r="B22" s="134" t="s">
        <v>0</v>
      </c>
      <c r="C22" s="26"/>
    </row>
  </sheetData>
  <mergeCells count="10">
    <mergeCell ref="I8:J8"/>
    <mergeCell ref="B4:C8"/>
    <mergeCell ref="E6:E7"/>
    <mergeCell ref="F6:H6"/>
    <mergeCell ref="B20:J20"/>
    <mergeCell ref="B1:J1"/>
    <mergeCell ref="E5:H5"/>
    <mergeCell ref="D4:J4"/>
    <mergeCell ref="D5:D7"/>
    <mergeCell ref="I5:J7"/>
  </mergeCells>
  <hyperlinks>
    <hyperlink ref="B22" location="Índice!A1" display="(Voltar ao Índice)" xr:uid="{00000000-0004-0000-09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K22"/>
  <sheetViews>
    <sheetView showGridLines="0" zoomScaleNormal="100" workbookViewId="0">
      <pane xSplit="3" ySplit="8" topLeftCell="D9" activePane="bottomRight" state="frozen"/>
      <selection activeCell="U36" sqref="U36"/>
      <selection pane="topRight" activeCell="U36" sqref="U36"/>
      <selection pane="bottomLeft" activeCell="U36" sqref="U36"/>
      <selection pane="bottomRight" activeCell="B22" sqref="B22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0" width="2.5703125" style="48" customWidth="1"/>
    <col min="11" max="11" width="6.7109375" style="1" customWidth="1"/>
    <col min="12" max="16384" width="12.5703125" style="1"/>
  </cols>
  <sheetData>
    <row r="1" spans="2:11" s="120" customFormat="1" ht="33" customHeight="1" x14ac:dyDescent="0.2">
      <c r="B1" s="340" t="s">
        <v>298</v>
      </c>
      <c r="C1" s="340"/>
      <c r="D1" s="340"/>
      <c r="E1" s="340"/>
      <c r="F1" s="340"/>
      <c r="G1" s="340"/>
      <c r="H1" s="340"/>
      <c r="I1" s="340"/>
      <c r="J1" s="340"/>
    </row>
    <row r="2" spans="2:11" ht="11.25" customHeight="1" x14ac:dyDescent="0.2">
      <c r="B2" s="19"/>
      <c r="C2" s="19"/>
      <c r="D2" s="19"/>
      <c r="E2" s="19"/>
      <c r="F2" s="19"/>
      <c r="G2" s="19"/>
    </row>
    <row r="3" spans="2:11" ht="12.75" customHeight="1" x14ac:dyDescent="0.2">
      <c r="B3" s="126" t="s">
        <v>218</v>
      </c>
      <c r="C3" s="27"/>
      <c r="D3" s="47"/>
      <c r="E3" s="47"/>
      <c r="F3" s="47"/>
      <c r="H3" s="4"/>
      <c r="I3" s="4"/>
    </row>
    <row r="4" spans="2:11" s="6" customFormat="1" ht="18" customHeight="1" x14ac:dyDescent="0.2">
      <c r="B4" s="338" t="s">
        <v>4</v>
      </c>
      <c r="C4" s="339"/>
      <c r="D4" s="341" t="s">
        <v>38</v>
      </c>
      <c r="E4" s="341"/>
      <c r="F4" s="341"/>
      <c r="G4" s="341"/>
      <c r="H4" s="341"/>
      <c r="I4" s="341"/>
      <c r="J4" s="342"/>
    </row>
    <row r="5" spans="2:11" s="6" customFormat="1" ht="18" customHeight="1" x14ac:dyDescent="0.2">
      <c r="B5" s="338"/>
      <c r="C5" s="339"/>
      <c r="D5" s="339" t="s">
        <v>6</v>
      </c>
      <c r="E5" s="341" t="s">
        <v>272</v>
      </c>
      <c r="F5" s="341"/>
      <c r="G5" s="341"/>
      <c r="H5" s="341"/>
      <c r="I5" s="341" t="s">
        <v>215</v>
      </c>
      <c r="J5" s="342"/>
    </row>
    <row r="6" spans="2:11" s="6" customFormat="1" ht="18" customHeight="1" x14ac:dyDescent="0.2">
      <c r="B6" s="338"/>
      <c r="C6" s="339"/>
      <c r="D6" s="339"/>
      <c r="E6" s="343" t="s">
        <v>5</v>
      </c>
      <c r="F6" s="341" t="s">
        <v>273</v>
      </c>
      <c r="G6" s="341"/>
      <c r="H6" s="341"/>
      <c r="I6" s="341"/>
      <c r="J6" s="342"/>
    </row>
    <row r="7" spans="2:11" s="6" customFormat="1" ht="24" customHeight="1" x14ac:dyDescent="0.2">
      <c r="B7" s="338"/>
      <c r="C7" s="339"/>
      <c r="D7" s="339"/>
      <c r="E7" s="343"/>
      <c r="F7" s="139" t="s">
        <v>46</v>
      </c>
      <c r="G7" s="139" t="s">
        <v>47</v>
      </c>
      <c r="H7" s="139" t="s">
        <v>266</v>
      </c>
      <c r="I7" s="341"/>
      <c r="J7" s="342"/>
    </row>
    <row r="8" spans="2:11" ht="18" customHeight="1" x14ac:dyDescent="0.2">
      <c r="B8" s="338"/>
      <c r="C8" s="339"/>
      <c r="D8" s="139" t="s">
        <v>15</v>
      </c>
      <c r="E8" s="139" t="s">
        <v>15</v>
      </c>
      <c r="F8" s="139" t="s">
        <v>15</v>
      </c>
      <c r="G8" s="139" t="s">
        <v>15</v>
      </c>
      <c r="H8" s="139" t="s">
        <v>15</v>
      </c>
      <c r="I8" s="341" t="s">
        <v>15</v>
      </c>
      <c r="J8" s="342"/>
      <c r="K8" s="49"/>
    </row>
    <row r="9" spans="2:11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49"/>
      <c r="K9" s="49"/>
    </row>
    <row r="10" spans="2:11" s="11" customFormat="1" ht="15" customHeight="1" x14ac:dyDescent="0.2">
      <c r="B10" s="73" t="s">
        <v>5</v>
      </c>
      <c r="C10" s="73"/>
      <c r="D10" s="74"/>
      <c r="E10" s="74"/>
      <c r="F10" s="74"/>
      <c r="G10" s="74"/>
      <c r="H10" s="74"/>
      <c r="I10" s="74"/>
      <c r="J10" s="114"/>
      <c r="K10" s="49"/>
    </row>
    <row r="11" spans="2:11" s="11" customFormat="1" ht="15" customHeight="1" x14ac:dyDescent="0.2">
      <c r="B11" s="75">
        <v>2020</v>
      </c>
      <c r="C11" s="73"/>
      <c r="D11" s="76">
        <v>78</v>
      </c>
      <c r="E11" s="76">
        <v>5</v>
      </c>
      <c r="F11" s="76"/>
      <c r="G11" s="76"/>
      <c r="H11" s="76"/>
      <c r="I11" s="76" t="s">
        <v>39</v>
      </c>
      <c r="J11" s="114"/>
      <c r="K11" s="49"/>
    </row>
    <row r="12" spans="2:11" s="11" customFormat="1" ht="15" customHeight="1" x14ac:dyDescent="0.2">
      <c r="B12" s="75">
        <v>2019</v>
      </c>
      <c r="C12" s="73"/>
      <c r="D12" s="76">
        <v>79</v>
      </c>
      <c r="E12" s="76">
        <v>8</v>
      </c>
      <c r="F12" s="76">
        <v>6</v>
      </c>
      <c r="G12" s="76"/>
      <c r="H12" s="76"/>
      <c r="I12" s="76">
        <v>5</v>
      </c>
      <c r="J12" s="114" t="s">
        <v>274</v>
      </c>
      <c r="K12" s="49"/>
    </row>
    <row r="13" spans="2:11" s="11" customFormat="1" ht="15" customHeight="1" x14ac:dyDescent="0.2">
      <c r="B13" s="75">
        <v>2018</v>
      </c>
      <c r="C13" s="73"/>
      <c r="D13" s="76">
        <v>72</v>
      </c>
      <c r="E13" s="76">
        <v>5</v>
      </c>
      <c r="F13" s="76">
        <v>3</v>
      </c>
      <c r="G13" s="76">
        <v>3</v>
      </c>
      <c r="H13" s="76"/>
      <c r="I13" s="76">
        <v>2</v>
      </c>
      <c r="K13" s="49"/>
    </row>
    <row r="14" spans="2:11" s="11" customFormat="1" ht="15" customHeight="1" x14ac:dyDescent="0.2">
      <c r="B14" s="75">
        <v>2017</v>
      </c>
      <c r="C14" s="73"/>
      <c r="D14" s="76">
        <v>69</v>
      </c>
      <c r="E14" s="76">
        <v>3</v>
      </c>
      <c r="F14" s="76">
        <v>3</v>
      </c>
      <c r="G14" s="76">
        <v>3</v>
      </c>
      <c r="H14" s="76"/>
      <c r="I14" s="76">
        <v>3</v>
      </c>
      <c r="J14" s="114"/>
      <c r="K14" s="49"/>
    </row>
    <row r="15" spans="2:11" s="11" customFormat="1" ht="15" customHeight="1" x14ac:dyDescent="0.2">
      <c r="B15" s="75">
        <v>2016</v>
      </c>
      <c r="C15" s="73"/>
      <c r="D15" s="76">
        <v>69</v>
      </c>
      <c r="E15" s="76">
        <v>12</v>
      </c>
      <c r="F15" s="76">
        <v>12</v>
      </c>
      <c r="G15" s="76">
        <v>9</v>
      </c>
      <c r="H15" s="76"/>
      <c r="I15" s="76">
        <v>2</v>
      </c>
      <c r="K15" s="49"/>
    </row>
    <row r="16" spans="2:11" s="11" customFormat="1" ht="15" customHeight="1" x14ac:dyDescent="0.2">
      <c r="B16" s="75">
        <v>2015</v>
      </c>
      <c r="C16" s="75" t="str">
        <f t="shared" ref="C16" si="0">IF(B16=2008,$C$2,"")</f>
        <v/>
      </c>
      <c r="D16" s="76">
        <v>69</v>
      </c>
      <c r="E16" s="76">
        <v>12</v>
      </c>
      <c r="F16" s="76">
        <v>9</v>
      </c>
      <c r="G16" s="76">
        <v>8</v>
      </c>
      <c r="H16" s="76">
        <v>6</v>
      </c>
      <c r="I16" s="76">
        <v>11</v>
      </c>
      <c r="K16" s="49"/>
    </row>
    <row r="17" spans="2:10" ht="9.75" customHeight="1" x14ac:dyDescent="0.2">
      <c r="B17" s="48"/>
      <c r="C17" s="48"/>
      <c r="D17" s="48"/>
      <c r="E17" s="48"/>
      <c r="F17" s="48"/>
      <c r="G17" s="48"/>
      <c r="H17" s="48"/>
      <c r="I17" s="48"/>
    </row>
    <row r="18" spans="2:10" ht="3" customHeight="1" x14ac:dyDescent="0.2">
      <c r="B18" s="137"/>
      <c r="C18" s="137"/>
      <c r="D18" s="137"/>
      <c r="E18" s="137"/>
      <c r="F18" s="137"/>
      <c r="G18" s="137"/>
      <c r="H18" s="137"/>
      <c r="I18" s="137"/>
      <c r="J18" s="137"/>
    </row>
    <row r="19" spans="2:10" ht="9" customHeight="1" x14ac:dyDescent="0.2">
      <c r="E19" s="76"/>
    </row>
    <row r="20" spans="2:10" ht="12.75" customHeight="1" x14ac:dyDescent="0.2">
      <c r="B20" s="336" t="s">
        <v>289</v>
      </c>
      <c r="C20" s="336"/>
      <c r="D20" s="336"/>
      <c r="E20" s="336"/>
      <c r="F20" s="336"/>
      <c r="G20" s="336"/>
      <c r="H20" s="336"/>
      <c r="I20" s="336"/>
      <c r="J20" s="336"/>
    </row>
    <row r="22" spans="2:10" ht="12" x14ac:dyDescent="0.2">
      <c r="B22" s="134" t="s">
        <v>0</v>
      </c>
      <c r="C22" s="26"/>
    </row>
  </sheetData>
  <mergeCells count="10">
    <mergeCell ref="B20:J20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22" location="Índice!A1" display="(Voltar ao Índice)" xr:uid="{00000000-0004-0000-0A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J25"/>
  <sheetViews>
    <sheetView showGridLines="0" zoomScaleNormal="100" workbookViewId="0">
      <pane xSplit="3" ySplit="8" topLeftCell="D9" activePane="bottomRight" state="frozen"/>
      <selection activeCell="U36" sqref="U36"/>
      <selection pane="topRight" activeCell="U36" sqref="U36"/>
      <selection pane="bottomLeft" activeCell="U36" sqref="U36"/>
      <selection pane="bottomRight" activeCell="B23" sqref="B23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2.5703125" style="48" customWidth="1"/>
    <col min="10" max="10" width="6.7109375" style="1" customWidth="1"/>
    <col min="11" max="16384" width="12.5703125" style="1"/>
  </cols>
  <sheetData>
    <row r="1" spans="2:10" s="120" customFormat="1" ht="36" customHeight="1" x14ac:dyDescent="0.2">
      <c r="B1" s="340" t="s">
        <v>299</v>
      </c>
      <c r="C1" s="340"/>
      <c r="D1" s="340"/>
      <c r="E1" s="340"/>
      <c r="F1" s="340"/>
      <c r="G1" s="340"/>
      <c r="H1" s="340"/>
      <c r="I1" s="340"/>
    </row>
    <row r="2" spans="2:10" ht="11.25" customHeight="1" x14ac:dyDescent="0.2">
      <c r="B2" s="19"/>
      <c r="C2" s="19"/>
      <c r="D2" s="19"/>
      <c r="E2" s="19"/>
      <c r="F2" s="19"/>
    </row>
    <row r="3" spans="2:10" ht="12.75" customHeight="1" x14ac:dyDescent="0.2">
      <c r="B3" s="126" t="s">
        <v>218</v>
      </c>
      <c r="C3" s="27"/>
      <c r="D3" s="47"/>
      <c r="E3" s="47"/>
      <c r="G3" s="4"/>
      <c r="H3" s="4"/>
    </row>
    <row r="4" spans="2:10" s="6" customFormat="1" ht="12" customHeight="1" x14ac:dyDescent="0.2">
      <c r="B4" s="338" t="s">
        <v>4</v>
      </c>
      <c r="C4" s="339"/>
      <c r="D4" s="341" t="s">
        <v>5</v>
      </c>
      <c r="E4" s="341"/>
      <c r="F4" s="341"/>
      <c r="G4" s="341"/>
      <c r="H4" s="341"/>
      <c r="I4" s="342"/>
    </row>
    <row r="5" spans="2:10" s="6" customFormat="1" ht="12" customHeight="1" x14ac:dyDescent="0.2">
      <c r="B5" s="338"/>
      <c r="C5" s="339"/>
      <c r="D5" s="341"/>
      <c r="E5" s="341"/>
      <c r="F5" s="341"/>
      <c r="G5" s="341"/>
      <c r="H5" s="341"/>
      <c r="I5" s="342"/>
    </row>
    <row r="6" spans="2:10" s="6" customFormat="1" ht="24" customHeight="1" x14ac:dyDescent="0.2">
      <c r="B6" s="338"/>
      <c r="C6" s="339"/>
      <c r="D6" s="341" t="s">
        <v>13</v>
      </c>
      <c r="E6" s="341" t="s">
        <v>275</v>
      </c>
      <c r="F6" s="341"/>
      <c r="G6" s="341"/>
      <c r="H6" s="341" t="s">
        <v>216</v>
      </c>
      <c r="I6" s="342"/>
    </row>
    <row r="7" spans="2:10" s="6" customFormat="1" ht="24" customHeight="1" x14ac:dyDescent="0.2">
      <c r="B7" s="338"/>
      <c r="C7" s="339"/>
      <c r="D7" s="341"/>
      <c r="E7" s="139" t="s">
        <v>46</v>
      </c>
      <c r="F7" s="139" t="s">
        <v>47</v>
      </c>
      <c r="G7" s="139" t="s">
        <v>265</v>
      </c>
      <c r="H7" s="341"/>
      <c r="I7" s="342"/>
    </row>
    <row r="8" spans="2:10" ht="18" customHeight="1" x14ac:dyDescent="0.2">
      <c r="B8" s="338"/>
      <c r="C8" s="339"/>
      <c r="D8" s="139" t="s">
        <v>16</v>
      </c>
      <c r="E8" s="139" t="s">
        <v>16</v>
      </c>
      <c r="F8" s="139" t="s">
        <v>16</v>
      </c>
      <c r="G8" s="139" t="s">
        <v>16</v>
      </c>
      <c r="H8" s="341" t="s">
        <v>16</v>
      </c>
      <c r="I8" s="342"/>
    </row>
    <row r="9" spans="2:10" s="9" customFormat="1" ht="3.75" customHeight="1" x14ac:dyDescent="0.2">
      <c r="B9" s="7"/>
      <c r="C9" s="7"/>
      <c r="D9" s="8"/>
      <c r="E9" s="8"/>
      <c r="F9" s="8"/>
      <c r="G9" s="8"/>
      <c r="H9" s="8"/>
      <c r="I9" s="50"/>
    </row>
    <row r="10" spans="2:10" s="11" customFormat="1" ht="15" customHeight="1" x14ac:dyDescent="0.2">
      <c r="B10" s="73" t="s">
        <v>5</v>
      </c>
      <c r="C10" s="73"/>
      <c r="D10" s="74"/>
      <c r="E10" s="74"/>
      <c r="F10" s="74"/>
      <c r="G10" s="74"/>
      <c r="H10" s="74"/>
      <c r="I10" s="47"/>
    </row>
    <row r="11" spans="2:10" s="11" customFormat="1" ht="15" customHeight="1" x14ac:dyDescent="0.2">
      <c r="B11" s="75">
        <v>2020</v>
      </c>
      <c r="C11" s="73"/>
      <c r="D11" s="14">
        <v>8.23</v>
      </c>
      <c r="E11" s="14"/>
      <c r="F11" s="14"/>
      <c r="G11" s="14"/>
      <c r="H11" s="14">
        <v>6.49</v>
      </c>
      <c r="I11" s="75" t="s">
        <v>357</v>
      </c>
    </row>
    <row r="12" spans="2:10" s="11" customFormat="1" ht="15" customHeight="1" x14ac:dyDescent="0.2">
      <c r="B12" s="75">
        <v>2019</v>
      </c>
      <c r="C12" s="73"/>
      <c r="D12" s="14">
        <v>6.97</v>
      </c>
      <c r="E12" s="14">
        <v>94.12</v>
      </c>
      <c r="F12" s="14"/>
      <c r="G12" s="14"/>
      <c r="H12" s="14">
        <v>11.89</v>
      </c>
      <c r="I12" s="75" t="s">
        <v>274</v>
      </c>
    </row>
    <row r="13" spans="2:10" s="11" customFormat="1" ht="15" customHeight="1" x14ac:dyDescent="0.2">
      <c r="B13" s="75">
        <v>2018</v>
      </c>
      <c r="C13" s="73"/>
      <c r="D13" s="14">
        <v>15.73</v>
      </c>
      <c r="E13" s="14">
        <v>79.489999999999995</v>
      </c>
      <c r="F13" s="14">
        <v>58.97</v>
      </c>
      <c r="G13" s="14"/>
      <c r="H13" s="14">
        <v>8.06</v>
      </c>
    </row>
    <row r="14" spans="2:10" s="11" customFormat="1" ht="15" customHeight="1" x14ac:dyDescent="0.2">
      <c r="B14" s="75">
        <v>2017</v>
      </c>
      <c r="C14" s="73"/>
      <c r="D14" s="14">
        <v>11.62</v>
      </c>
      <c r="E14" s="14">
        <v>60.71</v>
      </c>
      <c r="F14" s="14">
        <v>50</v>
      </c>
      <c r="G14" s="14"/>
      <c r="H14" s="14">
        <v>10.37</v>
      </c>
      <c r="I14" s="75"/>
    </row>
    <row r="15" spans="2:10" s="11" customFormat="1" ht="15" customHeight="1" x14ac:dyDescent="0.2">
      <c r="B15" s="75">
        <v>2016</v>
      </c>
      <c r="C15" s="73"/>
      <c r="D15" s="14">
        <v>12.35</v>
      </c>
      <c r="E15" s="14">
        <v>96.67</v>
      </c>
      <c r="F15" s="14">
        <v>80</v>
      </c>
      <c r="G15" s="14"/>
      <c r="H15" s="14">
        <v>10.7</v>
      </c>
      <c r="I15" s="95"/>
    </row>
    <row r="16" spans="2:10" s="11" customFormat="1" ht="15" customHeight="1" x14ac:dyDescent="0.2">
      <c r="B16" s="75">
        <v>2015</v>
      </c>
      <c r="C16" s="75" t="str">
        <f t="shared" ref="C16" si="0">IF(B16=2008,$C$2,"")</f>
        <v/>
      </c>
      <c r="D16" s="14">
        <v>10.51</v>
      </c>
      <c r="E16" s="14">
        <v>62.96</v>
      </c>
      <c r="F16" s="14">
        <v>40.74</v>
      </c>
      <c r="G16" s="14">
        <v>11.11</v>
      </c>
      <c r="H16" s="14">
        <v>16.34</v>
      </c>
      <c r="J16" s="49"/>
    </row>
    <row r="17" spans="2:9" ht="9.75" customHeight="1" x14ac:dyDescent="0.2">
      <c r="B17" s="48"/>
      <c r="C17" s="48"/>
      <c r="D17" s="48"/>
      <c r="E17" s="48"/>
      <c r="F17" s="48"/>
      <c r="G17" s="48"/>
      <c r="H17" s="48"/>
    </row>
    <row r="18" spans="2:9" ht="3" customHeight="1" x14ac:dyDescent="0.2">
      <c r="B18" s="137"/>
      <c r="C18" s="137"/>
      <c r="D18" s="137"/>
      <c r="E18" s="137"/>
      <c r="F18" s="137"/>
      <c r="G18" s="137"/>
      <c r="H18" s="137"/>
      <c r="I18" s="137"/>
    </row>
    <row r="19" spans="2:9" ht="9" customHeight="1" x14ac:dyDescent="0.2">
      <c r="D19" s="76"/>
      <c r="I19" s="1"/>
    </row>
    <row r="20" spans="2:9" ht="12.75" customHeight="1" x14ac:dyDescent="0.2">
      <c r="B20" s="336" t="s">
        <v>289</v>
      </c>
      <c r="C20" s="336"/>
      <c r="D20" s="336"/>
      <c r="E20" s="336"/>
      <c r="F20" s="336"/>
      <c r="G20" s="336"/>
      <c r="H20" s="336"/>
      <c r="I20" s="336"/>
    </row>
    <row r="21" spans="2:9" ht="12.75" customHeight="1" x14ac:dyDescent="0.2">
      <c r="B21" s="336" t="s">
        <v>329</v>
      </c>
      <c r="C21" s="336"/>
      <c r="D21" s="336"/>
      <c r="E21" s="336"/>
      <c r="F21" s="336"/>
      <c r="G21" s="336"/>
      <c r="H21" s="336"/>
      <c r="I21" s="336"/>
    </row>
    <row r="23" spans="2:9" ht="12" x14ac:dyDescent="0.2">
      <c r="B23" s="134" t="s">
        <v>0</v>
      </c>
      <c r="C23" s="26"/>
    </row>
    <row r="25" spans="2:9" x14ac:dyDescent="0.2">
      <c r="E25" s="1" t="s">
        <v>264</v>
      </c>
    </row>
  </sheetData>
  <mergeCells count="9">
    <mergeCell ref="B20:I20"/>
    <mergeCell ref="B21:I21"/>
    <mergeCell ref="H8:I8"/>
    <mergeCell ref="B1:I1"/>
    <mergeCell ref="D4:I5"/>
    <mergeCell ref="H6:I7"/>
    <mergeCell ref="D6:D7"/>
    <mergeCell ref="E6:G6"/>
    <mergeCell ref="B4:C8"/>
  </mergeCells>
  <hyperlinks>
    <hyperlink ref="B23" location="Índice!A1" display="(Voltar ao Índice)" xr:uid="{00000000-0004-0000-0B00-000000000000}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J25"/>
  <sheetViews>
    <sheetView showGridLines="0" zoomScaleNormal="100" workbookViewId="0">
      <pane xSplit="3" ySplit="8" topLeftCell="D9" activePane="bottomRight" state="frozen"/>
      <selection activeCell="U36" sqref="U36"/>
      <selection pane="topRight" activeCell="U36" sqref="U36"/>
      <selection pane="bottomLeft" activeCell="U36" sqref="U36"/>
      <selection pane="bottomRight" activeCell="B23" sqref="B23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2.5703125" style="48" customWidth="1"/>
    <col min="10" max="10" width="6.7109375" style="1" customWidth="1"/>
    <col min="11" max="16384" width="12.5703125" style="1"/>
  </cols>
  <sheetData>
    <row r="1" spans="2:10" s="120" customFormat="1" ht="36" customHeight="1" x14ac:dyDescent="0.2">
      <c r="B1" s="340" t="s">
        <v>300</v>
      </c>
      <c r="C1" s="340"/>
      <c r="D1" s="340"/>
      <c r="E1" s="340"/>
      <c r="F1" s="340"/>
      <c r="G1" s="340"/>
      <c r="H1" s="340"/>
      <c r="I1" s="340"/>
    </row>
    <row r="2" spans="2:10" ht="11.25" customHeight="1" x14ac:dyDescent="0.2">
      <c r="B2" s="19"/>
      <c r="C2" s="19"/>
      <c r="D2" s="19"/>
      <c r="E2" s="19"/>
      <c r="F2" s="19"/>
    </row>
    <row r="3" spans="2:10" ht="12.75" customHeight="1" x14ac:dyDescent="0.2">
      <c r="B3" s="126" t="s">
        <v>218</v>
      </c>
      <c r="C3" s="27"/>
      <c r="D3" s="47"/>
      <c r="E3" s="47"/>
      <c r="G3" s="4"/>
      <c r="H3" s="4"/>
    </row>
    <row r="4" spans="2:10" s="6" customFormat="1" ht="12" customHeight="1" x14ac:dyDescent="0.2">
      <c r="B4" s="338" t="s">
        <v>4</v>
      </c>
      <c r="C4" s="339"/>
      <c r="D4" s="341" t="s">
        <v>5</v>
      </c>
      <c r="E4" s="341"/>
      <c r="F4" s="341"/>
      <c r="G4" s="341"/>
      <c r="H4" s="341"/>
      <c r="I4" s="342"/>
    </row>
    <row r="5" spans="2:10" s="6" customFormat="1" ht="12" customHeight="1" x14ac:dyDescent="0.2">
      <c r="B5" s="338"/>
      <c r="C5" s="339"/>
      <c r="D5" s="341"/>
      <c r="E5" s="341"/>
      <c r="F5" s="341"/>
      <c r="G5" s="341"/>
      <c r="H5" s="341"/>
      <c r="I5" s="342"/>
    </row>
    <row r="6" spans="2:10" s="6" customFormat="1" ht="24" customHeight="1" x14ac:dyDescent="0.2">
      <c r="B6" s="338"/>
      <c r="C6" s="339"/>
      <c r="D6" s="341" t="s">
        <v>13</v>
      </c>
      <c r="E6" s="341" t="s">
        <v>275</v>
      </c>
      <c r="F6" s="341"/>
      <c r="G6" s="341"/>
      <c r="H6" s="341" t="s">
        <v>216</v>
      </c>
      <c r="I6" s="342"/>
    </row>
    <row r="7" spans="2:10" s="6" customFormat="1" ht="24" customHeight="1" x14ac:dyDescent="0.2">
      <c r="B7" s="338"/>
      <c r="C7" s="339"/>
      <c r="D7" s="341"/>
      <c r="E7" s="139" t="s">
        <v>46</v>
      </c>
      <c r="F7" s="139" t="s">
        <v>47</v>
      </c>
      <c r="G7" s="139" t="s">
        <v>265</v>
      </c>
      <c r="H7" s="341"/>
      <c r="I7" s="342"/>
    </row>
    <row r="8" spans="2:10" ht="18" customHeight="1" x14ac:dyDescent="0.2">
      <c r="B8" s="338"/>
      <c r="C8" s="339"/>
      <c r="D8" s="139" t="s">
        <v>16</v>
      </c>
      <c r="E8" s="139" t="s">
        <v>16</v>
      </c>
      <c r="F8" s="139" t="s">
        <v>16</v>
      </c>
      <c r="G8" s="139" t="s">
        <v>16</v>
      </c>
      <c r="H8" s="341" t="s">
        <v>16</v>
      </c>
      <c r="I8" s="342"/>
    </row>
    <row r="9" spans="2:10" s="9" customFormat="1" ht="3.75" customHeight="1" x14ac:dyDescent="0.2">
      <c r="B9" s="7"/>
      <c r="C9" s="7"/>
      <c r="D9" s="8"/>
      <c r="E9" s="8"/>
      <c r="F9" s="8"/>
      <c r="G9" s="8"/>
      <c r="H9" s="8"/>
      <c r="I9" s="50"/>
    </row>
    <row r="10" spans="2:10" s="11" customFormat="1" ht="15" customHeight="1" x14ac:dyDescent="0.2">
      <c r="B10" s="73" t="s">
        <v>5</v>
      </c>
      <c r="C10" s="73"/>
      <c r="D10" s="74"/>
      <c r="E10" s="74"/>
      <c r="F10" s="74"/>
      <c r="G10" s="74"/>
      <c r="H10" s="74"/>
      <c r="I10" s="75"/>
    </row>
    <row r="11" spans="2:10" s="11" customFormat="1" ht="15" customHeight="1" x14ac:dyDescent="0.2">
      <c r="B11" s="75">
        <v>2020</v>
      </c>
      <c r="C11" s="73"/>
      <c r="D11" s="14">
        <v>6.41</v>
      </c>
      <c r="E11" s="14"/>
      <c r="F11" s="14"/>
      <c r="G11" s="14"/>
      <c r="H11" s="14" t="s">
        <v>39</v>
      </c>
      <c r="I11" s="75"/>
    </row>
    <row r="12" spans="2:10" s="11" customFormat="1" ht="15" customHeight="1" x14ac:dyDescent="0.2">
      <c r="B12" s="75">
        <v>2019</v>
      </c>
      <c r="C12" s="73"/>
      <c r="D12" s="14">
        <v>10.130000000000001</v>
      </c>
      <c r="E12" s="14">
        <v>75</v>
      </c>
      <c r="F12" s="14"/>
      <c r="G12" s="14"/>
      <c r="H12" s="14">
        <v>6.33</v>
      </c>
      <c r="I12" s="14" t="s">
        <v>274</v>
      </c>
    </row>
    <row r="13" spans="2:10" s="11" customFormat="1" ht="15" customHeight="1" x14ac:dyDescent="0.2">
      <c r="B13" s="75">
        <v>2018</v>
      </c>
      <c r="C13" s="73"/>
      <c r="D13" s="14">
        <v>6.94</v>
      </c>
      <c r="E13" s="14">
        <v>60</v>
      </c>
      <c r="F13" s="14">
        <v>60</v>
      </c>
      <c r="G13" s="14"/>
      <c r="H13" s="14">
        <v>2.78</v>
      </c>
    </row>
    <row r="14" spans="2:10" s="11" customFormat="1" ht="15" customHeight="1" x14ac:dyDescent="0.2">
      <c r="B14" s="75">
        <v>2017</v>
      </c>
      <c r="C14" s="73"/>
      <c r="D14" s="14">
        <v>4.3499999999999996</v>
      </c>
      <c r="E14" s="14">
        <v>100</v>
      </c>
      <c r="F14" s="14">
        <v>100</v>
      </c>
      <c r="G14" s="14"/>
      <c r="H14" s="14">
        <v>4.3499999999999996</v>
      </c>
      <c r="I14" s="95"/>
    </row>
    <row r="15" spans="2:10" s="11" customFormat="1" ht="15" customHeight="1" x14ac:dyDescent="0.2">
      <c r="B15" s="75">
        <v>2016</v>
      </c>
      <c r="C15" s="73"/>
      <c r="D15" s="14">
        <v>17.39</v>
      </c>
      <c r="E15" s="14">
        <v>100</v>
      </c>
      <c r="F15" s="14">
        <v>75</v>
      </c>
      <c r="G15" s="14"/>
      <c r="H15" s="14">
        <v>2.9</v>
      </c>
      <c r="I15" s="95"/>
    </row>
    <row r="16" spans="2:10" s="11" customFormat="1" ht="15" customHeight="1" x14ac:dyDescent="0.2">
      <c r="B16" s="75">
        <v>2015</v>
      </c>
      <c r="C16" s="75" t="str">
        <f t="shared" ref="C16" si="0">IF(B16=2008,$C$2,"")</f>
        <v/>
      </c>
      <c r="D16" s="14">
        <v>17.39</v>
      </c>
      <c r="E16" s="14">
        <v>75</v>
      </c>
      <c r="F16" s="14">
        <v>66.67</v>
      </c>
      <c r="G16" s="14">
        <v>50</v>
      </c>
      <c r="H16" s="14">
        <v>15.94</v>
      </c>
      <c r="J16" s="49"/>
    </row>
    <row r="17" spans="2:9" ht="9.75" customHeight="1" x14ac:dyDescent="0.2">
      <c r="B17" s="48"/>
      <c r="C17" s="48"/>
      <c r="D17" s="48"/>
      <c r="E17" s="48"/>
      <c r="F17" s="48"/>
      <c r="G17" s="48"/>
      <c r="H17" s="48"/>
    </row>
    <row r="18" spans="2:9" ht="3" customHeight="1" x14ac:dyDescent="0.2">
      <c r="B18" s="137"/>
      <c r="C18" s="137"/>
      <c r="D18" s="137"/>
      <c r="E18" s="137"/>
      <c r="F18" s="137"/>
      <c r="G18" s="137"/>
      <c r="H18" s="137"/>
      <c r="I18" s="137"/>
    </row>
    <row r="19" spans="2:9" ht="9" customHeight="1" x14ac:dyDescent="0.2">
      <c r="D19" s="76"/>
      <c r="I19" s="1"/>
    </row>
    <row r="20" spans="2:9" ht="12.75" customHeight="1" x14ac:dyDescent="0.2">
      <c r="B20" s="336" t="s">
        <v>289</v>
      </c>
      <c r="C20" s="336"/>
      <c r="D20" s="336"/>
      <c r="E20" s="336"/>
      <c r="F20" s="336"/>
      <c r="G20" s="336"/>
      <c r="H20" s="336"/>
      <c r="I20" s="336"/>
    </row>
    <row r="21" spans="2:9" ht="12.75" customHeight="1" x14ac:dyDescent="0.2">
      <c r="B21" s="336" t="s">
        <v>329</v>
      </c>
      <c r="C21" s="336"/>
      <c r="D21" s="336"/>
      <c r="E21" s="336"/>
      <c r="F21" s="336"/>
      <c r="G21" s="336"/>
      <c r="H21" s="336"/>
      <c r="I21" s="336"/>
    </row>
    <row r="23" spans="2:9" ht="12" x14ac:dyDescent="0.2">
      <c r="B23" s="134" t="s">
        <v>0</v>
      </c>
      <c r="C23" s="26"/>
    </row>
    <row r="25" spans="2:9" x14ac:dyDescent="0.2">
      <c r="E25" s="1" t="s">
        <v>264</v>
      </c>
    </row>
  </sheetData>
  <mergeCells count="9">
    <mergeCell ref="B20:I20"/>
    <mergeCell ref="B21:I21"/>
    <mergeCell ref="H8:I8"/>
    <mergeCell ref="B1:I1"/>
    <mergeCell ref="B4:C8"/>
    <mergeCell ref="D4:I5"/>
    <mergeCell ref="D6:D7"/>
    <mergeCell ref="E6:G6"/>
    <mergeCell ref="H6:I7"/>
  </mergeCells>
  <hyperlinks>
    <hyperlink ref="B23" location="Índice!A1" display="(Voltar ao Índice)" xr:uid="{00000000-0004-0000-0C00-000000000000}"/>
  </hyperlinks>
  <printOptions horizontalCentered="1"/>
  <pageMargins left="0.27559055118110237" right="0.27559055118110237" top="0.6692913385826772" bottom="0.6692913385826772" header="0" footer="0"/>
  <pageSetup paperSize="9" scale="9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4">
    <pageSetUpPr fitToPage="1"/>
  </sheetPr>
  <dimension ref="B1:O192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5.5703125" style="1" customWidth="1"/>
    <col min="4" max="9" width="15.7109375" style="1" customWidth="1"/>
    <col min="10" max="13" width="15.7109375" style="48" customWidth="1"/>
    <col min="14" max="14" width="6.7109375" style="1" customWidth="1"/>
    <col min="15" max="16384" width="12.5703125" style="1"/>
  </cols>
  <sheetData>
    <row r="1" spans="2:14" s="120" customFormat="1" ht="24" customHeight="1" x14ac:dyDescent="0.2">
      <c r="B1" s="333" t="s">
        <v>301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</row>
    <row r="2" spans="2:14" ht="18" customHeight="1" x14ac:dyDescent="0.2">
      <c r="B2" s="20"/>
      <c r="C2" s="20"/>
      <c r="D2" s="20"/>
      <c r="E2" s="20"/>
      <c r="F2" s="20"/>
      <c r="G2" s="284"/>
      <c r="H2" s="284"/>
      <c r="I2" s="284"/>
      <c r="J2" s="284"/>
      <c r="K2" s="284"/>
      <c r="L2" s="284"/>
      <c r="M2" s="284"/>
    </row>
    <row r="3" spans="2:14" ht="12.75" customHeight="1" x14ac:dyDescent="0.2">
      <c r="B3" s="126" t="s">
        <v>218</v>
      </c>
      <c r="C3" s="27"/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4" s="6" customFormat="1" ht="18" customHeight="1" x14ac:dyDescent="0.2">
      <c r="B4" s="349" t="s">
        <v>4</v>
      </c>
      <c r="C4" s="349"/>
      <c r="D4" s="346" t="s">
        <v>6</v>
      </c>
      <c r="E4" s="346" t="s">
        <v>333</v>
      </c>
      <c r="F4" s="346" t="s">
        <v>11</v>
      </c>
      <c r="G4" s="346" t="s">
        <v>62</v>
      </c>
      <c r="H4" s="346" t="s">
        <v>63</v>
      </c>
      <c r="I4" s="346" t="s">
        <v>64</v>
      </c>
      <c r="J4" s="346" t="s">
        <v>65</v>
      </c>
      <c r="K4" s="346" t="s">
        <v>66</v>
      </c>
      <c r="L4" s="346" t="s">
        <v>67</v>
      </c>
      <c r="M4" s="347" t="s">
        <v>332</v>
      </c>
    </row>
    <row r="5" spans="2:14" s="6" customFormat="1" ht="18" customHeight="1" x14ac:dyDescent="0.2">
      <c r="B5" s="339"/>
      <c r="C5" s="339"/>
      <c r="D5" s="335"/>
      <c r="E5" s="335"/>
      <c r="F5" s="335"/>
      <c r="G5" s="335"/>
      <c r="H5" s="335"/>
      <c r="I5" s="335"/>
      <c r="J5" s="335"/>
      <c r="K5" s="335"/>
      <c r="L5" s="335"/>
      <c r="M5" s="348"/>
    </row>
    <row r="6" spans="2:14" s="6" customFormat="1" ht="24" customHeight="1" x14ac:dyDescent="0.2">
      <c r="B6" s="339"/>
      <c r="C6" s="339"/>
      <c r="D6" s="335"/>
      <c r="E6" s="335"/>
      <c r="F6" s="335"/>
      <c r="G6" s="335"/>
      <c r="H6" s="335"/>
      <c r="I6" s="335"/>
      <c r="J6" s="335"/>
      <c r="K6" s="335"/>
      <c r="L6" s="335"/>
      <c r="M6" s="348"/>
    </row>
    <row r="7" spans="2:14" ht="18" customHeight="1" x14ac:dyDescent="0.2">
      <c r="B7" s="350"/>
      <c r="C7" s="350"/>
      <c r="D7" s="294" t="s">
        <v>15</v>
      </c>
      <c r="E7" s="294" t="s">
        <v>15</v>
      </c>
      <c r="F7" s="294" t="s">
        <v>15</v>
      </c>
      <c r="G7" s="294" t="s">
        <v>343</v>
      </c>
      <c r="H7" s="294" t="s">
        <v>343</v>
      </c>
      <c r="I7" s="142" t="s">
        <v>61</v>
      </c>
      <c r="J7" s="142" t="s">
        <v>346</v>
      </c>
      <c r="K7" s="142" t="s">
        <v>346</v>
      </c>
      <c r="L7" s="142" t="s">
        <v>16</v>
      </c>
      <c r="M7" s="143" t="s">
        <v>16</v>
      </c>
    </row>
    <row r="8" spans="2:14" s="9" customFormat="1" ht="3.75" customHeight="1" x14ac:dyDescent="0.2">
      <c r="B8" s="7"/>
      <c r="C8" s="7"/>
      <c r="D8" s="8"/>
      <c r="E8" s="8"/>
      <c r="F8" s="8"/>
      <c r="G8" s="8"/>
      <c r="H8" s="8"/>
      <c r="J8" s="50"/>
      <c r="K8" s="50"/>
      <c r="L8" s="50"/>
      <c r="M8" s="50"/>
    </row>
    <row r="9" spans="2:14" s="11" customFormat="1" ht="15" customHeight="1" x14ac:dyDescent="0.2">
      <c r="B9" s="73" t="s">
        <v>5</v>
      </c>
      <c r="C9" s="73"/>
      <c r="D9" s="74"/>
      <c r="E9" s="74"/>
      <c r="F9" s="74"/>
      <c r="G9" s="74"/>
      <c r="H9" s="74"/>
      <c r="I9" s="74"/>
      <c r="J9" s="74"/>
      <c r="K9" s="74"/>
      <c r="L9" s="47"/>
      <c r="M9" s="47"/>
    </row>
    <row r="10" spans="2:14" s="11" customFormat="1" ht="15" customHeight="1" x14ac:dyDescent="0.2">
      <c r="B10" s="75">
        <v>2020</v>
      </c>
      <c r="C10" s="73"/>
      <c r="D10" s="76">
        <v>28674</v>
      </c>
      <c r="E10" s="76">
        <v>79121</v>
      </c>
      <c r="F10" s="76">
        <v>57570</v>
      </c>
      <c r="G10" s="76">
        <v>955806</v>
      </c>
      <c r="H10" s="76">
        <v>760794</v>
      </c>
      <c r="I10" s="14">
        <v>2.76</v>
      </c>
      <c r="J10" s="14">
        <v>12.08</v>
      </c>
      <c r="K10" s="14">
        <v>18.579999999999998</v>
      </c>
      <c r="L10" s="14">
        <v>111.9</v>
      </c>
      <c r="M10" s="14">
        <v>69.540000000000006</v>
      </c>
    </row>
    <row r="11" spans="2:14" s="11" customFormat="1" ht="15" customHeight="1" x14ac:dyDescent="0.2">
      <c r="B11" s="75">
        <v>2019</v>
      </c>
      <c r="C11" s="73"/>
      <c r="D11" s="76">
        <v>28661</v>
      </c>
      <c r="E11" s="76">
        <v>79401</v>
      </c>
      <c r="F11" s="76">
        <v>58016</v>
      </c>
      <c r="G11" s="76">
        <v>997828</v>
      </c>
      <c r="H11" s="76">
        <v>787194</v>
      </c>
      <c r="I11" s="14">
        <v>2.77</v>
      </c>
      <c r="J11" s="14">
        <v>12.57</v>
      </c>
      <c r="K11" s="14">
        <v>22.87</v>
      </c>
      <c r="L11" s="14">
        <v>132.99</v>
      </c>
      <c r="M11" s="14">
        <v>56.01</v>
      </c>
    </row>
    <row r="12" spans="2:14" s="11" customFormat="1" ht="15" customHeight="1" x14ac:dyDescent="0.2">
      <c r="B12" s="75">
        <v>2018</v>
      </c>
      <c r="C12" s="73"/>
      <c r="D12" s="76">
        <v>27875</v>
      </c>
      <c r="E12" s="76">
        <v>74369</v>
      </c>
      <c r="F12" s="76">
        <v>53379</v>
      </c>
      <c r="G12" s="76">
        <v>891666</v>
      </c>
      <c r="H12" s="76">
        <v>701943</v>
      </c>
      <c r="I12" s="14">
        <v>2.67</v>
      </c>
      <c r="J12" s="14">
        <v>11.99</v>
      </c>
      <c r="K12" s="14">
        <v>22.46</v>
      </c>
      <c r="L12" s="14">
        <v>134.47999999999999</v>
      </c>
      <c r="M12" s="14">
        <v>54.33</v>
      </c>
    </row>
    <row r="13" spans="2:14" s="11" customFormat="1" ht="15" customHeight="1" x14ac:dyDescent="0.2">
      <c r="B13" s="75">
        <v>2017</v>
      </c>
      <c r="C13" s="73"/>
      <c r="D13" s="76">
        <v>26400</v>
      </c>
      <c r="E13" s="76">
        <v>69260</v>
      </c>
      <c r="F13" s="76">
        <v>49422</v>
      </c>
      <c r="G13" s="76">
        <v>792833</v>
      </c>
      <c r="H13" s="76">
        <v>624723</v>
      </c>
      <c r="I13" s="14">
        <v>2.62</v>
      </c>
      <c r="J13" s="14">
        <v>11.45</v>
      </c>
      <c r="K13" s="14">
        <v>22.11</v>
      </c>
      <c r="L13" s="14">
        <v>137.81</v>
      </c>
      <c r="M13" s="14">
        <v>52.66</v>
      </c>
    </row>
    <row r="14" spans="2:14" s="11" customFormat="1" ht="15" customHeight="1" x14ac:dyDescent="0.2">
      <c r="B14" s="75">
        <v>2016</v>
      </c>
      <c r="C14" s="73"/>
      <c r="D14" s="76">
        <v>25108</v>
      </c>
      <c r="E14" s="76">
        <v>64881</v>
      </c>
      <c r="F14" s="76">
        <v>46128</v>
      </c>
      <c r="G14" s="76">
        <v>722999</v>
      </c>
      <c r="H14" s="76">
        <v>567649</v>
      </c>
      <c r="I14" s="14">
        <v>2.58</v>
      </c>
      <c r="J14" s="14">
        <v>11.14</v>
      </c>
      <c r="K14" s="14">
        <v>20.38</v>
      </c>
      <c r="L14" s="14">
        <v>130.02000000000001</v>
      </c>
      <c r="M14" s="14">
        <v>55.8</v>
      </c>
    </row>
    <row r="15" spans="2:14" s="11" customFormat="1" ht="15" customHeight="1" x14ac:dyDescent="0.2">
      <c r="B15" s="75">
        <v>2015</v>
      </c>
      <c r="C15" s="75"/>
      <c r="D15" s="76">
        <v>24361</v>
      </c>
      <c r="E15" s="76">
        <v>62293</v>
      </c>
      <c r="F15" s="76">
        <v>44317</v>
      </c>
      <c r="G15" s="76">
        <v>682716</v>
      </c>
      <c r="H15" s="76">
        <v>536175</v>
      </c>
      <c r="I15" s="14">
        <v>2.56</v>
      </c>
      <c r="J15" s="14">
        <v>10.96</v>
      </c>
      <c r="K15" s="14">
        <v>19.100000000000001</v>
      </c>
      <c r="L15" s="14">
        <v>123.99</v>
      </c>
      <c r="M15" s="14">
        <v>58.23</v>
      </c>
      <c r="N15" s="115"/>
    </row>
    <row r="16" spans="2:14" s="11" customFormat="1" ht="15" customHeight="1" x14ac:dyDescent="0.2">
      <c r="B16" s="255" t="s">
        <v>3</v>
      </c>
      <c r="C16" s="73"/>
      <c r="D16" s="73"/>
      <c r="E16" s="77"/>
      <c r="F16" s="77"/>
      <c r="G16" s="77"/>
      <c r="H16" s="77"/>
      <c r="I16" s="14"/>
      <c r="J16" s="14"/>
      <c r="K16" s="78"/>
      <c r="L16" s="78"/>
      <c r="M16" s="78"/>
    </row>
    <row r="17" spans="2:15" s="11" customFormat="1" ht="15" customHeight="1" x14ac:dyDescent="0.2">
      <c r="B17" s="254" t="s">
        <v>34</v>
      </c>
      <c r="C17" s="208"/>
      <c r="D17" s="284"/>
      <c r="E17" s="208"/>
      <c r="F17" s="80"/>
      <c r="G17" s="80"/>
      <c r="H17" s="80"/>
      <c r="I17" s="14"/>
      <c r="J17" s="14"/>
      <c r="K17" s="51"/>
      <c r="L17" s="51"/>
      <c r="M17" s="51"/>
    </row>
    <row r="18" spans="2:15" s="11" customFormat="1" ht="15" customHeight="1" x14ac:dyDescent="0.2">
      <c r="B18" s="75">
        <v>2020</v>
      </c>
      <c r="C18" s="208"/>
      <c r="D18" s="76">
        <v>18903</v>
      </c>
      <c r="E18" s="76">
        <v>19838</v>
      </c>
      <c r="F18" s="76">
        <v>1324</v>
      </c>
      <c r="G18" s="76">
        <v>15289</v>
      </c>
      <c r="H18" s="76">
        <v>6598</v>
      </c>
      <c r="I18" s="14">
        <v>1.05</v>
      </c>
      <c r="J18" s="14">
        <v>0.77</v>
      </c>
      <c r="K18" s="14">
        <v>5.33</v>
      </c>
      <c r="L18" s="14">
        <v>46.18</v>
      </c>
      <c r="M18" s="14">
        <v>14.65</v>
      </c>
    </row>
    <row r="19" spans="2:15" s="11" customFormat="1" ht="15" customHeight="1" x14ac:dyDescent="0.2">
      <c r="B19" s="75">
        <v>2019</v>
      </c>
      <c r="C19" s="230"/>
      <c r="D19" s="76">
        <v>19148</v>
      </c>
      <c r="E19" s="76">
        <v>20219</v>
      </c>
      <c r="F19" s="76">
        <v>1655</v>
      </c>
      <c r="G19" s="76">
        <v>18321</v>
      </c>
      <c r="H19" s="76">
        <v>8437</v>
      </c>
      <c r="I19" s="14">
        <v>1.06</v>
      </c>
      <c r="J19" s="14">
        <v>0.91</v>
      </c>
      <c r="K19" s="14">
        <v>6.39</v>
      </c>
      <c r="L19" s="14">
        <v>57.71</v>
      </c>
      <c r="M19" s="14">
        <v>14.36</v>
      </c>
    </row>
    <row r="20" spans="2:15" s="11" customFormat="1" ht="15" customHeight="1" x14ac:dyDescent="0.2">
      <c r="B20" s="75">
        <v>2018</v>
      </c>
      <c r="C20" s="230"/>
      <c r="D20" s="76">
        <v>18804</v>
      </c>
      <c r="E20" s="76">
        <v>19863</v>
      </c>
      <c r="F20" s="76">
        <v>1726</v>
      </c>
      <c r="G20" s="76">
        <v>18326</v>
      </c>
      <c r="H20" s="76">
        <v>8857</v>
      </c>
      <c r="I20" s="14">
        <v>1.06</v>
      </c>
      <c r="J20" s="14">
        <v>0.92</v>
      </c>
      <c r="K20" s="14">
        <v>6.31</v>
      </c>
      <c r="L20" s="14">
        <v>59.47</v>
      </c>
      <c r="M20" s="14">
        <v>14.82</v>
      </c>
    </row>
    <row r="21" spans="2:15" s="11" customFormat="1" ht="15" customHeight="1" x14ac:dyDescent="0.2">
      <c r="B21" s="75">
        <v>2017</v>
      </c>
      <c r="C21" s="230"/>
      <c r="D21" s="76">
        <v>17885</v>
      </c>
      <c r="E21" s="76">
        <v>18900</v>
      </c>
      <c r="F21" s="76">
        <v>1723</v>
      </c>
      <c r="G21" s="76">
        <v>17386</v>
      </c>
      <c r="H21" s="76">
        <v>8640</v>
      </c>
      <c r="I21" s="14">
        <v>1.06</v>
      </c>
      <c r="J21" s="14">
        <v>0.92</v>
      </c>
      <c r="K21" s="14">
        <v>6.07</v>
      </c>
      <c r="L21" s="14">
        <v>60.16</v>
      </c>
      <c r="M21" s="14">
        <v>15.41</v>
      </c>
    </row>
    <row r="22" spans="2:15" s="11" customFormat="1" ht="15" customHeight="1" x14ac:dyDescent="0.2">
      <c r="B22" s="75">
        <v>2016</v>
      </c>
      <c r="C22" s="230"/>
      <c r="D22" s="76">
        <v>16948</v>
      </c>
      <c r="E22" s="76">
        <v>17854</v>
      </c>
      <c r="F22" s="76">
        <v>1646</v>
      </c>
      <c r="G22" s="76">
        <v>15356</v>
      </c>
      <c r="H22" s="76">
        <v>7556</v>
      </c>
      <c r="I22" s="14">
        <v>1.05</v>
      </c>
      <c r="J22" s="14">
        <v>0.86</v>
      </c>
      <c r="K22" s="14">
        <v>5.72</v>
      </c>
      <c r="L22" s="14">
        <v>61.36</v>
      </c>
      <c r="M22" s="14">
        <v>15.33</v>
      </c>
    </row>
    <row r="23" spans="2:15" s="11" customFormat="1" ht="15" customHeight="1" x14ac:dyDescent="0.2">
      <c r="B23" s="75">
        <v>2015</v>
      </c>
      <c r="C23" s="75"/>
      <c r="D23" s="76">
        <v>16251</v>
      </c>
      <c r="E23" s="76">
        <v>17191</v>
      </c>
      <c r="F23" s="76">
        <v>1673</v>
      </c>
      <c r="G23" s="76">
        <v>14766</v>
      </c>
      <c r="H23" s="76">
        <v>7404</v>
      </c>
      <c r="I23" s="14">
        <v>1.06</v>
      </c>
      <c r="J23" s="14">
        <v>0.86</v>
      </c>
      <c r="K23" s="14">
        <v>5.38</v>
      </c>
      <c r="L23" s="14">
        <v>60.9</v>
      </c>
      <c r="M23" s="14">
        <v>16.25</v>
      </c>
    </row>
    <row r="24" spans="2:15" s="11" customFormat="1" ht="15" customHeight="1" x14ac:dyDescent="0.2">
      <c r="B24" s="254" t="s">
        <v>35</v>
      </c>
      <c r="C24" s="208"/>
      <c r="D24" s="284"/>
      <c r="E24" s="76"/>
      <c r="F24" s="76"/>
      <c r="G24" s="76"/>
      <c r="H24" s="76"/>
      <c r="I24" s="14"/>
      <c r="J24" s="14"/>
      <c r="K24" s="14"/>
      <c r="L24" s="14"/>
      <c r="M24" s="14"/>
    </row>
    <row r="25" spans="2:15" s="11" customFormat="1" ht="15" customHeight="1" x14ac:dyDescent="0.2">
      <c r="B25" s="75">
        <v>2020</v>
      </c>
      <c r="C25" s="208"/>
      <c r="D25" s="76">
        <v>9771</v>
      </c>
      <c r="E25" s="76">
        <v>59283</v>
      </c>
      <c r="F25" s="76">
        <v>56246</v>
      </c>
      <c r="G25" s="76">
        <v>940517</v>
      </c>
      <c r="H25" s="76">
        <v>754196</v>
      </c>
      <c r="I25" s="14">
        <v>6.07</v>
      </c>
      <c r="J25" s="14">
        <v>15.86</v>
      </c>
      <c r="K25" s="14">
        <v>23.01</v>
      </c>
      <c r="L25" s="14">
        <v>137.62</v>
      </c>
      <c r="M25" s="14">
        <v>74.05</v>
      </c>
      <c r="O25" s="191"/>
    </row>
    <row r="26" spans="2:15" s="11" customFormat="1" ht="15" customHeight="1" x14ac:dyDescent="0.2">
      <c r="B26" s="75">
        <v>2019</v>
      </c>
      <c r="C26" s="230"/>
      <c r="D26" s="76">
        <v>9513</v>
      </c>
      <c r="E26" s="76">
        <v>59182</v>
      </c>
      <c r="F26" s="76">
        <v>56361</v>
      </c>
      <c r="G26" s="76">
        <v>979507</v>
      </c>
      <c r="H26" s="76">
        <v>778757</v>
      </c>
      <c r="I26" s="14">
        <v>6.22</v>
      </c>
      <c r="J26" s="14">
        <v>16.55</v>
      </c>
      <c r="K26" s="14">
        <v>28.5</v>
      </c>
      <c r="L26" s="14">
        <v>164.02</v>
      </c>
      <c r="M26" s="14">
        <v>59.22</v>
      </c>
      <c r="O26" s="191"/>
    </row>
    <row r="27" spans="2:15" s="11" customFormat="1" ht="15" customHeight="1" x14ac:dyDescent="0.2">
      <c r="B27" s="75">
        <v>2018</v>
      </c>
      <c r="C27" s="230"/>
      <c r="D27" s="76">
        <v>9071</v>
      </c>
      <c r="E27" s="76">
        <v>54506</v>
      </c>
      <c r="F27" s="76">
        <v>51653</v>
      </c>
      <c r="G27" s="76">
        <v>873340</v>
      </c>
      <c r="H27" s="76">
        <v>693086</v>
      </c>
      <c r="I27" s="14">
        <v>6.01</v>
      </c>
      <c r="J27" s="14">
        <v>16.02</v>
      </c>
      <c r="K27" s="14">
        <v>28.35</v>
      </c>
      <c r="L27" s="14">
        <v>167.68</v>
      </c>
      <c r="M27" s="14">
        <v>57.55</v>
      </c>
    </row>
    <row r="28" spans="2:15" s="11" customFormat="1" ht="15" customHeight="1" x14ac:dyDescent="0.2">
      <c r="B28" s="75">
        <v>2017</v>
      </c>
      <c r="C28" s="230"/>
      <c r="D28" s="76">
        <v>8515</v>
      </c>
      <c r="E28" s="76">
        <v>50360</v>
      </c>
      <c r="F28" s="76">
        <v>47699</v>
      </c>
      <c r="G28" s="76">
        <v>775447</v>
      </c>
      <c r="H28" s="76">
        <v>616083</v>
      </c>
      <c r="I28" s="14">
        <v>5.91</v>
      </c>
      <c r="J28" s="14">
        <v>15.4</v>
      </c>
      <c r="K28" s="14">
        <v>28.13</v>
      </c>
      <c r="L28" s="14">
        <v>173</v>
      </c>
      <c r="M28" s="14">
        <v>55.67</v>
      </c>
    </row>
    <row r="29" spans="2:15" s="11" customFormat="1" ht="15" customHeight="1" x14ac:dyDescent="0.2">
      <c r="B29" s="75">
        <v>2016</v>
      </c>
      <c r="C29" s="230"/>
      <c r="D29" s="76">
        <v>8160</v>
      </c>
      <c r="E29" s="76">
        <v>47027</v>
      </c>
      <c r="F29" s="76">
        <v>44482</v>
      </c>
      <c r="G29" s="76">
        <v>707642</v>
      </c>
      <c r="H29" s="76">
        <v>560093</v>
      </c>
      <c r="I29" s="14">
        <v>5.76</v>
      </c>
      <c r="J29" s="14">
        <v>15.05</v>
      </c>
      <c r="K29" s="14">
        <v>25.94</v>
      </c>
      <c r="L29" s="14">
        <v>163.08000000000001</v>
      </c>
      <c r="M29" s="14">
        <v>59.19</v>
      </c>
    </row>
    <row r="30" spans="2:15" s="11" customFormat="1" ht="15" customHeight="1" x14ac:dyDescent="0.2">
      <c r="B30" s="75">
        <v>2015</v>
      </c>
      <c r="C30" s="75"/>
      <c r="D30" s="76">
        <v>8110</v>
      </c>
      <c r="E30" s="76">
        <v>45102</v>
      </c>
      <c r="F30" s="76">
        <v>42644</v>
      </c>
      <c r="G30" s="76">
        <v>667950</v>
      </c>
      <c r="H30" s="76">
        <v>528771</v>
      </c>
      <c r="I30" s="14">
        <v>5.56</v>
      </c>
      <c r="J30" s="14">
        <v>14.81</v>
      </c>
      <c r="K30" s="14">
        <v>24.33</v>
      </c>
      <c r="L30" s="14">
        <v>155.35</v>
      </c>
      <c r="M30" s="14">
        <v>61.75</v>
      </c>
    </row>
    <row r="31" spans="2:15" s="11" customFormat="1" ht="15" customHeight="1" x14ac:dyDescent="0.2">
      <c r="B31" s="255" t="s">
        <v>55</v>
      </c>
      <c r="C31" s="73"/>
      <c r="D31" s="76"/>
      <c r="E31" s="76"/>
      <c r="F31" s="76"/>
      <c r="G31" s="76"/>
      <c r="H31" s="76"/>
      <c r="I31" s="14"/>
      <c r="J31" s="14"/>
      <c r="K31" s="14"/>
      <c r="L31" s="14"/>
      <c r="M31" s="14"/>
    </row>
    <row r="32" spans="2:15" s="11" customFormat="1" ht="15" customHeight="1" x14ac:dyDescent="0.2">
      <c r="B32" s="272" t="s">
        <v>56</v>
      </c>
      <c r="C32" s="231"/>
      <c r="D32" s="76"/>
      <c r="E32" s="76"/>
      <c r="F32" s="76"/>
      <c r="G32" s="76"/>
      <c r="H32" s="76"/>
      <c r="I32" s="14"/>
      <c r="J32" s="14"/>
      <c r="K32" s="14"/>
      <c r="L32" s="14"/>
      <c r="M32" s="14"/>
    </row>
    <row r="33" spans="2:13" s="11" customFormat="1" ht="15" customHeight="1" x14ac:dyDescent="0.2">
      <c r="B33" s="75">
        <v>2020</v>
      </c>
      <c r="C33" s="256"/>
      <c r="D33" s="76">
        <v>28653</v>
      </c>
      <c r="E33" s="76">
        <v>69160</v>
      </c>
      <c r="F33" s="76">
        <v>47614</v>
      </c>
      <c r="G33" s="76">
        <v>750830</v>
      </c>
      <c r="H33" s="76">
        <v>599363</v>
      </c>
      <c r="I33" s="14">
        <v>2.41</v>
      </c>
      <c r="J33" s="14">
        <v>10.86</v>
      </c>
      <c r="K33" s="14">
        <v>16.38</v>
      </c>
      <c r="L33" s="14">
        <v>103.88</v>
      </c>
      <c r="M33" s="14">
        <v>71.680000000000007</v>
      </c>
    </row>
    <row r="34" spans="2:13" s="11" customFormat="1" ht="15" customHeight="1" x14ac:dyDescent="0.2">
      <c r="B34" s="75">
        <v>2019</v>
      </c>
      <c r="C34" s="231"/>
      <c r="D34" s="76">
        <v>28640</v>
      </c>
      <c r="E34" s="76">
        <v>69801</v>
      </c>
      <c r="F34" s="76">
        <v>48421</v>
      </c>
      <c r="G34" s="76">
        <v>781871</v>
      </c>
      <c r="H34" s="76">
        <v>616046</v>
      </c>
      <c r="I34" s="14">
        <v>2.44</v>
      </c>
      <c r="J34" s="14">
        <v>11.2</v>
      </c>
      <c r="K34" s="14">
        <v>19.39</v>
      </c>
      <c r="L34" s="14">
        <v>120.07</v>
      </c>
      <c r="M34" s="14">
        <v>59.36</v>
      </c>
    </row>
    <row r="35" spans="2:13" s="11" customFormat="1" ht="15" customHeight="1" x14ac:dyDescent="0.2">
      <c r="B35" s="75">
        <v>2018</v>
      </c>
      <c r="C35" s="231"/>
      <c r="D35" s="76">
        <v>27858</v>
      </c>
      <c r="E35" s="76">
        <v>66547</v>
      </c>
      <c r="F35" s="76">
        <v>45557</v>
      </c>
      <c r="G35" s="76">
        <v>713232</v>
      </c>
      <c r="H35" s="76">
        <v>560616</v>
      </c>
      <c r="I35" s="14">
        <v>2.39</v>
      </c>
      <c r="J35" s="14">
        <v>10.72</v>
      </c>
      <c r="K35" s="14">
        <v>19.239999999999998</v>
      </c>
      <c r="L35" s="14">
        <v>122.89</v>
      </c>
      <c r="M35" s="14">
        <v>57.26</v>
      </c>
    </row>
    <row r="36" spans="2:13" s="11" customFormat="1" ht="15" customHeight="1" x14ac:dyDescent="0.2">
      <c r="B36" s="75">
        <v>2017</v>
      </c>
      <c r="C36" s="231"/>
      <c r="D36" s="76">
        <v>26384</v>
      </c>
      <c r="E36" s="76">
        <v>61796</v>
      </c>
      <c r="F36" s="76">
        <v>41958</v>
      </c>
      <c r="G36" s="76">
        <v>627508</v>
      </c>
      <c r="H36" s="76">
        <v>493039</v>
      </c>
      <c r="I36" s="14">
        <v>2.34</v>
      </c>
      <c r="J36" s="14">
        <v>10.15</v>
      </c>
      <c r="K36" s="14">
        <v>19.05</v>
      </c>
      <c r="L36" s="14">
        <v>127.37</v>
      </c>
      <c r="M36" s="14">
        <v>54.96</v>
      </c>
    </row>
    <row r="37" spans="2:13" s="11" customFormat="1" ht="15" customHeight="1" x14ac:dyDescent="0.2">
      <c r="B37" s="75">
        <v>2016</v>
      </c>
      <c r="C37" s="231"/>
      <c r="D37" s="76">
        <v>25093</v>
      </c>
      <c r="E37" s="76">
        <v>58016</v>
      </c>
      <c r="F37" s="76">
        <v>39263</v>
      </c>
      <c r="G37" s="76">
        <v>567796</v>
      </c>
      <c r="H37" s="76">
        <v>445361</v>
      </c>
      <c r="I37" s="14">
        <v>2.31</v>
      </c>
      <c r="J37" s="14">
        <v>9.7899999999999991</v>
      </c>
      <c r="K37" s="14">
        <v>17.12</v>
      </c>
      <c r="L37" s="14">
        <v>118.37</v>
      </c>
      <c r="M37" s="14">
        <v>59.19</v>
      </c>
    </row>
    <row r="38" spans="2:13" s="11" customFormat="1" ht="15" customHeight="1" x14ac:dyDescent="0.2">
      <c r="B38" s="75">
        <v>2015</v>
      </c>
      <c r="C38" s="75"/>
      <c r="D38" s="76">
        <v>24349</v>
      </c>
      <c r="E38" s="76">
        <v>56153</v>
      </c>
      <c r="F38" s="76">
        <v>38178</v>
      </c>
      <c r="G38" s="76">
        <v>541275</v>
      </c>
      <c r="H38" s="76">
        <v>424575</v>
      </c>
      <c r="I38" s="14">
        <v>2.31</v>
      </c>
      <c r="J38" s="14">
        <v>9.64</v>
      </c>
      <c r="K38" s="14">
        <v>16.79</v>
      </c>
      <c r="L38" s="14">
        <v>118.41</v>
      </c>
      <c r="M38" s="14">
        <v>58.93</v>
      </c>
    </row>
    <row r="39" spans="2:13" s="11" customFormat="1" ht="15" customHeight="1" x14ac:dyDescent="0.2">
      <c r="B39" s="272" t="s">
        <v>57</v>
      </c>
      <c r="C39" s="231"/>
      <c r="D39" s="76"/>
      <c r="E39" s="76"/>
      <c r="F39" s="76"/>
      <c r="G39" s="76"/>
      <c r="H39" s="76"/>
      <c r="I39" s="14"/>
      <c r="J39" s="14"/>
      <c r="K39" s="14"/>
      <c r="L39" s="14"/>
      <c r="M39" s="14"/>
    </row>
    <row r="40" spans="2:13" s="11" customFormat="1" ht="15" customHeight="1" x14ac:dyDescent="0.2">
      <c r="B40" s="75">
        <v>2020</v>
      </c>
      <c r="C40" s="256"/>
      <c r="D40" s="76">
        <v>27543</v>
      </c>
      <c r="E40" s="76">
        <v>39466</v>
      </c>
      <c r="F40" s="76">
        <v>18010</v>
      </c>
      <c r="G40" s="76">
        <v>222905</v>
      </c>
      <c r="H40" s="76">
        <v>175169</v>
      </c>
      <c r="I40" s="14">
        <v>1.43</v>
      </c>
      <c r="J40" s="14">
        <v>5.65</v>
      </c>
      <c r="K40" s="14">
        <v>9.15</v>
      </c>
      <c r="L40" s="14">
        <v>73.959999999999994</v>
      </c>
      <c r="M40" s="14">
        <v>64.349999999999994</v>
      </c>
    </row>
    <row r="41" spans="2:13" s="11" customFormat="1" ht="15" customHeight="1" x14ac:dyDescent="0.2">
      <c r="B41" s="75">
        <v>2019</v>
      </c>
      <c r="C41" s="231"/>
      <c r="D41" s="76">
        <v>27514</v>
      </c>
      <c r="E41" s="76">
        <v>39328</v>
      </c>
      <c r="F41" s="76">
        <v>18038</v>
      </c>
      <c r="G41" s="76">
        <v>221912</v>
      </c>
      <c r="H41" s="76">
        <v>171947</v>
      </c>
      <c r="I41" s="14">
        <v>1.43</v>
      </c>
      <c r="J41" s="14">
        <v>5.64</v>
      </c>
      <c r="K41" s="14">
        <v>10.67</v>
      </c>
      <c r="L41" s="14">
        <v>86.72</v>
      </c>
      <c r="M41" s="14">
        <v>53.31</v>
      </c>
    </row>
    <row r="42" spans="2:13" s="11" customFormat="1" ht="15" customHeight="1" x14ac:dyDescent="0.2">
      <c r="B42" s="75">
        <v>2018</v>
      </c>
      <c r="C42" s="231"/>
      <c r="D42" s="76">
        <v>26803</v>
      </c>
      <c r="E42" s="76">
        <v>38022</v>
      </c>
      <c r="F42" s="76">
        <v>17167</v>
      </c>
      <c r="G42" s="76">
        <v>204521</v>
      </c>
      <c r="H42" s="76">
        <v>157445</v>
      </c>
      <c r="I42" s="14">
        <v>1.42</v>
      </c>
      <c r="J42" s="14">
        <v>5.38</v>
      </c>
      <c r="K42" s="14">
        <v>10.24</v>
      </c>
      <c r="L42" s="14">
        <v>85.93</v>
      </c>
      <c r="M42" s="14">
        <v>53.22</v>
      </c>
    </row>
    <row r="43" spans="2:13" s="11" customFormat="1" ht="15" customHeight="1" x14ac:dyDescent="0.2">
      <c r="B43" s="75">
        <v>2017</v>
      </c>
      <c r="C43" s="231"/>
      <c r="D43" s="76">
        <v>25420</v>
      </c>
      <c r="E43" s="76">
        <v>36178</v>
      </c>
      <c r="F43" s="76">
        <v>16469</v>
      </c>
      <c r="G43" s="76">
        <v>188389</v>
      </c>
      <c r="H43" s="76">
        <v>145313</v>
      </c>
      <c r="I43" s="14">
        <v>1.42</v>
      </c>
      <c r="J43" s="14">
        <v>5.21</v>
      </c>
      <c r="K43" s="14">
        <v>9.9600000000000009</v>
      </c>
      <c r="L43" s="14">
        <v>87.09</v>
      </c>
      <c r="M43" s="14">
        <v>52.59</v>
      </c>
    </row>
    <row r="44" spans="2:13" s="11" customFormat="1" ht="15" customHeight="1" x14ac:dyDescent="0.2">
      <c r="B44" s="75">
        <v>2016</v>
      </c>
      <c r="C44" s="231"/>
      <c r="D44" s="76">
        <v>24190</v>
      </c>
      <c r="E44" s="76">
        <v>34356</v>
      </c>
      <c r="F44" s="76">
        <v>15712</v>
      </c>
      <c r="G44" s="76">
        <v>174104</v>
      </c>
      <c r="H44" s="76">
        <v>134349</v>
      </c>
      <c r="I44" s="14">
        <v>1.42</v>
      </c>
      <c r="J44" s="14">
        <v>5.07</v>
      </c>
      <c r="K44" s="14">
        <v>8.9600000000000009</v>
      </c>
      <c r="L44" s="14">
        <v>80.819999999999993</v>
      </c>
      <c r="M44" s="14">
        <v>57.04</v>
      </c>
    </row>
    <row r="45" spans="2:13" s="11" customFormat="1" ht="15" customHeight="1" x14ac:dyDescent="0.2">
      <c r="B45" s="75">
        <v>2015</v>
      </c>
      <c r="C45" s="75"/>
      <c r="D45" s="76">
        <v>23483</v>
      </c>
      <c r="E45" s="76">
        <v>33300</v>
      </c>
      <c r="F45" s="76">
        <v>15403</v>
      </c>
      <c r="G45" s="76">
        <v>165370</v>
      </c>
      <c r="H45" s="76">
        <v>127394</v>
      </c>
      <c r="I45" s="14">
        <v>1.42</v>
      </c>
      <c r="J45" s="14">
        <v>4.97</v>
      </c>
      <c r="K45" s="14">
        <v>8.4</v>
      </c>
      <c r="L45" s="14">
        <v>78.209999999999994</v>
      </c>
      <c r="M45" s="14">
        <v>58.57</v>
      </c>
    </row>
    <row r="46" spans="2:13" s="11" customFormat="1" ht="15" customHeight="1" x14ac:dyDescent="0.2">
      <c r="B46" s="272" t="s">
        <v>58</v>
      </c>
      <c r="C46" s="239"/>
      <c r="D46" s="76"/>
      <c r="E46" s="76"/>
      <c r="F46" s="76"/>
      <c r="G46" s="76"/>
      <c r="H46" s="76"/>
      <c r="I46" s="14"/>
      <c r="J46" s="14"/>
      <c r="K46" s="14"/>
      <c r="L46" s="14"/>
      <c r="M46" s="14"/>
    </row>
    <row r="47" spans="2:13" s="11" customFormat="1" ht="15" customHeight="1" x14ac:dyDescent="0.2">
      <c r="B47" s="75">
        <v>2020</v>
      </c>
      <c r="C47" s="239"/>
      <c r="D47" s="76">
        <v>958</v>
      </c>
      <c r="E47" s="76">
        <v>17308</v>
      </c>
      <c r="F47" s="76">
        <v>17229</v>
      </c>
      <c r="G47" s="76">
        <v>281675</v>
      </c>
      <c r="H47" s="76">
        <v>226290</v>
      </c>
      <c r="I47" s="14">
        <v>18.07</v>
      </c>
      <c r="J47" s="14">
        <v>16.27</v>
      </c>
      <c r="K47" s="14">
        <v>24.52</v>
      </c>
      <c r="L47" s="14">
        <v>149.99</v>
      </c>
      <c r="M47" s="14">
        <v>74.52</v>
      </c>
    </row>
    <row r="48" spans="2:13" s="11" customFormat="1" ht="15" customHeight="1" x14ac:dyDescent="0.2">
      <c r="B48" s="75">
        <v>2019</v>
      </c>
      <c r="C48" s="231"/>
      <c r="D48" s="76">
        <v>964</v>
      </c>
      <c r="E48" s="76">
        <v>17274</v>
      </c>
      <c r="F48" s="76">
        <v>17198</v>
      </c>
      <c r="G48" s="76">
        <v>284782</v>
      </c>
      <c r="H48" s="76">
        <v>226428</v>
      </c>
      <c r="I48" s="14">
        <v>17.920000000000002</v>
      </c>
      <c r="J48" s="14">
        <v>16.489999999999998</v>
      </c>
      <c r="K48" s="14">
        <v>26.74</v>
      </c>
      <c r="L48" s="14">
        <v>161.49</v>
      </c>
      <c r="M48" s="14">
        <v>64.52</v>
      </c>
    </row>
    <row r="49" spans="2:13" s="11" customFormat="1" ht="15" customHeight="1" x14ac:dyDescent="0.2">
      <c r="B49" s="75">
        <v>2018</v>
      </c>
      <c r="C49" s="231"/>
      <c r="D49" s="76">
        <v>905</v>
      </c>
      <c r="E49" s="76">
        <v>16472</v>
      </c>
      <c r="F49" s="76">
        <v>16363</v>
      </c>
      <c r="G49" s="76">
        <v>267371</v>
      </c>
      <c r="H49" s="76">
        <v>212672</v>
      </c>
      <c r="I49" s="14">
        <v>18.2</v>
      </c>
      <c r="J49" s="14">
        <v>16.23</v>
      </c>
      <c r="K49" s="14">
        <v>26.63</v>
      </c>
      <c r="L49" s="14">
        <v>162.96</v>
      </c>
      <c r="M49" s="14">
        <v>64.44</v>
      </c>
    </row>
    <row r="50" spans="2:13" s="11" customFormat="1" ht="15" customHeight="1" x14ac:dyDescent="0.2">
      <c r="B50" s="75">
        <v>2017</v>
      </c>
      <c r="C50" s="231"/>
      <c r="D50" s="76">
        <v>829</v>
      </c>
      <c r="E50" s="76">
        <v>15013</v>
      </c>
      <c r="F50" s="76">
        <v>14915</v>
      </c>
      <c r="G50" s="76">
        <v>232772</v>
      </c>
      <c r="H50" s="76">
        <v>185008</v>
      </c>
      <c r="I50" s="14">
        <v>18.11</v>
      </c>
      <c r="J50" s="14">
        <v>15.5</v>
      </c>
      <c r="K50" s="14">
        <v>26.48</v>
      </c>
      <c r="L50" s="14">
        <v>169.68</v>
      </c>
      <c r="M50" s="14">
        <v>62.22</v>
      </c>
    </row>
    <row r="51" spans="2:13" s="11" customFormat="1" ht="15" customHeight="1" x14ac:dyDescent="0.2">
      <c r="B51" s="75">
        <v>2016</v>
      </c>
      <c r="C51" s="231"/>
      <c r="D51" s="76">
        <v>791</v>
      </c>
      <c r="E51" s="76">
        <v>14431</v>
      </c>
      <c r="F51" s="76">
        <v>14335</v>
      </c>
      <c r="G51" s="76">
        <v>218989</v>
      </c>
      <c r="H51" s="76">
        <v>174261</v>
      </c>
      <c r="I51" s="14">
        <v>18.239999999999998</v>
      </c>
      <c r="J51" s="14">
        <v>15.17</v>
      </c>
      <c r="K51" s="14">
        <v>24.93</v>
      </c>
      <c r="L51" s="14">
        <v>163.22</v>
      </c>
      <c r="M51" s="14">
        <v>64.25</v>
      </c>
    </row>
    <row r="52" spans="2:13" s="11" customFormat="1" ht="15" customHeight="1" x14ac:dyDescent="0.2">
      <c r="B52" s="75">
        <v>2015</v>
      </c>
      <c r="C52" s="75"/>
      <c r="D52" s="76">
        <v>754</v>
      </c>
      <c r="E52" s="76">
        <v>13925</v>
      </c>
      <c r="F52" s="76">
        <v>13872</v>
      </c>
      <c r="G52" s="76">
        <v>206856</v>
      </c>
      <c r="H52" s="76">
        <v>164457</v>
      </c>
      <c r="I52" s="14">
        <v>18.47</v>
      </c>
      <c r="J52" s="14">
        <v>14.86</v>
      </c>
      <c r="K52" s="14">
        <v>22.52</v>
      </c>
      <c r="L52" s="14">
        <v>151.03</v>
      </c>
      <c r="M52" s="14">
        <v>69.78</v>
      </c>
    </row>
    <row r="53" spans="2:13" s="11" customFormat="1" ht="15" customHeight="1" x14ac:dyDescent="0.2">
      <c r="B53" s="272" t="s">
        <v>59</v>
      </c>
      <c r="C53" s="231"/>
      <c r="D53" s="76"/>
      <c r="E53" s="76"/>
      <c r="F53" s="76"/>
      <c r="G53" s="76"/>
      <c r="H53" s="76"/>
      <c r="I53" s="14"/>
      <c r="J53" s="14"/>
      <c r="K53" s="14"/>
      <c r="L53" s="14"/>
      <c r="M53" s="14"/>
    </row>
    <row r="54" spans="2:13" s="11" customFormat="1" ht="15" customHeight="1" x14ac:dyDescent="0.2">
      <c r="B54" s="75">
        <v>2020</v>
      </c>
      <c r="C54" s="256"/>
      <c r="D54" s="76">
        <v>152</v>
      </c>
      <c r="E54" s="76">
        <v>12386</v>
      </c>
      <c r="F54" s="76">
        <v>12375</v>
      </c>
      <c r="G54" s="76">
        <v>246249</v>
      </c>
      <c r="H54" s="76">
        <v>197903</v>
      </c>
      <c r="I54" s="14">
        <v>81.489999999999995</v>
      </c>
      <c r="J54" s="14">
        <v>19.88</v>
      </c>
      <c r="K54" s="14">
        <v>28.03</v>
      </c>
      <c r="L54" s="14">
        <v>140.88</v>
      </c>
      <c r="M54" s="14">
        <v>76.23</v>
      </c>
    </row>
    <row r="55" spans="2:13" s="11" customFormat="1" ht="15" customHeight="1" x14ac:dyDescent="0.2">
      <c r="B55" s="75">
        <v>2019</v>
      </c>
      <c r="C55" s="231"/>
      <c r="D55" s="76">
        <v>162</v>
      </c>
      <c r="E55" s="76">
        <v>13199</v>
      </c>
      <c r="F55" s="76">
        <v>13185</v>
      </c>
      <c r="G55" s="76">
        <v>275177</v>
      </c>
      <c r="H55" s="76">
        <v>217671</v>
      </c>
      <c r="I55" s="14">
        <v>81.48</v>
      </c>
      <c r="J55" s="14">
        <v>20.85</v>
      </c>
      <c r="K55" s="14">
        <v>35.74</v>
      </c>
      <c r="L55" s="14">
        <v>171.27</v>
      </c>
      <c r="M55" s="14">
        <v>59.9</v>
      </c>
    </row>
    <row r="56" spans="2:13" s="11" customFormat="1" ht="15" customHeight="1" x14ac:dyDescent="0.2">
      <c r="B56" s="75">
        <v>2018</v>
      </c>
      <c r="C56" s="231"/>
      <c r="D56" s="76">
        <v>150</v>
      </c>
      <c r="E56" s="76">
        <v>12053</v>
      </c>
      <c r="F56" s="76">
        <v>12027</v>
      </c>
      <c r="G56" s="76">
        <v>241339</v>
      </c>
      <c r="H56" s="76">
        <v>190499</v>
      </c>
      <c r="I56" s="14">
        <v>80.349999999999994</v>
      </c>
      <c r="J56" s="14">
        <v>20.02</v>
      </c>
      <c r="K56" s="14">
        <v>37.54</v>
      </c>
      <c r="L56" s="14">
        <v>187.07</v>
      </c>
      <c r="M56" s="14">
        <v>54.06</v>
      </c>
    </row>
    <row r="57" spans="2:13" s="11" customFormat="1" ht="15" customHeight="1" x14ac:dyDescent="0.2">
      <c r="B57" s="75">
        <v>2017</v>
      </c>
      <c r="C57" s="231"/>
      <c r="D57" s="76">
        <v>135</v>
      </c>
      <c r="E57" s="76">
        <v>10605</v>
      </c>
      <c r="F57" s="76">
        <v>10574</v>
      </c>
      <c r="G57" s="76">
        <v>206348</v>
      </c>
      <c r="H57" s="76">
        <v>162719</v>
      </c>
      <c r="I57" s="14">
        <v>78.56</v>
      </c>
      <c r="J57" s="14">
        <v>19.46</v>
      </c>
      <c r="K57" s="14">
        <v>39.53</v>
      </c>
      <c r="L57" s="14">
        <v>202.56</v>
      </c>
      <c r="M57" s="14">
        <v>50.39</v>
      </c>
    </row>
    <row r="58" spans="2:13" s="11" customFormat="1" ht="15" customHeight="1" x14ac:dyDescent="0.2">
      <c r="B58" s="75">
        <v>2016</v>
      </c>
      <c r="C58" s="231"/>
      <c r="D58" s="76">
        <v>112</v>
      </c>
      <c r="E58" s="76">
        <v>9229</v>
      </c>
      <c r="F58" s="76">
        <v>9216</v>
      </c>
      <c r="G58" s="76">
        <v>174702</v>
      </c>
      <c r="H58" s="76">
        <v>136752</v>
      </c>
      <c r="I58" s="14">
        <v>82.4</v>
      </c>
      <c r="J58" s="14">
        <v>18.93</v>
      </c>
      <c r="K58" s="14">
        <v>35.28</v>
      </c>
      <c r="L58" s="14">
        <v>186.11</v>
      </c>
      <c r="M58" s="14">
        <v>55.78</v>
      </c>
    </row>
    <row r="59" spans="2:13" s="11" customFormat="1" ht="15" customHeight="1" x14ac:dyDescent="0.2">
      <c r="B59" s="75">
        <v>2015</v>
      </c>
      <c r="C59" s="75"/>
      <c r="D59" s="76">
        <v>112</v>
      </c>
      <c r="E59" s="76">
        <v>8928</v>
      </c>
      <c r="F59" s="76">
        <v>8903</v>
      </c>
      <c r="G59" s="76">
        <v>169048</v>
      </c>
      <c r="H59" s="76">
        <v>132724</v>
      </c>
      <c r="I59" s="14">
        <v>79.709999999999994</v>
      </c>
      <c r="J59" s="14">
        <v>18.93</v>
      </c>
      <c r="K59" s="14">
        <v>39.15</v>
      </c>
      <c r="L59" s="14">
        <v>206.17</v>
      </c>
      <c r="M59" s="14">
        <v>49.76</v>
      </c>
    </row>
    <row r="60" spans="2:13" s="11" customFormat="1" ht="15" customHeight="1" x14ac:dyDescent="0.2">
      <c r="B60" s="272" t="s">
        <v>60</v>
      </c>
      <c r="C60" s="239"/>
      <c r="D60" s="76"/>
      <c r="E60" s="76"/>
      <c r="F60" s="76"/>
      <c r="G60" s="76"/>
      <c r="H60" s="76"/>
      <c r="I60" s="14"/>
      <c r="J60" s="14"/>
      <c r="K60" s="14"/>
      <c r="L60" s="14"/>
      <c r="M60" s="14"/>
    </row>
    <row r="61" spans="2:13" s="11" customFormat="1" ht="15" customHeight="1" x14ac:dyDescent="0.2">
      <c r="B61" s="75">
        <v>2020</v>
      </c>
      <c r="C61" s="239"/>
      <c r="D61" s="76">
        <v>21</v>
      </c>
      <c r="E61" s="76">
        <v>9961</v>
      </c>
      <c r="F61" s="76">
        <v>9956</v>
      </c>
      <c r="G61" s="76">
        <v>204976</v>
      </c>
      <c r="H61" s="76">
        <v>161432</v>
      </c>
      <c r="I61" s="14">
        <v>474.33</v>
      </c>
      <c r="J61" s="14">
        <v>20.58</v>
      </c>
      <c r="K61" s="14">
        <v>33.840000000000003</v>
      </c>
      <c r="L61" s="14">
        <v>164.35</v>
      </c>
      <c r="M61" s="14">
        <v>62.68</v>
      </c>
    </row>
    <row r="62" spans="2:13" s="11" customFormat="1" ht="15" customHeight="1" x14ac:dyDescent="0.2">
      <c r="B62" s="75">
        <v>2019</v>
      </c>
      <c r="C62" s="231"/>
      <c r="D62" s="76">
        <v>21</v>
      </c>
      <c r="E62" s="76">
        <v>9600</v>
      </c>
      <c r="F62" s="76">
        <v>9595</v>
      </c>
      <c r="G62" s="76">
        <v>215957</v>
      </c>
      <c r="H62" s="76">
        <v>171148</v>
      </c>
      <c r="I62" s="14">
        <v>457.14</v>
      </c>
      <c r="J62" s="14">
        <v>22.5</v>
      </c>
      <c r="K62" s="14">
        <v>48.21</v>
      </c>
      <c r="L62" s="14">
        <v>214.21</v>
      </c>
      <c r="M62" s="14">
        <v>46.51</v>
      </c>
    </row>
    <row r="63" spans="2:13" s="11" customFormat="1" ht="15" customHeight="1" x14ac:dyDescent="0.2">
      <c r="B63" s="75">
        <v>2018</v>
      </c>
      <c r="C63" s="231"/>
      <c r="D63" s="76">
        <v>17</v>
      </c>
      <c r="E63" s="76">
        <v>7822</v>
      </c>
      <c r="F63" s="76">
        <v>7822</v>
      </c>
      <c r="G63" s="76">
        <v>178434</v>
      </c>
      <c r="H63" s="76">
        <v>141328</v>
      </c>
      <c r="I63" s="14">
        <v>460.12</v>
      </c>
      <c r="J63" s="14">
        <v>22.81</v>
      </c>
      <c r="K63" s="14">
        <v>49.91</v>
      </c>
      <c r="L63" s="14">
        <v>218.77</v>
      </c>
      <c r="M63" s="14">
        <v>45.1</v>
      </c>
    </row>
    <row r="64" spans="2:13" s="11" customFormat="1" ht="15" customHeight="1" x14ac:dyDescent="0.2">
      <c r="B64" s="75">
        <v>2017</v>
      </c>
      <c r="C64" s="231"/>
      <c r="D64" s="76">
        <v>16</v>
      </c>
      <c r="E64" s="76">
        <v>7464</v>
      </c>
      <c r="F64" s="76">
        <v>7464</v>
      </c>
      <c r="G64" s="76">
        <v>165325</v>
      </c>
      <c r="H64" s="76">
        <v>131684</v>
      </c>
      <c r="I64" s="14">
        <v>466.5</v>
      </c>
      <c r="J64" s="14">
        <v>22.15</v>
      </c>
      <c r="K64" s="14">
        <v>47.42</v>
      </c>
      <c r="L64" s="14">
        <v>214.1</v>
      </c>
      <c r="M64" s="14">
        <v>45.44</v>
      </c>
    </row>
    <row r="65" spans="2:14" s="11" customFormat="1" ht="15" customHeight="1" x14ac:dyDescent="0.2">
      <c r="B65" s="75">
        <v>2016</v>
      </c>
      <c r="C65" s="231"/>
      <c r="D65" s="76">
        <v>15</v>
      </c>
      <c r="E65" s="76">
        <v>6865</v>
      </c>
      <c r="F65" s="76">
        <v>6865</v>
      </c>
      <c r="G65" s="76">
        <v>155203</v>
      </c>
      <c r="H65" s="76">
        <v>122287</v>
      </c>
      <c r="I65" s="14">
        <v>457.67</v>
      </c>
      <c r="J65" s="14">
        <v>22.61</v>
      </c>
      <c r="K65" s="14">
        <v>47.94</v>
      </c>
      <c r="L65" s="14">
        <v>212.06</v>
      </c>
      <c r="M65" s="14">
        <v>46.13</v>
      </c>
    </row>
    <row r="66" spans="2:14" s="11" customFormat="1" ht="15" customHeight="1" x14ac:dyDescent="0.2">
      <c r="B66" s="75">
        <v>2015</v>
      </c>
      <c r="C66" s="75"/>
      <c r="D66" s="76">
        <v>12</v>
      </c>
      <c r="E66" s="76">
        <v>6140</v>
      </c>
      <c r="F66" s="76">
        <v>6139</v>
      </c>
      <c r="G66" s="76">
        <v>141441</v>
      </c>
      <c r="H66" s="76">
        <v>111599</v>
      </c>
      <c r="I66" s="14">
        <v>511.67</v>
      </c>
      <c r="J66" s="14">
        <v>23.04</v>
      </c>
      <c r="K66" s="14">
        <v>40.26</v>
      </c>
      <c r="L66" s="14">
        <v>174.74</v>
      </c>
      <c r="M66" s="14">
        <v>55.7</v>
      </c>
    </row>
    <row r="67" spans="2:14" s="11" customFormat="1" ht="15" customHeight="1" x14ac:dyDescent="0.2">
      <c r="B67" s="255" t="s">
        <v>36</v>
      </c>
      <c r="C67" s="73"/>
      <c r="D67" s="76"/>
      <c r="E67" s="76"/>
      <c r="F67" s="76"/>
      <c r="G67" s="76"/>
      <c r="H67" s="76"/>
      <c r="I67" s="14"/>
      <c r="J67" s="14"/>
      <c r="K67" s="14"/>
      <c r="L67" s="14"/>
      <c r="M67" s="14"/>
    </row>
    <row r="68" spans="2:14" s="11" customFormat="1" ht="15" customHeight="1" x14ac:dyDescent="0.2">
      <c r="B68" s="254" t="s">
        <v>17</v>
      </c>
      <c r="C68" s="208"/>
      <c r="D68" s="76"/>
      <c r="E68" s="76"/>
      <c r="F68" s="76"/>
      <c r="G68" s="76"/>
      <c r="H68" s="76"/>
      <c r="I68" s="14"/>
      <c r="J68" s="14"/>
      <c r="K68" s="14"/>
      <c r="L68" s="14"/>
      <c r="M68" s="14"/>
    </row>
    <row r="69" spans="2:14" s="11" customFormat="1" ht="15" customHeight="1" x14ac:dyDescent="0.2">
      <c r="B69" s="75">
        <v>2020</v>
      </c>
      <c r="C69" s="208"/>
      <c r="D69" s="76">
        <v>4755</v>
      </c>
      <c r="E69" s="76">
        <v>5583</v>
      </c>
      <c r="F69" s="76">
        <v>959</v>
      </c>
      <c r="G69" s="76">
        <v>13100</v>
      </c>
      <c r="H69" s="76">
        <v>9841</v>
      </c>
      <c r="I69" s="14">
        <v>1.17</v>
      </c>
      <c r="J69" s="14">
        <v>2.35</v>
      </c>
      <c r="K69" s="14">
        <v>4.99</v>
      </c>
      <c r="L69" s="14">
        <v>36.520000000000003</v>
      </c>
      <c r="M69" s="14">
        <v>57.6</v>
      </c>
    </row>
    <row r="70" spans="2:14" s="11" customFormat="1" ht="15" customHeight="1" x14ac:dyDescent="0.2">
      <c r="B70" s="75">
        <v>2019</v>
      </c>
      <c r="C70" s="230"/>
      <c r="D70" s="76">
        <v>4752</v>
      </c>
      <c r="E70" s="76">
        <v>5649</v>
      </c>
      <c r="F70" s="76">
        <v>1048</v>
      </c>
      <c r="G70" s="76">
        <v>15165</v>
      </c>
      <c r="H70" s="76">
        <v>11184</v>
      </c>
      <c r="I70" s="14">
        <v>1.19</v>
      </c>
      <c r="J70" s="14">
        <v>2.68</v>
      </c>
      <c r="K70" s="14">
        <v>5.58</v>
      </c>
      <c r="L70" s="14">
        <v>38.53</v>
      </c>
      <c r="M70" s="14">
        <v>56.43</v>
      </c>
    </row>
    <row r="71" spans="2:14" s="11" customFormat="1" ht="15" customHeight="1" x14ac:dyDescent="0.2">
      <c r="B71" s="75">
        <v>2018</v>
      </c>
      <c r="C71" s="230"/>
      <c r="D71" s="76">
        <v>4828</v>
      </c>
      <c r="E71" s="76">
        <v>5658</v>
      </c>
      <c r="F71" s="76">
        <v>1005</v>
      </c>
      <c r="G71" s="76">
        <v>14286</v>
      </c>
      <c r="H71" s="76">
        <v>10568</v>
      </c>
      <c r="I71" s="14">
        <v>1.17</v>
      </c>
      <c r="J71" s="14">
        <v>2.52</v>
      </c>
      <c r="K71" s="14">
        <v>5.13</v>
      </c>
      <c r="L71" s="14">
        <v>36.1</v>
      </c>
      <c r="M71" s="14">
        <v>57.43</v>
      </c>
    </row>
    <row r="72" spans="2:14" s="11" customFormat="1" ht="15" customHeight="1" x14ac:dyDescent="0.2">
      <c r="B72" s="75">
        <v>2017</v>
      </c>
      <c r="C72" s="230"/>
      <c r="D72" s="76">
        <v>4679</v>
      </c>
      <c r="E72" s="76">
        <v>5460</v>
      </c>
      <c r="F72" s="76">
        <v>952</v>
      </c>
      <c r="G72" s="76">
        <v>11496</v>
      </c>
      <c r="H72" s="76">
        <v>8436</v>
      </c>
      <c r="I72" s="14">
        <v>1.17</v>
      </c>
      <c r="J72" s="14">
        <v>2.11</v>
      </c>
      <c r="K72" s="14">
        <v>4.57</v>
      </c>
      <c r="L72" s="14">
        <v>37.840000000000003</v>
      </c>
      <c r="M72" s="14">
        <v>54.42</v>
      </c>
    </row>
    <row r="73" spans="2:14" s="11" customFormat="1" ht="15" customHeight="1" x14ac:dyDescent="0.2">
      <c r="B73" s="75">
        <v>2016</v>
      </c>
      <c r="C73" s="230"/>
      <c r="D73" s="76">
        <v>4645</v>
      </c>
      <c r="E73" s="76">
        <v>5351</v>
      </c>
      <c r="F73" s="76">
        <v>859</v>
      </c>
      <c r="G73" s="76">
        <v>9726</v>
      </c>
      <c r="H73" s="76">
        <v>6996</v>
      </c>
      <c r="I73" s="14">
        <v>1.1499999999999999</v>
      </c>
      <c r="J73" s="14">
        <v>1.82</v>
      </c>
      <c r="K73" s="14">
        <v>3.95</v>
      </c>
      <c r="L73" s="14">
        <v>34.92</v>
      </c>
      <c r="M73" s="14">
        <v>56.71</v>
      </c>
    </row>
    <row r="74" spans="2:14" s="11" customFormat="1" ht="15" customHeight="1" x14ac:dyDescent="0.2">
      <c r="B74" s="75">
        <v>2015</v>
      </c>
      <c r="C74" s="75"/>
      <c r="D74" s="76">
        <v>4574</v>
      </c>
      <c r="E74" s="76">
        <v>5183</v>
      </c>
      <c r="F74" s="76">
        <v>758</v>
      </c>
      <c r="G74" s="76">
        <v>8494</v>
      </c>
      <c r="H74" s="76">
        <v>6101</v>
      </c>
      <c r="I74" s="14">
        <v>1.1299999999999999</v>
      </c>
      <c r="J74" s="14">
        <v>1.64</v>
      </c>
      <c r="K74" s="14">
        <v>3.75</v>
      </c>
      <c r="L74" s="14">
        <v>33.43</v>
      </c>
      <c r="M74" s="14">
        <v>50.99</v>
      </c>
      <c r="N74" s="115"/>
    </row>
    <row r="75" spans="2:14" s="11" customFormat="1" ht="15" customHeight="1" x14ac:dyDescent="0.2">
      <c r="B75" s="254" t="s">
        <v>18</v>
      </c>
      <c r="C75" s="208"/>
      <c r="D75" s="76"/>
      <c r="E75" s="76"/>
      <c r="F75" s="76"/>
      <c r="G75" s="76"/>
      <c r="H75" s="76"/>
      <c r="I75" s="14"/>
      <c r="J75" s="14"/>
      <c r="K75" s="14"/>
      <c r="L75" s="14"/>
      <c r="M75" s="14"/>
    </row>
    <row r="76" spans="2:14" s="11" customFormat="1" ht="15" customHeight="1" x14ac:dyDescent="0.2">
      <c r="B76" s="75">
        <v>2020</v>
      </c>
      <c r="C76" s="208"/>
      <c r="D76" s="76">
        <v>15</v>
      </c>
      <c r="E76" s="76">
        <v>69</v>
      </c>
      <c r="F76" s="76">
        <v>60</v>
      </c>
      <c r="G76" s="76">
        <v>1376</v>
      </c>
      <c r="H76" s="76">
        <v>1086</v>
      </c>
      <c r="I76" s="14">
        <v>4.5999999999999996</v>
      </c>
      <c r="J76" s="14">
        <v>19.940000000000001</v>
      </c>
      <c r="K76" s="14">
        <v>-85.14</v>
      </c>
      <c r="L76" s="14">
        <v>-371.27</v>
      </c>
      <c r="M76" s="14">
        <v>-21.05</v>
      </c>
    </row>
    <row r="77" spans="2:14" s="11" customFormat="1" ht="15" customHeight="1" x14ac:dyDescent="0.2">
      <c r="B77" s="75">
        <v>2019</v>
      </c>
      <c r="C77" s="230"/>
      <c r="D77" s="76">
        <v>14</v>
      </c>
      <c r="E77" s="76">
        <v>65</v>
      </c>
      <c r="F77" s="76">
        <v>58</v>
      </c>
      <c r="G77" s="76">
        <v>1433</v>
      </c>
      <c r="H77" s="76">
        <v>1127</v>
      </c>
      <c r="I77" s="14">
        <v>4.6399999999999997</v>
      </c>
      <c r="J77" s="14">
        <v>22.05</v>
      </c>
      <c r="K77" s="14">
        <v>29.23</v>
      </c>
      <c r="L77" s="14">
        <v>118.31</v>
      </c>
      <c r="M77" s="14">
        <v>77.75</v>
      </c>
    </row>
    <row r="78" spans="2:14" s="11" customFormat="1" ht="15" customHeight="1" x14ac:dyDescent="0.2">
      <c r="B78" s="75">
        <v>2018</v>
      </c>
      <c r="C78" s="230"/>
      <c r="D78" s="76">
        <v>15</v>
      </c>
      <c r="E78" s="76">
        <v>66</v>
      </c>
      <c r="F78" s="76">
        <v>54</v>
      </c>
      <c r="G78" s="76">
        <v>1401</v>
      </c>
      <c r="H78" s="76">
        <v>1047</v>
      </c>
      <c r="I78" s="14">
        <v>4.4000000000000004</v>
      </c>
      <c r="J78" s="14">
        <v>21.23</v>
      </c>
      <c r="K78" s="14">
        <v>29.33</v>
      </c>
      <c r="L78" s="14">
        <v>113.06</v>
      </c>
      <c r="M78" s="14">
        <v>72.03</v>
      </c>
    </row>
    <row r="79" spans="2:14" s="11" customFormat="1" ht="15" customHeight="1" x14ac:dyDescent="0.2">
      <c r="B79" s="75">
        <v>2017</v>
      </c>
      <c r="C79" s="230"/>
      <c r="D79" s="76">
        <v>15</v>
      </c>
      <c r="E79" s="76">
        <v>65</v>
      </c>
      <c r="F79" s="76">
        <v>58</v>
      </c>
      <c r="G79" s="76">
        <v>1405</v>
      </c>
      <c r="H79" s="76">
        <v>1117</v>
      </c>
      <c r="I79" s="14">
        <v>4.33</v>
      </c>
      <c r="J79" s="14">
        <v>21.62</v>
      </c>
      <c r="K79" s="14">
        <v>30.68</v>
      </c>
      <c r="L79" s="14">
        <v>126.64</v>
      </c>
      <c r="M79" s="14">
        <v>71.98</v>
      </c>
    </row>
    <row r="80" spans="2:14" s="11" customFormat="1" ht="15" customHeight="1" x14ac:dyDescent="0.2">
      <c r="B80" s="75">
        <v>2016</v>
      </c>
      <c r="C80" s="230"/>
      <c r="D80" s="76">
        <v>17</v>
      </c>
      <c r="E80" s="76">
        <v>68</v>
      </c>
      <c r="F80" s="76">
        <v>58</v>
      </c>
      <c r="G80" s="76">
        <v>1561</v>
      </c>
      <c r="H80" s="76">
        <v>1249</v>
      </c>
      <c r="I80" s="14">
        <v>4</v>
      </c>
      <c r="J80" s="14">
        <v>22.96</v>
      </c>
      <c r="K80" s="14">
        <v>41.34</v>
      </c>
      <c r="L80" s="14">
        <v>153.59</v>
      </c>
      <c r="M80" s="14">
        <v>55.83</v>
      </c>
    </row>
    <row r="81" spans="2:14" s="11" customFormat="1" ht="15" customHeight="1" x14ac:dyDescent="0.2">
      <c r="B81" s="75">
        <v>2015</v>
      </c>
      <c r="C81" s="75"/>
      <c r="D81" s="76">
        <v>17</v>
      </c>
      <c r="E81" s="76">
        <v>69</v>
      </c>
      <c r="F81" s="76">
        <v>61</v>
      </c>
      <c r="G81" s="76">
        <v>1153</v>
      </c>
      <c r="H81" s="76">
        <v>915</v>
      </c>
      <c r="I81" s="14">
        <v>4.0599999999999996</v>
      </c>
      <c r="J81" s="14">
        <v>16.71</v>
      </c>
      <c r="K81" s="14">
        <v>15.41</v>
      </c>
      <c r="L81" s="14">
        <v>81.510000000000005</v>
      </c>
      <c r="M81" s="14">
        <v>103.59</v>
      </c>
      <c r="N81" s="115"/>
    </row>
    <row r="82" spans="2:14" s="11" customFormat="1" ht="15.6" customHeight="1" x14ac:dyDescent="0.2">
      <c r="B82" s="254" t="s">
        <v>19</v>
      </c>
      <c r="C82" s="208"/>
      <c r="D82" s="76"/>
      <c r="E82" s="76"/>
      <c r="F82" s="76"/>
      <c r="G82" s="76"/>
      <c r="H82" s="76"/>
      <c r="I82" s="14"/>
      <c r="J82" s="14"/>
      <c r="K82" s="14"/>
      <c r="L82" s="14"/>
      <c r="M82" s="14"/>
    </row>
    <row r="83" spans="2:14" s="11" customFormat="1" ht="15.6" customHeight="1" x14ac:dyDescent="0.2">
      <c r="B83" s="75">
        <v>2020</v>
      </c>
      <c r="C83" s="208"/>
      <c r="D83" s="76">
        <v>726</v>
      </c>
      <c r="E83" s="76">
        <v>4227</v>
      </c>
      <c r="F83" s="76">
        <v>3886</v>
      </c>
      <c r="G83" s="76">
        <v>68432</v>
      </c>
      <c r="H83" s="76">
        <v>55340</v>
      </c>
      <c r="I83" s="14">
        <v>5.82</v>
      </c>
      <c r="J83" s="14">
        <v>16.190000000000001</v>
      </c>
      <c r="K83" s="14">
        <v>21.35</v>
      </c>
      <c r="L83" s="14">
        <v>121.25</v>
      </c>
      <c r="M83" s="14">
        <v>86.23</v>
      </c>
    </row>
    <row r="84" spans="2:14" s="11" customFormat="1" ht="15.6" customHeight="1" x14ac:dyDescent="0.2">
      <c r="B84" s="75">
        <v>2019</v>
      </c>
      <c r="C84" s="230"/>
      <c r="D84" s="76">
        <v>717</v>
      </c>
      <c r="E84" s="76">
        <v>4350</v>
      </c>
      <c r="F84" s="76">
        <v>4047</v>
      </c>
      <c r="G84" s="76">
        <v>69688</v>
      </c>
      <c r="H84" s="76">
        <v>55487</v>
      </c>
      <c r="I84" s="14">
        <v>6.07</v>
      </c>
      <c r="J84" s="14">
        <v>16.02</v>
      </c>
      <c r="K84" s="14">
        <v>24.33</v>
      </c>
      <c r="L84" s="14">
        <v>141.27000000000001</v>
      </c>
      <c r="M84" s="14">
        <v>71.09</v>
      </c>
    </row>
    <row r="85" spans="2:14" s="11" customFormat="1" ht="15.6" customHeight="1" x14ac:dyDescent="0.2">
      <c r="B85" s="75">
        <v>2018</v>
      </c>
      <c r="C85" s="230"/>
      <c r="D85" s="76">
        <v>715</v>
      </c>
      <c r="E85" s="76">
        <v>4035</v>
      </c>
      <c r="F85" s="76">
        <v>3715</v>
      </c>
      <c r="G85" s="76">
        <v>63093</v>
      </c>
      <c r="H85" s="76">
        <v>50575</v>
      </c>
      <c r="I85" s="14">
        <v>5.64</v>
      </c>
      <c r="J85" s="14">
        <v>15.64</v>
      </c>
      <c r="K85" s="14">
        <v>23.39</v>
      </c>
      <c r="L85" s="14">
        <v>137.71</v>
      </c>
      <c r="M85" s="14">
        <v>72.08</v>
      </c>
    </row>
    <row r="86" spans="2:14" s="11" customFormat="1" ht="15.6" customHeight="1" x14ac:dyDescent="0.2">
      <c r="B86" s="75">
        <v>2017</v>
      </c>
      <c r="C86" s="230"/>
      <c r="D86" s="76">
        <v>687</v>
      </c>
      <c r="E86" s="76">
        <v>3844</v>
      </c>
      <c r="F86" s="76">
        <v>3547</v>
      </c>
      <c r="G86" s="76">
        <v>58662</v>
      </c>
      <c r="H86" s="76">
        <v>46733</v>
      </c>
      <c r="I86" s="14">
        <v>5.6</v>
      </c>
      <c r="J86" s="14">
        <v>15.26</v>
      </c>
      <c r="K86" s="14">
        <v>23.98</v>
      </c>
      <c r="L86" s="14">
        <v>145.02000000000001</v>
      </c>
      <c r="M86" s="14">
        <v>69.23</v>
      </c>
    </row>
    <row r="87" spans="2:14" s="11" customFormat="1" ht="15.6" customHeight="1" x14ac:dyDescent="0.2">
      <c r="B87" s="75">
        <v>2016</v>
      </c>
      <c r="C87" s="230"/>
      <c r="D87" s="76">
        <v>674</v>
      </c>
      <c r="E87" s="76">
        <v>3718</v>
      </c>
      <c r="F87" s="76">
        <v>3434</v>
      </c>
      <c r="G87" s="76">
        <v>50947</v>
      </c>
      <c r="H87" s="76">
        <v>40162</v>
      </c>
      <c r="I87" s="14">
        <v>5.52</v>
      </c>
      <c r="J87" s="14">
        <v>13.7</v>
      </c>
      <c r="K87" s="14">
        <v>20.54</v>
      </c>
      <c r="L87" s="14">
        <v>138.43</v>
      </c>
      <c r="M87" s="14">
        <v>73.319999999999993</v>
      </c>
    </row>
    <row r="88" spans="2:14" s="11" customFormat="1" ht="15.6" customHeight="1" x14ac:dyDescent="0.2">
      <c r="B88" s="75">
        <v>2015</v>
      </c>
      <c r="C88" s="75"/>
      <c r="D88" s="76">
        <v>685</v>
      </c>
      <c r="E88" s="76">
        <v>3744</v>
      </c>
      <c r="F88" s="76">
        <v>3460</v>
      </c>
      <c r="G88" s="76">
        <v>49941</v>
      </c>
      <c r="H88" s="76">
        <v>39664</v>
      </c>
      <c r="I88" s="14">
        <v>5.47</v>
      </c>
      <c r="J88" s="14">
        <v>13.34</v>
      </c>
      <c r="K88" s="14">
        <v>19.02</v>
      </c>
      <c r="L88" s="14">
        <v>131.79</v>
      </c>
      <c r="M88" s="14">
        <v>74.33</v>
      </c>
      <c r="N88" s="115"/>
    </row>
    <row r="89" spans="2:14" s="11" customFormat="1" ht="15" customHeight="1" x14ac:dyDescent="0.2">
      <c r="B89" s="254" t="s">
        <v>20</v>
      </c>
      <c r="C89" s="208"/>
      <c r="D89" s="76"/>
      <c r="E89" s="76"/>
      <c r="F89" s="76"/>
      <c r="G89" s="76"/>
      <c r="H89" s="76"/>
      <c r="I89" s="14"/>
      <c r="J89" s="14"/>
      <c r="K89" s="14"/>
      <c r="L89" s="14"/>
      <c r="M89" s="14"/>
    </row>
    <row r="90" spans="2:14" s="11" customFormat="1" ht="15" customHeight="1" x14ac:dyDescent="0.2">
      <c r="B90" s="75">
        <v>2020</v>
      </c>
      <c r="C90" s="208"/>
      <c r="D90" s="76">
        <v>73</v>
      </c>
      <c r="E90" s="76">
        <v>761</v>
      </c>
      <c r="F90" s="76">
        <v>690</v>
      </c>
      <c r="G90" s="76">
        <v>33897</v>
      </c>
      <c r="H90" s="76">
        <v>27024</v>
      </c>
      <c r="I90" s="14">
        <v>10.42</v>
      </c>
      <c r="J90" s="14">
        <v>44.54</v>
      </c>
      <c r="K90" s="14">
        <v>122.15</v>
      </c>
      <c r="L90" s="14">
        <v>248.65</v>
      </c>
      <c r="M90" s="14">
        <v>33.770000000000003</v>
      </c>
    </row>
    <row r="91" spans="2:14" s="11" customFormat="1" ht="15" customHeight="1" x14ac:dyDescent="0.2">
      <c r="B91" s="75">
        <v>2019</v>
      </c>
      <c r="C91" s="230"/>
      <c r="D91" s="76">
        <v>72</v>
      </c>
      <c r="E91" s="76">
        <v>771</v>
      </c>
      <c r="F91" s="76">
        <v>705</v>
      </c>
      <c r="G91" s="76">
        <v>33160</v>
      </c>
      <c r="H91" s="76">
        <v>26286</v>
      </c>
      <c r="I91" s="14">
        <v>10.71</v>
      </c>
      <c r="J91" s="14">
        <v>43.01</v>
      </c>
      <c r="K91" s="14">
        <v>125.27</v>
      </c>
      <c r="L91" s="14">
        <v>266.32</v>
      </c>
      <c r="M91" s="14">
        <v>32.020000000000003</v>
      </c>
    </row>
    <row r="92" spans="2:14" s="11" customFormat="1" ht="15" customHeight="1" x14ac:dyDescent="0.2">
      <c r="B92" s="75">
        <v>2018</v>
      </c>
      <c r="C92" s="230"/>
      <c r="D92" s="76">
        <v>70</v>
      </c>
      <c r="E92" s="76">
        <v>789</v>
      </c>
      <c r="F92" s="76">
        <v>719</v>
      </c>
      <c r="G92" s="76">
        <v>32211</v>
      </c>
      <c r="H92" s="76">
        <v>25565</v>
      </c>
      <c r="I92" s="14">
        <v>11.27</v>
      </c>
      <c r="J92" s="14">
        <v>40.83</v>
      </c>
      <c r="K92" s="14">
        <v>110.25</v>
      </c>
      <c r="L92" s="14">
        <v>246.1</v>
      </c>
      <c r="M92" s="14">
        <v>34.06</v>
      </c>
    </row>
    <row r="93" spans="2:14" s="11" customFormat="1" ht="15" customHeight="1" x14ac:dyDescent="0.2">
      <c r="B93" s="75">
        <v>2017</v>
      </c>
      <c r="C93" s="230"/>
      <c r="D93" s="76">
        <v>57</v>
      </c>
      <c r="E93" s="76">
        <v>798</v>
      </c>
      <c r="F93" s="76">
        <v>740</v>
      </c>
      <c r="G93" s="76">
        <v>29905</v>
      </c>
      <c r="H93" s="76">
        <v>23785</v>
      </c>
      <c r="I93" s="14">
        <v>14</v>
      </c>
      <c r="J93" s="14">
        <v>37.47</v>
      </c>
      <c r="K93" s="14">
        <v>111.14</v>
      </c>
      <c r="L93" s="14">
        <v>275.01</v>
      </c>
      <c r="M93" s="14">
        <v>31.22</v>
      </c>
    </row>
    <row r="94" spans="2:14" s="11" customFormat="1" ht="15" customHeight="1" x14ac:dyDescent="0.2">
      <c r="B94" s="75">
        <v>2016</v>
      </c>
      <c r="C94" s="230"/>
      <c r="D94" s="76">
        <v>58</v>
      </c>
      <c r="E94" s="76">
        <v>822</v>
      </c>
      <c r="F94" s="76">
        <v>762</v>
      </c>
      <c r="G94" s="76">
        <v>29605</v>
      </c>
      <c r="H94" s="76">
        <v>23590</v>
      </c>
      <c r="I94" s="14">
        <v>14.17</v>
      </c>
      <c r="J94" s="14">
        <v>36.020000000000003</v>
      </c>
      <c r="K94" s="14">
        <v>98.45</v>
      </c>
      <c r="L94" s="14">
        <v>253.4</v>
      </c>
      <c r="M94" s="14">
        <v>33.64</v>
      </c>
    </row>
    <row r="95" spans="2:14" s="11" customFormat="1" ht="15" customHeight="1" x14ac:dyDescent="0.2">
      <c r="B95" s="75">
        <v>2015</v>
      </c>
      <c r="C95" s="75"/>
      <c r="D95" s="76">
        <v>15</v>
      </c>
      <c r="E95" s="76">
        <v>803</v>
      </c>
      <c r="F95" s="76">
        <v>786</v>
      </c>
      <c r="G95" s="76">
        <v>29726</v>
      </c>
      <c r="H95" s="76">
        <v>23054</v>
      </c>
      <c r="I95" s="14">
        <v>53.53</v>
      </c>
      <c r="J95" s="14">
        <v>37.020000000000003</v>
      </c>
      <c r="K95" s="14">
        <v>96.53</v>
      </c>
      <c r="L95" s="14">
        <v>255.25</v>
      </c>
      <c r="M95" s="14">
        <v>34.619999999999997</v>
      </c>
      <c r="N95" s="115"/>
    </row>
    <row r="96" spans="2:14" s="11" customFormat="1" ht="15" customHeight="1" x14ac:dyDescent="0.2">
      <c r="B96" s="254" t="s">
        <v>21</v>
      </c>
      <c r="C96" s="208"/>
      <c r="D96" s="76"/>
      <c r="E96" s="76"/>
      <c r="F96" s="76"/>
      <c r="G96" s="76"/>
      <c r="H96" s="76"/>
      <c r="I96" s="14"/>
      <c r="J96" s="14"/>
      <c r="K96" s="14"/>
      <c r="L96" s="14"/>
      <c r="M96" s="14"/>
    </row>
    <row r="97" spans="2:14" s="11" customFormat="1" ht="15" customHeight="1" x14ac:dyDescent="0.2">
      <c r="B97" s="75">
        <v>2020</v>
      </c>
      <c r="C97" s="208"/>
      <c r="D97" s="76">
        <v>20</v>
      </c>
      <c r="E97" s="76">
        <v>1001</v>
      </c>
      <c r="F97" s="76">
        <v>997</v>
      </c>
      <c r="G97" s="76">
        <v>19015</v>
      </c>
      <c r="H97" s="76">
        <v>15164</v>
      </c>
      <c r="I97" s="14">
        <v>50.05</v>
      </c>
      <c r="J97" s="14">
        <v>19</v>
      </c>
      <c r="K97" s="14">
        <v>30.23</v>
      </c>
      <c r="L97" s="14">
        <v>158.52000000000001</v>
      </c>
      <c r="M97" s="14">
        <v>75.77</v>
      </c>
    </row>
    <row r="98" spans="2:14" s="11" customFormat="1" ht="15" customHeight="1" x14ac:dyDescent="0.2">
      <c r="B98" s="75">
        <v>2019</v>
      </c>
      <c r="C98" s="230"/>
      <c r="D98" s="76">
        <v>22</v>
      </c>
      <c r="E98" s="76">
        <v>955</v>
      </c>
      <c r="F98" s="76">
        <v>950</v>
      </c>
      <c r="G98" s="76">
        <v>17772</v>
      </c>
      <c r="H98" s="76">
        <v>14256</v>
      </c>
      <c r="I98" s="14">
        <v>43.41</v>
      </c>
      <c r="J98" s="14">
        <v>18.61</v>
      </c>
      <c r="K98" s="14">
        <v>32.729999999999997</v>
      </c>
      <c r="L98" s="14">
        <v>174.97</v>
      </c>
      <c r="M98" s="14">
        <v>63.7</v>
      </c>
    </row>
    <row r="99" spans="2:14" s="11" customFormat="1" ht="15" customHeight="1" x14ac:dyDescent="0.2">
      <c r="B99" s="75">
        <v>2018</v>
      </c>
      <c r="C99" s="230"/>
      <c r="D99" s="76">
        <v>21</v>
      </c>
      <c r="E99" s="76">
        <v>907</v>
      </c>
      <c r="F99" s="76">
        <v>900</v>
      </c>
      <c r="G99" s="76">
        <v>17044</v>
      </c>
      <c r="H99" s="76">
        <v>13692</v>
      </c>
      <c r="I99" s="14">
        <v>43.19</v>
      </c>
      <c r="J99" s="14">
        <v>18.79</v>
      </c>
      <c r="K99" s="14">
        <v>32.17</v>
      </c>
      <c r="L99" s="14">
        <v>169.88</v>
      </c>
      <c r="M99" s="14">
        <v>64.790000000000006</v>
      </c>
    </row>
    <row r="100" spans="2:14" s="11" customFormat="1" ht="15" customHeight="1" x14ac:dyDescent="0.2">
      <c r="B100" s="75">
        <v>2017</v>
      </c>
      <c r="C100" s="230"/>
      <c r="D100" s="76">
        <v>26</v>
      </c>
      <c r="E100" s="76">
        <v>904</v>
      </c>
      <c r="F100" s="76">
        <v>894</v>
      </c>
      <c r="G100" s="76">
        <v>16133</v>
      </c>
      <c r="H100" s="76">
        <v>12862</v>
      </c>
      <c r="I100" s="14">
        <v>34.770000000000003</v>
      </c>
      <c r="J100" s="14">
        <v>17.850000000000001</v>
      </c>
      <c r="K100" s="14">
        <v>32.68</v>
      </c>
      <c r="L100" s="14">
        <v>181.07</v>
      </c>
      <c r="M100" s="14">
        <v>59.9</v>
      </c>
    </row>
    <row r="101" spans="2:14" s="11" customFormat="1" ht="15" customHeight="1" x14ac:dyDescent="0.2">
      <c r="B101" s="75">
        <v>2016</v>
      </c>
      <c r="C101" s="230"/>
      <c r="D101" s="76">
        <v>24</v>
      </c>
      <c r="E101" s="76">
        <v>890</v>
      </c>
      <c r="F101" s="76">
        <v>881</v>
      </c>
      <c r="G101" s="76">
        <v>15416</v>
      </c>
      <c r="H101" s="76">
        <v>12419</v>
      </c>
      <c r="I101" s="14">
        <v>37.08</v>
      </c>
      <c r="J101" s="14">
        <v>17.32</v>
      </c>
      <c r="K101" s="14">
        <v>28.45</v>
      </c>
      <c r="L101" s="14">
        <v>162.57</v>
      </c>
      <c r="M101" s="14">
        <v>67.13</v>
      </c>
    </row>
    <row r="102" spans="2:14" s="11" customFormat="1" ht="15" customHeight="1" x14ac:dyDescent="0.2">
      <c r="B102" s="75">
        <v>2015</v>
      </c>
      <c r="C102" s="75"/>
      <c r="D102" s="76">
        <v>21</v>
      </c>
      <c r="E102" s="76">
        <v>859</v>
      </c>
      <c r="F102" s="76">
        <v>855</v>
      </c>
      <c r="G102" s="76">
        <v>14808</v>
      </c>
      <c r="H102" s="76">
        <v>11927</v>
      </c>
      <c r="I102" s="14">
        <v>40.9</v>
      </c>
      <c r="J102" s="14">
        <v>17.239999999999998</v>
      </c>
      <c r="K102" s="14">
        <v>29.15</v>
      </c>
      <c r="L102" s="14">
        <v>168.33</v>
      </c>
      <c r="M102" s="14">
        <v>62.84</v>
      </c>
      <c r="N102" s="115"/>
    </row>
    <row r="103" spans="2:14" s="11" customFormat="1" ht="15" customHeight="1" x14ac:dyDescent="0.2">
      <c r="B103" s="254" t="s">
        <v>22</v>
      </c>
      <c r="C103" s="208"/>
      <c r="D103" s="76"/>
      <c r="E103" s="76"/>
      <c r="F103" s="76"/>
      <c r="G103" s="76"/>
      <c r="H103" s="76"/>
      <c r="I103" s="14"/>
      <c r="J103" s="14"/>
      <c r="K103" s="14"/>
      <c r="L103" s="14"/>
      <c r="M103" s="14"/>
    </row>
    <row r="104" spans="2:14" s="11" customFormat="1" ht="15" customHeight="1" x14ac:dyDescent="0.2">
      <c r="B104" s="75">
        <v>2020</v>
      </c>
      <c r="C104" s="208"/>
      <c r="D104" s="76">
        <v>1357</v>
      </c>
      <c r="E104" s="76">
        <v>9085</v>
      </c>
      <c r="F104" s="76">
        <v>8440</v>
      </c>
      <c r="G104" s="76">
        <v>146009</v>
      </c>
      <c r="H104" s="76">
        <v>115192</v>
      </c>
      <c r="I104" s="14">
        <v>6.69</v>
      </c>
      <c r="J104" s="14">
        <v>16.07</v>
      </c>
      <c r="K104" s="14">
        <v>22.09</v>
      </c>
      <c r="L104" s="14">
        <v>127.7</v>
      </c>
      <c r="M104" s="14">
        <v>72.7</v>
      </c>
    </row>
    <row r="105" spans="2:14" s="11" customFormat="1" ht="15" customHeight="1" x14ac:dyDescent="0.2">
      <c r="B105" s="75">
        <v>2019</v>
      </c>
      <c r="C105" s="230"/>
      <c r="D105" s="76">
        <v>1306</v>
      </c>
      <c r="E105" s="76">
        <v>8695</v>
      </c>
      <c r="F105" s="76">
        <v>8091</v>
      </c>
      <c r="G105" s="76">
        <v>142840</v>
      </c>
      <c r="H105" s="76">
        <v>113241</v>
      </c>
      <c r="I105" s="14">
        <v>6.66</v>
      </c>
      <c r="J105" s="14">
        <v>16.43</v>
      </c>
      <c r="K105" s="14">
        <v>25.31</v>
      </c>
      <c r="L105" s="14">
        <v>143.38</v>
      </c>
      <c r="M105" s="14">
        <v>64.150000000000006</v>
      </c>
    </row>
    <row r="106" spans="2:14" s="11" customFormat="1" ht="15" customHeight="1" x14ac:dyDescent="0.2">
      <c r="B106" s="75">
        <v>2018</v>
      </c>
      <c r="C106" s="230"/>
      <c r="D106" s="76">
        <v>1217</v>
      </c>
      <c r="E106" s="76">
        <v>7137</v>
      </c>
      <c r="F106" s="76">
        <v>6580</v>
      </c>
      <c r="G106" s="76">
        <v>113079</v>
      </c>
      <c r="H106" s="76">
        <v>89474</v>
      </c>
      <c r="I106" s="14">
        <v>5.86</v>
      </c>
      <c r="J106" s="14">
        <v>15.84</v>
      </c>
      <c r="K106" s="14">
        <v>22.23</v>
      </c>
      <c r="L106" s="14">
        <v>129.36000000000001</v>
      </c>
      <c r="M106" s="14">
        <v>70.44</v>
      </c>
    </row>
    <row r="107" spans="2:14" s="11" customFormat="1" ht="15" customHeight="1" x14ac:dyDescent="0.2">
      <c r="B107" s="75">
        <v>2017</v>
      </c>
      <c r="C107" s="230"/>
      <c r="D107" s="76">
        <v>1142</v>
      </c>
      <c r="E107" s="76">
        <v>6181</v>
      </c>
      <c r="F107" s="76">
        <v>5642</v>
      </c>
      <c r="G107" s="76">
        <v>95531</v>
      </c>
      <c r="H107" s="76">
        <v>75500</v>
      </c>
      <c r="I107" s="14">
        <v>5.41</v>
      </c>
      <c r="J107" s="14">
        <v>15.46</v>
      </c>
      <c r="K107" s="14">
        <v>22.24</v>
      </c>
      <c r="L107" s="14">
        <v>131.37</v>
      </c>
      <c r="M107" s="14">
        <v>68.150000000000006</v>
      </c>
    </row>
    <row r="108" spans="2:14" s="11" customFormat="1" ht="15" customHeight="1" x14ac:dyDescent="0.2">
      <c r="B108" s="75">
        <v>2016</v>
      </c>
      <c r="C108" s="230"/>
      <c r="D108" s="76">
        <v>1101</v>
      </c>
      <c r="E108" s="76">
        <v>5397</v>
      </c>
      <c r="F108" s="76">
        <v>4897</v>
      </c>
      <c r="G108" s="76">
        <v>87340</v>
      </c>
      <c r="H108" s="76">
        <v>68589</v>
      </c>
      <c r="I108" s="14">
        <v>4.9000000000000004</v>
      </c>
      <c r="J108" s="14">
        <v>16.18</v>
      </c>
      <c r="K108" s="14">
        <v>22.2</v>
      </c>
      <c r="L108" s="14">
        <v>124.46</v>
      </c>
      <c r="M108" s="14">
        <v>71.319999999999993</v>
      </c>
    </row>
    <row r="109" spans="2:14" s="11" customFormat="1" ht="15" customHeight="1" x14ac:dyDescent="0.2">
      <c r="B109" s="75">
        <v>2015</v>
      </c>
      <c r="C109" s="75"/>
      <c r="D109" s="76">
        <v>1137</v>
      </c>
      <c r="E109" s="76">
        <v>5482</v>
      </c>
      <c r="F109" s="76">
        <v>4938</v>
      </c>
      <c r="G109" s="76">
        <v>86102</v>
      </c>
      <c r="H109" s="76">
        <v>67293</v>
      </c>
      <c r="I109" s="14">
        <v>4.82</v>
      </c>
      <c r="J109" s="14">
        <v>15.71</v>
      </c>
      <c r="K109" s="14">
        <v>21.02</v>
      </c>
      <c r="L109" s="14">
        <v>120.55</v>
      </c>
      <c r="M109" s="14">
        <v>72.599999999999994</v>
      </c>
      <c r="N109" s="115"/>
    </row>
    <row r="110" spans="2:14" s="11" customFormat="1" ht="15" customHeight="1" x14ac:dyDescent="0.2">
      <c r="B110" s="254" t="s">
        <v>23</v>
      </c>
      <c r="C110" s="208"/>
      <c r="D110" s="76"/>
      <c r="E110" s="76"/>
      <c r="F110" s="76"/>
      <c r="G110" s="76"/>
      <c r="H110" s="76"/>
      <c r="I110" s="14"/>
      <c r="J110" s="14"/>
      <c r="K110" s="14"/>
      <c r="L110" s="14"/>
      <c r="M110" s="14"/>
    </row>
    <row r="111" spans="2:14" s="11" customFormat="1" ht="15" customHeight="1" x14ac:dyDescent="0.2">
      <c r="B111" s="75">
        <v>2020</v>
      </c>
      <c r="C111" s="208"/>
      <c r="D111" s="76">
        <v>3612</v>
      </c>
      <c r="E111" s="76">
        <v>13102</v>
      </c>
      <c r="F111" s="76">
        <v>11226</v>
      </c>
      <c r="G111" s="76">
        <v>179182</v>
      </c>
      <c r="H111" s="76">
        <v>141821</v>
      </c>
      <c r="I111" s="14">
        <v>3.63</v>
      </c>
      <c r="J111" s="14">
        <v>13.68</v>
      </c>
      <c r="K111" s="14">
        <v>23.34</v>
      </c>
      <c r="L111" s="14">
        <v>146.21</v>
      </c>
      <c r="M111" s="14">
        <v>60.09</v>
      </c>
    </row>
    <row r="112" spans="2:14" s="11" customFormat="1" ht="15" customHeight="1" x14ac:dyDescent="0.2">
      <c r="B112" s="75">
        <v>2019</v>
      </c>
      <c r="C112" s="230"/>
      <c r="D112" s="76">
        <v>3657</v>
      </c>
      <c r="E112" s="76">
        <v>13198</v>
      </c>
      <c r="F112" s="76">
        <v>11333</v>
      </c>
      <c r="G112" s="76">
        <v>176736</v>
      </c>
      <c r="H112" s="76">
        <v>139517</v>
      </c>
      <c r="I112" s="14">
        <v>3.61</v>
      </c>
      <c r="J112" s="14">
        <v>13.39</v>
      </c>
      <c r="K112" s="14">
        <v>22.4</v>
      </c>
      <c r="L112" s="14">
        <v>143.62</v>
      </c>
      <c r="M112" s="14">
        <v>60.31</v>
      </c>
    </row>
    <row r="113" spans="2:14" s="11" customFormat="1" ht="15" customHeight="1" x14ac:dyDescent="0.2">
      <c r="B113" s="75">
        <v>2018</v>
      </c>
      <c r="C113" s="230"/>
      <c r="D113" s="76">
        <v>3650</v>
      </c>
      <c r="E113" s="76">
        <v>12887</v>
      </c>
      <c r="F113" s="76">
        <v>10975</v>
      </c>
      <c r="G113" s="76">
        <v>164898</v>
      </c>
      <c r="H113" s="76">
        <v>129428</v>
      </c>
      <c r="I113" s="14">
        <v>3.53</v>
      </c>
      <c r="J113" s="14">
        <v>12.8</v>
      </c>
      <c r="K113" s="14">
        <v>23.09</v>
      </c>
      <c r="L113" s="14">
        <v>153.66</v>
      </c>
      <c r="M113" s="14">
        <v>56.27</v>
      </c>
    </row>
    <row r="114" spans="2:14" s="11" customFormat="1" ht="15" customHeight="1" x14ac:dyDescent="0.2">
      <c r="B114" s="75">
        <v>2017</v>
      </c>
      <c r="C114" s="230"/>
      <c r="D114" s="76">
        <v>3553</v>
      </c>
      <c r="E114" s="76">
        <v>12465</v>
      </c>
      <c r="F114" s="76">
        <v>10641</v>
      </c>
      <c r="G114" s="76">
        <v>153049</v>
      </c>
      <c r="H114" s="76">
        <v>121733</v>
      </c>
      <c r="I114" s="14">
        <v>3.51</v>
      </c>
      <c r="J114" s="14">
        <v>12.28</v>
      </c>
      <c r="K114" s="14">
        <v>20.440000000000001</v>
      </c>
      <c r="L114" s="14">
        <v>142.13</v>
      </c>
      <c r="M114" s="14">
        <v>61.07</v>
      </c>
    </row>
    <row r="115" spans="2:14" s="11" customFormat="1" ht="15" customHeight="1" x14ac:dyDescent="0.2">
      <c r="B115" s="75">
        <v>2016</v>
      </c>
      <c r="C115" s="230"/>
      <c r="D115" s="76">
        <v>3542</v>
      </c>
      <c r="E115" s="76">
        <v>12011</v>
      </c>
      <c r="F115" s="76">
        <v>10203</v>
      </c>
      <c r="G115" s="76">
        <v>140553</v>
      </c>
      <c r="H115" s="76">
        <v>111625</v>
      </c>
      <c r="I115" s="14">
        <v>3.39</v>
      </c>
      <c r="J115" s="14">
        <v>11.7</v>
      </c>
      <c r="K115" s="14">
        <v>18.7</v>
      </c>
      <c r="L115" s="14">
        <v>135.78</v>
      </c>
      <c r="M115" s="14">
        <v>63.57</v>
      </c>
    </row>
    <row r="116" spans="2:14" s="11" customFormat="1" ht="15" customHeight="1" x14ac:dyDescent="0.2">
      <c r="B116" s="75">
        <v>2015</v>
      </c>
      <c r="C116" s="75" t="s">
        <v>50</v>
      </c>
      <c r="D116" s="76">
        <v>3574</v>
      </c>
      <c r="E116" s="76">
        <v>11811</v>
      </c>
      <c r="F116" s="76">
        <v>9946</v>
      </c>
      <c r="G116" s="76">
        <v>133903</v>
      </c>
      <c r="H116" s="76">
        <v>106612</v>
      </c>
      <c r="I116" s="14">
        <v>3.3</v>
      </c>
      <c r="J116" s="14">
        <v>11.34</v>
      </c>
      <c r="K116" s="14">
        <v>17.059999999999999</v>
      </c>
      <c r="L116" s="14">
        <v>126.71</v>
      </c>
      <c r="M116" s="14">
        <v>66.599999999999994</v>
      </c>
      <c r="N116" s="115"/>
    </row>
    <row r="117" spans="2:14" s="11" customFormat="1" ht="14.45" customHeight="1" x14ac:dyDescent="0.2">
      <c r="B117" s="254" t="s">
        <v>24</v>
      </c>
      <c r="C117" s="208"/>
      <c r="D117" s="76"/>
      <c r="E117" s="76"/>
      <c r="F117" s="76"/>
      <c r="G117" s="76"/>
      <c r="H117" s="76"/>
      <c r="I117" s="14"/>
      <c r="J117" s="14"/>
      <c r="K117" s="14"/>
      <c r="L117" s="14"/>
      <c r="M117" s="14"/>
    </row>
    <row r="118" spans="2:14" s="11" customFormat="1" ht="14.45" customHeight="1" x14ac:dyDescent="0.2">
      <c r="B118" s="75">
        <v>2020</v>
      </c>
      <c r="C118" s="208"/>
      <c r="D118" s="76">
        <v>951</v>
      </c>
      <c r="E118" s="76">
        <v>3526</v>
      </c>
      <c r="F118" s="76">
        <v>3019</v>
      </c>
      <c r="G118" s="76">
        <v>62106</v>
      </c>
      <c r="H118" s="76">
        <v>48779</v>
      </c>
      <c r="I118" s="14">
        <v>3.71</v>
      </c>
      <c r="J118" s="14">
        <v>17.61</v>
      </c>
      <c r="K118" s="14">
        <v>41.64</v>
      </c>
      <c r="L118" s="14">
        <v>202.43</v>
      </c>
      <c r="M118" s="14">
        <v>47.69</v>
      </c>
    </row>
    <row r="119" spans="2:14" s="11" customFormat="1" ht="14.45" customHeight="1" x14ac:dyDescent="0.2">
      <c r="B119" s="75">
        <v>2019</v>
      </c>
      <c r="C119" s="230"/>
      <c r="D119" s="76">
        <v>900</v>
      </c>
      <c r="E119" s="76">
        <v>3411</v>
      </c>
      <c r="F119" s="76">
        <v>2981</v>
      </c>
      <c r="G119" s="76">
        <v>58745</v>
      </c>
      <c r="H119" s="76">
        <v>46475</v>
      </c>
      <c r="I119" s="14">
        <v>3.79</v>
      </c>
      <c r="J119" s="14">
        <v>17.22</v>
      </c>
      <c r="K119" s="14">
        <v>57.97</v>
      </c>
      <c r="L119" s="14">
        <v>294.14999999999998</v>
      </c>
      <c r="M119" s="14">
        <v>31.92</v>
      </c>
    </row>
    <row r="120" spans="2:14" s="11" customFormat="1" ht="14.45" customHeight="1" x14ac:dyDescent="0.2">
      <c r="B120" s="75">
        <v>2018</v>
      </c>
      <c r="C120" s="230"/>
      <c r="D120" s="76">
        <v>884</v>
      </c>
      <c r="E120" s="76">
        <v>3135</v>
      </c>
      <c r="F120" s="76">
        <v>2701</v>
      </c>
      <c r="G120" s="76">
        <v>49757</v>
      </c>
      <c r="H120" s="76">
        <v>39579</v>
      </c>
      <c r="I120" s="14">
        <v>3.55</v>
      </c>
      <c r="J120" s="14">
        <v>15.87</v>
      </c>
      <c r="K120" s="14">
        <v>53.4</v>
      </c>
      <c r="L120" s="14">
        <v>289.89</v>
      </c>
      <c r="M120" s="14">
        <v>31.26</v>
      </c>
    </row>
    <row r="121" spans="2:14" s="11" customFormat="1" ht="14.45" customHeight="1" x14ac:dyDescent="0.2">
      <c r="B121" s="75">
        <v>2017</v>
      </c>
      <c r="C121" s="230"/>
      <c r="D121" s="76">
        <v>856</v>
      </c>
      <c r="E121" s="76">
        <v>2993</v>
      </c>
      <c r="F121" s="76">
        <v>2598</v>
      </c>
      <c r="G121" s="76">
        <v>47044</v>
      </c>
      <c r="H121" s="76">
        <v>37601</v>
      </c>
      <c r="I121" s="14">
        <v>3.5</v>
      </c>
      <c r="J121" s="14">
        <v>15.72</v>
      </c>
      <c r="K121" s="14">
        <v>52.88</v>
      </c>
      <c r="L121" s="14">
        <v>292.05</v>
      </c>
      <c r="M121" s="14">
        <v>30.13</v>
      </c>
    </row>
    <row r="122" spans="2:14" s="11" customFormat="1" ht="15" customHeight="1" x14ac:dyDescent="0.2">
      <c r="B122" s="75">
        <v>2016</v>
      </c>
      <c r="C122" s="230"/>
      <c r="D122" s="76">
        <v>868</v>
      </c>
      <c r="E122" s="76">
        <v>3039</v>
      </c>
      <c r="F122" s="76">
        <v>2657</v>
      </c>
      <c r="G122" s="76">
        <v>45000</v>
      </c>
      <c r="H122" s="76">
        <v>36121</v>
      </c>
      <c r="I122" s="14">
        <v>3.5</v>
      </c>
      <c r="J122" s="14">
        <v>14.81</v>
      </c>
      <c r="K122" s="14">
        <v>49.22</v>
      </c>
      <c r="L122" s="14">
        <v>290.58999999999997</v>
      </c>
      <c r="M122" s="14">
        <v>30.81</v>
      </c>
    </row>
    <row r="123" spans="2:14" s="11" customFormat="1" ht="15" customHeight="1" x14ac:dyDescent="0.2">
      <c r="B123" s="75">
        <v>2015</v>
      </c>
      <c r="C123" s="75" t="s">
        <v>50</v>
      </c>
      <c r="D123" s="76">
        <v>867</v>
      </c>
      <c r="E123" s="76">
        <v>2884</v>
      </c>
      <c r="F123" s="76">
        <v>2535</v>
      </c>
      <c r="G123" s="76">
        <v>44489</v>
      </c>
      <c r="H123" s="76">
        <v>35642</v>
      </c>
      <c r="I123" s="14">
        <v>3.33</v>
      </c>
      <c r="J123" s="14">
        <v>15.43</v>
      </c>
      <c r="K123" s="14">
        <v>46.22</v>
      </c>
      <c r="L123" s="14">
        <v>263.37</v>
      </c>
      <c r="M123" s="14">
        <v>34.89</v>
      </c>
      <c r="N123" s="115"/>
    </row>
    <row r="124" spans="2:14" s="11" customFormat="1" ht="14.45" customHeight="1" x14ac:dyDescent="0.2">
      <c r="B124" s="254" t="s">
        <v>25</v>
      </c>
      <c r="C124" s="208"/>
      <c r="D124" s="76"/>
      <c r="E124" s="76"/>
      <c r="F124" s="76"/>
      <c r="G124" s="76"/>
      <c r="H124" s="76"/>
      <c r="I124" s="14"/>
      <c r="J124" s="14"/>
      <c r="K124" s="14"/>
      <c r="L124" s="14"/>
      <c r="M124" s="14"/>
    </row>
    <row r="125" spans="2:14" s="11" customFormat="1" ht="14.45" customHeight="1" x14ac:dyDescent="0.2">
      <c r="B125" s="75">
        <v>2020</v>
      </c>
      <c r="C125" s="208"/>
      <c r="D125" s="76">
        <v>3777</v>
      </c>
      <c r="E125" s="76">
        <v>15869</v>
      </c>
      <c r="F125" s="76">
        <v>13515</v>
      </c>
      <c r="G125" s="76">
        <v>176586</v>
      </c>
      <c r="H125" s="76">
        <v>141869</v>
      </c>
      <c r="I125" s="14">
        <v>4.2</v>
      </c>
      <c r="J125" s="14">
        <v>11.13</v>
      </c>
      <c r="K125" s="14">
        <v>9.77</v>
      </c>
      <c r="L125" s="14">
        <v>74.739999999999995</v>
      </c>
      <c r="M125" s="14">
        <v>141.94999999999999</v>
      </c>
    </row>
    <row r="126" spans="2:14" s="11" customFormat="1" ht="14.45" customHeight="1" x14ac:dyDescent="0.2">
      <c r="B126" s="75">
        <v>2019</v>
      </c>
      <c r="C126" s="230"/>
      <c r="D126" s="76">
        <v>3935</v>
      </c>
      <c r="E126" s="76">
        <v>17400</v>
      </c>
      <c r="F126" s="76">
        <v>14899</v>
      </c>
      <c r="G126" s="76">
        <v>220421</v>
      </c>
      <c r="H126" s="76">
        <v>172203</v>
      </c>
      <c r="I126" s="14">
        <v>4.42</v>
      </c>
      <c r="J126" s="14">
        <v>12.67</v>
      </c>
      <c r="K126" s="14">
        <v>21.91</v>
      </c>
      <c r="L126" s="14">
        <v>148.12</v>
      </c>
      <c r="M126" s="14">
        <v>57.5</v>
      </c>
    </row>
    <row r="127" spans="2:14" s="11" customFormat="1" ht="14.45" customHeight="1" x14ac:dyDescent="0.2">
      <c r="B127" s="75">
        <v>2018</v>
      </c>
      <c r="C127" s="230"/>
      <c r="D127" s="76">
        <v>3747</v>
      </c>
      <c r="E127" s="76">
        <v>16491</v>
      </c>
      <c r="F127" s="76">
        <v>14113</v>
      </c>
      <c r="G127" s="76">
        <v>203693</v>
      </c>
      <c r="H127" s="76">
        <v>158793</v>
      </c>
      <c r="I127" s="14">
        <v>4.4000000000000004</v>
      </c>
      <c r="J127" s="14">
        <v>12.35</v>
      </c>
      <c r="K127" s="14">
        <v>22.65</v>
      </c>
      <c r="L127" s="14">
        <v>156.94999999999999</v>
      </c>
      <c r="M127" s="14">
        <v>54.48</v>
      </c>
    </row>
    <row r="128" spans="2:14" s="11" customFormat="1" ht="14.45" customHeight="1" x14ac:dyDescent="0.2">
      <c r="B128" s="75">
        <v>2017</v>
      </c>
      <c r="C128" s="230"/>
      <c r="D128" s="76">
        <v>3282</v>
      </c>
      <c r="E128" s="76">
        <v>15250</v>
      </c>
      <c r="F128" s="76">
        <v>13307</v>
      </c>
      <c r="G128" s="76">
        <v>186917</v>
      </c>
      <c r="H128" s="76">
        <v>146046</v>
      </c>
      <c r="I128" s="14">
        <v>4.6500000000000004</v>
      </c>
      <c r="J128" s="14">
        <v>12.26</v>
      </c>
      <c r="K128" s="14">
        <v>23.13</v>
      </c>
      <c r="L128" s="14">
        <v>164.66</v>
      </c>
      <c r="M128" s="14">
        <v>52.91</v>
      </c>
    </row>
    <row r="129" spans="2:14" s="11" customFormat="1" ht="15" customHeight="1" x14ac:dyDescent="0.2">
      <c r="B129" s="75">
        <v>2016</v>
      </c>
      <c r="C129" s="230"/>
      <c r="D129" s="76">
        <v>2809</v>
      </c>
      <c r="E129" s="76">
        <v>13816</v>
      </c>
      <c r="F129" s="76">
        <v>12243</v>
      </c>
      <c r="G129" s="76">
        <v>170180</v>
      </c>
      <c r="H129" s="76">
        <v>132162</v>
      </c>
      <c r="I129" s="14">
        <v>4.92</v>
      </c>
      <c r="J129" s="14">
        <v>12.32</v>
      </c>
      <c r="K129" s="14">
        <v>21.8</v>
      </c>
      <c r="L129" s="14">
        <v>156.81</v>
      </c>
      <c r="M129" s="14">
        <v>56.32</v>
      </c>
    </row>
    <row r="130" spans="2:14" s="11" customFormat="1" ht="15" customHeight="1" x14ac:dyDescent="0.2">
      <c r="B130" s="75">
        <v>2015</v>
      </c>
      <c r="C130" s="75" t="s">
        <v>50</v>
      </c>
      <c r="D130" s="76">
        <v>2524</v>
      </c>
      <c r="E130" s="76">
        <v>12666</v>
      </c>
      <c r="F130" s="76">
        <v>11418</v>
      </c>
      <c r="G130" s="76">
        <v>154473</v>
      </c>
      <c r="H130" s="76">
        <v>120997</v>
      </c>
      <c r="I130" s="14">
        <v>5.0199999999999996</v>
      </c>
      <c r="J130" s="14">
        <v>12.2</v>
      </c>
      <c r="K130" s="14">
        <v>19.36</v>
      </c>
      <c r="L130" s="14">
        <v>143.12</v>
      </c>
      <c r="M130" s="14">
        <v>62.15</v>
      </c>
      <c r="N130" s="115"/>
    </row>
    <row r="131" spans="2:14" s="11" customFormat="1" ht="14.45" customHeight="1" x14ac:dyDescent="0.2">
      <c r="B131" s="254" t="s">
        <v>26</v>
      </c>
      <c r="C131" s="208"/>
      <c r="D131" s="76"/>
      <c r="E131" s="76"/>
      <c r="F131" s="76"/>
      <c r="G131" s="76"/>
      <c r="H131" s="76"/>
      <c r="I131" s="14"/>
      <c r="J131" s="14"/>
      <c r="K131" s="14"/>
      <c r="L131" s="14"/>
      <c r="M131" s="14"/>
    </row>
    <row r="132" spans="2:14" s="11" customFormat="1" ht="14.45" customHeight="1" x14ac:dyDescent="0.2">
      <c r="B132" s="75">
        <v>2020</v>
      </c>
      <c r="C132" s="208"/>
      <c r="D132" s="76">
        <v>393</v>
      </c>
      <c r="E132" s="76">
        <v>1731</v>
      </c>
      <c r="F132" s="76">
        <v>1505</v>
      </c>
      <c r="G132" s="76">
        <v>42974</v>
      </c>
      <c r="H132" s="76">
        <v>34331</v>
      </c>
      <c r="I132" s="14">
        <v>4.4000000000000004</v>
      </c>
      <c r="J132" s="14">
        <v>24.83</v>
      </c>
      <c r="K132" s="14">
        <v>45.15</v>
      </c>
      <c r="L132" s="14">
        <v>158.12</v>
      </c>
      <c r="M132" s="14">
        <v>55.54</v>
      </c>
    </row>
    <row r="133" spans="2:14" s="11" customFormat="1" ht="14.45" customHeight="1" x14ac:dyDescent="0.2">
      <c r="B133" s="75">
        <v>2019</v>
      </c>
      <c r="C133" s="230"/>
      <c r="D133" s="76">
        <v>372</v>
      </c>
      <c r="E133" s="76">
        <v>1642</v>
      </c>
      <c r="F133" s="76">
        <v>1436</v>
      </c>
      <c r="G133" s="76">
        <v>40939</v>
      </c>
      <c r="H133" s="76">
        <v>32479</v>
      </c>
      <c r="I133" s="14">
        <v>4.41</v>
      </c>
      <c r="J133" s="14">
        <v>24.93</v>
      </c>
      <c r="K133" s="14">
        <v>44.03</v>
      </c>
      <c r="L133" s="14">
        <v>154.44999999999999</v>
      </c>
      <c r="M133" s="14">
        <v>57.28</v>
      </c>
    </row>
    <row r="134" spans="2:14" s="11" customFormat="1" ht="14.45" customHeight="1" x14ac:dyDescent="0.2">
      <c r="B134" s="75">
        <v>2018</v>
      </c>
      <c r="C134" s="230"/>
      <c r="D134" s="76">
        <v>332</v>
      </c>
      <c r="E134" s="76">
        <v>1403</v>
      </c>
      <c r="F134" s="76">
        <v>1226</v>
      </c>
      <c r="G134" s="76">
        <v>34392</v>
      </c>
      <c r="H134" s="76">
        <v>27329</v>
      </c>
      <c r="I134" s="14">
        <v>4.2300000000000004</v>
      </c>
      <c r="J134" s="14">
        <v>24.51</v>
      </c>
      <c r="K134" s="14">
        <v>38.68</v>
      </c>
      <c r="L134" s="14">
        <v>137.9</v>
      </c>
      <c r="M134" s="14">
        <v>64.08</v>
      </c>
    </row>
    <row r="135" spans="2:14" s="11" customFormat="1" ht="14.45" customHeight="1" x14ac:dyDescent="0.2">
      <c r="B135" s="75">
        <v>2017</v>
      </c>
      <c r="C135" s="230"/>
      <c r="D135" s="76">
        <v>320</v>
      </c>
      <c r="E135" s="76">
        <v>1211</v>
      </c>
      <c r="F135" s="76">
        <v>1026</v>
      </c>
      <c r="G135" s="76">
        <v>28547</v>
      </c>
      <c r="H135" s="76">
        <v>22749</v>
      </c>
      <c r="I135" s="14">
        <v>3.78</v>
      </c>
      <c r="J135" s="14">
        <v>23.57</v>
      </c>
      <c r="K135" s="14">
        <v>43.37</v>
      </c>
      <c r="L135" s="14">
        <v>155.88</v>
      </c>
      <c r="M135" s="14">
        <v>54.34</v>
      </c>
    </row>
    <row r="136" spans="2:14" s="11" customFormat="1" ht="15" customHeight="1" x14ac:dyDescent="0.2">
      <c r="B136" s="75">
        <v>2016</v>
      </c>
      <c r="C136" s="230"/>
      <c r="D136" s="76">
        <v>264</v>
      </c>
      <c r="E136" s="76">
        <v>1029</v>
      </c>
      <c r="F136" s="76">
        <v>870</v>
      </c>
      <c r="G136" s="76">
        <v>24203</v>
      </c>
      <c r="H136" s="76">
        <v>18836</v>
      </c>
      <c r="I136" s="14">
        <v>3.9</v>
      </c>
      <c r="J136" s="14">
        <v>23.52</v>
      </c>
      <c r="K136" s="14">
        <v>37.659999999999997</v>
      </c>
      <c r="L136" s="14">
        <v>135.35</v>
      </c>
      <c r="M136" s="14">
        <v>62.25</v>
      </c>
    </row>
    <row r="137" spans="2:14" s="11" customFormat="1" ht="15" customHeight="1" x14ac:dyDescent="0.2">
      <c r="B137" s="75">
        <v>2015</v>
      </c>
      <c r="C137" s="75" t="s">
        <v>50</v>
      </c>
      <c r="D137" s="76">
        <v>255</v>
      </c>
      <c r="E137" s="76">
        <v>916</v>
      </c>
      <c r="F137" s="76">
        <v>765</v>
      </c>
      <c r="G137" s="76">
        <v>23075</v>
      </c>
      <c r="H137" s="76">
        <v>18189</v>
      </c>
      <c r="I137" s="14">
        <v>3.59</v>
      </c>
      <c r="J137" s="14">
        <v>25.19</v>
      </c>
      <c r="K137" s="14">
        <v>47.01</v>
      </c>
      <c r="L137" s="14">
        <v>155.84</v>
      </c>
      <c r="M137" s="14">
        <v>53.22</v>
      </c>
      <c r="N137" s="115"/>
    </row>
    <row r="138" spans="2:14" s="11" customFormat="1" ht="14.45" customHeight="1" x14ac:dyDescent="0.2">
      <c r="B138" s="254" t="s">
        <v>27</v>
      </c>
      <c r="C138" s="208"/>
      <c r="D138" s="76"/>
      <c r="E138" s="76"/>
      <c r="F138" s="76"/>
      <c r="G138" s="76"/>
      <c r="H138" s="76"/>
      <c r="I138" s="14"/>
      <c r="J138" s="14"/>
      <c r="K138" s="14"/>
      <c r="L138" s="14"/>
      <c r="M138" s="14"/>
    </row>
    <row r="139" spans="2:14" s="11" customFormat="1" ht="14.45" customHeight="1" x14ac:dyDescent="0.2">
      <c r="B139" s="75">
        <v>2020</v>
      </c>
      <c r="C139" s="208"/>
      <c r="D139" s="76">
        <v>1012</v>
      </c>
      <c r="E139" s="76">
        <v>1793</v>
      </c>
      <c r="F139" s="76">
        <v>1125</v>
      </c>
      <c r="G139" s="76">
        <v>16314</v>
      </c>
      <c r="H139" s="76">
        <v>13118</v>
      </c>
      <c r="I139" s="14">
        <v>1.77</v>
      </c>
      <c r="J139" s="14">
        <v>9.1</v>
      </c>
      <c r="K139" s="14">
        <v>18.14</v>
      </c>
      <c r="L139" s="14">
        <v>125.11</v>
      </c>
      <c r="M139" s="14">
        <v>49.21</v>
      </c>
    </row>
    <row r="140" spans="2:14" s="11" customFormat="1" ht="14.45" customHeight="1" x14ac:dyDescent="0.2">
      <c r="B140" s="75">
        <v>2019</v>
      </c>
      <c r="C140" s="230"/>
      <c r="D140" s="76">
        <v>980</v>
      </c>
      <c r="E140" s="76">
        <v>1801</v>
      </c>
      <c r="F140" s="76">
        <v>1161</v>
      </c>
      <c r="G140" s="76">
        <v>16924</v>
      </c>
      <c r="H140" s="76">
        <v>13551</v>
      </c>
      <c r="I140" s="14">
        <v>1.84</v>
      </c>
      <c r="J140" s="14">
        <v>9.4</v>
      </c>
      <c r="K140" s="14">
        <v>21.98</v>
      </c>
      <c r="L140" s="14">
        <v>150.75</v>
      </c>
      <c r="M140" s="14">
        <v>39.49</v>
      </c>
    </row>
    <row r="141" spans="2:14" s="11" customFormat="1" ht="14.45" customHeight="1" x14ac:dyDescent="0.2">
      <c r="B141" s="75">
        <v>2018</v>
      </c>
      <c r="C141" s="230"/>
      <c r="D141" s="76">
        <v>913</v>
      </c>
      <c r="E141" s="76">
        <v>1641</v>
      </c>
      <c r="F141" s="76">
        <v>996</v>
      </c>
      <c r="G141" s="76">
        <v>14467</v>
      </c>
      <c r="H141" s="76">
        <v>11577</v>
      </c>
      <c r="I141" s="14">
        <v>1.8</v>
      </c>
      <c r="J141" s="14">
        <v>8.82</v>
      </c>
      <c r="K141" s="14">
        <v>22.45</v>
      </c>
      <c r="L141" s="14">
        <v>154.54</v>
      </c>
      <c r="M141" s="14">
        <v>35.159999999999997</v>
      </c>
    </row>
    <row r="142" spans="2:14" s="11" customFormat="1" ht="14.45" customHeight="1" x14ac:dyDescent="0.2">
      <c r="B142" s="75">
        <v>2017</v>
      </c>
      <c r="C142" s="230"/>
      <c r="D142" s="76">
        <v>809</v>
      </c>
      <c r="E142" s="76">
        <v>1450</v>
      </c>
      <c r="F142" s="76">
        <v>858</v>
      </c>
      <c r="G142" s="76">
        <v>11673</v>
      </c>
      <c r="H142" s="76">
        <v>9348</v>
      </c>
      <c r="I142" s="14">
        <v>1.79</v>
      </c>
      <c r="J142" s="14">
        <v>8.0500000000000007</v>
      </c>
      <c r="K142" s="14">
        <v>23.4</v>
      </c>
      <c r="L142" s="14">
        <v>171.97</v>
      </c>
      <c r="M142" s="14">
        <v>30.17</v>
      </c>
    </row>
    <row r="143" spans="2:14" s="11" customFormat="1" ht="15" customHeight="1" x14ac:dyDescent="0.2">
      <c r="B143" s="75">
        <v>2016</v>
      </c>
      <c r="C143" s="230"/>
      <c r="D143" s="76">
        <v>726</v>
      </c>
      <c r="E143" s="76">
        <v>1290</v>
      </c>
      <c r="F143" s="76">
        <v>761</v>
      </c>
      <c r="G143" s="76">
        <v>9962</v>
      </c>
      <c r="H143" s="76">
        <v>8000</v>
      </c>
      <c r="I143" s="14">
        <v>1.78</v>
      </c>
      <c r="J143" s="14">
        <v>7.72</v>
      </c>
      <c r="K143" s="14">
        <v>20.86</v>
      </c>
      <c r="L143" s="14">
        <v>159.35</v>
      </c>
      <c r="M143" s="14">
        <v>34.08</v>
      </c>
    </row>
    <row r="144" spans="2:14" s="11" customFormat="1" ht="15" customHeight="1" x14ac:dyDescent="0.2">
      <c r="B144" s="75">
        <v>2015</v>
      </c>
      <c r="C144" s="75" t="s">
        <v>50</v>
      </c>
      <c r="D144" s="76">
        <v>677</v>
      </c>
      <c r="E144" s="76">
        <v>1177</v>
      </c>
      <c r="F144" s="76">
        <v>683</v>
      </c>
      <c r="G144" s="76">
        <v>8953</v>
      </c>
      <c r="H144" s="76">
        <v>7139</v>
      </c>
      <c r="I144" s="14">
        <v>1.74</v>
      </c>
      <c r="J144" s="14">
        <v>7.61</v>
      </c>
      <c r="K144" s="14">
        <v>23.59</v>
      </c>
      <c r="L144" s="14">
        <v>179.99</v>
      </c>
      <c r="M144" s="14">
        <v>29.26</v>
      </c>
      <c r="N144" s="115"/>
    </row>
    <row r="145" spans="2:14" s="11" customFormat="1" ht="14.45" customHeight="1" x14ac:dyDescent="0.2">
      <c r="B145" s="254" t="s">
        <v>28</v>
      </c>
      <c r="C145" s="208"/>
      <c r="D145" s="76"/>
      <c r="E145" s="76"/>
      <c r="F145" s="76"/>
      <c r="G145" s="76"/>
      <c r="H145" s="76"/>
      <c r="I145" s="14"/>
      <c r="J145" s="14"/>
      <c r="K145" s="14"/>
      <c r="L145" s="14"/>
      <c r="M145" s="14"/>
    </row>
    <row r="146" spans="2:14" s="11" customFormat="1" ht="14.45" customHeight="1" x14ac:dyDescent="0.2">
      <c r="B146" s="75">
        <v>2020</v>
      </c>
      <c r="C146" s="208"/>
      <c r="D146" s="76">
        <v>2469</v>
      </c>
      <c r="E146" s="76">
        <v>4613</v>
      </c>
      <c r="F146" s="76">
        <v>2772</v>
      </c>
      <c r="G146" s="76">
        <v>57052</v>
      </c>
      <c r="H146" s="76">
        <v>45344</v>
      </c>
      <c r="I146" s="14">
        <v>1.87</v>
      </c>
      <c r="J146" s="14">
        <v>12.37</v>
      </c>
      <c r="K146" s="14">
        <v>23.78</v>
      </c>
      <c r="L146" s="14">
        <v>115.53</v>
      </c>
      <c r="M146" s="14">
        <v>52.71</v>
      </c>
    </row>
    <row r="147" spans="2:14" s="11" customFormat="1" ht="14.45" customHeight="1" x14ac:dyDescent="0.2">
      <c r="B147" s="75">
        <v>2019</v>
      </c>
      <c r="C147" s="230"/>
      <c r="D147" s="76">
        <v>2324</v>
      </c>
      <c r="E147" s="76">
        <v>4388</v>
      </c>
      <c r="F147" s="76">
        <v>2672</v>
      </c>
      <c r="G147" s="76">
        <v>59665</v>
      </c>
      <c r="H147" s="76">
        <v>47467</v>
      </c>
      <c r="I147" s="14">
        <v>1.89</v>
      </c>
      <c r="J147" s="14">
        <v>13.6</v>
      </c>
      <c r="K147" s="14">
        <v>18.64</v>
      </c>
      <c r="L147" s="14">
        <v>83.48</v>
      </c>
      <c r="M147" s="14">
        <v>72.28</v>
      </c>
    </row>
    <row r="148" spans="2:14" s="11" customFormat="1" ht="14.45" customHeight="1" x14ac:dyDescent="0.2">
      <c r="B148" s="75">
        <v>2018</v>
      </c>
      <c r="C148" s="230"/>
      <c r="D148" s="76">
        <v>2229</v>
      </c>
      <c r="E148" s="76">
        <v>4153</v>
      </c>
      <c r="F148" s="76">
        <v>2508</v>
      </c>
      <c r="G148" s="76">
        <v>54799</v>
      </c>
      <c r="H148" s="76">
        <v>43223</v>
      </c>
      <c r="I148" s="14">
        <v>1.86</v>
      </c>
      <c r="J148" s="14">
        <v>13.2</v>
      </c>
      <c r="K148" s="14">
        <v>24.3</v>
      </c>
      <c r="L148" s="14">
        <v>111.22</v>
      </c>
      <c r="M148" s="14">
        <v>54.86</v>
      </c>
    </row>
    <row r="149" spans="2:14" s="11" customFormat="1" ht="14.45" customHeight="1" x14ac:dyDescent="0.2">
      <c r="B149" s="75">
        <v>2017</v>
      </c>
      <c r="C149" s="230"/>
      <c r="D149" s="76">
        <v>2076</v>
      </c>
      <c r="E149" s="76">
        <v>3686</v>
      </c>
      <c r="F149" s="76">
        <v>2105</v>
      </c>
      <c r="G149" s="76">
        <v>44622</v>
      </c>
      <c r="H149" s="76">
        <v>34887</v>
      </c>
      <c r="I149" s="14">
        <v>1.78</v>
      </c>
      <c r="J149" s="14">
        <v>12.11</v>
      </c>
      <c r="K149" s="14">
        <v>23.06</v>
      </c>
      <c r="L149" s="14">
        <v>108.79</v>
      </c>
      <c r="M149" s="14">
        <v>53.11</v>
      </c>
    </row>
    <row r="150" spans="2:14" s="11" customFormat="1" ht="15" customHeight="1" x14ac:dyDescent="0.2">
      <c r="B150" s="75">
        <v>2016</v>
      </c>
      <c r="C150" s="230"/>
      <c r="D150" s="76">
        <v>1925</v>
      </c>
      <c r="E150" s="76">
        <v>3299</v>
      </c>
      <c r="F150" s="76">
        <v>1861</v>
      </c>
      <c r="G150" s="76">
        <v>39888</v>
      </c>
      <c r="H150" s="76">
        <v>31072</v>
      </c>
      <c r="I150" s="14">
        <v>1.71</v>
      </c>
      <c r="J150" s="14">
        <v>12.09</v>
      </c>
      <c r="K150" s="14">
        <v>20.52</v>
      </c>
      <c r="L150" s="14">
        <v>95.72</v>
      </c>
      <c r="M150" s="14">
        <v>59.93</v>
      </c>
    </row>
    <row r="151" spans="2:14" s="11" customFormat="1" ht="15" customHeight="1" x14ac:dyDescent="0.2">
      <c r="B151" s="75">
        <v>2015</v>
      </c>
      <c r="C151" s="75" t="s">
        <v>50</v>
      </c>
      <c r="D151" s="76">
        <v>1862</v>
      </c>
      <c r="E151" s="76">
        <v>3076</v>
      </c>
      <c r="F151" s="76">
        <v>1691</v>
      </c>
      <c r="G151" s="76">
        <v>32656</v>
      </c>
      <c r="H151" s="76">
        <v>25041</v>
      </c>
      <c r="I151" s="14">
        <v>1.65</v>
      </c>
      <c r="J151" s="14">
        <v>10.62</v>
      </c>
      <c r="K151" s="14">
        <v>17.68</v>
      </c>
      <c r="L151" s="14">
        <v>91.54</v>
      </c>
      <c r="M151" s="14">
        <v>59.74</v>
      </c>
      <c r="N151" s="115"/>
    </row>
    <row r="152" spans="2:14" s="11" customFormat="1" ht="14.45" customHeight="1" x14ac:dyDescent="0.2">
      <c r="B152" s="254" t="s">
        <v>29</v>
      </c>
      <c r="C152" s="208"/>
      <c r="D152" s="76"/>
      <c r="E152" s="76"/>
      <c r="F152" s="76"/>
      <c r="G152" s="76"/>
      <c r="H152" s="76"/>
      <c r="I152" s="14"/>
      <c r="J152" s="14"/>
      <c r="K152" s="14"/>
      <c r="L152" s="14"/>
      <c r="M152" s="14"/>
    </row>
    <row r="153" spans="2:14" s="11" customFormat="1" ht="14.45" customHeight="1" x14ac:dyDescent="0.2">
      <c r="B153" s="75">
        <v>2020</v>
      </c>
      <c r="C153" s="208"/>
      <c r="D153" s="76">
        <v>4309</v>
      </c>
      <c r="E153" s="76">
        <v>8700</v>
      </c>
      <c r="F153" s="76">
        <v>4677</v>
      </c>
      <c r="G153" s="76">
        <v>64888</v>
      </c>
      <c r="H153" s="76">
        <v>52240</v>
      </c>
      <c r="I153" s="14">
        <v>2.02</v>
      </c>
      <c r="J153" s="14">
        <v>7.46</v>
      </c>
      <c r="K153" s="14">
        <v>10.050000000000001</v>
      </c>
      <c r="L153" s="14">
        <v>72.42</v>
      </c>
      <c r="M153" s="14">
        <v>75.680000000000007</v>
      </c>
    </row>
    <row r="154" spans="2:14" s="11" customFormat="1" ht="14.45" customHeight="1" x14ac:dyDescent="0.2">
      <c r="B154" s="75">
        <v>2019</v>
      </c>
      <c r="C154" s="230"/>
      <c r="D154" s="76">
        <v>4582</v>
      </c>
      <c r="E154" s="76">
        <v>8204</v>
      </c>
      <c r="F154" s="76">
        <v>3922</v>
      </c>
      <c r="G154" s="76">
        <v>66591</v>
      </c>
      <c r="H154" s="76">
        <v>52943</v>
      </c>
      <c r="I154" s="14">
        <v>1.79</v>
      </c>
      <c r="J154" s="14">
        <v>8.1199999999999992</v>
      </c>
      <c r="K154" s="14">
        <v>14.06</v>
      </c>
      <c r="L154" s="14">
        <v>82.8</v>
      </c>
      <c r="M154" s="14">
        <v>56.9</v>
      </c>
    </row>
    <row r="155" spans="2:14" s="11" customFormat="1" ht="14.45" customHeight="1" x14ac:dyDescent="0.2">
      <c r="B155" s="75">
        <v>2018</v>
      </c>
      <c r="C155" s="230"/>
      <c r="D155" s="76">
        <v>4485</v>
      </c>
      <c r="E155" s="76">
        <v>7723</v>
      </c>
      <c r="F155" s="76">
        <v>3507</v>
      </c>
      <c r="G155" s="76">
        <v>59987</v>
      </c>
      <c r="H155" s="76">
        <v>47466</v>
      </c>
      <c r="I155" s="14">
        <v>1.72</v>
      </c>
      <c r="J155" s="14">
        <v>7.77</v>
      </c>
      <c r="K155" s="14">
        <v>14</v>
      </c>
      <c r="L155" s="14">
        <v>81.87</v>
      </c>
      <c r="M155" s="14">
        <v>54.49</v>
      </c>
    </row>
    <row r="156" spans="2:14" s="11" customFormat="1" ht="14.45" customHeight="1" x14ac:dyDescent="0.2">
      <c r="B156" s="75">
        <v>2017</v>
      </c>
      <c r="C156" s="230"/>
      <c r="D156" s="76">
        <v>4369</v>
      </c>
      <c r="E156" s="76">
        <v>6937</v>
      </c>
      <c r="F156" s="76">
        <v>2797</v>
      </c>
      <c r="G156" s="76">
        <v>39489</v>
      </c>
      <c r="H156" s="76">
        <v>30474</v>
      </c>
      <c r="I156" s="14">
        <v>1.59</v>
      </c>
      <c r="J156" s="14">
        <v>5.69</v>
      </c>
      <c r="K156" s="14">
        <v>12.51</v>
      </c>
      <c r="L156" s="14">
        <v>88.57</v>
      </c>
      <c r="M156" s="14">
        <v>44.95</v>
      </c>
    </row>
    <row r="157" spans="2:14" s="11" customFormat="1" ht="15" customHeight="1" x14ac:dyDescent="0.2">
      <c r="B157" s="75">
        <v>2016</v>
      </c>
      <c r="C157" s="230"/>
      <c r="D157" s="76">
        <v>4063</v>
      </c>
      <c r="E157" s="76">
        <v>6503</v>
      </c>
      <c r="F157" s="76">
        <v>2647</v>
      </c>
      <c r="G157" s="76">
        <v>36505</v>
      </c>
      <c r="H157" s="76">
        <v>28004</v>
      </c>
      <c r="I157" s="14">
        <v>1.6</v>
      </c>
      <c r="J157" s="14">
        <v>5.61</v>
      </c>
      <c r="K157" s="14">
        <v>11</v>
      </c>
      <c r="L157" s="14">
        <v>79.790000000000006</v>
      </c>
      <c r="M157" s="14">
        <v>50.23</v>
      </c>
    </row>
    <row r="158" spans="2:14" s="11" customFormat="1" ht="15" customHeight="1" x14ac:dyDescent="0.2">
      <c r="B158" s="75">
        <v>2015</v>
      </c>
      <c r="C158" s="75" t="s">
        <v>50</v>
      </c>
      <c r="D158" s="76">
        <v>3782</v>
      </c>
      <c r="E158" s="76">
        <v>6109</v>
      </c>
      <c r="F158" s="76">
        <v>2537</v>
      </c>
      <c r="G158" s="76">
        <v>33797</v>
      </c>
      <c r="H158" s="76">
        <v>25845</v>
      </c>
      <c r="I158" s="14">
        <v>1.62</v>
      </c>
      <c r="J158" s="14">
        <v>5.53</v>
      </c>
      <c r="K158" s="14">
        <v>10.89</v>
      </c>
      <c r="L158" s="14">
        <v>81.75</v>
      </c>
      <c r="M158" s="14">
        <v>49.96</v>
      </c>
      <c r="N158" s="115"/>
    </row>
    <row r="159" spans="2:14" s="11" customFormat="1" ht="14.45" customHeight="1" x14ac:dyDescent="0.2">
      <c r="B159" s="254" t="s">
        <v>30</v>
      </c>
      <c r="C159" s="208"/>
      <c r="D159" s="76"/>
      <c r="E159" s="76"/>
      <c r="F159" s="76"/>
      <c r="G159" s="76"/>
      <c r="H159" s="76"/>
      <c r="I159" s="14"/>
      <c r="J159" s="14"/>
      <c r="K159" s="14"/>
      <c r="L159" s="14"/>
      <c r="M159" s="14"/>
    </row>
    <row r="160" spans="2:14" s="11" customFormat="1" ht="14.45" customHeight="1" x14ac:dyDescent="0.2">
      <c r="B160" s="75">
        <v>2020</v>
      </c>
      <c r="C160" s="208"/>
      <c r="D160" s="76">
        <v>878</v>
      </c>
      <c r="E160" s="76">
        <v>1695</v>
      </c>
      <c r="F160" s="76">
        <v>885</v>
      </c>
      <c r="G160" s="76">
        <v>14901</v>
      </c>
      <c r="H160" s="76">
        <v>11625</v>
      </c>
      <c r="I160" s="14">
        <v>1.93</v>
      </c>
      <c r="J160" s="14">
        <v>8.7899999999999991</v>
      </c>
      <c r="K160" s="14">
        <v>13.69</v>
      </c>
      <c r="L160" s="14">
        <v>81.3</v>
      </c>
      <c r="M160" s="14">
        <v>177.01</v>
      </c>
    </row>
    <row r="161" spans="2:14" s="11" customFormat="1" ht="14.45" customHeight="1" x14ac:dyDescent="0.2">
      <c r="B161" s="75">
        <v>2019</v>
      </c>
      <c r="C161" s="230"/>
      <c r="D161" s="76">
        <v>854</v>
      </c>
      <c r="E161" s="76">
        <v>1674</v>
      </c>
      <c r="F161" s="76">
        <v>894</v>
      </c>
      <c r="G161" s="76">
        <v>14522</v>
      </c>
      <c r="H161" s="76">
        <v>11389</v>
      </c>
      <c r="I161" s="14">
        <v>1.96</v>
      </c>
      <c r="J161" s="14">
        <v>8.68</v>
      </c>
      <c r="K161" s="14">
        <v>12.02</v>
      </c>
      <c r="L161" s="14">
        <v>73.98</v>
      </c>
      <c r="M161" s="14">
        <v>223.52</v>
      </c>
    </row>
    <row r="162" spans="2:14" s="11" customFormat="1" ht="14.45" customHeight="1" x14ac:dyDescent="0.2">
      <c r="B162" s="75">
        <v>2018</v>
      </c>
      <c r="C162" s="230"/>
      <c r="D162" s="76">
        <v>847</v>
      </c>
      <c r="E162" s="76">
        <v>1708</v>
      </c>
      <c r="F162" s="76">
        <v>930</v>
      </c>
      <c r="G162" s="76">
        <v>14168</v>
      </c>
      <c r="H162" s="76">
        <v>11149</v>
      </c>
      <c r="I162" s="14">
        <v>2.02</v>
      </c>
      <c r="J162" s="14">
        <v>8.3000000000000007</v>
      </c>
      <c r="K162" s="14">
        <v>10.94</v>
      </c>
      <c r="L162" s="14">
        <v>71.8</v>
      </c>
      <c r="M162" s="14">
        <v>206.62</v>
      </c>
    </row>
    <row r="163" spans="2:14" s="11" customFormat="1" ht="14.45" customHeight="1" x14ac:dyDescent="0.2">
      <c r="B163" s="75">
        <v>2017</v>
      </c>
      <c r="C163" s="230"/>
      <c r="D163" s="76">
        <v>830</v>
      </c>
      <c r="E163" s="76">
        <v>1696</v>
      </c>
      <c r="F163" s="76">
        <v>930</v>
      </c>
      <c r="G163" s="76">
        <v>15272</v>
      </c>
      <c r="H163" s="76">
        <v>12018</v>
      </c>
      <c r="I163" s="14">
        <v>2.04</v>
      </c>
      <c r="J163" s="14">
        <v>9</v>
      </c>
      <c r="K163" s="14">
        <v>11.89</v>
      </c>
      <c r="L163" s="14">
        <v>72.41</v>
      </c>
      <c r="M163" s="14">
        <v>304.58999999999997</v>
      </c>
    </row>
    <row r="164" spans="2:14" s="11" customFormat="1" ht="15" customHeight="1" x14ac:dyDescent="0.2">
      <c r="B164" s="75">
        <v>2016</v>
      </c>
      <c r="C164" s="230"/>
      <c r="D164" s="76">
        <v>825</v>
      </c>
      <c r="E164" s="76">
        <v>1727</v>
      </c>
      <c r="F164" s="76">
        <v>961</v>
      </c>
      <c r="G164" s="76">
        <v>15287</v>
      </c>
      <c r="H164" s="76">
        <v>12076</v>
      </c>
      <c r="I164" s="14">
        <v>2.09</v>
      </c>
      <c r="J164" s="14">
        <v>8.85</v>
      </c>
      <c r="K164" s="14">
        <v>11.17</v>
      </c>
      <c r="L164" s="14">
        <v>70.23</v>
      </c>
      <c r="M164" s="14">
        <v>328.75</v>
      </c>
    </row>
    <row r="165" spans="2:14" s="11" customFormat="1" ht="15" customHeight="1" x14ac:dyDescent="0.2">
      <c r="B165" s="75">
        <v>2015</v>
      </c>
      <c r="C165" s="75" t="s">
        <v>50</v>
      </c>
      <c r="D165" s="76">
        <v>918</v>
      </c>
      <c r="E165" s="76">
        <v>1850</v>
      </c>
      <c r="F165" s="76">
        <v>998</v>
      </c>
      <c r="G165" s="76">
        <v>16231</v>
      </c>
      <c r="H165" s="76">
        <v>12698</v>
      </c>
      <c r="I165" s="14">
        <v>2.02</v>
      </c>
      <c r="J165" s="14">
        <v>8.77</v>
      </c>
      <c r="K165" s="14">
        <v>11.15</v>
      </c>
      <c r="L165" s="14">
        <v>68.56</v>
      </c>
      <c r="M165" s="14">
        <v>431.68</v>
      </c>
      <c r="N165" s="115"/>
    </row>
    <row r="166" spans="2:14" s="11" customFormat="1" ht="14.45" customHeight="1" x14ac:dyDescent="0.2">
      <c r="B166" s="254" t="s">
        <v>31</v>
      </c>
      <c r="C166" s="208"/>
      <c r="D166" s="76"/>
      <c r="E166" s="76"/>
      <c r="F166" s="76"/>
      <c r="G166" s="76"/>
      <c r="H166" s="76"/>
      <c r="I166" s="14"/>
      <c r="J166" s="14"/>
      <c r="K166" s="14"/>
      <c r="L166" s="14"/>
      <c r="M166" s="14"/>
    </row>
    <row r="167" spans="2:14" s="11" customFormat="1" ht="14.45" customHeight="1" x14ac:dyDescent="0.2">
      <c r="B167" s="75">
        <v>2020</v>
      </c>
      <c r="C167" s="208"/>
      <c r="D167" s="76">
        <v>2228</v>
      </c>
      <c r="E167" s="76">
        <v>3524</v>
      </c>
      <c r="F167" s="76">
        <v>1596</v>
      </c>
      <c r="G167" s="76">
        <v>27929</v>
      </c>
      <c r="H167" s="76">
        <v>21993</v>
      </c>
      <c r="I167" s="14">
        <v>1.58</v>
      </c>
      <c r="J167" s="14">
        <v>7.93</v>
      </c>
      <c r="K167" s="14">
        <v>16.3</v>
      </c>
      <c r="L167" s="14">
        <v>93.17</v>
      </c>
      <c r="M167" s="14">
        <v>50.29</v>
      </c>
    </row>
    <row r="168" spans="2:14" s="11" customFormat="1" ht="14.45" customHeight="1" x14ac:dyDescent="0.2">
      <c r="B168" s="75">
        <v>2019</v>
      </c>
      <c r="C168" s="230"/>
      <c r="D168" s="76">
        <v>2107</v>
      </c>
      <c r="E168" s="76">
        <v>3271</v>
      </c>
      <c r="F168" s="76">
        <v>1489</v>
      </c>
      <c r="G168" s="76">
        <v>25092</v>
      </c>
      <c r="H168" s="76">
        <v>19290</v>
      </c>
      <c r="I168" s="14">
        <v>1.55</v>
      </c>
      <c r="J168" s="14">
        <v>7.67</v>
      </c>
      <c r="K168" s="14">
        <v>18.43</v>
      </c>
      <c r="L168" s="14">
        <v>109.35</v>
      </c>
      <c r="M168" s="14">
        <v>41.97</v>
      </c>
    </row>
    <row r="169" spans="2:14" s="11" customFormat="1" ht="14.45" customHeight="1" x14ac:dyDescent="0.2">
      <c r="B169" s="75">
        <v>2018</v>
      </c>
      <c r="C169" s="230"/>
      <c r="D169" s="76">
        <v>1937</v>
      </c>
      <c r="E169" s="76">
        <v>2845</v>
      </c>
      <c r="F169" s="76">
        <v>1203</v>
      </c>
      <c r="G169" s="76">
        <v>19612</v>
      </c>
      <c r="H169" s="76">
        <v>14970</v>
      </c>
      <c r="I169" s="14">
        <v>1.47</v>
      </c>
      <c r="J169" s="14">
        <v>6.89</v>
      </c>
      <c r="K169" s="14">
        <v>19.16</v>
      </c>
      <c r="L169" s="14">
        <v>117.54</v>
      </c>
      <c r="M169" s="14">
        <v>36.51</v>
      </c>
    </row>
    <row r="170" spans="2:14" s="11" customFormat="1" ht="14.45" customHeight="1" x14ac:dyDescent="0.2">
      <c r="B170" s="75">
        <v>2017</v>
      </c>
      <c r="C170" s="230"/>
      <c r="D170" s="76">
        <v>1789</v>
      </c>
      <c r="E170" s="76">
        <v>2595</v>
      </c>
      <c r="F170" s="76">
        <v>1091</v>
      </c>
      <c r="G170" s="76">
        <v>17531</v>
      </c>
      <c r="H170" s="76">
        <v>13242</v>
      </c>
      <c r="I170" s="14">
        <v>1.45</v>
      </c>
      <c r="J170" s="14">
        <v>6.76</v>
      </c>
      <c r="K170" s="14">
        <v>19.25</v>
      </c>
      <c r="L170" s="14">
        <v>119.79</v>
      </c>
      <c r="M170" s="14">
        <v>35.69</v>
      </c>
    </row>
    <row r="171" spans="2:14" s="11" customFormat="1" ht="15" customHeight="1" x14ac:dyDescent="0.2">
      <c r="B171" s="75">
        <v>2016</v>
      </c>
      <c r="C171" s="230"/>
      <c r="D171" s="76">
        <v>1750</v>
      </c>
      <c r="E171" s="76">
        <v>2493</v>
      </c>
      <c r="F171" s="76">
        <v>1017</v>
      </c>
      <c r="G171" s="76">
        <v>15340</v>
      </c>
      <c r="H171" s="76">
        <v>11636</v>
      </c>
      <c r="I171" s="14">
        <v>1.42</v>
      </c>
      <c r="J171" s="14">
        <v>6.15</v>
      </c>
      <c r="K171" s="14">
        <v>18.25</v>
      </c>
      <c r="L171" s="14">
        <v>120.98</v>
      </c>
      <c r="M171" s="14">
        <v>34.28</v>
      </c>
    </row>
    <row r="172" spans="2:14" s="11" customFormat="1" ht="15" customHeight="1" x14ac:dyDescent="0.2">
      <c r="B172" s="75">
        <v>2015</v>
      </c>
      <c r="C172" s="75" t="s">
        <v>50</v>
      </c>
      <c r="D172" s="76">
        <v>1672</v>
      </c>
      <c r="E172" s="76">
        <v>2340</v>
      </c>
      <c r="F172" s="76">
        <v>934</v>
      </c>
      <c r="G172" s="76">
        <v>13261</v>
      </c>
      <c r="H172" s="76">
        <v>9974</v>
      </c>
      <c r="I172" s="14">
        <v>1.4</v>
      </c>
      <c r="J172" s="14">
        <v>5.67</v>
      </c>
      <c r="K172" s="14">
        <v>16.920000000000002</v>
      </c>
      <c r="L172" s="14">
        <v>119.16</v>
      </c>
      <c r="M172" s="14">
        <v>33.69</v>
      </c>
      <c r="N172" s="115"/>
    </row>
    <row r="173" spans="2:14" s="11" customFormat="1" ht="14.45" customHeight="1" x14ac:dyDescent="0.2">
      <c r="B173" s="254" t="s">
        <v>32</v>
      </c>
      <c r="C173" s="208"/>
      <c r="D173" s="76"/>
      <c r="E173" s="76"/>
      <c r="F173" s="76"/>
      <c r="G173" s="76"/>
      <c r="H173" s="76"/>
      <c r="I173" s="14"/>
      <c r="J173" s="14"/>
      <c r="K173" s="14"/>
      <c r="L173" s="14"/>
      <c r="M173" s="14"/>
    </row>
    <row r="174" spans="2:14" s="11" customFormat="1" ht="14.45" customHeight="1" x14ac:dyDescent="0.2">
      <c r="B174" s="75">
        <v>2020</v>
      </c>
      <c r="C174" s="208"/>
      <c r="D174" s="76">
        <v>966</v>
      </c>
      <c r="E174" s="76">
        <v>1788</v>
      </c>
      <c r="F174" s="76">
        <v>1020</v>
      </c>
      <c r="G174" s="76">
        <v>18928</v>
      </c>
      <c r="H174" s="76">
        <v>15466</v>
      </c>
      <c r="I174" s="14">
        <v>1.85</v>
      </c>
      <c r="J174" s="14">
        <v>10.59</v>
      </c>
      <c r="K174" s="14">
        <v>12.34</v>
      </c>
      <c r="L174" s="14">
        <v>66.52</v>
      </c>
      <c r="M174" s="14">
        <v>110.02</v>
      </c>
    </row>
    <row r="175" spans="2:14" s="11" customFormat="1" ht="14.45" customHeight="1" x14ac:dyDescent="0.2">
      <c r="B175" s="75">
        <v>2019</v>
      </c>
      <c r="C175" s="230"/>
      <c r="D175" s="76">
        <v>978</v>
      </c>
      <c r="E175" s="76">
        <v>1883</v>
      </c>
      <c r="F175" s="76">
        <v>1102</v>
      </c>
      <c r="G175" s="76">
        <v>23855</v>
      </c>
      <c r="H175" s="76">
        <v>19094</v>
      </c>
      <c r="I175" s="14">
        <v>1.93</v>
      </c>
      <c r="J175" s="14">
        <v>12.67</v>
      </c>
      <c r="K175" s="14">
        <v>23.39</v>
      </c>
      <c r="L175" s="14">
        <v>108.06</v>
      </c>
      <c r="M175" s="14">
        <v>60.24</v>
      </c>
    </row>
    <row r="176" spans="2:14" s="11" customFormat="1" ht="14.45" customHeight="1" x14ac:dyDescent="0.2">
      <c r="B176" s="75">
        <v>2018</v>
      </c>
      <c r="C176" s="230"/>
      <c r="D176" s="76">
        <v>936</v>
      </c>
      <c r="E176" s="76">
        <v>1804</v>
      </c>
      <c r="F176" s="76">
        <v>1046</v>
      </c>
      <c r="G176" s="76">
        <v>21453</v>
      </c>
      <c r="H176" s="76">
        <v>17065</v>
      </c>
      <c r="I176" s="14">
        <v>1.93</v>
      </c>
      <c r="J176" s="14">
        <v>11.89</v>
      </c>
      <c r="K176" s="14">
        <v>21.71</v>
      </c>
      <c r="L176" s="14">
        <v>105.86</v>
      </c>
      <c r="M176" s="14">
        <v>60.9</v>
      </c>
    </row>
    <row r="177" spans="2:14" s="11" customFormat="1" ht="14.45" customHeight="1" x14ac:dyDescent="0.2">
      <c r="B177" s="75">
        <v>2017</v>
      </c>
      <c r="C177" s="230"/>
      <c r="D177" s="76">
        <v>924</v>
      </c>
      <c r="E177" s="76">
        <v>1795</v>
      </c>
      <c r="F177" s="76">
        <v>1037</v>
      </c>
      <c r="G177" s="76">
        <v>22905</v>
      </c>
      <c r="H177" s="76">
        <v>18253</v>
      </c>
      <c r="I177" s="14">
        <v>1.94</v>
      </c>
      <c r="J177" s="14">
        <v>12.76</v>
      </c>
      <c r="K177" s="14">
        <v>24.56</v>
      </c>
      <c r="L177" s="14">
        <v>111.2</v>
      </c>
      <c r="M177" s="14">
        <v>57.29</v>
      </c>
    </row>
    <row r="178" spans="2:14" s="11" customFormat="1" ht="15" customHeight="1" x14ac:dyDescent="0.2">
      <c r="B178" s="75">
        <v>2016</v>
      </c>
      <c r="C178" s="230"/>
      <c r="D178" s="76">
        <v>884</v>
      </c>
      <c r="E178" s="76">
        <v>1663</v>
      </c>
      <c r="F178" s="76">
        <v>921</v>
      </c>
      <c r="G178" s="76">
        <v>19892</v>
      </c>
      <c r="H178" s="76">
        <v>16052</v>
      </c>
      <c r="I178" s="14">
        <v>1.88</v>
      </c>
      <c r="J178" s="14">
        <v>11.96</v>
      </c>
      <c r="K178" s="14">
        <v>21.09</v>
      </c>
      <c r="L178" s="14">
        <v>97.63</v>
      </c>
      <c r="M178" s="14">
        <v>63.93</v>
      </c>
    </row>
    <row r="179" spans="2:14" s="11" customFormat="1" ht="15" customHeight="1" x14ac:dyDescent="0.2">
      <c r="B179" s="75">
        <v>2015</v>
      </c>
      <c r="C179" s="75" t="s">
        <v>50</v>
      </c>
      <c r="D179" s="76">
        <v>838</v>
      </c>
      <c r="E179" s="76">
        <v>1561</v>
      </c>
      <c r="F179" s="76">
        <v>859</v>
      </c>
      <c r="G179" s="76">
        <v>19886</v>
      </c>
      <c r="H179" s="76">
        <v>15883</v>
      </c>
      <c r="I179" s="14">
        <v>1.86</v>
      </c>
      <c r="J179" s="14">
        <v>12.74</v>
      </c>
      <c r="K179" s="14">
        <v>20.87</v>
      </c>
      <c r="L179" s="14">
        <v>90.14</v>
      </c>
      <c r="M179" s="14">
        <v>71.489999999999995</v>
      </c>
      <c r="N179" s="115"/>
    </row>
    <row r="180" spans="2:14" s="11" customFormat="1" ht="14.45" customHeight="1" x14ac:dyDescent="0.2">
      <c r="B180" s="254" t="s">
        <v>33</v>
      </c>
      <c r="C180" s="208"/>
      <c r="D180" s="76"/>
      <c r="E180" s="76"/>
      <c r="F180" s="76"/>
      <c r="G180" s="76"/>
      <c r="H180" s="76"/>
      <c r="I180" s="14"/>
      <c r="J180" s="14"/>
      <c r="K180" s="14"/>
      <c r="L180" s="14"/>
      <c r="M180" s="14"/>
    </row>
    <row r="181" spans="2:14" s="11" customFormat="1" ht="14.45" customHeight="1" x14ac:dyDescent="0.2">
      <c r="B181" s="75">
        <v>2020</v>
      </c>
      <c r="C181" s="208"/>
      <c r="D181" s="76">
        <v>1133</v>
      </c>
      <c r="E181" s="76">
        <v>2054</v>
      </c>
      <c r="F181" s="76">
        <v>1198</v>
      </c>
      <c r="G181" s="76">
        <v>13119</v>
      </c>
      <c r="H181" s="76">
        <v>10563</v>
      </c>
      <c r="I181" s="14">
        <v>1.81</v>
      </c>
      <c r="J181" s="14">
        <v>6.39</v>
      </c>
      <c r="K181" s="14">
        <v>7.65</v>
      </c>
      <c r="L181" s="14">
        <v>69.88</v>
      </c>
      <c r="M181" s="14">
        <v>93.25</v>
      </c>
    </row>
    <row r="182" spans="2:14" s="11" customFormat="1" ht="14.45" customHeight="1" x14ac:dyDescent="0.2">
      <c r="B182" s="75">
        <v>2019</v>
      </c>
      <c r="C182" s="220"/>
      <c r="D182" s="76">
        <v>1089</v>
      </c>
      <c r="E182" s="76">
        <v>2044</v>
      </c>
      <c r="F182" s="76">
        <v>1228</v>
      </c>
      <c r="G182" s="76">
        <v>14279</v>
      </c>
      <c r="H182" s="76">
        <v>11207</v>
      </c>
      <c r="I182" s="14">
        <v>1.88</v>
      </c>
      <c r="J182" s="14">
        <v>6.99</v>
      </c>
      <c r="K182" s="14">
        <v>10.24</v>
      </c>
      <c r="L182" s="14">
        <v>88.08</v>
      </c>
      <c r="M182" s="14">
        <v>70.03</v>
      </c>
    </row>
    <row r="183" spans="2:14" s="11" customFormat="1" ht="14.45" customHeight="1" x14ac:dyDescent="0.2">
      <c r="B183" s="75">
        <v>2018</v>
      </c>
      <c r="C183" s="198"/>
      <c r="D183" s="76">
        <v>1049</v>
      </c>
      <c r="E183" s="76">
        <v>1987</v>
      </c>
      <c r="F183" s="76">
        <v>1201</v>
      </c>
      <c r="G183" s="76">
        <v>13324</v>
      </c>
      <c r="H183" s="76">
        <v>10445</v>
      </c>
      <c r="I183" s="14">
        <v>1.89</v>
      </c>
      <c r="J183" s="14">
        <v>6.71</v>
      </c>
      <c r="K183" s="14">
        <v>9.7899999999999991</v>
      </c>
      <c r="L183" s="14">
        <v>88.26</v>
      </c>
      <c r="M183" s="14">
        <v>71.06</v>
      </c>
    </row>
    <row r="184" spans="2:14" s="11" customFormat="1" ht="14.45" customHeight="1" x14ac:dyDescent="0.2">
      <c r="B184" s="75">
        <v>2017</v>
      </c>
      <c r="C184" s="187"/>
      <c r="D184" s="76">
        <v>986</v>
      </c>
      <c r="E184" s="76">
        <v>1930</v>
      </c>
      <c r="F184" s="76">
        <v>1199</v>
      </c>
      <c r="G184" s="76">
        <v>12654</v>
      </c>
      <c r="H184" s="76">
        <v>9941</v>
      </c>
      <c r="I184" s="14">
        <v>1.96</v>
      </c>
      <c r="J184" s="14">
        <v>6.56</v>
      </c>
      <c r="K184" s="14">
        <v>9.35</v>
      </c>
      <c r="L184" s="14">
        <v>88.59</v>
      </c>
      <c r="M184" s="14">
        <v>71.48</v>
      </c>
    </row>
    <row r="185" spans="2:14" s="11" customFormat="1" ht="15" customHeight="1" x14ac:dyDescent="0.2">
      <c r="B185" s="75">
        <v>2016</v>
      </c>
      <c r="C185" s="79"/>
      <c r="D185" s="76">
        <v>933</v>
      </c>
      <c r="E185" s="76">
        <v>1765</v>
      </c>
      <c r="F185" s="76">
        <v>1096</v>
      </c>
      <c r="G185" s="76">
        <v>11593</v>
      </c>
      <c r="H185" s="76">
        <v>9058</v>
      </c>
      <c r="I185" s="14">
        <v>1.89</v>
      </c>
      <c r="J185" s="14">
        <v>6.57</v>
      </c>
      <c r="K185" s="14">
        <v>8.9</v>
      </c>
      <c r="L185" s="14">
        <v>84.18</v>
      </c>
      <c r="M185" s="14">
        <v>74.16</v>
      </c>
    </row>
    <row r="186" spans="2:14" s="11" customFormat="1" ht="15" customHeight="1" x14ac:dyDescent="0.2">
      <c r="B186" s="75">
        <v>2015</v>
      </c>
      <c r="C186" s="75" t="s">
        <v>50</v>
      </c>
      <c r="D186" s="76">
        <v>943</v>
      </c>
      <c r="E186" s="76">
        <v>1763</v>
      </c>
      <c r="F186" s="76">
        <v>1093</v>
      </c>
      <c r="G186" s="76">
        <v>11770</v>
      </c>
      <c r="H186" s="76">
        <v>9205</v>
      </c>
      <c r="I186" s="14">
        <v>1.87</v>
      </c>
      <c r="J186" s="14">
        <v>6.68</v>
      </c>
      <c r="K186" s="14">
        <v>9</v>
      </c>
      <c r="L186" s="14">
        <v>83.59</v>
      </c>
      <c r="M186" s="14">
        <v>77.42</v>
      </c>
      <c r="N186" s="115"/>
    </row>
    <row r="187" spans="2:14" ht="9.75" customHeight="1" x14ac:dyDescent="0.2">
      <c r="B187" s="48"/>
      <c r="C187" s="48"/>
      <c r="D187" s="48"/>
      <c r="E187" s="48"/>
      <c r="F187" s="48"/>
      <c r="G187" s="48"/>
      <c r="H187" s="48"/>
      <c r="I187" s="48"/>
    </row>
    <row r="188" spans="2:14" ht="3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</row>
    <row r="189" spans="2:14" ht="9" customHeight="1" x14ac:dyDescent="0.2">
      <c r="E189" s="76"/>
    </row>
    <row r="190" spans="2:14" ht="12.75" customHeight="1" x14ac:dyDescent="0.2">
      <c r="B190" s="336" t="s">
        <v>289</v>
      </c>
      <c r="C190" s="336"/>
      <c r="D190" s="336"/>
      <c r="E190" s="336"/>
      <c r="F190" s="336"/>
    </row>
    <row r="192" spans="2:14" ht="12" x14ac:dyDescent="0.2">
      <c r="B192" s="337" t="s">
        <v>0</v>
      </c>
      <c r="C192" s="337"/>
      <c r="D192" s="337"/>
    </row>
  </sheetData>
  <mergeCells count="14">
    <mergeCell ref="L4:L6"/>
    <mergeCell ref="M4:M6"/>
    <mergeCell ref="B190:F190"/>
    <mergeCell ref="B192:D192"/>
    <mergeCell ref="B1:M1"/>
    <mergeCell ref="D4:D6"/>
    <mergeCell ref="E4:E6"/>
    <mergeCell ref="F4:F6"/>
    <mergeCell ref="G4:G6"/>
    <mergeCell ref="H4:H6"/>
    <mergeCell ref="I4:I6"/>
    <mergeCell ref="B4:C7"/>
    <mergeCell ref="J4:J6"/>
    <mergeCell ref="K4:K6"/>
  </mergeCells>
  <hyperlinks>
    <hyperlink ref="B192:D192" location="Índice!A1" display="(Voltar ao Índice)" xr:uid="{00000000-0004-0000-0D00-000000000000}"/>
  </hyperlinks>
  <printOptions horizontalCentered="1"/>
  <pageMargins left="7.874015748031496E-2" right="7.874015748031496E-2" top="0.6692913385826772" bottom="0.27559055118110237" header="0" footer="0"/>
  <pageSetup paperSize="9" scale="80" fitToHeight="12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6">
    <pageSetUpPr fitToPage="1"/>
  </sheetPr>
  <dimension ref="B1:N192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.85546875" style="1" customWidth="1"/>
    <col min="4" max="9" width="15.7109375" style="1" customWidth="1"/>
    <col min="10" max="13" width="15.7109375" style="2" customWidth="1"/>
    <col min="14" max="14" width="6.7109375" style="48" customWidth="1"/>
    <col min="15" max="16384" width="12.5703125" style="1"/>
  </cols>
  <sheetData>
    <row r="1" spans="2:14" s="120" customFormat="1" ht="24" customHeight="1" x14ac:dyDescent="0.2">
      <c r="B1" s="333" t="s">
        <v>302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124"/>
    </row>
    <row r="2" spans="2:14" ht="18" customHeight="1" x14ac:dyDescent="0.2">
      <c r="B2" s="20"/>
      <c r="C2" s="20"/>
      <c r="D2" s="20"/>
      <c r="E2" s="284"/>
      <c r="F2" s="284"/>
      <c r="G2" s="284"/>
      <c r="H2" s="284"/>
      <c r="I2" s="284"/>
      <c r="J2" s="284"/>
      <c r="K2" s="284"/>
      <c r="L2" s="284"/>
      <c r="M2" s="284"/>
    </row>
    <row r="3" spans="2:14" ht="12.75" customHeight="1" x14ac:dyDescent="0.2">
      <c r="B3" s="126" t="s">
        <v>218</v>
      </c>
      <c r="C3" s="27"/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4" s="6" customFormat="1" ht="18" customHeight="1" x14ac:dyDescent="0.2">
      <c r="B4" s="355" t="s">
        <v>4</v>
      </c>
      <c r="C4" s="349"/>
      <c r="D4" s="351" t="s">
        <v>6</v>
      </c>
      <c r="E4" s="351" t="s">
        <v>68</v>
      </c>
      <c r="F4" s="351"/>
      <c r="G4" s="351"/>
      <c r="H4" s="351" t="s">
        <v>69</v>
      </c>
      <c r="I4" s="351" t="s">
        <v>70</v>
      </c>
      <c r="J4" s="351" t="s">
        <v>71</v>
      </c>
      <c r="K4" s="351" t="s">
        <v>72</v>
      </c>
      <c r="L4" s="351" t="s">
        <v>73</v>
      </c>
      <c r="M4" s="353" t="s">
        <v>74</v>
      </c>
      <c r="N4" s="49"/>
    </row>
    <row r="5" spans="2:14" s="6" customFormat="1" ht="18" customHeight="1" x14ac:dyDescent="0.2">
      <c r="B5" s="338"/>
      <c r="C5" s="339"/>
      <c r="D5" s="352"/>
      <c r="E5" s="352" t="s">
        <v>1</v>
      </c>
      <c r="F5" s="352" t="s">
        <v>75</v>
      </c>
      <c r="G5" s="352" t="s">
        <v>76</v>
      </c>
      <c r="H5" s="352"/>
      <c r="I5" s="352"/>
      <c r="J5" s="352"/>
      <c r="K5" s="352"/>
      <c r="L5" s="352"/>
      <c r="M5" s="354"/>
      <c r="N5" s="49"/>
    </row>
    <row r="6" spans="2:14" s="6" customFormat="1" ht="24" customHeight="1" x14ac:dyDescent="0.2">
      <c r="B6" s="338"/>
      <c r="C6" s="339"/>
      <c r="D6" s="352"/>
      <c r="E6" s="352"/>
      <c r="F6" s="352"/>
      <c r="G6" s="352"/>
      <c r="H6" s="352"/>
      <c r="I6" s="352"/>
      <c r="J6" s="352"/>
      <c r="K6" s="352"/>
      <c r="L6" s="352"/>
      <c r="M6" s="354"/>
      <c r="N6" s="49"/>
    </row>
    <row r="7" spans="2:14" ht="18" customHeight="1" x14ac:dyDescent="0.2">
      <c r="B7" s="338"/>
      <c r="C7" s="339"/>
      <c r="D7" s="291" t="s">
        <v>15</v>
      </c>
      <c r="E7" s="292" t="s">
        <v>343</v>
      </c>
      <c r="F7" s="292" t="s">
        <v>343</v>
      </c>
      <c r="G7" s="292" t="s">
        <v>343</v>
      </c>
      <c r="H7" s="292" t="s">
        <v>343</v>
      </c>
      <c r="I7" s="292" t="s">
        <v>344</v>
      </c>
      <c r="J7" s="292" t="s">
        <v>344</v>
      </c>
      <c r="K7" s="292" t="s">
        <v>344</v>
      </c>
      <c r="L7" s="292" t="s">
        <v>344</v>
      </c>
      <c r="M7" s="293" t="s">
        <v>344</v>
      </c>
    </row>
    <row r="8" spans="2:14" s="9" customFormat="1" ht="3.75" customHeight="1" x14ac:dyDescent="0.2">
      <c r="B8" s="7"/>
      <c r="C8" s="7"/>
      <c r="D8" s="8"/>
      <c r="E8" s="8"/>
      <c r="F8" s="8"/>
      <c r="G8" s="8"/>
      <c r="H8" s="8"/>
      <c r="J8" s="10"/>
      <c r="K8" s="10"/>
      <c r="L8" s="10"/>
      <c r="M8" s="10"/>
      <c r="N8" s="50"/>
    </row>
    <row r="9" spans="2:14" s="11" customFormat="1" ht="15" customHeight="1" x14ac:dyDescent="0.2">
      <c r="B9" s="73" t="s">
        <v>5</v>
      </c>
      <c r="C9" s="73"/>
      <c r="D9" s="17"/>
      <c r="E9" s="17"/>
      <c r="F9" s="17"/>
      <c r="G9" s="17"/>
      <c r="H9" s="17"/>
      <c r="I9" s="17"/>
      <c r="J9" s="17"/>
      <c r="K9" s="17"/>
      <c r="L9" s="18"/>
      <c r="M9" s="18"/>
      <c r="N9" s="47"/>
    </row>
    <row r="10" spans="2:14" s="11" customFormat="1" ht="15" customHeight="1" x14ac:dyDescent="0.2">
      <c r="B10" s="75">
        <v>2020</v>
      </c>
      <c r="C10" s="73"/>
      <c r="D10" s="76">
        <v>28674</v>
      </c>
      <c r="E10" s="76">
        <v>4918720</v>
      </c>
      <c r="F10" s="76">
        <v>2779513</v>
      </c>
      <c r="G10" s="76">
        <v>2139207</v>
      </c>
      <c r="H10" s="178">
        <v>19148</v>
      </c>
      <c r="I10" s="76">
        <v>17359</v>
      </c>
      <c r="J10" s="76">
        <v>130642</v>
      </c>
      <c r="K10" s="76">
        <v>2239305</v>
      </c>
      <c r="L10" s="76">
        <v>1347216</v>
      </c>
      <c r="M10" s="76">
        <v>65857</v>
      </c>
      <c r="N10" s="47"/>
    </row>
    <row r="11" spans="2:14" s="11" customFormat="1" ht="15" customHeight="1" x14ac:dyDescent="0.2">
      <c r="B11" s="75">
        <v>2019</v>
      </c>
      <c r="C11" s="73"/>
      <c r="D11" s="76">
        <v>28661</v>
      </c>
      <c r="E11" s="76">
        <v>5762695</v>
      </c>
      <c r="F11" s="76">
        <v>2905296</v>
      </c>
      <c r="G11" s="76">
        <v>2857399</v>
      </c>
      <c r="H11" s="178">
        <v>3636</v>
      </c>
      <c r="I11" s="76">
        <v>15293</v>
      </c>
      <c r="J11" s="76">
        <v>72234</v>
      </c>
      <c r="K11" s="76">
        <v>2456023</v>
      </c>
      <c r="L11" s="76">
        <v>1551608</v>
      </c>
      <c r="M11" s="76">
        <v>60306</v>
      </c>
      <c r="N11" s="47"/>
    </row>
    <row r="12" spans="2:14" s="11" customFormat="1" ht="15" customHeight="1" x14ac:dyDescent="0.2">
      <c r="B12" s="75">
        <v>2018</v>
      </c>
      <c r="C12" s="73"/>
      <c r="D12" s="76">
        <v>27875</v>
      </c>
      <c r="E12" s="76">
        <v>5108489</v>
      </c>
      <c r="F12" s="76">
        <v>2604238</v>
      </c>
      <c r="G12" s="76">
        <v>2504251</v>
      </c>
      <c r="H12" s="178">
        <v>-9767</v>
      </c>
      <c r="I12" s="76">
        <v>14741</v>
      </c>
      <c r="J12" s="76">
        <v>65555</v>
      </c>
      <c r="K12" s="76">
        <v>2164904</v>
      </c>
      <c r="L12" s="76">
        <v>1381945</v>
      </c>
      <c r="M12" s="76">
        <v>60461</v>
      </c>
      <c r="N12" s="47"/>
    </row>
    <row r="13" spans="2:14" s="11" customFormat="1" ht="15" customHeight="1" x14ac:dyDescent="0.2">
      <c r="B13" s="75">
        <v>2017</v>
      </c>
      <c r="C13" s="73"/>
      <c r="D13" s="76">
        <v>26400</v>
      </c>
      <c r="E13" s="76">
        <v>4680514</v>
      </c>
      <c r="F13" s="76">
        <v>2427012</v>
      </c>
      <c r="G13" s="76">
        <v>2253502</v>
      </c>
      <c r="H13" s="178">
        <v>-13241</v>
      </c>
      <c r="I13" s="76">
        <v>11193</v>
      </c>
      <c r="J13" s="76">
        <v>61213</v>
      </c>
      <c r="K13" s="76">
        <v>1994450</v>
      </c>
      <c r="L13" s="76">
        <v>1242322</v>
      </c>
      <c r="M13" s="76">
        <v>78042</v>
      </c>
      <c r="N13" s="47"/>
    </row>
    <row r="14" spans="2:14" s="11" customFormat="1" ht="15" customHeight="1" x14ac:dyDescent="0.2">
      <c r="B14" s="75">
        <v>2016</v>
      </c>
      <c r="C14" s="73"/>
      <c r="D14" s="76">
        <v>25108</v>
      </c>
      <c r="E14" s="76">
        <v>4089424</v>
      </c>
      <c r="F14" s="76">
        <v>2142169</v>
      </c>
      <c r="G14" s="76">
        <v>1947255</v>
      </c>
      <c r="H14" s="178">
        <v>-6795</v>
      </c>
      <c r="I14" s="76">
        <v>10146</v>
      </c>
      <c r="J14" s="76">
        <v>57426</v>
      </c>
      <c r="K14" s="76">
        <v>1795618</v>
      </c>
      <c r="L14" s="76">
        <v>1081816</v>
      </c>
      <c r="M14" s="76">
        <v>86763</v>
      </c>
      <c r="N14" s="47"/>
    </row>
    <row r="15" spans="2:14" s="11" customFormat="1" ht="15" customHeight="1" x14ac:dyDescent="0.2">
      <c r="B15" s="75">
        <v>2015</v>
      </c>
      <c r="C15" s="75" t="s">
        <v>50</v>
      </c>
      <c r="D15" s="76">
        <v>24361</v>
      </c>
      <c r="E15" s="76">
        <v>3897567</v>
      </c>
      <c r="F15" s="76">
        <v>2053503</v>
      </c>
      <c r="G15" s="76">
        <v>1844064</v>
      </c>
      <c r="H15" s="185">
        <v>-10772</v>
      </c>
      <c r="I15" s="76">
        <v>8860</v>
      </c>
      <c r="J15" s="76">
        <v>49651</v>
      </c>
      <c r="K15" s="76">
        <v>1740399</v>
      </c>
      <c r="L15" s="76">
        <v>1059783</v>
      </c>
      <c r="M15" s="76">
        <v>105573</v>
      </c>
      <c r="N15" s="47"/>
    </row>
    <row r="16" spans="2:14" s="11" customFormat="1" ht="15" customHeight="1" x14ac:dyDescent="0.2">
      <c r="B16" s="255" t="s">
        <v>3</v>
      </c>
      <c r="C16" s="73"/>
      <c r="D16" s="73"/>
      <c r="E16" s="73"/>
      <c r="F16" s="73"/>
      <c r="G16" s="73"/>
      <c r="H16" s="73"/>
      <c r="I16" s="73"/>
      <c r="J16" s="73"/>
      <c r="K16" s="73"/>
      <c r="L16" s="77"/>
      <c r="M16" s="77"/>
      <c r="N16" s="14"/>
    </row>
    <row r="17" spans="2:14" s="11" customFormat="1" ht="15" customHeight="1" x14ac:dyDescent="0.2">
      <c r="B17" s="254" t="s">
        <v>34</v>
      </c>
      <c r="C17" s="208"/>
      <c r="D17" s="208"/>
      <c r="E17" s="208"/>
      <c r="F17" s="208"/>
      <c r="G17" s="208"/>
      <c r="H17" s="208"/>
      <c r="I17" s="208"/>
      <c r="J17" s="208"/>
      <c r="K17" s="208"/>
      <c r="L17" s="80"/>
      <c r="M17" s="80"/>
      <c r="N17" s="14"/>
    </row>
    <row r="18" spans="2:14" s="11" customFormat="1" ht="15" customHeight="1" x14ac:dyDescent="0.2">
      <c r="B18" s="75">
        <v>2020</v>
      </c>
      <c r="C18" s="208"/>
      <c r="D18" s="76">
        <v>18903</v>
      </c>
      <c r="E18" s="76">
        <v>195985</v>
      </c>
      <c r="F18" s="76">
        <v>78726</v>
      </c>
      <c r="G18" s="76">
        <v>117259</v>
      </c>
      <c r="H18" s="182">
        <v>-461</v>
      </c>
      <c r="I18" s="76">
        <v>36</v>
      </c>
      <c r="J18" s="76">
        <v>2474</v>
      </c>
      <c r="K18" s="76">
        <v>53624</v>
      </c>
      <c r="L18" s="76">
        <v>39212</v>
      </c>
      <c r="M18" s="76">
        <v>1168</v>
      </c>
      <c r="N18" s="14"/>
    </row>
    <row r="19" spans="2:14" s="11" customFormat="1" ht="15" customHeight="1" x14ac:dyDescent="0.2">
      <c r="B19" s="75">
        <v>2019</v>
      </c>
      <c r="C19" s="254"/>
      <c r="D19" s="76">
        <v>19148</v>
      </c>
      <c r="E19" s="76">
        <v>238455</v>
      </c>
      <c r="F19" s="76">
        <v>93947</v>
      </c>
      <c r="G19" s="76">
        <v>144508</v>
      </c>
      <c r="H19" s="182">
        <v>-120</v>
      </c>
      <c r="I19" s="76">
        <v>109</v>
      </c>
      <c r="J19" s="76">
        <v>2732</v>
      </c>
      <c r="K19" s="76">
        <v>64344</v>
      </c>
      <c r="L19" s="76">
        <v>48158</v>
      </c>
      <c r="M19" s="76">
        <v>950</v>
      </c>
      <c r="N19" s="14"/>
    </row>
    <row r="20" spans="2:14" s="11" customFormat="1" ht="15" customHeight="1" x14ac:dyDescent="0.2">
      <c r="B20" s="75">
        <v>2018</v>
      </c>
      <c r="C20" s="254"/>
      <c r="D20" s="76">
        <v>18804</v>
      </c>
      <c r="E20" s="76">
        <v>237451</v>
      </c>
      <c r="F20" s="76">
        <v>96102</v>
      </c>
      <c r="G20" s="76">
        <v>141349</v>
      </c>
      <c r="H20" s="182">
        <v>-179</v>
      </c>
      <c r="I20" s="76">
        <v>55</v>
      </c>
      <c r="J20" s="76">
        <v>2919</v>
      </c>
      <c r="K20" s="76">
        <v>65605</v>
      </c>
      <c r="L20" s="76">
        <v>49757</v>
      </c>
      <c r="M20" s="76">
        <v>1221</v>
      </c>
      <c r="N20" s="14"/>
    </row>
    <row r="21" spans="2:14" s="11" customFormat="1" ht="15" customHeight="1" x14ac:dyDescent="0.2">
      <c r="B21" s="75">
        <v>2017</v>
      </c>
      <c r="C21" s="254"/>
      <c r="D21" s="76">
        <v>17885</v>
      </c>
      <c r="E21" s="76">
        <v>221661</v>
      </c>
      <c r="F21" s="76">
        <v>93984</v>
      </c>
      <c r="G21" s="76">
        <v>127677</v>
      </c>
      <c r="H21" s="53">
        <v>-95</v>
      </c>
      <c r="I21" s="76">
        <v>56</v>
      </c>
      <c r="J21" s="76">
        <v>2913</v>
      </c>
      <c r="K21" s="76">
        <v>63744</v>
      </c>
      <c r="L21" s="76">
        <v>46164</v>
      </c>
      <c r="M21" s="76">
        <v>1005</v>
      </c>
      <c r="N21" s="14"/>
    </row>
    <row r="22" spans="2:14" s="11" customFormat="1" ht="15" customHeight="1" x14ac:dyDescent="0.2">
      <c r="B22" s="75">
        <v>2016</v>
      </c>
      <c r="C22" s="254"/>
      <c r="D22" s="76">
        <v>16948</v>
      </c>
      <c r="E22" s="76">
        <v>201564</v>
      </c>
      <c r="F22" s="76">
        <v>91837</v>
      </c>
      <c r="G22" s="76">
        <v>109727</v>
      </c>
      <c r="H22" s="177">
        <v>158</v>
      </c>
      <c r="I22" s="76">
        <v>50</v>
      </c>
      <c r="J22" s="76">
        <v>2984</v>
      </c>
      <c r="K22" s="76">
        <v>62735</v>
      </c>
      <c r="L22" s="76">
        <v>40616</v>
      </c>
      <c r="M22" s="76">
        <v>761</v>
      </c>
      <c r="N22" s="47"/>
    </row>
    <row r="23" spans="2:14" s="11" customFormat="1" ht="15" customHeight="1" x14ac:dyDescent="0.2">
      <c r="B23" s="75">
        <v>2015</v>
      </c>
      <c r="C23" s="75" t="s">
        <v>50</v>
      </c>
      <c r="D23" s="76">
        <v>16251</v>
      </c>
      <c r="E23" s="76">
        <v>190141</v>
      </c>
      <c r="F23" s="76">
        <v>88238</v>
      </c>
      <c r="G23" s="76">
        <v>101904</v>
      </c>
      <c r="H23" s="182">
        <v>-133</v>
      </c>
      <c r="I23" s="76">
        <v>50</v>
      </c>
      <c r="J23" s="76">
        <v>2471</v>
      </c>
      <c r="K23" s="76">
        <v>60919</v>
      </c>
      <c r="L23" s="76">
        <v>39291</v>
      </c>
      <c r="M23" s="76">
        <v>735</v>
      </c>
      <c r="N23" s="14"/>
    </row>
    <row r="24" spans="2:14" s="11" customFormat="1" ht="15" customHeight="1" x14ac:dyDescent="0.2">
      <c r="B24" s="254" t="s">
        <v>35</v>
      </c>
      <c r="C24" s="208"/>
      <c r="D24" s="208"/>
      <c r="E24" s="208"/>
      <c r="F24" s="208"/>
      <c r="G24" s="208"/>
      <c r="H24" s="208"/>
      <c r="I24" s="208"/>
      <c r="J24" s="208"/>
      <c r="K24" s="230"/>
      <c r="L24" s="80"/>
      <c r="M24" s="80"/>
      <c r="N24" s="14"/>
    </row>
    <row r="25" spans="2:14" s="11" customFormat="1" ht="15" customHeight="1" x14ac:dyDescent="0.2">
      <c r="B25" s="75">
        <v>2020</v>
      </c>
      <c r="C25" s="208"/>
      <c r="D25" s="76">
        <v>9771</v>
      </c>
      <c r="E25" s="76">
        <v>4722735</v>
      </c>
      <c r="F25" s="76">
        <v>2700788</v>
      </c>
      <c r="G25" s="76">
        <v>2021947</v>
      </c>
      <c r="H25" s="178">
        <v>19609</v>
      </c>
      <c r="I25" s="76">
        <v>17323</v>
      </c>
      <c r="J25" s="76">
        <v>128167</v>
      </c>
      <c r="K25" s="76">
        <v>2185681</v>
      </c>
      <c r="L25" s="76">
        <v>1308005</v>
      </c>
      <c r="M25" s="76">
        <v>64689</v>
      </c>
      <c r="N25" s="14"/>
    </row>
    <row r="26" spans="2:14" s="11" customFormat="1" ht="15" customHeight="1" x14ac:dyDescent="0.2">
      <c r="B26" s="75">
        <v>2019</v>
      </c>
      <c r="C26" s="254"/>
      <c r="D26" s="76">
        <v>9513</v>
      </c>
      <c r="E26" s="76">
        <v>5524240</v>
      </c>
      <c r="F26" s="76">
        <v>2811349</v>
      </c>
      <c r="G26" s="76">
        <v>2712891</v>
      </c>
      <c r="H26" s="178">
        <v>3756</v>
      </c>
      <c r="I26" s="76">
        <v>15184</v>
      </c>
      <c r="J26" s="76">
        <v>69502</v>
      </c>
      <c r="K26" s="76">
        <v>2391679</v>
      </c>
      <c r="L26" s="76">
        <v>1503450</v>
      </c>
      <c r="M26" s="76">
        <v>59356</v>
      </c>
      <c r="N26" s="14"/>
    </row>
    <row r="27" spans="2:14" s="11" customFormat="1" ht="15" customHeight="1" x14ac:dyDescent="0.2">
      <c r="B27" s="75">
        <v>2018</v>
      </c>
      <c r="C27" s="254"/>
      <c r="D27" s="76">
        <v>9071</v>
      </c>
      <c r="E27" s="76">
        <v>4871038</v>
      </c>
      <c r="F27" s="76">
        <v>2508136</v>
      </c>
      <c r="G27" s="76">
        <v>2362902</v>
      </c>
      <c r="H27" s="178">
        <v>-9588</v>
      </c>
      <c r="I27" s="76">
        <v>14686</v>
      </c>
      <c r="J27" s="76">
        <v>62636</v>
      </c>
      <c r="K27" s="76">
        <v>2099299</v>
      </c>
      <c r="L27" s="76">
        <v>1332188</v>
      </c>
      <c r="M27" s="76">
        <v>59240</v>
      </c>
      <c r="N27" s="14"/>
    </row>
    <row r="28" spans="2:14" s="11" customFormat="1" ht="15" customHeight="1" x14ac:dyDescent="0.2">
      <c r="B28" s="75">
        <v>2017</v>
      </c>
      <c r="C28" s="254"/>
      <c r="D28" s="76">
        <v>8515</v>
      </c>
      <c r="E28" s="76">
        <v>4458853</v>
      </c>
      <c r="F28" s="76">
        <v>2333028</v>
      </c>
      <c r="G28" s="76">
        <v>2125825</v>
      </c>
      <c r="H28" s="178">
        <v>-13146</v>
      </c>
      <c r="I28" s="76">
        <v>11137</v>
      </c>
      <c r="J28" s="76">
        <v>58299</v>
      </c>
      <c r="K28" s="76">
        <v>1930706</v>
      </c>
      <c r="L28" s="76">
        <v>1196158</v>
      </c>
      <c r="M28" s="76">
        <v>77037</v>
      </c>
      <c r="N28" s="14"/>
    </row>
    <row r="29" spans="2:14" s="11" customFormat="1" ht="15" customHeight="1" x14ac:dyDescent="0.2">
      <c r="B29" s="75">
        <v>2016</v>
      </c>
      <c r="C29" s="254"/>
      <c r="D29" s="76">
        <v>8160</v>
      </c>
      <c r="E29" s="76">
        <v>3887860</v>
      </c>
      <c r="F29" s="76">
        <v>2050332</v>
      </c>
      <c r="G29" s="76">
        <v>1837528</v>
      </c>
      <c r="H29" s="178">
        <v>-6953</v>
      </c>
      <c r="I29" s="76">
        <v>10096</v>
      </c>
      <c r="J29" s="76">
        <v>54442</v>
      </c>
      <c r="K29" s="76">
        <v>1732883</v>
      </c>
      <c r="L29" s="76">
        <v>1041199</v>
      </c>
      <c r="M29" s="76">
        <v>86002</v>
      </c>
      <c r="N29" s="47"/>
    </row>
    <row r="30" spans="2:14" s="11" customFormat="1" ht="15" customHeight="1" x14ac:dyDescent="0.2">
      <c r="B30" s="75">
        <v>2015</v>
      </c>
      <c r="C30" s="75" t="s">
        <v>50</v>
      </c>
      <c r="D30" s="76">
        <v>8110</v>
      </c>
      <c r="E30" s="76">
        <v>3707426</v>
      </c>
      <c r="F30" s="76">
        <v>1965265</v>
      </c>
      <c r="G30" s="76">
        <v>1742161</v>
      </c>
      <c r="H30" s="185">
        <v>-10640</v>
      </c>
      <c r="I30" s="76">
        <v>8810</v>
      </c>
      <c r="J30" s="76">
        <v>47180</v>
      </c>
      <c r="K30" s="76">
        <v>1679480</v>
      </c>
      <c r="L30" s="76">
        <v>1020492</v>
      </c>
      <c r="M30" s="76">
        <v>104838</v>
      </c>
      <c r="N30" s="14"/>
    </row>
    <row r="31" spans="2:14" s="11" customFormat="1" ht="15" customHeight="1" x14ac:dyDescent="0.2">
      <c r="B31" s="255" t="s">
        <v>55</v>
      </c>
      <c r="C31" s="73" t="s">
        <v>50</v>
      </c>
      <c r="D31" s="73"/>
      <c r="E31" s="73"/>
      <c r="F31" s="73"/>
      <c r="G31" s="73"/>
      <c r="H31" s="73"/>
      <c r="I31" s="73"/>
      <c r="J31" s="73"/>
      <c r="K31" s="73"/>
      <c r="L31" s="77"/>
      <c r="M31" s="77"/>
      <c r="N31" s="14"/>
    </row>
    <row r="32" spans="2:14" s="11" customFormat="1" ht="15" customHeight="1" x14ac:dyDescent="0.2">
      <c r="B32" s="254" t="s">
        <v>56</v>
      </c>
      <c r="C32" s="208" t="s">
        <v>50</v>
      </c>
      <c r="D32" s="208"/>
      <c r="E32" s="208"/>
      <c r="F32" s="257"/>
      <c r="G32" s="257"/>
      <c r="H32" s="257"/>
      <c r="I32" s="257"/>
      <c r="J32" s="257"/>
      <c r="K32" s="233"/>
      <c r="L32" s="80"/>
      <c r="M32" s="80"/>
      <c r="N32" s="14"/>
    </row>
    <row r="33" spans="2:14" s="11" customFormat="1" ht="15" customHeight="1" x14ac:dyDescent="0.2">
      <c r="B33" s="75">
        <v>2020</v>
      </c>
      <c r="C33" s="208"/>
      <c r="D33" s="76">
        <v>28653</v>
      </c>
      <c r="E33" s="76">
        <v>3904329</v>
      </c>
      <c r="F33" s="76">
        <v>2163559</v>
      </c>
      <c r="G33" s="76">
        <v>1740770</v>
      </c>
      <c r="H33" s="178">
        <v>19396</v>
      </c>
      <c r="I33" s="76">
        <v>2649</v>
      </c>
      <c r="J33" s="76">
        <v>110194</v>
      </c>
      <c r="K33" s="76">
        <v>1829633</v>
      </c>
      <c r="L33" s="76">
        <v>1047800</v>
      </c>
      <c r="M33" s="76">
        <v>55553</v>
      </c>
      <c r="N33" s="14"/>
    </row>
    <row r="34" spans="2:14" s="11" customFormat="1" ht="15" customHeight="1" x14ac:dyDescent="0.2">
      <c r="B34" s="75">
        <v>2019</v>
      </c>
      <c r="C34" s="257"/>
      <c r="D34" s="76">
        <v>28640</v>
      </c>
      <c r="E34" s="76">
        <v>4539519</v>
      </c>
      <c r="F34" s="76">
        <v>2356870</v>
      </c>
      <c r="G34" s="76">
        <v>2182649</v>
      </c>
      <c r="H34" s="178">
        <v>3931</v>
      </c>
      <c r="I34" s="76">
        <v>1633</v>
      </c>
      <c r="J34" s="76">
        <v>62733</v>
      </c>
      <c r="K34" s="76">
        <v>2052978</v>
      </c>
      <c r="L34" s="76">
        <v>1167461</v>
      </c>
      <c r="M34" s="76">
        <v>48801</v>
      </c>
      <c r="N34" s="14"/>
    </row>
    <row r="35" spans="2:14" s="11" customFormat="1" ht="15" customHeight="1" x14ac:dyDescent="0.2">
      <c r="B35" s="75">
        <v>2018</v>
      </c>
      <c r="C35" s="257"/>
      <c r="D35" s="76">
        <v>27858</v>
      </c>
      <c r="E35" s="76">
        <v>4107168</v>
      </c>
      <c r="F35" s="76">
        <v>2088742</v>
      </c>
      <c r="G35" s="76">
        <v>2018426</v>
      </c>
      <c r="H35" s="178">
        <v>-9431</v>
      </c>
      <c r="I35" s="76">
        <v>2467</v>
      </c>
      <c r="J35" s="76">
        <v>59427</v>
      </c>
      <c r="K35" s="76">
        <v>1807736</v>
      </c>
      <c r="L35" s="76">
        <v>1107668</v>
      </c>
      <c r="M35" s="76">
        <v>48375</v>
      </c>
      <c r="N35" s="14"/>
    </row>
    <row r="36" spans="2:14" s="11" customFormat="1" ht="15" customHeight="1" x14ac:dyDescent="0.2">
      <c r="B36" s="75">
        <v>2017</v>
      </c>
      <c r="C36" s="257"/>
      <c r="D36" s="76">
        <v>26384</v>
      </c>
      <c r="E36" s="76">
        <v>3841620</v>
      </c>
      <c r="F36" s="76">
        <v>2028812</v>
      </c>
      <c r="G36" s="76">
        <v>1812808</v>
      </c>
      <c r="H36" s="178">
        <v>-12185</v>
      </c>
      <c r="I36" s="76">
        <v>1302</v>
      </c>
      <c r="J36" s="76">
        <v>58128</v>
      </c>
      <c r="K36" s="76">
        <v>1711681</v>
      </c>
      <c r="L36" s="76">
        <v>1029540</v>
      </c>
      <c r="M36" s="76">
        <v>58598</v>
      </c>
      <c r="N36" s="14"/>
    </row>
    <row r="37" spans="2:14" s="11" customFormat="1" ht="15" customHeight="1" x14ac:dyDescent="0.2">
      <c r="B37" s="75">
        <v>2016</v>
      </c>
      <c r="C37" s="257"/>
      <c r="D37" s="76">
        <v>25093</v>
      </c>
      <c r="E37" s="76">
        <v>3333635</v>
      </c>
      <c r="F37" s="76">
        <v>1800295</v>
      </c>
      <c r="G37" s="76">
        <v>1533340</v>
      </c>
      <c r="H37" s="178">
        <v>-6720</v>
      </c>
      <c r="I37" s="76">
        <v>1473</v>
      </c>
      <c r="J37" s="76">
        <v>53534</v>
      </c>
      <c r="K37" s="76">
        <v>1541519</v>
      </c>
      <c r="L37" s="76">
        <v>893288</v>
      </c>
      <c r="M37" s="76">
        <v>65373</v>
      </c>
      <c r="N37" s="47"/>
    </row>
    <row r="38" spans="2:14" s="11" customFormat="1" ht="15" customHeight="1" x14ac:dyDescent="0.2">
      <c r="B38" s="75">
        <v>2015</v>
      </c>
      <c r="C38" s="75" t="s">
        <v>50</v>
      </c>
      <c r="D38" s="76">
        <v>24349</v>
      </c>
      <c r="E38" s="76">
        <v>3213737</v>
      </c>
      <c r="F38" s="76">
        <v>1718717</v>
      </c>
      <c r="G38" s="76">
        <v>1495020</v>
      </c>
      <c r="H38" s="185">
        <v>-10350</v>
      </c>
      <c r="I38" s="76">
        <v>1222</v>
      </c>
      <c r="J38" s="76">
        <v>44320</v>
      </c>
      <c r="K38" s="76">
        <v>1492250</v>
      </c>
      <c r="L38" s="76">
        <v>857354</v>
      </c>
      <c r="M38" s="76">
        <v>77635</v>
      </c>
      <c r="N38" s="14"/>
    </row>
    <row r="39" spans="2:14" s="11" customFormat="1" ht="15" customHeight="1" x14ac:dyDescent="0.2">
      <c r="B39" s="254" t="s">
        <v>57</v>
      </c>
      <c r="C39" s="208" t="s">
        <v>50</v>
      </c>
      <c r="D39" s="208"/>
      <c r="E39" s="208"/>
      <c r="F39" s="257"/>
      <c r="G39" s="257"/>
      <c r="H39" s="257"/>
      <c r="I39" s="257"/>
      <c r="J39" s="257"/>
      <c r="K39" s="233"/>
      <c r="L39" s="80"/>
      <c r="M39" s="80"/>
      <c r="N39" s="14"/>
    </row>
    <row r="40" spans="2:14" s="11" customFormat="1" ht="15" customHeight="1" x14ac:dyDescent="0.2">
      <c r="B40" s="75">
        <v>2020</v>
      </c>
      <c r="C40" s="208"/>
      <c r="D40" s="76">
        <v>27543</v>
      </c>
      <c r="E40" s="76">
        <v>1290760</v>
      </c>
      <c r="F40" s="76">
        <v>686467</v>
      </c>
      <c r="G40" s="76">
        <v>604293</v>
      </c>
      <c r="H40" s="178">
        <v>11946</v>
      </c>
      <c r="I40" s="76">
        <v>977</v>
      </c>
      <c r="J40" s="76">
        <v>26128</v>
      </c>
      <c r="K40" s="76">
        <v>609730</v>
      </c>
      <c r="L40" s="76">
        <v>342333</v>
      </c>
      <c r="M40" s="76">
        <v>26070</v>
      </c>
      <c r="N40" s="14"/>
    </row>
    <row r="41" spans="2:14" s="11" customFormat="1" ht="15" customHeight="1" x14ac:dyDescent="0.2">
      <c r="B41" s="75">
        <v>2019</v>
      </c>
      <c r="C41" s="257"/>
      <c r="D41" s="76">
        <v>27514</v>
      </c>
      <c r="E41" s="76">
        <v>1415549</v>
      </c>
      <c r="F41" s="76">
        <v>692413</v>
      </c>
      <c r="G41" s="76">
        <v>723136</v>
      </c>
      <c r="H41" s="178">
        <v>25157</v>
      </c>
      <c r="I41" s="76">
        <v>977</v>
      </c>
      <c r="J41" s="76">
        <v>15380</v>
      </c>
      <c r="K41" s="76">
        <v>644298</v>
      </c>
      <c r="L41" s="76">
        <v>393780</v>
      </c>
      <c r="M41" s="76">
        <v>18612</v>
      </c>
      <c r="N41" s="14"/>
    </row>
    <row r="42" spans="2:14" s="11" customFormat="1" ht="15" customHeight="1" x14ac:dyDescent="0.2">
      <c r="B42" s="75">
        <v>2018</v>
      </c>
      <c r="C42" s="257"/>
      <c r="D42" s="76">
        <v>26803</v>
      </c>
      <c r="E42" s="76">
        <v>1265890</v>
      </c>
      <c r="F42" s="76">
        <v>597213</v>
      </c>
      <c r="G42" s="76">
        <v>668677</v>
      </c>
      <c r="H42" s="178">
        <v>4908</v>
      </c>
      <c r="I42" s="76">
        <v>955</v>
      </c>
      <c r="J42" s="76">
        <v>15499</v>
      </c>
      <c r="K42" s="76">
        <v>533724</v>
      </c>
      <c r="L42" s="76">
        <v>362134</v>
      </c>
      <c r="M42" s="76">
        <v>16433</v>
      </c>
      <c r="N42" s="14"/>
    </row>
    <row r="43" spans="2:14" s="11" customFormat="1" ht="15" customHeight="1" x14ac:dyDescent="0.2">
      <c r="B43" s="75">
        <v>2017</v>
      </c>
      <c r="C43" s="257"/>
      <c r="D43" s="76">
        <v>25420</v>
      </c>
      <c r="E43" s="76">
        <v>1193783</v>
      </c>
      <c r="F43" s="76">
        <v>592966</v>
      </c>
      <c r="G43" s="76">
        <v>600817</v>
      </c>
      <c r="H43" s="178">
        <v>-1862</v>
      </c>
      <c r="I43" s="76">
        <v>659</v>
      </c>
      <c r="J43" s="76">
        <v>11705</v>
      </c>
      <c r="K43" s="76">
        <v>526546</v>
      </c>
      <c r="L43" s="76">
        <v>322717</v>
      </c>
      <c r="M43" s="76">
        <v>23638</v>
      </c>
      <c r="N43" s="14"/>
    </row>
    <row r="44" spans="2:14" s="11" customFormat="1" ht="15" customHeight="1" x14ac:dyDescent="0.2">
      <c r="B44" s="75">
        <v>2016</v>
      </c>
      <c r="C44" s="257"/>
      <c r="D44" s="76">
        <v>24190</v>
      </c>
      <c r="E44" s="76">
        <v>1071198</v>
      </c>
      <c r="F44" s="76">
        <v>549116</v>
      </c>
      <c r="G44" s="76">
        <v>522081</v>
      </c>
      <c r="H44" s="178">
        <v>-2700</v>
      </c>
      <c r="I44" s="76">
        <v>577</v>
      </c>
      <c r="J44" s="76">
        <v>10346</v>
      </c>
      <c r="K44" s="76">
        <v>491300</v>
      </c>
      <c r="L44" s="76">
        <v>284768</v>
      </c>
      <c r="M44" s="76">
        <v>32250</v>
      </c>
      <c r="N44" s="47"/>
    </row>
    <row r="45" spans="2:14" s="11" customFormat="1" ht="15" customHeight="1" x14ac:dyDescent="0.2">
      <c r="B45" s="75">
        <v>2015</v>
      </c>
      <c r="C45" s="75" t="s">
        <v>50</v>
      </c>
      <c r="D45" s="76">
        <v>23483</v>
      </c>
      <c r="E45" s="76">
        <v>1010823</v>
      </c>
      <c r="F45" s="76">
        <v>523372</v>
      </c>
      <c r="G45" s="76">
        <v>487451</v>
      </c>
      <c r="H45" s="178">
        <v>-6575</v>
      </c>
      <c r="I45" s="76">
        <v>386</v>
      </c>
      <c r="J45" s="76">
        <v>6446</v>
      </c>
      <c r="K45" s="76">
        <v>461986</v>
      </c>
      <c r="L45" s="76">
        <v>277662</v>
      </c>
      <c r="M45" s="76">
        <v>35175</v>
      </c>
      <c r="N45" s="14"/>
    </row>
    <row r="46" spans="2:14" s="11" customFormat="1" ht="15" customHeight="1" x14ac:dyDescent="0.2">
      <c r="B46" s="254" t="s">
        <v>58</v>
      </c>
      <c r="C46" s="208"/>
      <c r="D46" s="208"/>
      <c r="E46" s="208"/>
      <c r="F46" s="240"/>
      <c r="G46" s="240"/>
      <c r="H46" s="240"/>
      <c r="I46" s="240"/>
      <c r="J46" s="240"/>
      <c r="K46" s="240"/>
      <c r="L46" s="21"/>
      <c r="M46" s="21"/>
      <c r="N46" s="14"/>
    </row>
    <row r="47" spans="2:14" s="11" customFormat="1" ht="15" customHeight="1" x14ac:dyDescent="0.2">
      <c r="B47" s="75">
        <v>2020</v>
      </c>
      <c r="C47" s="208"/>
      <c r="D47" s="76">
        <v>958</v>
      </c>
      <c r="E47" s="76">
        <v>1477374</v>
      </c>
      <c r="F47" s="76">
        <v>901021</v>
      </c>
      <c r="G47" s="76">
        <v>576353</v>
      </c>
      <c r="H47" s="178">
        <v>11857</v>
      </c>
      <c r="I47" s="76">
        <v>1055</v>
      </c>
      <c r="J47" s="76">
        <v>53928</v>
      </c>
      <c r="K47" s="76">
        <v>768913</v>
      </c>
      <c r="L47" s="76">
        <v>355987</v>
      </c>
      <c r="M47" s="76">
        <v>15946</v>
      </c>
      <c r="N47" s="14"/>
    </row>
    <row r="48" spans="2:14" s="11" customFormat="1" ht="15" customHeight="1" x14ac:dyDescent="0.2">
      <c r="B48" s="75">
        <v>2019</v>
      </c>
      <c r="C48" s="232"/>
      <c r="D48" s="76">
        <v>964</v>
      </c>
      <c r="E48" s="76">
        <v>1695825</v>
      </c>
      <c r="F48" s="76">
        <v>946536</v>
      </c>
      <c r="G48" s="76">
        <v>749289</v>
      </c>
      <c r="H48" s="178">
        <v>-6847</v>
      </c>
      <c r="I48" s="76">
        <v>639</v>
      </c>
      <c r="J48" s="76">
        <v>28723</v>
      </c>
      <c r="K48" s="76">
        <v>815896</v>
      </c>
      <c r="L48" s="76">
        <v>419867</v>
      </c>
      <c r="M48" s="76">
        <v>20000</v>
      </c>
      <c r="N48" s="14"/>
    </row>
    <row r="49" spans="2:14" s="11" customFormat="1" ht="15" customHeight="1" x14ac:dyDescent="0.2">
      <c r="B49" s="75">
        <v>2018</v>
      </c>
      <c r="C49" s="232"/>
      <c r="D49" s="76">
        <v>905</v>
      </c>
      <c r="E49" s="76">
        <v>1505565</v>
      </c>
      <c r="F49" s="76">
        <v>831634</v>
      </c>
      <c r="G49" s="76">
        <v>673931</v>
      </c>
      <c r="H49" s="178">
        <v>-12498</v>
      </c>
      <c r="I49" s="76">
        <v>1292</v>
      </c>
      <c r="J49" s="76">
        <v>31081</v>
      </c>
      <c r="K49" s="76">
        <v>717771</v>
      </c>
      <c r="L49" s="76">
        <v>383159</v>
      </c>
      <c r="M49" s="76">
        <v>21135</v>
      </c>
      <c r="N49" s="14"/>
    </row>
    <row r="50" spans="2:14" s="11" customFormat="1" ht="15" customHeight="1" x14ac:dyDescent="0.2">
      <c r="B50" s="75">
        <v>2017</v>
      </c>
      <c r="C50" s="232"/>
      <c r="D50" s="76">
        <v>829</v>
      </c>
      <c r="E50" s="76">
        <v>1381912</v>
      </c>
      <c r="F50" s="76">
        <v>747842</v>
      </c>
      <c r="G50" s="76">
        <v>634070</v>
      </c>
      <c r="H50" s="178">
        <v>-15144</v>
      </c>
      <c r="I50" s="76">
        <v>303</v>
      </c>
      <c r="J50" s="76">
        <v>29876</v>
      </c>
      <c r="K50" s="76">
        <v>629837</v>
      </c>
      <c r="L50" s="76">
        <v>377845</v>
      </c>
      <c r="M50" s="76">
        <v>23831</v>
      </c>
      <c r="N50" s="14"/>
    </row>
    <row r="51" spans="2:14" s="11" customFormat="1" ht="15" customHeight="1" x14ac:dyDescent="0.2">
      <c r="B51" s="75">
        <v>2016</v>
      </c>
      <c r="C51" s="232"/>
      <c r="D51" s="76">
        <v>791</v>
      </c>
      <c r="E51" s="76">
        <v>1269409</v>
      </c>
      <c r="F51" s="76">
        <v>702258</v>
      </c>
      <c r="G51" s="76">
        <v>567150</v>
      </c>
      <c r="H51" s="178">
        <v>-5329</v>
      </c>
      <c r="I51" s="76">
        <v>697</v>
      </c>
      <c r="J51" s="76">
        <v>27112</v>
      </c>
      <c r="K51" s="76">
        <v>600731</v>
      </c>
      <c r="L51" s="76">
        <v>343207</v>
      </c>
      <c r="M51" s="76">
        <v>19927</v>
      </c>
      <c r="N51" s="47"/>
    </row>
    <row r="52" spans="2:14" s="11" customFormat="1" ht="15" customHeight="1" x14ac:dyDescent="0.2">
      <c r="B52" s="75">
        <v>2015</v>
      </c>
      <c r="C52" s="75" t="s">
        <v>50</v>
      </c>
      <c r="D52" s="12">
        <v>754</v>
      </c>
      <c r="E52" s="12">
        <v>1142985</v>
      </c>
      <c r="F52" s="12">
        <v>628044</v>
      </c>
      <c r="G52" s="12">
        <v>514941</v>
      </c>
      <c r="H52" s="178">
        <v>-5779</v>
      </c>
      <c r="I52" s="12">
        <v>429</v>
      </c>
      <c r="J52" s="12">
        <v>23798</v>
      </c>
      <c r="K52" s="12">
        <v>544343</v>
      </c>
      <c r="L52" s="12">
        <v>313506</v>
      </c>
      <c r="M52" s="12">
        <v>19983</v>
      </c>
      <c r="N52" s="14"/>
    </row>
    <row r="53" spans="2:14" s="11" customFormat="1" ht="15" customHeight="1" x14ac:dyDescent="0.2">
      <c r="B53" s="254" t="s">
        <v>59</v>
      </c>
      <c r="C53" s="208" t="s">
        <v>50</v>
      </c>
      <c r="D53" s="208"/>
      <c r="E53" s="208"/>
      <c r="F53" s="240"/>
      <c r="G53" s="240"/>
      <c r="H53" s="240"/>
      <c r="I53" s="240"/>
      <c r="J53" s="240"/>
      <c r="K53" s="240"/>
      <c r="L53" s="21"/>
      <c r="M53" s="21"/>
      <c r="N53" s="14"/>
    </row>
    <row r="54" spans="2:14" s="11" customFormat="1" ht="15" customHeight="1" x14ac:dyDescent="0.2">
      <c r="B54" s="75">
        <v>2020</v>
      </c>
      <c r="C54" s="208"/>
      <c r="D54" s="76">
        <v>152</v>
      </c>
      <c r="E54" s="76">
        <v>1136195</v>
      </c>
      <c r="F54" s="76">
        <v>576071</v>
      </c>
      <c r="G54" s="76">
        <v>560124</v>
      </c>
      <c r="H54" s="178">
        <v>-4407</v>
      </c>
      <c r="I54" s="76">
        <v>617</v>
      </c>
      <c r="J54" s="76">
        <v>30138</v>
      </c>
      <c r="K54" s="76">
        <v>450991</v>
      </c>
      <c r="L54" s="76">
        <v>349480</v>
      </c>
      <c r="M54" s="76">
        <v>13537</v>
      </c>
      <c r="N54" s="14"/>
    </row>
    <row r="55" spans="2:14" s="11" customFormat="1" ht="15" customHeight="1" x14ac:dyDescent="0.2">
      <c r="B55" s="75">
        <v>2019</v>
      </c>
      <c r="C55" s="232"/>
      <c r="D55" s="76">
        <v>162</v>
      </c>
      <c r="E55" s="76">
        <v>1428145</v>
      </c>
      <c r="F55" s="76">
        <v>717921</v>
      </c>
      <c r="G55" s="76">
        <v>710224</v>
      </c>
      <c r="H55" s="178">
        <v>-14379</v>
      </c>
      <c r="I55" s="76">
        <v>17</v>
      </c>
      <c r="J55" s="76">
        <v>18630</v>
      </c>
      <c r="K55" s="76">
        <v>592783</v>
      </c>
      <c r="L55" s="76">
        <v>353814</v>
      </c>
      <c r="M55" s="76">
        <v>10189</v>
      </c>
      <c r="N55" s="76"/>
    </row>
    <row r="56" spans="2:14" s="11" customFormat="1" ht="15" customHeight="1" x14ac:dyDescent="0.2">
      <c r="B56" s="75">
        <v>2018</v>
      </c>
      <c r="C56" s="232"/>
      <c r="D56" s="76">
        <v>150</v>
      </c>
      <c r="E56" s="76">
        <v>1335713</v>
      </c>
      <c r="F56" s="76">
        <v>659895</v>
      </c>
      <c r="G56" s="76">
        <v>675818</v>
      </c>
      <c r="H56" s="178">
        <v>-1842</v>
      </c>
      <c r="I56" s="76">
        <v>221</v>
      </c>
      <c r="J56" s="76">
        <v>12847</v>
      </c>
      <c r="K56" s="76">
        <v>556240</v>
      </c>
      <c r="L56" s="76">
        <v>362376</v>
      </c>
      <c r="M56" s="76">
        <v>10807</v>
      </c>
      <c r="N56" s="14"/>
    </row>
    <row r="57" spans="2:14" s="11" customFormat="1" ht="15" customHeight="1" x14ac:dyDescent="0.2">
      <c r="B57" s="75">
        <v>2017</v>
      </c>
      <c r="C57" s="232"/>
      <c r="D57" s="76">
        <v>135</v>
      </c>
      <c r="E57" s="76">
        <v>1265924</v>
      </c>
      <c r="F57" s="76">
        <v>688004</v>
      </c>
      <c r="G57" s="76">
        <v>577920</v>
      </c>
      <c r="H57" s="178">
        <v>4822</v>
      </c>
      <c r="I57" s="76">
        <v>339</v>
      </c>
      <c r="J57" s="76">
        <v>16546</v>
      </c>
      <c r="K57" s="76">
        <v>555299</v>
      </c>
      <c r="L57" s="76">
        <v>328978</v>
      </c>
      <c r="M57" s="76">
        <v>11128</v>
      </c>
      <c r="N57" s="14"/>
    </row>
    <row r="58" spans="2:14" s="11" customFormat="1" ht="15" customHeight="1" x14ac:dyDescent="0.2">
      <c r="B58" s="75">
        <v>2016</v>
      </c>
      <c r="C58" s="232"/>
      <c r="D58" s="76">
        <v>112</v>
      </c>
      <c r="E58" s="76">
        <v>993028</v>
      </c>
      <c r="F58" s="76">
        <v>548920</v>
      </c>
      <c r="G58" s="76">
        <v>444108</v>
      </c>
      <c r="H58" s="177">
        <v>1309</v>
      </c>
      <c r="I58" s="76">
        <v>199</v>
      </c>
      <c r="J58" s="76">
        <v>16076</v>
      </c>
      <c r="K58" s="76">
        <v>449488</v>
      </c>
      <c r="L58" s="76">
        <v>265313</v>
      </c>
      <c r="M58" s="76">
        <v>13196</v>
      </c>
      <c r="N58" s="47"/>
    </row>
    <row r="59" spans="2:14" s="11" customFormat="1" ht="15" customHeight="1" x14ac:dyDescent="0.2">
      <c r="B59" s="75">
        <v>2015</v>
      </c>
      <c r="C59" s="75" t="s">
        <v>50</v>
      </c>
      <c r="D59" s="76">
        <v>112</v>
      </c>
      <c r="E59" s="76">
        <v>1059929</v>
      </c>
      <c r="F59" s="76">
        <v>567301</v>
      </c>
      <c r="G59" s="76">
        <v>492628</v>
      </c>
      <c r="H59" s="177">
        <v>2004</v>
      </c>
      <c r="I59" s="76">
        <v>406</v>
      </c>
      <c r="J59" s="76">
        <v>14075</v>
      </c>
      <c r="K59" s="76">
        <v>485920</v>
      </c>
      <c r="L59" s="76">
        <v>266186</v>
      </c>
      <c r="M59" s="76">
        <v>22477</v>
      </c>
      <c r="N59" s="14"/>
    </row>
    <row r="60" spans="2:14" s="11" customFormat="1" ht="15" customHeight="1" x14ac:dyDescent="0.2">
      <c r="B60" s="254" t="s">
        <v>60</v>
      </c>
      <c r="C60" s="208" t="s">
        <v>50</v>
      </c>
      <c r="D60" s="208"/>
      <c r="E60" s="208"/>
      <c r="F60" s="241"/>
      <c r="G60" s="241"/>
      <c r="H60" s="241"/>
      <c r="I60" s="241"/>
      <c r="J60" s="241"/>
      <c r="K60" s="241"/>
      <c r="L60" s="80"/>
      <c r="M60" s="80"/>
      <c r="N60" s="14"/>
    </row>
    <row r="61" spans="2:14" s="11" customFormat="1" ht="15" customHeight="1" x14ac:dyDescent="0.2">
      <c r="B61" s="75">
        <v>2020</v>
      </c>
      <c r="C61" s="208"/>
      <c r="D61" s="76">
        <v>21</v>
      </c>
      <c r="E61" s="76">
        <v>1014391</v>
      </c>
      <c r="F61" s="76">
        <v>615955</v>
      </c>
      <c r="G61" s="76">
        <v>398436</v>
      </c>
      <c r="H61" s="182">
        <v>-248</v>
      </c>
      <c r="I61" s="76">
        <v>14710</v>
      </c>
      <c r="J61" s="76">
        <v>20447</v>
      </c>
      <c r="K61" s="76">
        <v>409672</v>
      </c>
      <c r="L61" s="76">
        <v>299416</v>
      </c>
      <c r="M61" s="76">
        <v>10304</v>
      </c>
      <c r="N61" s="14"/>
    </row>
    <row r="62" spans="2:14" s="11" customFormat="1" ht="15" customHeight="1" x14ac:dyDescent="0.2">
      <c r="B62" s="75">
        <v>2019</v>
      </c>
      <c r="C62" s="257"/>
      <c r="D62" s="76">
        <v>21</v>
      </c>
      <c r="E62" s="76">
        <v>1223176</v>
      </c>
      <c r="F62" s="76">
        <v>548425</v>
      </c>
      <c r="G62" s="76">
        <v>674751</v>
      </c>
      <c r="H62" s="182">
        <v>-295</v>
      </c>
      <c r="I62" s="76">
        <v>13660</v>
      </c>
      <c r="J62" s="76">
        <v>9501</v>
      </c>
      <c r="K62" s="76">
        <v>403045</v>
      </c>
      <c r="L62" s="76">
        <v>384147</v>
      </c>
      <c r="M62" s="76">
        <v>11505</v>
      </c>
      <c r="N62" s="14"/>
    </row>
    <row r="63" spans="2:14" s="11" customFormat="1" ht="15" customHeight="1" x14ac:dyDescent="0.2">
      <c r="B63" s="75">
        <v>2018</v>
      </c>
      <c r="C63" s="257"/>
      <c r="D63" s="76">
        <v>17</v>
      </c>
      <c r="E63" s="76">
        <v>1001321</v>
      </c>
      <c r="F63" s="76">
        <v>515496</v>
      </c>
      <c r="G63" s="76">
        <v>485825</v>
      </c>
      <c r="H63" s="182">
        <v>-335</v>
      </c>
      <c r="I63" s="76">
        <v>12274</v>
      </c>
      <c r="J63" s="76">
        <v>6129</v>
      </c>
      <c r="K63" s="76">
        <v>357168</v>
      </c>
      <c r="L63" s="76">
        <v>274277</v>
      </c>
      <c r="M63" s="76">
        <v>12087</v>
      </c>
      <c r="N63" s="14"/>
    </row>
    <row r="64" spans="2:14" s="11" customFormat="1" ht="15" customHeight="1" x14ac:dyDescent="0.2">
      <c r="B64" s="75">
        <v>2017</v>
      </c>
      <c r="C64" s="257"/>
      <c r="D64" s="76">
        <v>16</v>
      </c>
      <c r="E64" s="76">
        <v>838894</v>
      </c>
      <c r="F64" s="76">
        <v>398199</v>
      </c>
      <c r="G64" s="76">
        <v>440695</v>
      </c>
      <c r="H64" s="178">
        <v>-1057</v>
      </c>
      <c r="I64" s="76">
        <v>9891</v>
      </c>
      <c r="J64" s="76">
        <v>3085</v>
      </c>
      <c r="K64" s="76">
        <v>282769</v>
      </c>
      <c r="L64" s="76">
        <v>212782</v>
      </c>
      <c r="M64" s="76">
        <v>19444</v>
      </c>
      <c r="N64" s="14"/>
    </row>
    <row r="65" spans="2:14" s="11" customFormat="1" ht="15" customHeight="1" x14ac:dyDescent="0.2">
      <c r="B65" s="75">
        <v>2016</v>
      </c>
      <c r="C65" s="257"/>
      <c r="D65" s="76">
        <v>15</v>
      </c>
      <c r="E65" s="76">
        <v>755789</v>
      </c>
      <c r="F65" s="76">
        <v>341875</v>
      </c>
      <c r="G65" s="76">
        <v>413915</v>
      </c>
      <c r="H65" s="182">
        <v>-75</v>
      </c>
      <c r="I65" s="76">
        <v>8673</v>
      </c>
      <c r="J65" s="76">
        <v>3892</v>
      </c>
      <c r="K65" s="76">
        <v>254099</v>
      </c>
      <c r="L65" s="76">
        <v>188528</v>
      </c>
      <c r="M65" s="76">
        <v>21389</v>
      </c>
      <c r="N65" s="47"/>
    </row>
    <row r="66" spans="2:14" s="11" customFormat="1" ht="15" customHeight="1" x14ac:dyDescent="0.2">
      <c r="B66" s="75">
        <v>2015</v>
      </c>
      <c r="C66" s="75" t="s">
        <v>50</v>
      </c>
      <c r="D66" s="76">
        <v>12</v>
      </c>
      <c r="E66" s="76">
        <v>683830</v>
      </c>
      <c r="F66" s="76">
        <v>334786</v>
      </c>
      <c r="G66" s="76">
        <v>349045</v>
      </c>
      <c r="H66" s="182">
        <v>-423</v>
      </c>
      <c r="I66" s="76">
        <v>7638</v>
      </c>
      <c r="J66" s="76">
        <v>5331</v>
      </c>
      <c r="K66" s="76">
        <v>248149</v>
      </c>
      <c r="L66" s="76">
        <v>202428</v>
      </c>
      <c r="M66" s="76">
        <v>27938</v>
      </c>
      <c r="N66" s="14"/>
    </row>
    <row r="67" spans="2:14" s="11" customFormat="1" ht="15" customHeight="1" x14ac:dyDescent="0.2">
      <c r="B67" s="255" t="s">
        <v>36</v>
      </c>
      <c r="C67" s="73"/>
      <c r="D67" s="73"/>
      <c r="E67" s="73"/>
      <c r="F67" s="73"/>
      <c r="G67" s="73"/>
      <c r="H67" s="73"/>
      <c r="I67" s="73"/>
      <c r="J67" s="73"/>
      <c r="K67" s="82"/>
      <c r="L67" s="47"/>
      <c r="M67" s="47"/>
      <c r="N67" s="14"/>
    </row>
    <row r="68" spans="2:14" s="11" customFormat="1" ht="15" customHeight="1" x14ac:dyDescent="0.2">
      <c r="B68" s="265" t="s">
        <v>17</v>
      </c>
      <c r="C68" s="73"/>
      <c r="D68" s="73"/>
      <c r="E68" s="73"/>
      <c r="F68" s="208"/>
      <c r="G68" s="208"/>
      <c r="H68" s="208"/>
      <c r="I68" s="208"/>
      <c r="J68" s="208"/>
      <c r="K68" s="83"/>
      <c r="L68" s="47"/>
      <c r="M68" s="47"/>
      <c r="N68" s="14"/>
    </row>
    <row r="69" spans="2:14" s="11" customFormat="1" ht="15" customHeight="1" x14ac:dyDescent="0.2">
      <c r="B69" s="75">
        <v>2020</v>
      </c>
      <c r="C69" s="73"/>
      <c r="D69" s="76">
        <v>4755</v>
      </c>
      <c r="E69" s="76">
        <v>75945</v>
      </c>
      <c r="F69" s="76">
        <v>69291</v>
      </c>
      <c r="G69" s="76">
        <v>6654</v>
      </c>
      <c r="H69" s="178">
        <v>649</v>
      </c>
      <c r="I69" s="76">
        <v>118</v>
      </c>
      <c r="J69" s="76">
        <v>5456</v>
      </c>
      <c r="K69" s="76">
        <v>39201</v>
      </c>
      <c r="L69" s="76">
        <v>15166</v>
      </c>
      <c r="M69" s="76">
        <v>547</v>
      </c>
      <c r="N69" s="14"/>
    </row>
    <row r="70" spans="2:14" s="11" customFormat="1" ht="15" customHeight="1" x14ac:dyDescent="0.2">
      <c r="B70" s="75">
        <v>2019</v>
      </c>
      <c r="C70" s="254"/>
      <c r="D70" s="76">
        <v>4752</v>
      </c>
      <c r="E70" s="76">
        <v>89034</v>
      </c>
      <c r="F70" s="76">
        <v>82276</v>
      </c>
      <c r="G70" s="76">
        <v>6758</v>
      </c>
      <c r="H70" s="178">
        <v>753</v>
      </c>
      <c r="I70" s="76">
        <v>28</v>
      </c>
      <c r="J70" s="76">
        <v>5030</v>
      </c>
      <c r="K70" s="76">
        <v>44886</v>
      </c>
      <c r="L70" s="76">
        <v>18380</v>
      </c>
      <c r="M70" s="76">
        <v>601</v>
      </c>
      <c r="N70" s="14"/>
    </row>
    <row r="71" spans="2:14" s="11" customFormat="1" ht="15" customHeight="1" x14ac:dyDescent="0.2">
      <c r="B71" s="75">
        <v>2018</v>
      </c>
      <c r="C71" s="254"/>
      <c r="D71" s="76">
        <v>4828</v>
      </c>
      <c r="E71" s="76">
        <v>83855</v>
      </c>
      <c r="F71" s="76">
        <v>76403</v>
      </c>
      <c r="G71" s="76">
        <v>7452</v>
      </c>
      <c r="H71" s="178">
        <v>1021</v>
      </c>
      <c r="I71" s="76">
        <v>37</v>
      </c>
      <c r="J71" s="76">
        <v>4569</v>
      </c>
      <c r="K71" s="76">
        <v>42369</v>
      </c>
      <c r="L71" s="76">
        <v>18069</v>
      </c>
      <c r="M71" s="76">
        <v>651</v>
      </c>
      <c r="N71" s="14"/>
    </row>
    <row r="72" spans="2:14" s="11" customFormat="1" ht="15" customHeight="1" x14ac:dyDescent="0.2">
      <c r="B72" s="75">
        <v>2017</v>
      </c>
      <c r="C72" s="254"/>
      <c r="D72" s="76">
        <v>4679</v>
      </c>
      <c r="E72" s="76">
        <v>76032</v>
      </c>
      <c r="F72" s="76">
        <v>68820</v>
      </c>
      <c r="G72" s="76">
        <v>7212</v>
      </c>
      <c r="H72" s="178">
        <v>647</v>
      </c>
      <c r="I72" s="76">
        <v>38</v>
      </c>
      <c r="J72" s="76">
        <v>4141</v>
      </c>
      <c r="K72" s="76">
        <v>39016</v>
      </c>
      <c r="L72" s="76">
        <v>16788</v>
      </c>
      <c r="M72" s="76">
        <v>658</v>
      </c>
      <c r="N72" s="14"/>
    </row>
    <row r="73" spans="2:14" s="11" customFormat="1" ht="15" customHeight="1" x14ac:dyDescent="0.2">
      <c r="B73" s="75">
        <v>2016</v>
      </c>
      <c r="C73" s="254"/>
      <c r="D73" s="76">
        <v>4645</v>
      </c>
      <c r="E73" s="76">
        <v>66840</v>
      </c>
      <c r="F73" s="76">
        <v>63300</v>
      </c>
      <c r="G73" s="76">
        <v>3540</v>
      </c>
      <c r="H73" s="182">
        <v>-64</v>
      </c>
      <c r="I73" s="76">
        <v>34</v>
      </c>
      <c r="J73" s="76">
        <v>4299</v>
      </c>
      <c r="K73" s="76">
        <v>36223</v>
      </c>
      <c r="L73" s="76">
        <v>13997</v>
      </c>
      <c r="M73" s="76">
        <v>567</v>
      </c>
      <c r="N73" s="47"/>
    </row>
    <row r="74" spans="2:14" s="11" customFormat="1" ht="15" customHeight="1" x14ac:dyDescent="0.2">
      <c r="B74" s="75">
        <v>2015</v>
      </c>
      <c r="C74" s="75" t="s">
        <v>50</v>
      </c>
      <c r="D74" s="76">
        <v>4574</v>
      </c>
      <c r="E74" s="76">
        <v>65233</v>
      </c>
      <c r="F74" s="76">
        <v>59509</v>
      </c>
      <c r="G74" s="76">
        <v>5724</v>
      </c>
      <c r="H74" s="182">
        <v>-70</v>
      </c>
      <c r="I74" s="76">
        <v>59</v>
      </c>
      <c r="J74" s="76">
        <v>3062</v>
      </c>
      <c r="K74" s="76">
        <v>34185</v>
      </c>
      <c r="L74" s="76">
        <v>14559</v>
      </c>
      <c r="M74" s="76">
        <v>745</v>
      </c>
      <c r="N74" s="14"/>
    </row>
    <row r="75" spans="2:14" s="11" customFormat="1" ht="15" customHeight="1" x14ac:dyDescent="0.2">
      <c r="B75" s="265" t="s">
        <v>18</v>
      </c>
      <c r="C75" s="73"/>
      <c r="D75" s="73"/>
      <c r="E75" s="73"/>
      <c r="F75" s="208"/>
      <c r="G75" s="208"/>
      <c r="H75" s="208"/>
      <c r="I75" s="208"/>
      <c r="J75" s="208"/>
      <c r="K75" s="83"/>
      <c r="L75" s="47"/>
      <c r="M75" s="47"/>
      <c r="N75" s="14"/>
    </row>
    <row r="76" spans="2:14" s="11" customFormat="1" ht="15" customHeight="1" x14ac:dyDescent="0.2">
      <c r="B76" s="75">
        <v>2020</v>
      </c>
      <c r="C76" s="73"/>
      <c r="D76" s="76">
        <v>15</v>
      </c>
      <c r="E76" s="76">
        <v>10482</v>
      </c>
      <c r="F76" s="76">
        <v>8529</v>
      </c>
      <c r="G76" s="76">
        <v>1953</v>
      </c>
      <c r="H76" s="178">
        <v>45</v>
      </c>
      <c r="I76" s="76">
        <v>41</v>
      </c>
      <c r="J76" s="76">
        <v>737</v>
      </c>
      <c r="K76" s="76">
        <v>4396</v>
      </c>
      <c r="L76" s="76">
        <v>4251</v>
      </c>
      <c r="M76" s="76">
        <v>68</v>
      </c>
      <c r="N76" s="14"/>
    </row>
    <row r="77" spans="2:14" s="11" customFormat="1" ht="15" customHeight="1" x14ac:dyDescent="0.2">
      <c r="B77" s="75">
        <v>2019</v>
      </c>
      <c r="C77" s="254"/>
      <c r="D77" s="76">
        <v>14</v>
      </c>
      <c r="E77" s="76">
        <v>9907</v>
      </c>
      <c r="F77" s="76">
        <v>7893</v>
      </c>
      <c r="G77" s="76">
        <v>2014</v>
      </c>
      <c r="H77" s="182">
        <v>-241</v>
      </c>
      <c r="I77" s="76">
        <v>0</v>
      </c>
      <c r="J77" s="76">
        <v>121</v>
      </c>
      <c r="K77" s="76">
        <v>4430</v>
      </c>
      <c r="L77" s="76">
        <v>3814</v>
      </c>
      <c r="M77" s="76">
        <v>146</v>
      </c>
      <c r="N77" s="14"/>
    </row>
    <row r="78" spans="2:14" s="11" customFormat="1" ht="15" customHeight="1" x14ac:dyDescent="0.2">
      <c r="B78" s="75">
        <v>2018</v>
      </c>
      <c r="C78" s="254"/>
      <c r="D78" s="76">
        <v>15</v>
      </c>
      <c r="E78" s="76">
        <v>7676</v>
      </c>
      <c r="F78" s="76">
        <v>6587</v>
      </c>
      <c r="G78" s="76">
        <v>1089</v>
      </c>
      <c r="H78" s="182">
        <v>-11</v>
      </c>
      <c r="I78" s="76">
        <v>0</v>
      </c>
      <c r="J78" s="76">
        <v>41</v>
      </c>
      <c r="K78" s="76">
        <v>3232</v>
      </c>
      <c r="L78" s="76">
        <v>2685</v>
      </c>
      <c r="M78" s="76">
        <v>78</v>
      </c>
      <c r="N78" s="14"/>
    </row>
    <row r="79" spans="2:14" s="11" customFormat="1" ht="15" customHeight="1" x14ac:dyDescent="0.2">
      <c r="B79" s="75">
        <v>2017</v>
      </c>
      <c r="C79" s="254"/>
      <c r="D79" s="76">
        <v>15</v>
      </c>
      <c r="E79" s="76">
        <v>6230</v>
      </c>
      <c r="F79" s="76">
        <v>5272</v>
      </c>
      <c r="G79" s="76">
        <v>958</v>
      </c>
      <c r="H79" s="178">
        <v>18</v>
      </c>
      <c r="I79" s="76">
        <v>0</v>
      </c>
      <c r="J79" s="76">
        <v>81</v>
      </c>
      <c r="K79" s="76">
        <v>2620</v>
      </c>
      <c r="L79" s="76">
        <v>2138</v>
      </c>
      <c r="M79" s="76">
        <v>78</v>
      </c>
      <c r="N79" s="14"/>
    </row>
    <row r="80" spans="2:14" s="11" customFormat="1" ht="15" customHeight="1" x14ac:dyDescent="0.2">
      <c r="B80" s="75">
        <v>2016</v>
      </c>
      <c r="C80" s="254"/>
      <c r="D80" s="76">
        <v>17</v>
      </c>
      <c r="E80" s="76">
        <v>5995</v>
      </c>
      <c r="F80" s="76">
        <v>4540</v>
      </c>
      <c r="G80" s="76">
        <v>1455</v>
      </c>
      <c r="H80" s="182">
        <v>-39</v>
      </c>
      <c r="I80" s="76">
        <v>0</v>
      </c>
      <c r="J80" s="76">
        <v>100</v>
      </c>
      <c r="K80" s="76">
        <v>2725</v>
      </c>
      <c r="L80" s="76">
        <v>1953</v>
      </c>
      <c r="M80" s="76">
        <v>90</v>
      </c>
      <c r="N80" s="47"/>
    </row>
    <row r="81" spans="2:14" s="11" customFormat="1" ht="15" customHeight="1" x14ac:dyDescent="0.2">
      <c r="B81" s="75">
        <v>2015</v>
      </c>
      <c r="C81" s="75" t="s">
        <v>50</v>
      </c>
      <c r="D81" s="76">
        <v>17</v>
      </c>
      <c r="E81" s="76">
        <v>4360</v>
      </c>
      <c r="F81" s="76">
        <v>3700</v>
      </c>
      <c r="G81" s="76">
        <v>660</v>
      </c>
      <c r="H81" s="177">
        <v>4</v>
      </c>
      <c r="I81" s="76">
        <v>0</v>
      </c>
      <c r="J81" s="76">
        <v>0</v>
      </c>
      <c r="K81" s="76">
        <v>1409</v>
      </c>
      <c r="L81" s="76">
        <v>2104</v>
      </c>
      <c r="M81" s="76">
        <v>123</v>
      </c>
      <c r="N81" s="14"/>
    </row>
    <row r="82" spans="2:14" s="11" customFormat="1" ht="15" customHeight="1" x14ac:dyDescent="0.2">
      <c r="B82" s="265" t="s">
        <v>19</v>
      </c>
      <c r="C82" s="73"/>
      <c r="D82" s="73"/>
      <c r="E82" s="73"/>
      <c r="F82" s="208"/>
      <c r="G82" s="208"/>
      <c r="H82" s="208"/>
      <c r="I82" s="208"/>
      <c r="J82" s="208"/>
      <c r="K82" s="83"/>
      <c r="L82" s="47"/>
      <c r="M82" s="47"/>
      <c r="N82" s="14"/>
    </row>
    <row r="83" spans="2:14" s="11" customFormat="1" ht="15" customHeight="1" x14ac:dyDescent="0.2">
      <c r="B83" s="75">
        <v>2020</v>
      </c>
      <c r="C83" s="73"/>
      <c r="D83" s="76">
        <v>726</v>
      </c>
      <c r="E83" s="76">
        <v>313161</v>
      </c>
      <c r="F83" s="76">
        <v>241538</v>
      </c>
      <c r="G83" s="76">
        <v>71623</v>
      </c>
      <c r="H83" s="178">
        <v>2683</v>
      </c>
      <c r="I83" s="76">
        <v>501</v>
      </c>
      <c r="J83" s="76">
        <v>12083</v>
      </c>
      <c r="K83" s="76">
        <v>185997</v>
      </c>
      <c r="L83" s="76">
        <v>52950</v>
      </c>
      <c r="M83" s="76">
        <v>1471</v>
      </c>
      <c r="N83" s="14"/>
    </row>
    <row r="84" spans="2:14" s="11" customFormat="1" ht="15" customHeight="1" x14ac:dyDescent="0.2">
      <c r="B84" s="75">
        <v>2019</v>
      </c>
      <c r="C84" s="254"/>
      <c r="D84" s="76">
        <v>717</v>
      </c>
      <c r="E84" s="76">
        <v>366011</v>
      </c>
      <c r="F84" s="76">
        <v>283616</v>
      </c>
      <c r="G84" s="76">
        <v>82395</v>
      </c>
      <c r="H84" s="178">
        <v>3056</v>
      </c>
      <c r="I84" s="76">
        <v>259</v>
      </c>
      <c r="J84" s="76">
        <v>9047</v>
      </c>
      <c r="K84" s="76">
        <v>215001</v>
      </c>
      <c r="L84" s="76">
        <v>60220</v>
      </c>
      <c r="M84" s="76">
        <v>1691</v>
      </c>
      <c r="N84" s="14"/>
    </row>
    <row r="85" spans="2:14" s="11" customFormat="1" ht="15" customHeight="1" x14ac:dyDescent="0.2">
      <c r="B85" s="75">
        <v>2018</v>
      </c>
      <c r="C85" s="254"/>
      <c r="D85" s="76">
        <v>715</v>
      </c>
      <c r="E85" s="76">
        <v>279091</v>
      </c>
      <c r="F85" s="76">
        <v>210062</v>
      </c>
      <c r="G85" s="76">
        <v>69029</v>
      </c>
      <c r="H85" s="178">
        <v>1704</v>
      </c>
      <c r="I85" s="76">
        <v>977</v>
      </c>
      <c r="J85" s="76">
        <v>8140</v>
      </c>
      <c r="K85" s="76">
        <v>142339</v>
      </c>
      <c r="L85" s="76">
        <v>53213</v>
      </c>
      <c r="M85" s="76">
        <v>1845</v>
      </c>
      <c r="N85" s="14"/>
    </row>
    <row r="86" spans="2:14" s="11" customFormat="1" ht="15" customHeight="1" x14ac:dyDescent="0.2">
      <c r="B86" s="75">
        <v>2017</v>
      </c>
      <c r="C86" s="254"/>
      <c r="D86" s="76">
        <v>687</v>
      </c>
      <c r="E86" s="76">
        <v>266009</v>
      </c>
      <c r="F86" s="76">
        <v>207526</v>
      </c>
      <c r="G86" s="76">
        <v>58483</v>
      </c>
      <c r="H86" s="178">
        <v>3377</v>
      </c>
      <c r="I86" s="76">
        <v>43</v>
      </c>
      <c r="J86" s="76">
        <v>8807</v>
      </c>
      <c r="K86" s="76">
        <v>134900</v>
      </c>
      <c r="L86" s="76">
        <v>50465</v>
      </c>
      <c r="M86" s="76">
        <v>2098</v>
      </c>
      <c r="N86" s="14"/>
    </row>
    <row r="87" spans="2:14" s="11" customFormat="1" ht="15" customHeight="1" x14ac:dyDescent="0.2">
      <c r="B87" s="75">
        <v>2016</v>
      </c>
      <c r="C87" s="254"/>
      <c r="D87" s="76">
        <v>674</v>
      </c>
      <c r="E87" s="76">
        <v>229810</v>
      </c>
      <c r="F87" s="76">
        <v>184770</v>
      </c>
      <c r="G87" s="76">
        <v>45040</v>
      </c>
      <c r="H87" s="177">
        <v>1171</v>
      </c>
      <c r="I87" s="76">
        <v>151</v>
      </c>
      <c r="J87" s="76">
        <v>7957</v>
      </c>
      <c r="K87" s="76">
        <v>118692</v>
      </c>
      <c r="L87" s="76">
        <v>43781</v>
      </c>
      <c r="M87" s="76">
        <v>2479</v>
      </c>
      <c r="N87" s="47"/>
    </row>
    <row r="88" spans="2:14" s="11" customFormat="1" ht="15" customHeight="1" x14ac:dyDescent="0.2">
      <c r="B88" s="75">
        <v>2015</v>
      </c>
      <c r="C88" s="75" t="s">
        <v>50</v>
      </c>
      <c r="D88" s="76">
        <v>685</v>
      </c>
      <c r="E88" s="76">
        <v>237012</v>
      </c>
      <c r="F88" s="76">
        <v>193696</v>
      </c>
      <c r="G88" s="76">
        <v>43315</v>
      </c>
      <c r="H88" s="177">
        <v>1425</v>
      </c>
      <c r="I88" s="76">
        <v>90</v>
      </c>
      <c r="J88" s="76">
        <v>5247</v>
      </c>
      <c r="K88" s="76">
        <v>128921</v>
      </c>
      <c r="L88" s="76">
        <v>44073</v>
      </c>
      <c r="M88" s="76">
        <v>5268</v>
      </c>
      <c r="N88" s="14"/>
    </row>
    <row r="89" spans="2:14" s="11" customFormat="1" ht="15" customHeight="1" x14ac:dyDescent="0.2">
      <c r="B89" s="265" t="s">
        <v>20</v>
      </c>
      <c r="C89" s="73"/>
      <c r="D89" s="73"/>
      <c r="E89" s="73"/>
      <c r="F89" s="73"/>
      <c r="G89" s="73"/>
      <c r="H89" s="73"/>
      <c r="I89" s="73"/>
      <c r="J89" s="208"/>
      <c r="K89" s="83"/>
      <c r="L89" s="47"/>
      <c r="M89" s="47"/>
      <c r="N89" s="14"/>
    </row>
    <row r="90" spans="2:14" s="11" customFormat="1" ht="15" customHeight="1" x14ac:dyDescent="0.2">
      <c r="B90" s="75">
        <v>2020</v>
      </c>
      <c r="C90" s="73"/>
      <c r="D90" s="76">
        <v>73</v>
      </c>
      <c r="E90" s="76">
        <v>203941</v>
      </c>
      <c r="F90" s="76">
        <v>203485</v>
      </c>
      <c r="G90" s="76">
        <v>456</v>
      </c>
      <c r="H90" s="178">
        <v>30</v>
      </c>
      <c r="I90" s="76">
        <v>13520</v>
      </c>
      <c r="J90" s="76">
        <v>103</v>
      </c>
      <c r="K90" s="76">
        <v>99009</v>
      </c>
      <c r="L90" s="76">
        <v>18106</v>
      </c>
      <c r="M90" s="76">
        <v>5107</v>
      </c>
      <c r="N90" s="14"/>
    </row>
    <row r="91" spans="2:14" s="11" customFormat="1" ht="15" customHeight="1" x14ac:dyDescent="0.2">
      <c r="B91" s="75">
        <v>2019</v>
      </c>
      <c r="C91" s="254"/>
      <c r="D91" s="76">
        <v>72</v>
      </c>
      <c r="E91" s="76">
        <v>229387</v>
      </c>
      <c r="F91" s="76">
        <v>228735</v>
      </c>
      <c r="G91" s="76">
        <v>652</v>
      </c>
      <c r="H91" s="76">
        <v>0</v>
      </c>
      <c r="I91" s="76">
        <v>12351</v>
      </c>
      <c r="J91" s="76">
        <v>217</v>
      </c>
      <c r="K91" s="76">
        <v>121336</v>
      </c>
      <c r="L91" s="76">
        <v>16963</v>
      </c>
      <c r="M91" s="76">
        <v>4720</v>
      </c>
      <c r="N91" s="14"/>
    </row>
    <row r="92" spans="2:14" s="11" customFormat="1" ht="15" customHeight="1" x14ac:dyDescent="0.2">
      <c r="B92" s="75">
        <v>2018</v>
      </c>
      <c r="C92" s="254"/>
      <c r="D92" s="76">
        <v>70</v>
      </c>
      <c r="E92" s="76">
        <v>211114</v>
      </c>
      <c r="F92" s="76">
        <v>210659</v>
      </c>
      <c r="G92" s="76">
        <v>455</v>
      </c>
      <c r="H92" s="76">
        <v>0</v>
      </c>
      <c r="I92" s="76">
        <v>10809</v>
      </c>
      <c r="J92" s="76">
        <v>10</v>
      </c>
      <c r="K92" s="76">
        <v>111142</v>
      </c>
      <c r="L92" s="76">
        <v>16208</v>
      </c>
      <c r="M92" s="76">
        <v>5774</v>
      </c>
      <c r="N92" s="14"/>
    </row>
    <row r="93" spans="2:14" s="11" customFormat="1" ht="15" customHeight="1" x14ac:dyDescent="0.2">
      <c r="B93" s="44">
        <v>2017</v>
      </c>
      <c r="C93" s="254"/>
      <c r="D93" s="76">
        <v>57</v>
      </c>
      <c r="E93" s="76">
        <v>202203</v>
      </c>
      <c r="F93" s="76">
        <v>201776</v>
      </c>
      <c r="G93" s="76">
        <v>427</v>
      </c>
      <c r="H93" s="76">
        <v>0</v>
      </c>
      <c r="I93" s="76">
        <v>7851</v>
      </c>
      <c r="J93" s="76">
        <v>137</v>
      </c>
      <c r="K93" s="76">
        <v>99906</v>
      </c>
      <c r="L93" s="76">
        <v>14487</v>
      </c>
      <c r="M93" s="76">
        <v>11027</v>
      </c>
      <c r="N93" s="14"/>
    </row>
    <row r="94" spans="2:14" s="11" customFormat="1" ht="15" customHeight="1" x14ac:dyDescent="0.2">
      <c r="B94" s="75">
        <v>2016</v>
      </c>
      <c r="C94" s="254"/>
      <c r="D94" s="76">
        <v>58</v>
      </c>
      <c r="E94" s="76">
        <v>176911</v>
      </c>
      <c r="F94" s="76">
        <v>176057</v>
      </c>
      <c r="G94" s="76">
        <v>854</v>
      </c>
      <c r="H94" s="76">
        <v>0</v>
      </c>
      <c r="I94" s="76">
        <v>7459</v>
      </c>
      <c r="J94" s="76">
        <v>3</v>
      </c>
      <c r="K94" s="76">
        <v>82441</v>
      </c>
      <c r="L94" s="76">
        <v>14061</v>
      </c>
      <c r="M94" s="76">
        <v>11383</v>
      </c>
      <c r="N94" s="47"/>
    </row>
    <row r="95" spans="2:14" s="11" customFormat="1" ht="15" customHeight="1" x14ac:dyDescent="0.2">
      <c r="B95" s="75">
        <v>2015</v>
      </c>
      <c r="C95" s="75" t="s">
        <v>50</v>
      </c>
      <c r="D95" s="76">
        <v>15</v>
      </c>
      <c r="E95" s="76">
        <v>191968</v>
      </c>
      <c r="F95" s="76">
        <v>191095</v>
      </c>
      <c r="G95" s="76">
        <v>873</v>
      </c>
      <c r="H95" s="76">
        <v>0</v>
      </c>
      <c r="I95" s="76">
        <v>7132</v>
      </c>
      <c r="J95" s="76">
        <v>3</v>
      </c>
      <c r="K95" s="76">
        <v>97620</v>
      </c>
      <c r="L95" s="76">
        <v>15665</v>
      </c>
      <c r="M95" s="76">
        <v>16000</v>
      </c>
      <c r="N95" s="14"/>
    </row>
    <row r="96" spans="2:14" s="11" customFormat="1" ht="15" customHeight="1" x14ac:dyDescent="0.2">
      <c r="B96" s="265" t="s">
        <v>21</v>
      </c>
      <c r="C96" s="73"/>
      <c r="D96" s="73"/>
      <c r="E96" s="73"/>
      <c r="F96" s="73"/>
      <c r="G96" s="73"/>
      <c r="H96" s="73"/>
      <c r="I96" s="73"/>
      <c r="J96" s="208"/>
      <c r="K96" s="83"/>
      <c r="L96" s="47"/>
      <c r="M96" s="47"/>
      <c r="N96" s="14"/>
    </row>
    <row r="97" spans="2:14" s="11" customFormat="1" ht="15" customHeight="1" x14ac:dyDescent="0.2">
      <c r="B97" s="75">
        <v>2020</v>
      </c>
      <c r="C97" s="73"/>
      <c r="D97" s="76">
        <v>20</v>
      </c>
      <c r="E97" s="76">
        <v>44883</v>
      </c>
      <c r="F97" s="76">
        <v>8041</v>
      </c>
      <c r="G97" s="76">
        <v>36842</v>
      </c>
      <c r="H97" s="76">
        <v>0</v>
      </c>
      <c r="I97" s="76">
        <v>0</v>
      </c>
      <c r="J97" s="76">
        <v>5493</v>
      </c>
      <c r="K97" s="76">
        <v>4846</v>
      </c>
      <c r="L97" s="76">
        <v>15118</v>
      </c>
      <c r="M97" s="76">
        <v>133</v>
      </c>
      <c r="N97" s="14"/>
    </row>
    <row r="98" spans="2:14" s="11" customFormat="1" ht="15" customHeight="1" x14ac:dyDescent="0.2">
      <c r="B98" s="75">
        <v>2019</v>
      </c>
      <c r="C98" s="254"/>
      <c r="D98" s="76">
        <v>22</v>
      </c>
      <c r="E98" s="76">
        <v>46802</v>
      </c>
      <c r="F98" s="76">
        <v>7086</v>
      </c>
      <c r="G98" s="76">
        <v>39716</v>
      </c>
      <c r="H98" s="76">
        <v>0</v>
      </c>
      <c r="I98" s="76">
        <v>0</v>
      </c>
      <c r="J98" s="76">
        <v>3517</v>
      </c>
      <c r="K98" s="76">
        <v>4679</v>
      </c>
      <c r="L98" s="76">
        <v>14435</v>
      </c>
      <c r="M98" s="76">
        <v>157</v>
      </c>
      <c r="N98" s="14"/>
    </row>
    <row r="99" spans="2:14" s="11" customFormat="1" ht="15" customHeight="1" x14ac:dyDescent="0.2">
      <c r="B99" s="75">
        <v>2018</v>
      </c>
      <c r="C99" s="254"/>
      <c r="D99" s="76">
        <v>21</v>
      </c>
      <c r="E99" s="76">
        <v>43299</v>
      </c>
      <c r="F99" s="76">
        <v>6956</v>
      </c>
      <c r="G99" s="76">
        <v>36343</v>
      </c>
      <c r="H99" s="76">
        <v>0</v>
      </c>
      <c r="I99" s="76">
        <v>0</v>
      </c>
      <c r="J99" s="76">
        <v>3139</v>
      </c>
      <c r="K99" s="76">
        <v>4388</v>
      </c>
      <c r="L99" s="76">
        <v>13669</v>
      </c>
      <c r="M99" s="76">
        <v>198</v>
      </c>
      <c r="N99" s="14"/>
    </row>
    <row r="100" spans="2:14" s="11" customFormat="1" ht="15" customHeight="1" x14ac:dyDescent="0.2">
      <c r="B100" s="44">
        <v>2017</v>
      </c>
      <c r="C100" s="254"/>
      <c r="D100" s="76">
        <v>26</v>
      </c>
      <c r="E100" s="76">
        <v>45120</v>
      </c>
      <c r="F100" s="76">
        <v>10691</v>
      </c>
      <c r="G100" s="76">
        <v>34429</v>
      </c>
      <c r="H100" s="76">
        <v>0</v>
      </c>
      <c r="I100" s="76">
        <v>0</v>
      </c>
      <c r="J100" s="76">
        <v>2878</v>
      </c>
      <c r="K100" s="76">
        <v>5057</v>
      </c>
      <c r="L100" s="76">
        <v>16438</v>
      </c>
      <c r="M100" s="76">
        <v>360</v>
      </c>
      <c r="N100" s="14"/>
    </row>
    <row r="101" spans="2:14" s="11" customFormat="1" ht="15" customHeight="1" x14ac:dyDescent="0.2">
      <c r="B101" s="75">
        <v>2016</v>
      </c>
      <c r="C101" s="254"/>
      <c r="D101" s="76">
        <v>24</v>
      </c>
      <c r="E101" s="76">
        <v>41112</v>
      </c>
      <c r="F101" s="76">
        <v>6353</v>
      </c>
      <c r="G101" s="76">
        <v>34760</v>
      </c>
      <c r="H101" s="182">
        <v>-268</v>
      </c>
      <c r="I101" s="76">
        <v>650</v>
      </c>
      <c r="J101" s="76">
        <v>2655</v>
      </c>
      <c r="K101" s="76">
        <v>5976</v>
      </c>
      <c r="L101" s="76">
        <v>13256</v>
      </c>
      <c r="M101" s="76">
        <v>447</v>
      </c>
      <c r="N101" s="47"/>
    </row>
    <row r="102" spans="2:14" s="11" customFormat="1" ht="15" customHeight="1" x14ac:dyDescent="0.2">
      <c r="B102" s="75">
        <v>2015</v>
      </c>
      <c r="C102" s="75" t="s">
        <v>50</v>
      </c>
      <c r="D102" s="76">
        <v>21</v>
      </c>
      <c r="E102" s="76">
        <v>40330</v>
      </c>
      <c r="F102" s="76">
        <v>7073</v>
      </c>
      <c r="G102" s="76">
        <v>33257</v>
      </c>
      <c r="H102" s="182">
        <v>-721</v>
      </c>
      <c r="I102" s="76">
        <v>0</v>
      </c>
      <c r="J102" s="76">
        <v>1708</v>
      </c>
      <c r="K102" s="76">
        <v>5074</v>
      </c>
      <c r="L102" s="76">
        <v>11344</v>
      </c>
      <c r="M102" s="76">
        <v>571</v>
      </c>
      <c r="N102" s="14"/>
    </row>
    <row r="103" spans="2:14" s="11" customFormat="1" ht="15" customHeight="1" x14ac:dyDescent="0.2">
      <c r="B103" s="265" t="s">
        <v>22</v>
      </c>
      <c r="C103" s="73"/>
      <c r="D103" s="73"/>
      <c r="E103" s="73"/>
      <c r="F103" s="208"/>
      <c r="G103" s="208"/>
      <c r="H103" s="208"/>
      <c r="I103" s="208"/>
      <c r="J103" s="208"/>
      <c r="K103" s="83"/>
      <c r="L103" s="47"/>
      <c r="M103" s="47"/>
      <c r="N103" s="14"/>
    </row>
    <row r="104" spans="2:14" s="11" customFormat="1" ht="15" customHeight="1" x14ac:dyDescent="0.2">
      <c r="B104" s="75">
        <v>2020</v>
      </c>
      <c r="C104" s="73"/>
      <c r="D104" s="76">
        <v>1357</v>
      </c>
      <c r="E104" s="76">
        <v>577034</v>
      </c>
      <c r="F104" s="76">
        <v>152633</v>
      </c>
      <c r="G104" s="76">
        <v>424401</v>
      </c>
      <c r="H104" s="178">
        <v>12430</v>
      </c>
      <c r="I104" s="76">
        <v>1430</v>
      </c>
      <c r="J104" s="76">
        <v>4901</v>
      </c>
      <c r="K104" s="76">
        <v>167172</v>
      </c>
      <c r="L104" s="76">
        <v>221135</v>
      </c>
      <c r="M104" s="76">
        <v>3552</v>
      </c>
      <c r="N104" s="14"/>
    </row>
    <row r="105" spans="2:14" s="11" customFormat="1" ht="15" customHeight="1" x14ac:dyDescent="0.2">
      <c r="B105" s="75">
        <v>2019</v>
      </c>
      <c r="C105" s="254"/>
      <c r="D105" s="76">
        <v>1306</v>
      </c>
      <c r="E105" s="76">
        <v>672898</v>
      </c>
      <c r="F105" s="76">
        <v>170700</v>
      </c>
      <c r="G105" s="76">
        <v>502198</v>
      </c>
      <c r="H105" s="178">
        <v>-12902</v>
      </c>
      <c r="I105" s="76">
        <v>1012</v>
      </c>
      <c r="J105" s="76">
        <v>2079</v>
      </c>
      <c r="K105" s="76">
        <v>182209</v>
      </c>
      <c r="L105" s="76">
        <v>264315</v>
      </c>
      <c r="M105" s="76">
        <v>4061</v>
      </c>
      <c r="N105" s="14"/>
    </row>
    <row r="106" spans="2:14" s="11" customFormat="1" ht="15" customHeight="1" x14ac:dyDescent="0.2">
      <c r="B106" s="75">
        <v>2018</v>
      </c>
      <c r="C106" s="254"/>
      <c r="D106" s="76">
        <v>1217</v>
      </c>
      <c r="E106" s="76">
        <v>484567</v>
      </c>
      <c r="F106" s="76">
        <v>83293</v>
      </c>
      <c r="G106" s="76">
        <v>401274</v>
      </c>
      <c r="H106" s="178">
        <v>-4079</v>
      </c>
      <c r="I106" s="76">
        <v>1135</v>
      </c>
      <c r="J106" s="76">
        <v>1826</v>
      </c>
      <c r="K106" s="76">
        <v>116683</v>
      </c>
      <c r="L106" s="76">
        <v>210217</v>
      </c>
      <c r="M106" s="76">
        <v>5441</v>
      </c>
      <c r="N106" s="14"/>
    </row>
    <row r="107" spans="2:14" s="11" customFormat="1" ht="15" customHeight="1" x14ac:dyDescent="0.2">
      <c r="B107" s="75">
        <v>2017</v>
      </c>
      <c r="C107" s="254"/>
      <c r="D107" s="76">
        <v>1142</v>
      </c>
      <c r="E107" s="76">
        <v>412154</v>
      </c>
      <c r="F107" s="76">
        <v>77688</v>
      </c>
      <c r="G107" s="76">
        <v>334466</v>
      </c>
      <c r="H107" s="178">
        <v>-5532</v>
      </c>
      <c r="I107" s="76">
        <v>1668</v>
      </c>
      <c r="J107" s="76">
        <v>2326</v>
      </c>
      <c r="K107" s="76">
        <v>99826</v>
      </c>
      <c r="L107" s="76">
        <v>171383</v>
      </c>
      <c r="M107" s="76">
        <v>5984</v>
      </c>
      <c r="N107" s="14"/>
    </row>
    <row r="108" spans="2:14" s="11" customFormat="1" ht="15" customHeight="1" x14ac:dyDescent="0.2">
      <c r="B108" s="75">
        <v>2016</v>
      </c>
      <c r="C108" s="254"/>
      <c r="D108" s="76">
        <v>1101</v>
      </c>
      <c r="E108" s="76">
        <v>382129</v>
      </c>
      <c r="F108" s="76">
        <v>90663</v>
      </c>
      <c r="G108" s="76">
        <v>291466</v>
      </c>
      <c r="H108" s="178">
        <v>-4040</v>
      </c>
      <c r="I108" s="76">
        <v>598</v>
      </c>
      <c r="J108" s="76">
        <v>1822</v>
      </c>
      <c r="K108" s="76">
        <v>108788</v>
      </c>
      <c r="L108" s="76">
        <v>155313</v>
      </c>
      <c r="M108" s="76">
        <v>8197</v>
      </c>
      <c r="N108" s="47"/>
    </row>
    <row r="109" spans="2:14" s="11" customFormat="1" ht="15" customHeight="1" x14ac:dyDescent="0.2">
      <c r="B109" s="75">
        <v>2015</v>
      </c>
      <c r="C109" s="75" t="s">
        <v>50</v>
      </c>
      <c r="D109" s="76">
        <v>1137</v>
      </c>
      <c r="E109" s="76">
        <v>383870</v>
      </c>
      <c r="F109" s="76">
        <v>61595</v>
      </c>
      <c r="G109" s="76">
        <v>322275</v>
      </c>
      <c r="H109" s="178">
        <v>-2559</v>
      </c>
      <c r="I109" s="76">
        <v>476</v>
      </c>
      <c r="J109" s="76">
        <v>979</v>
      </c>
      <c r="K109" s="76">
        <v>84743</v>
      </c>
      <c r="L109" s="76">
        <v>184684</v>
      </c>
      <c r="M109" s="76">
        <v>10629</v>
      </c>
      <c r="N109" s="14"/>
    </row>
    <row r="110" spans="2:14" s="11" customFormat="1" ht="15" customHeight="1" x14ac:dyDescent="0.2">
      <c r="B110" s="265" t="s">
        <v>23</v>
      </c>
      <c r="C110" s="73"/>
      <c r="D110" s="73"/>
      <c r="E110" s="73"/>
      <c r="F110" s="73"/>
      <c r="G110" s="73"/>
      <c r="H110" s="73"/>
      <c r="I110" s="73"/>
      <c r="J110" s="73"/>
      <c r="K110" s="83"/>
      <c r="L110" s="47"/>
      <c r="M110" s="47"/>
      <c r="N110" s="14"/>
    </row>
    <row r="111" spans="2:14" s="11" customFormat="1" ht="15" customHeight="1" x14ac:dyDescent="0.2">
      <c r="B111" s="75">
        <v>2020</v>
      </c>
      <c r="C111" s="73"/>
      <c r="D111" s="76">
        <v>3612</v>
      </c>
      <c r="E111" s="76">
        <v>2075263</v>
      </c>
      <c r="F111" s="76">
        <v>1928525</v>
      </c>
      <c r="G111" s="76">
        <v>146738</v>
      </c>
      <c r="H111" s="178">
        <v>2331</v>
      </c>
      <c r="I111" s="76">
        <v>4</v>
      </c>
      <c r="J111" s="76">
        <v>11213</v>
      </c>
      <c r="K111" s="76">
        <v>1509205</v>
      </c>
      <c r="L111" s="76">
        <v>244535</v>
      </c>
      <c r="M111" s="76">
        <v>14399</v>
      </c>
      <c r="N111" s="14"/>
    </row>
    <row r="112" spans="2:14" s="11" customFormat="1" ht="15" customHeight="1" x14ac:dyDescent="0.2">
      <c r="B112" s="75">
        <v>2019</v>
      </c>
      <c r="C112" s="254"/>
      <c r="D112" s="76">
        <v>3657</v>
      </c>
      <c r="E112" s="76">
        <v>2114665</v>
      </c>
      <c r="F112" s="76">
        <v>1979270</v>
      </c>
      <c r="G112" s="76">
        <v>135395</v>
      </c>
      <c r="H112" s="178">
        <v>291</v>
      </c>
      <c r="I112" s="76">
        <v>19</v>
      </c>
      <c r="J112" s="76">
        <v>6334</v>
      </c>
      <c r="K112" s="76">
        <v>1579847</v>
      </c>
      <c r="L112" s="76">
        <v>222038</v>
      </c>
      <c r="M112" s="76">
        <v>6472</v>
      </c>
      <c r="N112" s="14"/>
    </row>
    <row r="113" spans="2:14" s="11" customFormat="1" ht="15" customHeight="1" x14ac:dyDescent="0.2">
      <c r="B113" s="75">
        <v>2018</v>
      </c>
      <c r="C113" s="254"/>
      <c r="D113" s="76">
        <v>3650</v>
      </c>
      <c r="E113" s="76">
        <v>1939165</v>
      </c>
      <c r="F113" s="76">
        <v>1847118</v>
      </c>
      <c r="G113" s="76">
        <v>92047</v>
      </c>
      <c r="H113" s="178">
        <v>616</v>
      </c>
      <c r="I113" s="76">
        <v>72</v>
      </c>
      <c r="J113" s="76">
        <v>7776</v>
      </c>
      <c r="K113" s="76">
        <v>1475085</v>
      </c>
      <c r="L113" s="76">
        <v>197773</v>
      </c>
      <c r="M113" s="76">
        <v>7424</v>
      </c>
      <c r="N113" s="14"/>
    </row>
    <row r="114" spans="2:14" s="11" customFormat="1" ht="15" customHeight="1" x14ac:dyDescent="0.2">
      <c r="B114" s="75">
        <v>2017</v>
      </c>
      <c r="C114" s="254"/>
      <c r="D114" s="76">
        <v>3553</v>
      </c>
      <c r="E114" s="76">
        <v>1775371</v>
      </c>
      <c r="F114" s="76">
        <v>1692400</v>
      </c>
      <c r="G114" s="76">
        <v>82971</v>
      </c>
      <c r="H114" s="182">
        <v>-5</v>
      </c>
      <c r="I114" s="76">
        <v>62</v>
      </c>
      <c r="J114" s="76">
        <v>7399</v>
      </c>
      <c r="K114" s="76">
        <v>1357053</v>
      </c>
      <c r="L114" s="76">
        <v>178364</v>
      </c>
      <c r="M114" s="76">
        <v>15113</v>
      </c>
      <c r="N114" s="14"/>
    </row>
    <row r="115" spans="2:14" s="11" customFormat="1" ht="15" customHeight="1" x14ac:dyDescent="0.2">
      <c r="B115" s="75">
        <v>2016</v>
      </c>
      <c r="C115" s="254"/>
      <c r="D115" s="76">
        <v>3542</v>
      </c>
      <c r="E115" s="76">
        <v>1561687</v>
      </c>
      <c r="F115" s="76">
        <v>1484118</v>
      </c>
      <c r="G115" s="76">
        <v>77569</v>
      </c>
      <c r="H115" s="177">
        <v>211</v>
      </c>
      <c r="I115" s="76">
        <v>64</v>
      </c>
      <c r="J115" s="76">
        <v>6586</v>
      </c>
      <c r="K115" s="76">
        <v>1207174</v>
      </c>
      <c r="L115" s="76">
        <v>162427</v>
      </c>
      <c r="M115" s="76">
        <v>9164</v>
      </c>
      <c r="N115" s="47"/>
    </row>
    <row r="116" spans="2:14" s="11" customFormat="1" ht="15" customHeight="1" x14ac:dyDescent="0.2">
      <c r="B116" s="75">
        <v>2015</v>
      </c>
      <c r="C116" s="75" t="s">
        <v>50</v>
      </c>
      <c r="D116" s="76">
        <v>3574</v>
      </c>
      <c r="E116" s="76">
        <v>1487599</v>
      </c>
      <c r="F116" s="76">
        <v>1413440</v>
      </c>
      <c r="G116" s="76">
        <v>74159</v>
      </c>
      <c r="H116" s="177">
        <v>418</v>
      </c>
      <c r="I116" s="76">
        <v>155</v>
      </c>
      <c r="J116" s="76">
        <v>3265</v>
      </c>
      <c r="K116" s="76">
        <v>1166700</v>
      </c>
      <c r="L116" s="76">
        <v>146679</v>
      </c>
      <c r="M116" s="76">
        <v>9556</v>
      </c>
      <c r="N116" s="14"/>
    </row>
    <row r="117" spans="2:14" s="11" customFormat="1" ht="15" customHeight="1" x14ac:dyDescent="0.2">
      <c r="B117" s="265" t="s">
        <v>24</v>
      </c>
      <c r="C117" s="73"/>
      <c r="D117" s="73"/>
      <c r="E117" s="73"/>
      <c r="F117" s="208"/>
      <c r="G117" s="208"/>
      <c r="H117" s="208"/>
      <c r="I117" s="208"/>
      <c r="J117" s="208"/>
      <c r="K117" s="83"/>
      <c r="L117" s="47"/>
      <c r="M117" s="47"/>
      <c r="N117" s="14"/>
    </row>
    <row r="118" spans="2:14" s="11" customFormat="1" ht="15" customHeight="1" x14ac:dyDescent="0.2">
      <c r="B118" s="75">
        <v>2020</v>
      </c>
      <c r="C118" s="73"/>
      <c r="D118" s="76">
        <v>951</v>
      </c>
      <c r="E118" s="76">
        <v>381169</v>
      </c>
      <c r="F118" s="76">
        <v>3131</v>
      </c>
      <c r="G118" s="76">
        <v>378038</v>
      </c>
      <c r="H118" s="178">
        <v>108</v>
      </c>
      <c r="I118" s="76">
        <v>712</v>
      </c>
      <c r="J118" s="76">
        <v>17493</v>
      </c>
      <c r="K118" s="76">
        <v>31282</v>
      </c>
      <c r="L118" s="76">
        <v>246043</v>
      </c>
      <c r="M118" s="76">
        <v>8333</v>
      </c>
      <c r="N118" s="14"/>
    </row>
    <row r="119" spans="2:14" s="11" customFormat="1" ht="15" customHeight="1" x14ac:dyDescent="0.2">
      <c r="B119" s="75">
        <v>2019</v>
      </c>
      <c r="C119" s="254"/>
      <c r="D119" s="76">
        <v>900</v>
      </c>
      <c r="E119" s="76">
        <v>424180</v>
      </c>
      <c r="F119" s="76">
        <v>2026</v>
      </c>
      <c r="G119" s="76">
        <v>422154</v>
      </c>
      <c r="H119" s="178">
        <v>144</v>
      </c>
      <c r="I119" s="76">
        <v>740</v>
      </c>
      <c r="J119" s="76">
        <v>14495</v>
      </c>
      <c r="K119" s="76">
        <v>32447</v>
      </c>
      <c r="L119" s="76">
        <v>230896</v>
      </c>
      <c r="M119" s="76">
        <v>5041</v>
      </c>
      <c r="N119" s="14"/>
    </row>
    <row r="120" spans="2:14" s="11" customFormat="1" ht="15" customHeight="1" x14ac:dyDescent="0.2">
      <c r="B120" s="75">
        <v>2018</v>
      </c>
      <c r="C120" s="254"/>
      <c r="D120" s="76">
        <v>884</v>
      </c>
      <c r="E120" s="76">
        <v>363095</v>
      </c>
      <c r="F120" s="76">
        <v>1836</v>
      </c>
      <c r="G120" s="76">
        <v>361259</v>
      </c>
      <c r="H120" s="178">
        <v>60</v>
      </c>
      <c r="I120" s="76">
        <v>787</v>
      </c>
      <c r="J120" s="76">
        <v>8980</v>
      </c>
      <c r="K120" s="76">
        <v>25527</v>
      </c>
      <c r="L120" s="76">
        <v>201196</v>
      </c>
      <c r="M120" s="76">
        <v>5292</v>
      </c>
      <c r="N120" s="14"/>
    </row>
    <row r="121" spans="2:14" s="11" customFormat="1" ht="15" customHeight="1" x14ac:dyDescent="0.2">
      <c r="B121" s="75">
        <v>2017</v>
      </c>
      <c r="C121" s="254"/>
      <c r="D121" s="76">
        <v>856</v>
      </c>
      <c r="E121" s="76">
        <v>333528</v>
      </c>
      <c r="F121" s="76">
        <v>1847</v>
      </c>
      <c r="G121" s="76">
        <v>331681</v>
      </c>
      <c r="H121" s="182">
        <v>-275</v>
      </c>
      <c r="I121" s="76">
        <v>765</v>
      </c>
      <c r="J121" s="76">
        <v>2825</v>
      </c>
      <c r="K121" s="76">
        <v>20862</v>
      </c>
      <c r="L121" s="76">
        <v>179099</v>
      </c>
      <c r="M121" s="76">
        <v>6264</v>
      </c>
      <c r="N121" s="14"/>
    </row>
    <row r="122" spans="2:14" s="11" customFormat="1" ht="15" customHeight="1" x14ac:dyDescent="0.2">
      <c r="B122" s="75">
        <v>2016</v>
      </c>
      <c r="C122" s="254"/>
      <c r="D122" s="76">
        <v>868</v>
      </c>
      <c r="E122" s="76">
        <v>284281</v>
      </c>
      <c r="F122" s="76">
        <v>3043</v>
      </c>
      <c r="G122" s="76">
        <v>281238</v>
      </c>
      <c r="H122" s="182">
        <v>-49</v>
      </c>
      <c r="I122" s="76">
        <v>566</v>
      </c>
      <c r="J122" s="76">
        <v>4356</v>
      </c>
      <c r="K122" s="76">
        <v>16134</v>
      </c>
      <c r="L122" s="76">
        <v>144673</v>
      </c>
      <c r="M122" s="76">
        <v>7787</v>
      </c>
      <c r="N122" s="47"/>
    </row>
    <row r="123" spans="2:14" s="11" customFormat="1" ht="15" customHeight="1" x14ac:dyDescent="0.2">
      <c r="B123" s="75">
        <v>2015</v>
      </c>
      <c r="C123" s="75" t="s">
        <v>50</v>
      </c>
      <c r="D123" s="76">
        <v>867</v>
      </c>
      <c r="E123" s="76">
        <v>265689</v>
      </c>
      <c r="F123" s="76">
        <v>4253</v>
      </c>
      <c r="G123" s="76">
        <v>261436</v>
      </c>
      <c r="H123" s="182">
        <v>-34</v>
      </c>
      <c r="I123" s="76">
        <v>508</v>
      </c>
      <c r="J123" s="76">
        <v>6601</v>
      </c>
      <c r="K123" s="76">
        <v>19021</v>
      </c>
      <c r="L123" s="76">
        <v>140178</v>
      </c>
      <c r="M123" s="76">
        <v>9717</v>
      </c>
      <c r="N123" s="14"/>
    </row>
    <row r="124" spans="2:14" s="11" customFormat="1" ht="15" customHeight="1" x14ac:dyDescent="0.2">
      <c r="B124" s="265" t="s">
        <v>25</v>
      </c>
      <c r="C124" s="73"/>
      <c r="D124" s="73"/>
      <c r="E124" s="73"/>
      <c r="F124" s="73"/>
      <c r="G124" s="73"/>
      <c r="H124" s="73"/>
      <c r="I124" s="73"/>
      <c r="J124" s="208"/>
      <c r="K124" s="83"/>
      <c r="L124" s="47"/>
      <c r="M124" s="47"/>
      <c r="N124" s="14"/>
    </row>
    <row r="125" spans="2:14" s="11" customFormat="1" ht="15" customHeight="1" x14ac:dyDescent="0.2">
      <c r="B125" s="75">
        <v>2020</v>
      </c>
      <c r="C125" s="73"/>
      <c r="D125" s="76">
        <v>3777</v>
      </c>
      <c r="E125" s="76">
        <v>362597</v>
      </c>
      <c r="F125" s="76">
        <v>38405</v>
      </c>
      <c r="G125" s="76">
        <v>324192</v>
      </c>
      <c r="H125" s="178">
        <v>683</v>
      </c>
      <c r="I125" s="76">
        <v>174</v>
      </c>
      <c r="J125" s="76">
        <v>35977</v>
      </c>
      <c r="K125" s="76">
        <v>97213</v>
      </c>
      <c r="L125" s="76">
        <v>148755</v>
      </c>
      <c r="M125" s="76">
        <v>12438</v>
      </c>
      <c r="N125" s="14"/>
    </row>
    <row r="126" spans="2:14" s="11" customFormat="1" ht="15" customHeight="1" x14ac:dyDescent="0.2">
      <c r="B126" s="75">
        <v>2019</v>
      </c>
      <c r="C126" s="254"/>
      <c r="D126" s="76">
        <v>3935</v>
      </c>
      <c r="E126" s="76">
        <v>786922</v>
      </c>
      <c r="F126" s="76">
        <v>44206</v>
      </c>
      <c r="G126" s="76">
        <v>742716</v>
      </c>
      <c r="H126" s="178">
        <v>524</v>
      </c>
      <c r="I126" s="76">
        <v>22</v>
      </c>
      <c r="J126" s="76">
        <v>4865</v>
      </c>
      <c r="K126" s="76">
        <v>163216</v>
      </c>
      <c r="L126" s="76">
        <v>251943</v>
      </c>
      <c r="M126" s="76">
        <v>14492</v>
      </c>
      <c r="N126" s="14"/>
    </row>
    <row r="127" spans="2:14" s="11" customFormat="1" ht="15" customHeight="1" x14ac:dyDescent="0.2">
      <c r="B127" s="75">
        <v>2018</v>
      </c>
      <c r="C127" s="254"/>
      <c r="D127" s="76">
        <v>3747</v>
      </c>
      <c r="E127" s="76">
        <v>767726</v>
      </c>
      <c r="F127" s="76">
        <v>57758</v>
      </c>
      <c r="G127" s="76">
        <v>709968</v>
      </c>
      <c r="H127" s="178">
        <v>483</v>
      </c>
      <c r="I127" s="76">
        <v>82</v>
      </c>
      <c r="J127" s="76">
        <v>6226</v>
      </c>
      <c r="K127" s="76">
        <v>160113</v>
      </c>
      <c r="L127" s="76">
        <v>242463</v>
      </c>
      <c r="M127" s="76">
        <v>11706</v>
      </c>
      <c r="N127" s="14"/>
    </row>
    <row r="128" spans="2:14" s="11" customFormat="1" ht="15" customHeight="1" x14ac:dyDescent="0.2">
      <c r="B128" s="75">
        <v>2017</v>
      </c>
      <c r="C128" s="254"/>
      <c r="D128" s="76">
        <v>3282</v>
      </c>
      <c r="E128" s="76">
        <v>720437</v>
      </c>
      <c r="F128" s="76">
        <v>49629</v>
      </c>
      <c r="G128" s="76">
        <v>670808</v>
      </c>
      <c r="H128" s="178">
        <v>359</v>
      </c>
      <c r="I128" s="76">
        <v>36</v>
      </c>
      <c r="J128" s="76">
        <v>5802</v>
      </c>
      <c r="K128" s="76">
        <v>149216</v>
      </c>
      <c r="L128" s="76">
        <v>227782</v>
      </c>
      <c r="M128" s="76">
        <v>12608</v>
      </c>
      <c r="N128" s="14"/>
    </row>
    <row r="129" spans="2:14" s="11" customFormat="1" ht="15" customHeight="1" x14ac:dyDescent="0.2">
      <c r="B129" s="75">
        <v>2016</v>
      </c>
      <c r="C129" s="254"/>
      <c r="D129" s="76">
        <v>2809</v>
      </c>
      <c r="E129" s="76">
        <v>634408</v>
      </c>
      <c r="F129" s="76">
        <v>45460</v>
      </c>
      <c r="G129" s="76">
        <v>588948</v>
      </c>
      <c r="H129" s="177">
        <v>215</v>
      </c>
      <c r="I129" s="76">
        <v>23</v>
      </c>
      <c r="J129" s="76">
        <v>4557</v>
      </c>
      <c r="K129" s="76">
        <v>134552</v>
      </c>
      <c r="L129" s="76">
        <v>204281</v>
      </c>
      <c r="M129" s="76">
        <v>13405</v>
      </c>
      <c r="N129" s="47"/>
    </row>
    <row r="130" spans="2:14" s="11" customFormat="1" ht="15" customHeight="1" x14ac:dyDescent="0.2">
      <c r="B130" s="75">
        <v>2015</v>
      </c>
      <c r="C130" s="75" t="s">
        <v>50</v>
      </c>
      <c r="D130" s="76">
        <v>2524</v>
      </c>
      <c r="E130" s="76">
        <v>548111</v>
      </c>
      <c r="F130" s="76">
        <v>33303</v>
      </c>
      <c r="G130" s="76">
        <v>514808</v>
      </c>
      <c r="H130" s="177">
        <v>312</v>
      </c>
      <c r="I130" s="76">
        <v>7</v>
      </c>
      <c r="J130" s="76">
        <v>2452</v>
      </c>
      <c r="K130" s="76">
        <v>121888</v>
      </c>
      <c r="L130" s="76">
        <v>184760</v>
      </c>
      <c r="M130" s="76">
        <v>15364</v>
      </c>
      <c r="N130" s="14"/>
    </row>
    <row r="131" spans="2:14" s="11" customFormat="1" ht="15" customHeight="1" x14ac:dyDescent="0.2">
      <c r="B131" s="265" t="s">
        <v>26</v>
      </c>
      <c r="C131" s="73"/>
      <c r="D131" s="73"/>
      <c r="E131" s="73"/>
      <c r="F131" s="73"/>
      <c r="G131" s="73"/>
      <c r="H131" s="73"/>
      <c r="I131" s="208"/>
      <c r="J131" s="208"/>
      <c r="K131" s="83"/>
      <c r="L131" s="47"/>
      <c r="M131" s="47"/>
      <c r="N131" s="14"/>
    </row>
    <row r="132" spans="2:14" s="11" customFormat="1" ht="15" customHeight="1" x14ac:dyDescent="0.2">
      <c r="B132" s="75">
        <v>2020</v>
      </c>
      <c r="C132" s="73"/>
      <c r="D132" s="76">
        <v>393</v>
      </c>
      <c r="E132" s="76">
        <v>176545</v>
      </c>
      <c r="F132" s="76">
        <v>21152</v>
      </c>
      <c r="G132" s="76">
        <v>155393</v>
      </c>
      <c r="H132" s="182">
        <v>-102</v>
      </c>
      <c r="I132" s="76">
        <v>513</v>
      </c>
      <c r="J132" s="76">
        <v>1658</v>
      </c>
      <c r="K132" s="76">
        <v>14710</v>
      </c>
      <c r="L132" s="76">
        <v>86788</v>
      </c>
      <c r="M132" s="76">
        <v>439</v>
      </c>
      <c r="N132" s="14"/>
    </row>
    <row r="133" spans="2:14" s="11" customFormat="1" ht="15" customHeight="1" x14ac:dyDescent="0.2">
      <c r="B133" s="75">
        <v>2019</v>
      </c>
      <c r="C133" s="254"/>
      <c r="D133" s="76">
        <v>372</v>
      </c>
      <c r="E133" s="76">
        <v>163773</v>
      </c>
      <c r="F133" s="76">
        <v>10380</v>
      </c>
      <c r="G133" s="76">
        <v>153393</v>
      </c>
      <c r="H133" s="182">
        <v>-141</v>
      </c>
      <c r="I133" s="76">
        <v>544</v>
      </c>
      <c r="J133" s="76">
        <v>1521</v>
      </c>
      <c r="K133" s="76">
        <v>9693</v>
      </c>
      <c r="L133" s="76">
        <v>85575</v>
      </c>
      <c r="M133" s="76">
        <v>327</v>
      </c>
      <c r="N133" s="14"/>
    </row>
    <row r="134" spans="2:14" s="11" customFormat="1" ht="15" customHeight="1" x14ac:dyDescent="0.2">
      <c r="B134" s="75">
        <v>2018</v>
      </c>
      <c r="C134" s="254"/>
      <c r="D134" s="76">
        <v>332</v>
      </c>
      <c r="E134" s="76">
        <v>120594</v>
      </c>
      <c r="F134" s="76">
        <v>10084</v>
      </c>
      <c r="G134" s="76">
        <v>110510</v>
      </c>
      <c r="H134" s="76">
        <v>0</v>
      </c>
      <c r="I134" s="76">
        <v>680</v>
      </c>
      <c r="J134" s="76">
        <v>1230</v>
      </c>
      <c r="K134" s="76">
        <v>6214</v>
      </c>
      <c r="L134" s="76">
        <v>61653</v>
      </c>
      <c r="M134" s="76">
        <v>552</v>
      </c>
      <c r="N134" s="14"/>
    </row>
    <row r="135" spans="2:14" s="11" customFormat="1" ht="15" customHeight="1" x14ac:dyDescent="0.2">
      <c r="B135" s="75">
        <v>2017</v>
      </c>
      <c r="C135" s="254"/>
      <c r="D135" s="76">
        <v>320</v>
      </c>
      <c r="E135" s="76">
        <v>113410</v>
      </c>
      <c r="F135" s="76">
        <v>7673</v>
      </c>
      <c r="G135" s="76">
        <v>105737</v>
      </c>
      <c r="H135" s="182">
        <v>-9</v>
      </c>
      <c r="I135" s="76">
        <v>489</v>
      </c>
      <c r="J135" s="76">
        <v>656</v>
      </c>
      <c r="K135" s="76">
        <v>5916</v>
      </c>
      <c r="L135" s="76">
        <v>58393</v>
      </c>
      <c r="M135" s="76">
        <v>954</v>
      </c>
      <c r="N135" s="14"/>
    </row>
    <row r="136" spans="2:14" s="11" customFormat="1" ht="15" customHeight="1" x14ac:dyDescent="0.2">
      <c r="B136" s="75">
        <v>2016</v>
      </c>
      <c r="C136" s="254"/>
      <c r="D136" s="76">
        <v>264</v>
      </c>
      <c r="E136" s="76">
        <v>91302</v>
      </c>
      <c r="F136" s="76">
        <v>6942</v>
      </c>
      <c r="G136" s="76">
        <v>84360</v>
      </c>
      <c r="H136" s="182">
        <v>-50</v>
      </c>
      <c r="I136" s="76">
        <v>281</v>
      </c>
      <c r="J136" s="76">
        <v>651</v>
      </c>
      <c r="K136" s="76">
        <v>4942</v>
      </c>
      <c r="L136" s="76">
        <v>50466</v>
      </c>
      <c r="M136" s="76">
        <v>1106</v>
      </c>
      <c r="N136" s="47"/>
    </row>
    <row r="137" spans="2:14" s="11" customFormat="1" ht="15" customHeight="1" x14ac:dyDescent="0.2">
      <c r="B137" s="75">
        <v>2015</v>
      </c>
      <c r="C137" s="75" t="s">
        <v>50</v>
      </c>
      <c r="D137" s="76">
        <v>255</v>
      </c>
      <c r="E137" s="76">
        <v>93125</v>
      </c>
      <c r="F137" s="76">
        <v>5566</v>
      </c>
      <c r="G137" s="76">
        <v>87558</v>
      </c>
      <c r="H137" s="177">
        <v>21</v>
      </c>
      <c r="I137" s="76">
        <v>339</v>
      </c>
      <c r="J137" s="76">
        <v>238</v>
      </c>
      <c r="K137" s="76">
        <v>3532</v>
      </c>
      <c r="L137" s="76">
        <v>47880</v>
      </c>
      <c r="M137" s="76">
        <v>2575</v>
      </c>
      <c r="N137" s="14"/>
    </row>
    <row r="138" spans="2:14" s="11" customFormat="1" ht="15" customHeight="1" x14ac:dyDescent="0.2">
      <c r="B138" s="265" t="s">
        <v>27</v>
      </c>
      <c r="C138" s="73"/>
      <c r="D138" s="73"/>
      <c r="E138" s="73"/>
      <c r="F138" s="208"/>
      <c r="G138" s="208"/>
      <c r="H138" s="208"/>
      <c r="I138" s="208"/>
      <c r="J138" s="208"/>
      <c r="K138" s="83"/>
      <c r="L138" s="47"/>
      <c r="M138" s="47"/>
      <c r="N138" s="14"/>
    </row>
    <row r="139" spans="2:14" s="11" customFormat="1" ht="15" customHeight="1" x14ac:dyDescent="0.2">
      <c r="B139" s="75">
        <v>2020</v>
      </c>
      <c r="C139" s="73"/>
      <c r="D139" s="76">
        <v>1012</v>
      </c>
      <c r="E139" s="76">
        <v>136833</v>
      </c>
      <c r="F139" s="76">
        <v>69619</v>
      </c>
      <c r="G139" s="76">
        <v>67214</v>
      </c>
      <c r="H139" s="178">
        <v>-1667</v>
      </c>
      <c r="I139" s="76">
        <v>1</v>
      </c>
      <c r="J139" s="76">
        <v>2605</v>
      </c>
      <c r="K139" s="76">
        <v>43276</v>
      </c>
      <c r="L139" s="76">
        <v>60540</v>
      </c>
      <c r="M139" s="76">
        <v>9957</v>
      </c>
      <c r="N139" s="14"/>
    </row>
    <row r="140" spans="2:14" s="11" customFormat="1" ht="15" customHeight="1" x14ac:dyDescent="0.2">
      <c r="B140" s="75">
        <v>2019</v>
      </c>
      <c r="C140" s="254"/>
      <c r="D140" s="76">
        <v>980</v>
      </c>
      <c r="E140" s="76">
        <v>129390</v>
      </c>
      <c r="F140" s="76">
        <v>44801</v>
      </c>
      <c r="G140" s="76">
        <v>84589</v>
      </c>
      <c r="H140" s="178">
        <v>12572</v>
      </c>
      <c r="I140" s="76">
        <v>7</v>
      </c>
      <c r="J140" s="76">
        <v>522</v>
      </c>
      <c r="K140" s="76">
        <v>45872</v>
      </c>
      <c r="L140" s="76">
        <v>55820</v>
      </c>
      <c r="M140" s="76">
        <v>10752</v>
      </c>
      <c r="N140" s="14"/>
    </row>
    <row r="141" spans="2:14" s="11" customFormat="1" ht="15" customHeight="1" x14ac:dyDescent="0.2">
      <c r="B141" s="75">
        <v>2018</v>
      </c>
      <c r="C141" s="254"/>
      <c r="D141" s="76">
        <v>913</v>
      </c>
      <c r="E141" s="76">
        <v>136166</v>
      </c>
      <c r="F141" s="76">
        <v>61379</v>
      </c>
      <c r="G141" s="76">
        <v>74787</v>
      </c>
      <c r="H141" s="178">
        <v>-9557</v>
      </c>
      <c r="I141" s="76">
        <v>27</v>
      </c>
      <c r="J141" s="76">
        <v>641</v>
      </c>
      <c r="K141" s="76">
        <v>34242</v>
      </c>
      <c r="L141" s="76">
        <v>54443</v>
      </c>
      <c r="M141" s="76">
        <v>10167</v>
      </c>
      <c r="N141" s="14"/>
    </row>
    <row r="142" spans="2:14" s="11" customFormat="1" ht="15" customHeight="1" x14ac:dyDescent="0.2">
      <c r="B142" s="75">
        <v>2017</v>
      </c>
      <c r="C142" s="254"/>
      <c r="D142" s="76">
        <v>809</v>
      </c>
      <c r="E142" s="76">
        <v>128690</v>
      </c>
      <c r="F142" s="76">
        <v>67781</v>
      </c>
      <c r="G142" s="76">
        <v>60909</v>
      </c>
      <c r="H142" s="178">
        <v>-11766</v>
      </c>
      <c r="I142" s="76">
        <v>2</v>
      </c>
      <c r="J142" s="76">
        <v>785</v>
      </c>
      <c r="K142" s="76">
        <v>36398</v>
      </c>
      <c r="L142" s="76">
        <v>45419</v>
      </c>
      <c r="M142" s="76">
        <v>9712</v>
      </c>
      <c r="N142" s="14"/>
    </row>
    <row r="143" spans="2:14" s="11" customFormat="1" ht="15" customHeight="1" x14ac:dyDescent="0.2">
      <c r="B143" s="75">
        <v>2016</v>
      </c>
      <c r="C143" s="254"/>
      <c r="D143" s="76">
        <v>726</v>
      </c>
      <c r="E143" s="76">
        <v>99075</v>
      </c>
      <c r="F143" s="76">
        <v>48025</v>
      </c>
      <c r="G143" s="76">
        <v>51050</v>
      </c>
      <c r="H143" s="178">
        <v>-3962</v>
      </c>
      <c r="I143" s="76">
        <v>3</v>
      </c>
      <c r="J143" s="76">
        <v>564</v>
      </c>
      <c r="K143" s="76">
        <v>41310</v>
      </c>
      <c r="L143" s="76">
        <v>28046</v>
      </c>
      <c r="M143" s="76">
        <v>10513</v>
      </c>
      <c r="N143" s="47"/>
    </row>
    <row r="144" spans="2:14" s="11" customFormat="1" ht="15" customHeight="1" x14ac:dyDescent="0.2">
      <c r="B144" s="75">
        <v>2015</v>
      </c>
      <c r="C144" s="75" t="s">
        <v>50</v>
      </c>
      <c r="D144" s="76">
        <v>677</v>
      </c>
      <c r="E144" s="76">
        <v>97075</v>
      </c>
      <c r="F144" s="76">
        <v>55940</v>
      </c>
      <c r="G144" s="76">
        <v>41135</v>
      </c>
      <c r="H144" s="178">
        <v>-9644</v>
      </c>
      <c r="I144" s="76">
        <v>0</v>
      </c>
      <c r="J144" s="76">
        <v>138</v>
      </c>
      <c r="K144" s="76">
        <v>44300</v>
      </c>
      <c r="L144" s="76">
        <v>24739</v>
      </c>
      <c r="M144" s="76">
        <v>12504</v>
      </c>
      <c r="N144" s="14"/>
    </row>
    <row r="145" spans="2:14" s="11" customFormat="1" ht="15" customHeight="1" x14ac:dyDescent="0.2">
      <c r="B145" s="265" t="s">
        <v>28</v>
      </c>
      <c r="C145" s="73"/>
      <c r="D145" s="73"/>
      <c r="E145" s="73"/>
      <c r="F145" s="73"/>
      <c r="G145" s="73"/>
      <c r="H145" s="73"/>
      <c r="I145" s="208"/>
      <c r="J145" s="208"/>
      <c r="K145" s="83"/>
      <c r="L145" s="47"/>
      <c r="M145" s="47"/>
      <c r="N145" s="14"/>
    </row>
    <row r="146" spans="2:14" s="11" customFormat="1" ht="15" customHeight="1" x14ac:dyDescent="0.2">
      <c r="B146" s="75">
        <v>2020</v>
      </c>
      <c r="C146" s="73"/>
      <c r="D146" s="76">
        <v>2469</v>
      </c>
      <c r="E146" s="76">
        <v>193113</v>
      </c>
      <c r="F146" s="76">
        <v>13745</v>
      </c>
      <c r="G146" s="76">
        <v>179368</v>
      </c>
      <c r="H146" s="178">
        <v>1944</v>
      </c>
      <c r="I146" s="76">
        <v>260</v>
      </c>
      <c r="J146" s="76">
        <v>3279</v>
      </c>
      <c r="K146" s="76">
        <v>14064</v>
      </c>
      <c r="L146" s="76">
        <v>68052</v>
      </c>
      <c r="M146" s="76">
        <v>6169</v>
      </c>
      <c r="N146" s="14"/>
    </row>
    <row r="147" spans="2:14" s="11" customFormat="1" ht="15" customHeight="1" x14ac:dyDescent="0.2">
      <c r="B147" s="75">
        <v>2019</v>
      </c>
      <c r="C147" s="254"/>
      <c r="D147" s="76">
        <v>2324</v>
      </c>
      <c r="E147" s="76">
        <v>193180</v>
      </c>
      <c r="F147" s="76">
        <v>19172</v>
      </c>
      <c r="G147" s="76">
        <v>174008</v>
      </c>
      <c r="H147" s="182">
        <v>-484</v>
      </c>
      <c r="I147" s="76">
        <v>310</v>
      </c>
      <c r="J147" s="76">
        <v>1581</v>
      </c>
      <c r="K147" s="76">
        <v>15033</v>
      </c>
      <c r="L147" s="76">
        <v>64700</v>
      </c>
      <c r="M147" s="76">
        <v>7844</v>
      </c>
      <c r="N147" s="14"/>
    </row>
    <row r="148" spans="2:14" s="11" customFormat="1" ht="15" customHeight="1" x14ac:dyDescent="0.2">
      <c r="B148" s="75">
        <v>2018</v>
      </c>
      <c r="C148" s="254"/>
      <c r="D148" s="76">
        <v>2229</v>
      </c>
      <c r="E148" s="76">
        <v>171100</v>
      </c>
      <c r="F148" s="76">
        <v>7875</v>
      </c>
      <c r="G148" s="76">
        <v>163225</v>
      </c>
      <c r="H148" s="178">
        <v>16</v>
      </c>
      <c r="I148" s="76">
        <v>134</v>
      </c>
      <c r="J148" s="76">
        <v>2176</v>
      </c>
      <c r="K148" s="76">
        <v>8195</v>
      </c>
      <c r="L148" s="76">
        <v>63277</v>
      </c>
      <c r="M148" s="76">
        <v>7814</v>
      </c>
      <c r="N148" s="14"/>
    </row>
    <row r="149" spans="2:14" s="11" customFormat="1" ht="15" customHeight="1" x14ac:dyDescent="0.2">
      <c r="B149" s="75">
        <v>2017</v>
      </c>
      <c r="C149" s="254"/>
      <c r="D149" s="76">
        <v>2076</v>
      </c>
      <c r="E149" s="76">
        <v>138235</v>
      </c>
      <c r="F149" s="76">
        <v>8192</v>
      </c>
      <c r="G149" s="76">
        <v>130043</v>
      </c>
      <c r="H149" s="182">
        <v>-51</v>
      </c>
      <c r="I149" s="76">
        <v>185</v>
      </c>
      <c r="J149" s="76">
        <v>2024</v>
      </c>
      <c r="K149" s="76">
        <v>8585</v>
      </c>
      <c r="L149" s="76">
        <v>45888</v>
      </c>
      <c r="M149" s="76">
        <v>9156</v>
      </c>
      <c r="N149" s="14"/>
    </row>
    <row r="150" spans="2:14" s="11" customFormat="1" ht="15" customHeight="1" x14ac:dyDescent="0.2">
      <c r="B150" s="75">
        <v>2016</v>
      </c>
      <c r="C150" s="254"/>
      <c r="D150" s="76">
        <v>1925</v>
      </c>
      <c r="E150" s="76">
        <v>109386</v>
      </c>
      <c r="F150" s="76">
        <v>9525</v>
      </c>
      <c r="G150" s="76">
        <v>99861</v>
      </c>
      <c r="H150" s="177">
        <v>47</v>
      </c>
      <c r="I150" s="76">
        <v>286</v>
      </c>
      <c r="J150" s="76">
        <v>1932</v>
      </c>
      <c r="K150" s="76">
        <v>9339</v>
      </c>
      <c r="L150" s="76">
        <v>34627</v>
      </c>
      <c r="M150" s="76">
        <v>17363</v>
      </c>
      <c r="N150" s="47"/>
    </row>
    <row r="151" spans="2:14" s="11" customFormat="1" ht="15" customHeight="1" x14ac:dyDescent="0.2">
      <c r="B151" s="75">
        <v>2015</v>
      </c>
      <c r="C151" s="75" t="s">
        <v>50</v>
      </c>
      <c r="D151" s="76">
        <v>1862</v>
      </c>
      <c r="E151" s="76">
        <v>99135</v>
      </c>
      <c r="F151" s="76">
        <v>10936</v>
      </c>
      <c r="G151" s="76">
        <v>88199</v>
      </c>
      <c r="H151" s="177">
        <v>43</v>
      </c>
      <c r="I151" s="76">
        <v>9</v>
      </c>
      <c r="J151" s="76">
        <v>941</v>
      </c>
      <c r="K151" s="76">
        <v>11299</v>
      </c>
      <c r="L151" s="76">
        <v>33258</v>
      </c>
      <c r="M151" s="76">
        <v>16266</v>
      </c>
      <c r="N151" s="14"/>
    </row>
    <row r="152" spans="2:14" s="11" customFormat="1" ht="15" customHeight="1" x14ac:dyDescent="0.2">
      <c r="B152" s="265" t="s">
        <v>29</v>
      </c>
      <c r="C152" s="73"/>
      <c r="D152" s="73"/>
      <c r="E152" s="73"/>
      <c r="F152" s="73"/>
      <c r="G152" s="73"/>
      <c r="H152" s="73"/>
      <c r="I152" s="208"/>
      <c r="J152" s="208"/>
      <c r="K152" s="83"/>
      <c r="L152" s="47"/>
      <c r="M152" s="47"/>
      <c r="N152" s="14"/>
    </row>
    <row r="153" spans="2:14" s="11" customFormat="1" ht="15" customHeight="1" x14ac:dyDescent="0.2">
      <c r="B153" s="75">
        <v>2020</v>
      </c>
      <c r="C153" s="73"/>
      <c r="D153" s="76">
        <v>4309</v>
      </c>
      <c r="E153" s="76">
        <v>164049</v>
      </c>
      <c r="F153" s="76">
        <v>13671</v>
      </c>
      <c r="G153" s="76">
        <v>150378</v>
      </c>
      <c r="H153" s="178">
        <v>2</v>
      </c>
      <c r="I153" s="76">
        <v>84</v>
      </c>
      <c r="J153" s="76">
        <v>4650</v>
      </c>
      <c r="K153" s="76">
        <v>13686</v>
      </c>
      <c r="L153" s="76">
        <v>65594</v>
      </c>
      <c r="M153" s="76">
        <v>792</v>
      </c>
      <c r="N153" s="14"/>
    </row>
    <row r="154" spans="2:14" s="11" customFormat="1" ht="15" customHeight="1" x14ac:dyDescent="0.2">
      <c r="B154" s="75">
        <v>2019</v>
      </c>
      <c r="C154" s="254"/>
      <c r="D154" s="76">
        <v>4582</v>
      </c>
      <c r="E154" s="76">
        <v>275356</v>
      </c>
      <c r="F154" s="76">
        <v>15355</v>
      </c>
      <c r="G154" s="76">
        <v>260001</v>
      </c>
      <c r="H154" s="178">
        <v>62</v>
      </c>
      <c r="I154" s="76">
        <v>0</v>
      </c>
      <c r="J154" s="76">
        <v>1212</v>
      </c>
      <c r="K154" s="76">
        <v>16500</v>
      </c>
      <c r="L154" s="76">
        <v>144054</v>
      </c>
      <c r="M154" s="76">
        <v>909</v>
      </c>
      <c r="N154" s="14"/>
    </row>
    <row r="155" spans="2:14" s="11" customFormat="1" ht="15" customHeight="1" x14ac:dyDescent="0.2">
      <c r="B155" s="75">
        <v>2018</v>
      </c>
      <c r="C155" s="254"/>
      <c r="D155" s="76">
        <v>4485</v>
      </c>
      <c r="E155" s="76">
        <v>261015</v>
      </c>
      <c r="F155" s="76">
        <v>15383</v>
      </c>
      <c r="G155" s="76">
        <v>245632</v>
      </c>
      <c r="H155" s="182">
        <v>-22</v>
      </c>
      <c r="I155" s="76">
        <v>1</v>
      </c>
      <c r="J155" s="76">
        <v>1350</v>
      </c>
      <c r="K155" s="76">
        <v>14984</v>
      </c>
      <c r="L155" s="76">
        <v>138638</v>
      </c>
      <c r="M155" s="76">
        <v>965</v>
      </c>
      <c r="N155" s="14"/>
    </row>
    <row r="156" spans="2:14" s="11" customFormat="1" ht="15" customHeight="1" x14ac:dyDescent="0.2">
      <c r="B156" s="75">
        <v>2017</v>
      </c>
      <c r="C156" s="254"/>
      <c r="D156" s="76">
        <v>4369</v>
      </c>
      <c r="E156" s="76">
        <v>228984</v>
      </c>
      <c r="F156" s="76">
        <v>17377</v>
      </c>
      <c r="G156" s="76">
        <v>211607</v>
      </c>
      <c r="H156" s="182">
        <v>-2</v>
      </c>
      <c r="I156" s="76">
        <v>52</v>
      </c>
      <c r="J156" s="76">
        <v>1074</v>
      </c>
      <c r="K156" s="76">
        <v>15245</v>
      </c>
      <c r="L156" s="76">
        <v>127653</v>
      </c>
      <c r="M156" s="76">
        <v>1187</v>
      </c>
      <c r="N156" s="14"/>
    </row>
    <row r="157" spans="2:14" s="11" customFormat="1" ht="15" customHeight="1" x14ac:dyDescent="0.2">
      <c r="B157" s="75">
        <v>2016</v>
      </c>
      <c r="C157" s="254"/>
      <c r="D157" s="76">
        <v>4063</v>
      </c>
      <c r="E157" s="76">
        <v>196477</v>
      </c>
      <c r="F157" s="76">
        <v>9510</v>
      </c>
      <c r="G157" s="76">
        <v>186967</v>
      </c>
      <c r="H157" s="177">
        <v>30</v>
      </c>
      <c r="I157" s="76">
        <v>0</v>
      </c>
      <c r="J157" s="76">
        <v>876</v>
      </c>
      <c r="K157" s="76">
        <v>8175</v>
      </c>
      <c r="L157" s="76">
        <v>117370</v>
      </c>
      <c r="M157" s="76">
        <v>1051</v>
      </c>
      <c r="N157" s="47"/>
    </row>
    <row r="158" spans="2:14" s="11" customFormat="1" ht="15" customHeight="1" x14ac:dyDescent="0.2">
      <c r="B158" s="75">
        <v>2015</v>
      </c>
      <c r="C158" s="75" t="s">
        <v>50</v>
      </c>
      <c r="D158" s="76">
        <v>3782</v>
      </c>
      <c r="E158" s="76">
        <v>184530</v>
      </c>
      <c r="F158" s="76">
        <v>5486</v>
      </c>
      <c r="G158" s="76">
        <v>179044</v>
      </c>
      <c r="H158" s="177">
        <v>12</v>
      </c>
      <c r="I158" s="76">
        <v>1</v>
      </c>
      <c r="J158" s="76">
        <v>771</v>
      </c>
      <c r="K158" s="76">
        <v>4507</v>
      </c>
      <c r="L158" s="76">
        <v>114320</v>
      </c>
      <c r="M158" s="76">
        <v>1361</v>
      </c>
      <c r="N158" s="14"/>
    </row>
    <row r="159" spans="2:14" s="11" customFormat="1" ht="15" customHeight="1" x14ac:dyDescent="0.2">
      <c r="B159" s="265" t="s">
        <v>30</v>
      </c>
      <c r="C159" s="73"/>
      <c r="D159" s="73"/>
      <c r="E159" s="73"/>
      <c r="F159" s="208"/>
      <c r="G159" s="208"/>
      <c r="H159" s="208"/>
      <c r="I159" s="208"/>
      <c r="J159" s="208"/>
      <c r="K159" s="83"/>
      <c r="L159" s="47"/>
      <c r="M159" s="47"/>
      <c r="N159" s="14"/>
    </row>
    <row r="160" spans="2:14" s="11" customFormat="1" ht="15" customHeight="1" x14ac:dyDescent="0.2">
      <c r="B160" s="75">
        <v>2020</v>
      </c>
      <c r="C160" s="73"/>
      <c r="D160" s="76">
        <v>878</v>
      </c>
      <c r="E160" s="76">
        <v>15494</v>
      </c>
      <c r="F160" s="76">
        <v>412</v>
      </c>
      <c r="G160" s="76">
        <v>15082</v>
      </c>
      <c r="H160" s="178">
        <v>5</v>
      </c>
      <c r="I160" s="76">
        <v>0</v>
      </c>
      <c r="J160" s="76">
        <v>15040</v>
      </c>
      <c r="K160" s="76">
        <v>738</v>
      </c>
      <c r="L160" s="76">
        <v>8119</v>
      </c>
      <c r="M160" s="76">
        <v>211</v>
      </c>
      <c r="N160" s="14"/>
    </row>
    <row r="161" spans="2:14" s="11" customFormat="1" ht="15" customHeight="1" x14ac:dyDescent="0.2">
      <c r="B161" s="75">
        <v>2019</v>
      </c>
      <c r="C161" s="254"/>
      <c r="D161" s="76">
        <v>854</v>
      </c>
      <c r="E161" s="76">
        <v>14823</v>
      </c>
      <c r="F161" s="76">
        <v>254</v>
      </c>
      <c r="G161" s="76">
        <v>14569</v>
      </c>
      <c r="H161" s="76">
        <v>0</v>
      </c>
      <c r="I161" s="76">
        <v>0</v>
      </c>
      <c r="J161" s="76">
        <v>14160</v>
      </c>
      <c r="K161" s="76">
        <v>710</v>
      </c>
      <c r="L161" s="76">
        <v>8074</v>
      </c>
      <c r="M161" s="76">
        <v>281</v>
      </c>
      <c r="N161" s="14"/>
    </row>
    <row r="162" spans="2:14" s="11" customFormat="1" ht="15" customHeight="1" x14ac:dyDescent="0.2">
      <c r="B162" s="75">
        <v>2018</v>
      </c>
      <c r="C162" s="254"/>
      <c r="D162" s="76">
        <v>847</v>
      </c>
      <c r="E162" s="76">
        <v>15558</v>
      </c>
      <c r="F162" s="76">
        <v>200</v>
      </c>
      <c r="G162" s="76">
        <v>15358</v>
      </c>
      <c r="H162" s="76">
        <v>0</v>
      </c>
      <c r="I162" s="76">
        <v>0</v>
      </c>
      <c r="J162" s="76">
        <v>12324</v>
      </c>
      <c r="K162" s="76">
        <v>682</v>
      </c>
      <c r="L162" s="76">
        <v>8550</v>
      </c>
      <c r="M162" s="76">
        <v>312</v>
      </c>
      <c r="N162" s="14"/>
    </row>
    <row r="163" spans="2:14" s="11" customFormat="1" ht="15" customHeight="1" x14ac:dyDescent="0.2">
      <c r="B163" s="75">
        <v>2017</v>
      </c>
      <c r="C163" s="254"/>
      <c r="D163" s="76">
        <v>830</v>
      </c>
      <c r="E163" s="76">
        <v>16285</v>
      </c>
      <c r="F163" s="76">
        <v>291</v>
      </c>
      <c r="G163" s="76">
        <v>15994</v>
      </c>
      <c r="H163" s="76">
        <v>0</v>
      </c>
      <c r="I163" s="76">
        <v>0</v>
      </c>
      <c r="J163" s="76">
        <v>15459</v>
      </c>
      <c r="K163" s="76">
        <v>739</v>
      </c>
      <c r="L163" s="76">
        <v>10332</v>
      </c>
      <c r="M163" s="76">
        <v>495</v>
      </c>
      <c r="N163" s="14"/>
    </row>
    <row r="164" spans="2:14" s="11" customFormat="1" ht="15" customHeight="1" x14ac:dyDescent="0.2">
      <c r="B164" s="75">
        <v>2016</v>
      </c>
      <c r="C164" s="254"/>
      <c r="D164" s="76">
        <v>825</v>
      </c>
      <c r="E164" s="76">
        <v>17176</v>
      </c>
      <c r="F164" s="76">
        <v>351</v>
      </c>
      <c r="G164" s="76">
        <v>16824</v>
      </c>
      <c r="H164" s="76">
        <v>0</v>
      </c>
      <c r="I164" s="76">
        <v>30</v>
      </c>
      <c r="J164" s="76">
        <v>14929</v>
      </c>
      <c r="K164" s="76">
        <v>810</v>
      </c>
      <c r="L164" s="76">
        <v>11509</v>
      </c>
      <c r="M164" s="76">
        <v>478</v>
      </c>
      <c r="N164" s="47"/>
    </row>
    <row r="165" spans="2:14" s="11" customFormat="1" ht="15" customHeight="1" x14ac:dyDescent="0.2">
      <c r="B165" s="75">
        <v>2015</v>
      </c>
      <c r="C165" s="75" t="s">
        <v>50</v>
      </c>
      <c r="D165" s="76">
        <v>918</v>
      </c>
      <c r="E165" s="76">
        <v>17000</v>
      </c>
      <c r="F165" s="76">
        <v>290</v>
      </c>
      <c r="G165" s="76">
        <v>16710</v>
      </c>
      <c r="H165" s="76">
        <v>0</v>
      </c>
      <c r="I165" s="76">
        <v>59</v>
      </c>
      <c r="J165" s="76">
        <v>17158</v>
      </c>
      <c r="K165" s="76">
        <v>546</v>
      </c>
      <c r="L165" s="76">
        <v>12504</v>
      </c>
      <c r="M165" s="76">
        <v>742</v>
      </c>
      <c r="N165" s="14"/>
    </row>
    <row r="166" spans="2:14" s="11" customFormat="1" ht="15" customHeight="1" x14ac:dyDescent="0.2">
      <c r="B166" s="265" t="s">
        <v>31</v>
      </c>
      <c r="C166" s="73"/>
      <c r="D166" s="73"/>
      <c r="E166" s="73"/>
      <c r="F166" s="73"/>
      <c r="G166" s="73"/>
      <c r="H166" s="73"/>
      <c r="I166" s="208"/>
      <c r="J166" s="208"/>
      <c r="K166" s="83"/>
      <c r="L166" s="47"/>
      <c r="M166" s="47"/>
      <c r="N166" s="14"/>
    </row>
    <row r="167" spans="2:14" s="11" customFormat="1" ht="15" customHeight="1" x14ac:dyDescent="0.2">
      <c r="B167" s="75">
        <v>2020</v>
      </c>
      <c r="C167" s="73"/>
      <c r="D167" s="76">
        <v>2228</v>
      </c>
      <c r="E167" s="76">
        <v>122813</v>
      </c>
      <c r="F167" s="76">
        <v>1613</v>
      </c>
      <c r="G167" s="76">
        <v>121200</v>
      </c>
      <c r="H167" s="178">
        <v>7</v>
      </c>
      <c r="I167" s="76">
        <v>0</v>
      </c>
      <c r="J167" s="76">
        <v>2426</v>
      </c>
      <c r="K167" s="76">
        <v>6724</v>
      </c>
      <c r="L167" s="76">
        <v>60980</v>
      </c>
      <c r="M167" s="76">
        <v>1107</v>
      </c>
      <c r="N167" s="14"/>
    </row>
    <row r="168" spans="2:14" s="11" customFormat="1" ht="15" customHeight="1" x14ac:dyDescent="0.2">
      <c r="B168" s="75">
        <v>2019</v>
      </c>
      <c r="C168" s="254"/>
      <c r="D168" s="76">
        <v>2107</v>
      </c>
      <c r="E168" s="76">
        <v>125961</v>
      </c>
      <c r="F168" s="76">
        <v>1323</v>
      </c>
      <c r="G168" s="76">
        <v>124638</v>
      </c>
      <c r="H168" s="76">
        <v>0</v>
      </c>
      <c r="I168" s="76">
        <v>0</v>
      </c>
      <c r="J168" s="76">
        <v>1361</v>
      </c>
      <c r="K168" s="76">
        <v>6303</v>
      </c>
      <c r="L168" s="76">
        <v>62191</v>
      </c>
      <c r="M168" s="76">
        <v>1128</v>
      </c>
      <c r="N168" s="14"/>
    </row>
    <row r="169" spans="2:14" s="11" customFormat="1" ht="15" customHeight="1" x14ac:dyDescent="0.2">
      <c r="B169" s="75">
        <v>2018</v>
      </c>
      <c r="C169" s="254"/>
      <c r="D169" s="76">
        <v>1937</v>
      </c>
      <c r="E169" s="76">
        <v>112204</v>
      </c>
      <c r="F169" s="76">
        <v>1460</v>
      </c>
      <c r="G169" s="76">
        <v>110744</v>
      </c>
      <c r="H169" s="76">
        <v>0</v>
      </c>
      <c r="I169" s="76">
        <v>0</v>
      </c>
      <c r="J169" s="76">
        <v>1427</v>
      </c>
      <c r="K169" s="76">
        <v>6078</v>
      </c>
      <c r="L169" s="76">
        <v>52690</v>
      </c>
      <c r="M169" s="76">
        <v>890</v>
      </c>
      <c r="N169" s="14"/>
    </row>
    <row r="170" spans="2:14" s="11" customFormat="1" ht="15" customHeight="1" x14ac:dyDescent="0.2">
      <c r="B170" s="75">
        <v>2017</v>
      </c>
      <c r="C170" s="254"/>
      <c r="D170" s="76">
        <v>1789</v>
      </c>
      <c r="E170" s="76">
        <v>106000</v>
      </c>
      <c r="F170" s="76">
        <v>3415</v>
      </c>
      <c r="G170" s="76">
        <v>102585</v>
      </c>
      <c r="H170" s="76">
        <v>0</v>
      </c>
      <c r="I170" s="76">
        <v>0</v>
      </c>
      <c r="J170" s="76">
        <v>1292</v>
      </c>
      <c r="K170" s="76">
        <v>6087</v>
      </c>
      <c r="L170" s="76">
        <v>51419</v>
      </c>
      <c r="M170" s="76">
        <v>852</v>
      </c>
      <c r="N170" s="14"/>
    </row>
    <row r="171" spans="2:14" s="11" customFormat="1" ht="15" customHeight="1" x14ac:dyDescent="0.2">
      <c r="B171" s="75">
        <v>2016</v>
      </c>
      <c r="C171" s="254"/>
      <c r="D171" s="76">
        <v>1750</v>
      </c>
      <c r="E171" s="76">
        <v>94619</v>
      </c>
      <c r="F171" s="76">
        <v>3016</v>
      </c>
      <c r="G171" s="76">
        <v>91603</v>
      </c>
      <c r="H171" s="76">
        <v>0</v>
      </c>
      <c r="I171" s="76">
        <v>0</v>
      </c>
      <c r="J171" s="76">
        <v>1167</v>
      </c>
      <c r="K171" s="76">
        <v>5594</v>
      </c>
      <c r="L171" s="76">
        <v>44531</v>
      </c>
      <c r="M171" s="76">
        <v>879</v>
      </c>
      <c r="N171" s="47"/>
    </row>
    <row r="172" spans="2:14" s="11" customFormat="1" ht="15" customHeight="1" x14ac:dyDescent="0.2">
      <c r="B172" s="75">
        <v>2015</v>
      </c>
      <c r="C172" s="75" t="s">
        <v>50</v>
      </c>
      <c r="D172" s="76">
        <v>1672</v>
      </c>
      <c r="E172" s="76">
        <v>82053</v>
      </c>
      <c r="F172" s="76">
        <v>2687</v>
      </c>
      <c r="G172" s="76">
        <v>79366</v>
      </c>
      <c r="H172" s="76">
        <v>0</v>
      </c>
      <c r="I172" s="76">
        <v>0</v>
      </c>
      <c r="J172" s="76">
        <v>633</v>
      </c>
      <c r="K172" s="76">
        <v>4589</v>
      </c>
      <c r="L172" s="76">
        <v>38507</v>
      </c>
      <c r="M172" s="76">
        <v>938</v>
      </c>
      <c r="N172" s="14"/>
    </row>
    <row r="173" spans="2:14" s="11" customFormat="1" ht="15" customHeight="1" x14ac:dyDescent="0.2">
      <c r="B173" s="265" t="s">
        <v>32</v>
      </c>
      <c r="C173" s="73"/>
      <c r="D173" s="73"/>
      <c r="E173" s="73"/>
      <c r="F173" s="73"/>
      <c r="G173" s="73"/>
      <c r="H173" s="73"/>
      <c r="I173" s="208"/>
      <c r="J173" s="208"/>
      <c r="K173" s="83"/>
      <c r="L173" s="47"/>
      <c r="M173" s="47"/>
      <c r="N173" s="14"/>
    </row>
    <row r="174" spans="2:14" s="11" customFormat="1" ht="15" customHeight="1" x14ac:dyDescent="0.2">
      <c r="B174" s="75">
        <v>2020</v>
      </c>
      <c r="C174" s="73"/>
      <c r="D174" s="76">
        <v>966</v>
      </c>
      <c r="E174" s="76">
        <v>34933</v>
      </c>
      <c r="F174" s="76">
        <v>1787</v>
      </c>
      <c r="G174" s="76">
        <v>33146</v>
      </c>
      <c r="H174" s="178">
        <v>2</v>
      </c>
      <c r="I174" s="76">
        <v>0</v>
      </c>
      <c r="J174" s="76">
        <v>5489</v>
      </c>
      <c r="K174" s="76">
        <v>2115</v>
      </c>
      <c r="L174" s="76">
        <v>20116</v>
      </c>
      <c r="M174" s="76">
        <v>654</v>
      </c>
      <c r="N174" s="14"/>
    </row>
    <row r="175" spans="2:14" s="11" customFormat="1" ht="15" customHeight="1" x14ac:dyDescent="0.2">
      <c r="B175" s="75">
        <v>2019</v>
      </c>
      <c r="C175" s="254"/>
      <c r="D175" s="76">
        <v>978</v>
      </c>
      <c r="E175" s="76">
        <v>78336</v>
      </c>
      <c r="F175" s="76">
        <v>4238</v>
      </c>
      <c r="G175" s="76">
        <v>74098</v>
      </c>
      <c r="H175" s="178">
        <v>3</v>
      </c>
      <c r="I175" s="76">
        <v>0</v>
      </c>
      <c r="J175" s="76">
        <v>5225</v>
      </c>
      <c r="K175" s="76">
        <v>6591</v>
      </c>
      <c r="L175" s="76">
        <v>33293</v>
      </c>
      <c r="M175" s="76">
        <v>950</v>
      </c>
      <c r="N175" s="14"/>
    </row>
    <row r="176" spans="2:14" s="11" customFormat="1" ht="15" customHeight="1" x14ac:dyDescent="0.2">
      <c r="B176" s="75">
        <v>2018</v>
      </c>
      <c r="C176" s="254"/>
      <c r="D176" s="76">
        <v>936</v>
      </c>
      <c r="E176" s="76">
        <v>72156</v>
      </c>
      <c r="F176" s="76">
        <v>3148</v>
      </c>
      <c r="G176" s="76">
        <v>69008</v>
      </c>
      <c r="H176" s="178">
        <v>2</v>
      </c>
      <c r="I176" s="76">
        <v>0</v>
      </c>
      <c r="J176" s="76">
        <v>4627</v>
      </c>
      <c r="K176" s="76">
        <v>6616</v>
      </c>
      <c r="L176" s="76">
        <v>32497</v>
      </c>
      <c r="M176" s="76">
        <v>886</v>
      </c>
      <c r="N176" s="14"/>
    </row>
    <row r="177" spans="2:14" s="11" customFormat="1" ht="15" customHeight="1" x14ac:dyDescent="0.2">
      <c r="B177" s="75">
        <v>2017</v>
      </c>
      <c r="C177" s="254"/>
      <c r="D177" s="76">
        <v>924</v>
      </c>
      <c r="E177" s="76">
        <v>73971</v>
      </c>
      <c r="F177" s="76">
        <v>2950</v>
      </c>
      <c r="G177" s="76">
        <v>71021</v>
      </c>
      <c r="H177" s="178">
        <v>2</v>
      </c>
      <c r="I177" s="76">
        <v>0</v>
      </c>
      <c r="J177" s="76">
        <v>4911</v>
      </c>
      <c r="K177" s="76">
        <v>6689</v>
      </c>
      <c r="L177" s="76">
        <v>32181</v>
      </c>
      <c r="M177" s="76">
        <v>1086</v>
      </c>
      <c r="N177" s="14"/>
    </row>
    <row r="178" spans="2:14" s="11" customFormat="1" ht="15" customHeight="1" x14ac:dyDescent="0.2">
      <c r="B178" s="75">
        <v>2016</v>
      </c>
      <c r="C178" s="254"/>
      <c r="D178" s="76">
        <v>884</v>
      </c>
      <c r="E178" s="76">
        <v>62945</v>
      </c>
      <c r="F178" s="76">
        <v>2910</v>
      </c>
      <c r="G178" s="76">
        <v>60035</v>
      </c>
      <c r="H178" s="177">
        <v>2</v>
      </c>
      <c r="I178" s="76">
        <v>0</v>
      </c>
      <c r="J178" s="76">
        <v>4571</v>
      </c>
      <c r="K178" s="76">
        <v>6546</v>
      </c>
      <c r="L178" s="76">
        <v>28048</v>
      </c>
      <c r="M178" s="76">
        <v>1426</v>
      </c>
      <c r="N178" s="47"/>
    </row>
    <row r="179" spans="2:14" s="11" customFormat="1" ht="15" customHeight="1" x14ac:dyDescent="0.2">
      <c r="B179" s="75">
        <v>2015</v>
      </c>
      <c r="C179" s="75" t="s">
        <v>50</v>
      </c>
      <c r="D179" s="76">
        <v>838</v>
      </c>
      <c r="E179" s="76">
        <v>66546</v>
      </c>
      <c r="F179" s="76">
        <v>1975</v>
      </c>
      <c r="G179" s="76">
        <v>64571</v>
      </c>
      <c r="H179" s="177">
        <v>10</v>
      </c>
      <c r="I179" s="76">
        <v>0</v>
      </c>
      <c r="J179" s="76">
        <v>5417</v>
      </c>
      <c r="K179" s="76">
        <v>5961</v>
      </c>
      <c r="L179" s="76">
        <v>31636</v>
      </c>
      <c r="M179" s="76">
        <v>2244</v>
      </c>
      <c r="N179" s="14"/>
    </row>
    <row r="180" spans="2:14" s="11" customFormat="1" ht="15" customHeight="1" x14ac:dyDescent="0.2">
      <c r="B180" s="265" t="s">
        <v>33</v>
      </c>
      <c r="C180" s="73"/>
      <c r="D180" s="73"/>
      <c r="E180" s="73"/>
      <c r="F180" s="208"/>
      <c r="G180" s="208"/>
      <c r="H180" s="208"/>
      <c r="I180" s="208"/>
      <c r="J180" s="208"/>
      <c r="K180" s="83"/>
      <c r="L180" s="47"/>
      <c r="M180" s="47"/>
      <c r="N180" s="14"/>
    </row>
    <row r="181" spans="2:14" s="11" customFormat="1" ht="15" customHeight="1" x14ac:dyDescent="0.2">
      <c r="B181" s="75">
        <v>2020</v>
      </c>
      <c r="C181" s="73"/>
      <c r="D181" s="76">
        <v>1133</v>
      </c>
      <c r="E181" s="76">
        <v>30463</v>
      </c>
      <c r="F181" s="76">
        <v>3934</v>
      </c>
      <c r="G181" s="76">
        <v>26529</v>
      </c>
      <c r="H181" s="76">
        <v>0</v>
      </c>
      <c r="I181" s="76">
        <v>0</v>
      </c>
      <c r="J181" s="76">
        <v>2038</v>
      </c>
      <c r="K181" s="76">
        <v>5671</v>
      </c>
      <c r="L181" s="76">
        <v>10968</v>
      </c>
      <c r="M181" s="76">
        <v>479</v>
      </c>
      <c r="N181" s="14"/>
    </row>
    <row r="182" spans="2:14" s="11" customFormat="1" ht="15" customHeight="1" x14ac:dyDescent="0.2">
      <c r="B182" s="75">
        <v>2019</v>
      </c>
      <c r="C182" s="230"/>
      <c r="D182" s="76">
        <v>1089</v>
      </c>
      <c r="E182" s="76">
        <v>42068</v>
      </c>
      <c r="F182" s="76">
        <v>3962</v>
      </c>
      <c r="G182" s="76">
        <v>38106</v>
      </c>
      <c r="H182" s="76">
        <v>0</v>
      </c>
      <c r="I182" s="76">
        <v>0</v>
      </c>
      <c r="J182" s="76">
        <v>950</v>
      </c>
      <c r="K182" s="76">
        <v>7271</v>
      </c>
      <c r="L182" s="76">
        <v>14899</v>
      </c>
      <c r="M182" s="76">
        <v>735</v>
      </c>
      <c r="N182" s="14"/>
    </row>
    <row r="183" spans="2:14" s="11" customFormat="1" ht="15" customHeight="1" x14ac:dyDescent="0.2">
      <c r="B183" s="75">
        <v>2018</v>
      </c>
      <c r="C183" s="230"/>
      <c r="D183" s="76">
        <v>1049</v>
      </c>
      <c r="E183" s="76">
        <v>40107</v>
      </c>
      <c r="F183" s="76">
        <v>4036</v>
      </c>
      <c r="G183" s="76">
        <v>36071</v>
      </c>
      <c r="H183" s="178">
        <v>1</v>
      </c>
      <c r="I183" s="76">
        <v>1</v>
      </c>
      <c r="J183" s="76">
        <v>1073</v>
      </c>
      <c r="K183" s="76">
        <v>7016</v>
      </c>
      <c r="L183" s="76">
        <v>14706</v>
      </c>
      <c r="M183" s="76">
        <v>466</v>
      </c>
      <c r="N183" s="14"/>
    </row>
    <row r="184" spans="2:14" s="11" customFormat="1" ht="15" customHeight="1" x14ac:dyDescent="0.2">
      <c r="B184" s="75">
        <v>2017</v>
      </c>
      <c r="C184" s="230"/>
      <c r="D184" s="76">
        <v>986</v>
      </c>
      <c r="E184" s="76">
        <v>37856</v>
      </c>
      <c r="F184" s="76">
        <v>3685</v>
      </c>
      <c r="G184" s="76">
        <v>34171</v>
      </c>
      <c r="H184" s="182">
        <v>-3</v>
      </c>
      <c r="I184" s="76">
        <v>0</v>
      </c>
      <c r="J184" s="76">
        <v>617</v>
      </c>
      <c r="K184" s="76">
        <v>6334</v>
      </c>
      <c r="L184" s="76">
        <v>14092</v>
      </c>
      <c r="M184" s="76">
        <v>409</v>
      </c>
      <c r="N184" s="14"/>
    </row>
    <row r="185" spans="2:14" s="11" customFormat="1" ht="15" customHeight="1" x14ac:dyDescent="0.2">
      <c r="B185" s="75">
        <v>2016</v>
      </c>
      <c r="C185" s="230"/>
      <c r="D185" s="76">
        <v>933</v>
      </c>
      <c r="E185" s="76">
        <v>35271</v>
      </c>
      <c r="F185" s="76">
        <v>3586</v>
      </c>
      <c r="G185" s="76">
        <v>31685</v>
      </c>
      <c r="H185" s="76">
        <v>0</v>
      </c>
      <c r="I185" s="76">
        <v>0</v>
      </c>
      <c r="J185" s="76">
        <v>401</v>
      </c>
      <c r="K185" s="76">
        <v>6197</v>
      </c>
      <c r="L185" s="76">
        <v>13475</v>
      </c>
      <c r="M185" s="76">
        <v>428</v>
      </c>
      <c r="N185" s="47"/>
    </row>
    <row r="186" spans="2:14" s="11" customFormat="1" ht="15" customHeight="1" x14ac:dyDescent="0.2">
      <c r="B186" s="75">
        <v>2015</v>
      </c>
      <c r="C186" s="75" t="s">
        <v>50</v>
      </c>
      <c r="D186" s="76">
        <v>943</v>
      </c>
      <c r="E186" s="76">
        <v>33932</v>
      </c>
      <c r="F186" s="76">
        <v>2960</v>
      </c>
      <c r="G186" s="76">
        <v>30972</v>
      </c>
      <c r="H186" s="177">
        <v>12</v>
      </c>
      <c r="I186" s="76">
        <v>24</v>
      </c>
      <c r="J186" s="76">
        <v>1037</v>
      </c>
      <c r="K186" s="76">
        <v>6104</v>
      </c>
      <c r="L186" s="76">
        <v>12893</v>
      </c>
      <c r="M186" s="76">
        <v>967</v>
      </c>
      <c r="N186" s="14"/>
    </row>
    <row r="187" spans="2:14" ht="9.75" customHeight="1" x14ac:dyDescent="0.2">
      <c r="B187" s="48"/>
      <c r="C187" s="48"/>
      <c r="D187" s="48"/>
      <c r="E187" s="48"/>
      <c r="F187" s="48"/>
      <c r="G187" s="48"/>
      <c r="H187" s="48"/>
      <c r="I187" s="48"/>
    </row>
    <row r="188" spans="2:14" ht="3" customHeight="1" x14ac:dyDescent="0.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</row>
    <row r="189" spans="2:14" ht="9" customHeight="1" x14ac:dyDescent="0.2">
      <c r="J189" s="1"/>
      <c r="K189" s="1"/>
      <c r="L189" s="1"/>
      <c r="M189" s="1"/>
    </row>
    <row r="190" spans="2:14" x14ac:dyDescent="0.2">
      <c r="B190" s="336" t="s">
        <v>289</v>
      </c>
      <c r="C190" s="336"/>
      <c r="D190" s="336"/>
      <c r="E190" s="336"/>
      <c r="F190" s="336"/>
      <c r="G190" s="336"/>
      <c r="H190" s="336"/>
      <c r="I190" s="336"/>
    </row>
    <row r="192" spans="2:14" ht="12" x14ac:dyDescent="0.2">
      <c r="B192" s="134" t="s">
        <v>0</v>
      </c>
      <c r="C192" s="26"/>
    </row>
  </sheetData>
  <mergeCells count="14">
    <mergeCell ref="B190:I190"/>
    <mergeCell ref="B1:M1"/>
    <mergeCell ref="D4:D6"/>
    <mergeCell ref="E4:G4"/>
    <mergeCell ref="H4:H6"/>
    <mergeCell ref="I4:I6"/>
    <mergeCell ref="J4:J6"/>
    <mergeCell ref="K4:K6"/>
    <mergeCell ref="L4:L6"/>
    <mergeCell ref="M4:M6"/>
    <mergeCell ref="E5:E6"/>
    <mergeCell ref="F5:F6"/>
    <mergeCell ref="G5:G6"/>
    <mergeCell ref="B4:C7"/>
  </mergeCells>
  <hyperlinks>
    <hyperlink ref="B192" location="Índice!A1" display="(Voltar ao Índice)" xr:uid="{00000000-0004-0000-0E00-000000000000}"/>
  </hyperlinks>
  <printOptions horizontalCentered="1"/>
  <pageMargins left="0.27559055118110237" right="0.27559055118110237" top="0.6692913385826772" bottom="0.47244094488188981" header="0" footer="0"/>
  <pageSetup paperSize="9" scale="80" fitToHeight="12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8">
    <pageSetUpPr fitToPage="1"/>
  </sheetPr>
  <dimension ref="B1:H193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5.7109375" style="1" customWidth="1"/>
    <col min="5" max="8" width="15.7109375" style="48" customWidth="1"/>
    <col min="9" max="9" width="6.7109375" style="1" customWidth="1"/>
    <col min="10" max="16384" width="12.5703125" style="1"/>
  </cols>
  <sheetData>
    <row r="1" spans="2:8" s="120" customFormat="1" ht="33" customHeight="1" x14ac:dyDescent="0.2">
      <c r="B1" s="340" t="s">
        <v>303</v>
      </c>
      <c r="C1" s="340"/>
      <c r="D1" s="340"/>
      <c r="E1" s="340"/>
      <c r="F1" s="340"/>
      <c r="G1" s="340"/>
      <c r="H1" s="340"/>
    </row>
    <row r="2" spans="2:8" ht="18" customHeight="1" x14ac:dyDescent="0.2">
      <c r="B2" s="20"/>
      <c r="C2" s="20"/>
      <c r="D2" s="20"/>
      <c r="E2" s="285"/>
      <c r="F2" s="285"/>
      <c r="G2" s="285"/>
      <c r="H2" s="285"/>
    </row>
    <row r="3" spans="2:8" ht="12.75" customHeight="1" x14ac:dyDescent="0.2">
      <c r="B3" s="126" t="s">
        <v>218</v>
      </c>
      <c r="C3" s="27"/>
      <c r="D3" s="284"/>
      <c r="E3" s="284"/>
      <c r="F3" s="284"/>
      <c r="G3" s="284"/>
      <c r="H3" s="284"/>
    </row>
    <row r="4" spans="2:8" s="6" customFormat="1" ht="18" customHeight="1" x14ac:dyDescent="0.2">
      <c r="B4" s="338" t="s">
        <v>4</v>
      </c>
      <c r="C4" s="339"/>
      <c r="D4" s="352" t="s">
        <v>6</v>
      </c>
      <c r="E4" s="352" t="s">
        <v>77</v>
      </c>
      <c r="F4" s="352" t="s">
        <v>334</v>
      </c>
      <c r="G4" s="352" t="s">
        <v>78</v>
      </c>
      <c r="H4" s="356" t="s">
        <v>79</v>
      </c>
    </row>
    <row r="5" spans="2:8" s="6" customFormat="1" ht="18" customHeight="1" x14ac:dyDescent="0.2">
      <c r="B5" s="338"/>
      <c r="C5" s="339"/>
      <c r="D5" s="352"/>
      <c r="E5" s="352"/>
      <c r="F5" s="352"/>
      <c r="G5" s="352"/>
      <c r="H5" s="356"/>
    </row>
    <row r="6" spans="2:8" s="6" customFormat="1" ht="24" customHeight="1" x14ac:dyDescent="0.2">
      <c r="B6" s="338"/>
      <c r="C6" s="339"/>
      <c r="D6" s="352"/>
      <c r="E6" s="352"/>
      <c r="F6" s="352"/>
      <c r="G6" s="352"/>
      <c r="H6" s="356"/>
    </row>
    <row r="7" spans="2:8" ht="18" customHeight="1" x14ac:dyDescent="0.2">
      <c r="B7" s="338"/>
      <c r="C7" s="339"/>
      <c r="D7" s="136" t="s">
        <v>15</v>
      </c>
      <c r="E7" s="160" t="s">
        <v>343</v>
      </c>
      <c r="F7" s="160" t="s">
        <v>343</v>
      </c>
      <c r="G7" s="160" t="s">
        <v>344</v>
      </c>
      <c r="H7" s="246" t="s">
        <v>344</v>
      </c>
    </row>
    <row r="8" spans="2:8" s="9" customFormat="1" ht="3.75" customHeight="1" x14ac:dyDescent="0.2">
      <c r="B8" s="7"/>
      <c r="C8" s="7"/>
      <c r="D8" s="8"/>
      <c r="E8" s="50"/>
      <c r="F8" s="50"/>
      <c r="G8" s="50"/>
      <c r="H8" s="50"/>
    </row>
    <row r="9" spans="2:8" s="11" customFormat="1" ht="15" customHeight="1" x14ac:dyDescent="0.2">
      <c r="B9" s="84" t="s">
        <v>5</v>
      </c>
      <c r="C9" s="85"/>
      <c r="D9" s="74"/>
      <c r="E9" s="74"/>
      <c r="F9" s="74"/>
      <c r="G9" s="47"/>
      <c r="H9" s="47"/>
    </row>
    <row r="10" spans="2:8" s="11" customFormat="1" ht="15" customHeight="1" x14ac:dyDescent="0.2">
      <c r="B10" s="75">
        <v>2020</v>
      </c>
      <c r="C10" s="85"/>
      <c r="D10" s="76">
        <v>28674</v>
      </c>
      <c r="E10" s="76">
        <v>3314822</v>
      </c>
      <c r="F10" s="76">
        <v>1374436</v>
      </c>
      <c r="G10" s="76">
        <v>514172</v>
      </c>
      <c r="H10" s="177">
        <v>414219</v>
      </c>
    </row>
    <row r="11" spans="2:8" s="11" customFormat="1" ht="15" customHeight="1" x14ac:dyDescent="0.2">
      <c r="B11" s="75">
        <v>2019</v>
      </c>
      <c r="C11" s="85"/>
      <c r="D11" s="76">
        <v>28661</v>
      </c>
      <c r="E11" s="76">
        <v>4063387</v>
      </c>
      <c r="F11" s="76">
        <v>1781460</v>
      </c>
      <c r="G11" s="76">
        <v>818311</v>
      </c>
      <c r="H11" s="177">
        <v>680298</v>
      </c>
    </row>
    <row r="12" spans="2:8" s="11" customFormat="1" ht="15" customHeight="1" x14ac:dyDescent="0.2">
      <c r="B12" s="75">
        <v>2018</v>
      </c>
      <c r="C12" s="85"/>
      <c r="D12" s="76">
        <v>27875</v>
      </c>
      <c r="E12" s="76">
        <v>3596191</v>
      </c>
      <c r="F12" s="76">
        <v>1641266</v>
      </c>
      <c r="G12" s="76">
        <v>779014</v>
      </c>
      <c r="H12" s="177">
        <v>595614</v>
      </c>
    </row>
    <row r="13" spans="2:8" s="11" customFormat="1" ht="15" customHeight="1" x14ac:dyDescent="0.2">
      <c r="B13" s="75">
        <v>2017</v>
      </c>
      <c r="C13" s="85"/>
      <c r="D13" s="76">
        <v>26400</v>
      </c>
      <c r="E13" s="76">
        <v>3295569</v>
      </c>
      <c r="F13" s="76">
        <v>1505660</v>
      </c>
      <c r="G13" s="76">
        <v>738290</v>
      </c>
      <c r="H13" s="177">
        <v>559980</v>
      </c>
    </row>
    <row r="14" spans="2:8" s="11" customFormat="1" ht="15" customHeight="1" x14ac:dyDescent="0.2">
      <c r="B14" s="75">
        <v>2016</v>
      </c>
      <c r="C14" s="85"/>
      <c r="D14" s="76">
        <v>25108</v>
      </c>
      <c r="E14" s="76">
        <v>2842030</v>
      </c>
      <c r="F14" s="76">
        <v>1295720</v>
      </c>
      <c r="G14" s="76">
        <v>599224</v>
      </c>
      <c r="H14" s="177">
        <v>418362</v>
      </c>
    </row>
    <row r="15" spans="2:8" s="11" customFormat="1" ht="15" customHeight="1" x14ac:dyDescent="0.2">
      <c r="B15" s="75">
        <v>2015</v>
      </c>
      <c r="C15" s="75" t="s">
        <v>50</v>
      </c>
      <c r="D15" s="76">
        <v>24361</v>
      </c>
      <c r="E15" s="76">
        <v>2672725</v>
      </c>
      <c r="F15" s="76">
        <v>1172505</v>
      </c>
      <c r="G15" s="76">
        <v>507185</v>
      </c>
      <c r="H15" s="177">
        <v>241971</v>
      </c>
    </row>
    <row r="16" spans="2:8" s="11" customFormat="1" ht="15" customHeight="1" x14ac:dyDescent="0.2">
      <c r="B16" s="255" t="s">
        <v>3</v>
      </c>
      <c r="C16" s="73"/>
      <c r="D16" s="73"/>
      <c r="E16" s="73"/>
      <c r="F16" s="73"/>
      <c r="G16" s="73"/>
      <c r="H16" s="73"/>
    </row>
    <row r="17" spans="2:8" s="11" customFormat="1" ht="15" customHeight="1" x14ac:dyDescent="0.2">
      <c r="B17" s="254" t="s">
        <v>34</v>
      </c>
      <c r="C17" s="208"/>
      <c r="D17" s="208"/>
      <c r="E17" s="208"/>
      <c r="F17" s="208"/>
      <c r="G17" s="208"/>
      <c r="H17" s="208"/>
    </row>
    <row r="18" spans="2:8" s="11" customFormat="1" ht="15" customHeight="1" x14ac:dyDescent="0.2">
      <c r="B18" s="75">
        <v>2020</v>
      </c>
      <c r="C18" s="208"/>
      <c r="D18" s="76">
        <v>18903</v>
      </c>
      <c r="E18" s="76">
        <v>159380</v>
      </c>
      <c r="F18" s="76">
        <v>104327</v>
      </c>
      <c r="G18" s="76">
        <v>90491</v>
      </c>
      <c r="H18" s="177">
        <v>84807</v>
      </c>
    </row>
    <row r="19" spans="2:8" s="11" customFormat="1" ht="15" customHeight="1" x14ac:dyDescent="0.2">
      <c r="B19" s="75">
        <v>2019</v>
      </c>
      <c r="C19" s="254"/>
      <c r="D19" s="76">
        <v>19148</v>
      </c>
      <c r="E19" s="76">
        <v>194380</v>
      </c>
      <c r="F19" s="76">
        <v>127566</v>
      </c>
      <c r="G19" s="76">
        <v>110848</v>
      </c>
      <c r="H19" s="177">
        <v>104328</v>
      </c>
    </row>
    <row r="20" spans="2:8" s="11" customFormat="1" ht="15" customHeight="1" x14ac:dyDescent="0.2">
      <c r="B20" s="75">
        <v>2018</v>
      </c>
      <c r="C20" s="254"/>
      <c r="D20" s="76">
        <v>18804</v>
      </c>
      <c r="E20" s="76">
        <v>191941</v>
      </c>
      <c r="F20" s="76">
        <v>123642</v>
      </c>
      <c r="G20" s="76">
        <v>107098</v>
      </c>
      <c r="H20" s="177">
        <v>99992</v>
      </c>
    </row>
    <row r="21" spans="2:8" s="11" customFormat="1" ht="15" customHeight="1" x14ac:dyDescent="0.2">
      <c r="B21" s="75">
        <v>2017</v>
      </c>
      <c r="C21" s="254"/>
      <c r="D21" s="76">
        <v>17885</v>
      </c>
      <c r="E21" s="76">
        <v>178257</v>
      </c>
      <c r="F21" s="76">
        <v>112847</v>
      </c>
      <c r="G21" s="76">
        <v>97340</v>
      </c>
      <c r="H21" s="177">
        <v>91007</v>
      </c>
    </row>
    <row r="22" spans="2:8" s="11" customFormat="1" ht="15" customHeight="1" x14ac:dyDescent="0.2">
      <c r="B22" s="75">
        <v>2016</v>
      </c>
      <c r="C22" s="254"/>
      <c r="D22" s="76">
        <v>16948</v>
      </c>
      <c r="E22" s="76">
        <v>157246</v>
      </c>
      <c r="F22" s="76">
        <v>100154</v>
      </c>
      <c r="G22" s="76">
        <v>86843</v>
      </c>
      <c r="H22" s="177">
        <v>80457</v>
      </c>
    </row>
    <row r="23" spans="2:8" s="11" customFormat="1" ht="15" customHeight="1" x14ac:dyDescent="0.2">
      <c r="B23" s="75">
        <v>2015</v>
      </c>
      <c r="C23" s="75" t="s">
        <v>50</v>
      </c>
      <c r="D23" s="76">
        <v>16251</v>
      </c>
      <c r="E23" s="76">
        <v>146996</v>
      </c>
      <c r="F23" s="76">
        <v>90844</v>
      </c>
      <c r="G23" s="76">
        <v>77640</v>
      </c>
      <c r="H23" s="177">
        <v>72018</v>
      </c>
    </row>
    <row r="24" spans="2:8" s="11" customFormat="1" ht="15" customHeight="1" x14ac:dyDescent="0.2">
      <c r="B24" s="254" t="s">
        <v>35</v>
      </c>
      <c r="C24" s="208" t="s">
        <v>50</v>
      </c>
      <c r="D24" s="208"/>
      <c r="E24" s="208"/>
      <c r="F24" s="208"/>
      <c r="G24" s="208"/>
      <c r="H24" s="208"/>
    </row>
    <row r="25" spans="2:8" s="11" customFormat="1" ht="15" customHeight="1" x14ac:dyDescent="0.2">
      <c r="B25" s="75">
        <v>2020</v>
      </c>
      <c r="C25" s="208"/>
      <c r="D25" s="76">
        <v>9771</v>
      </c>
      <c r="E25" s="76">
        <v>3155442</v>
      </c>
      <c r="F25" s="76">
        <v>1270108</v>
      </c>
      <c r="G25" s="76">
        <v>423681</v>
      </c>
      <c r="H25" s="177">
        <v>329412</v>
      </c>
    </row>
    <row r="26" spans="2:8" s="11" customFormat="1" ht="15" customHeight="1" x14ac:dyDescent="0.2">
      <c r="B26" s="75">
        <v>2019</v>
      </c>
      <c r="C26" s="254"/>
      <c r="D26" s="76">
        <v>9513</v>
      </c>
      <c r="E26" s="76">
        <v>3869006</v>
      </c>
      <c r="F26" s="76">
        <v>1653893</v>
      </c>
      <c r="G26" s="76">
        <v>707463</v>
      </c>
      <c r="H26" s="177">
        <v>575970</v>
      </c>
    </row>
    <row r="27" spans="2:8" s="11" customFormat="1" ht="15" customHeight="1" x14ac:dyDescent="0.2">
      <c r="B27" s="75">
        <v>2018</v>
      </c>
      <c r="C27" s="254"/>
      <c r="D27" s="76">
        <v>9071</v>
      </c>
      <c r="E27" s="76">
        <v>3404250</v>
      </c>
      <c r="F27" s="76">
        <v>1517624</v>
      </c>
      <c r="G27" s="76">
        <v>671916</v>
      </c>
      <c r="H27" s="177">
        <v>495621</v>
      </c>
    </row>
    <row r="28" spans="2:8" s="11" customFormat="1" ht="15" customHeight="1" x14ac:dyDescent="0.2">
      <c r="B28" s="75">
        <v>2017</v>
      </c>
      <c r="C28" s="254"/>
      <c r="D28" s="76">
        <v>8515</v>
      </c>
      <c r="E28" s="76">
        <v>3117312</v>
      </c>
      <c r="F28" s="76">
        <v>1392812</v>
      </c>
      <c r="G28" s="76">
        <v>640950</v>
      </c>
      <c r="H28" s="177">
        <v>468973</v>
      </c>
    </row>
    <row r="29" spans="2:8" s="11" customFormat="1" ht="15" customHeight="1" x14ac:dyDescent="0.2">
      <c r="B29" s="75">
        <v>2016</v>
      </c>
      <c r="C29" s="254"/>
      <c r="D29" s="76">
        <v>8160</v>
      </c>
      <c r="E29" s="76">
        <v>2684784</v>
      </c>
      <c r="F29" s="76">
        <v>1195567</v>
      </c>
      <c r="G29" s="76">
        <v>512382</v>
      </c>
      <c r="H29" s="177">
        <v>337904</v>
      </c>
    </row>
    <row r="30" spans="2:8" s="11" customFormat="1" ht="15" customHeight="1" x14ac:dyDescent="0.2">
      <c r="B30" s="75">
        <v>2015</v>
      </c>
      <c r="C30" s="75" t="s">
        <v>50</v>
      </c>
      <c r="D30" s="76">
        <v>8110</v>
      </c>
      <c r="E30" s="76">
        <v>2525729</v>
      </c>
      <c r="F30" s="76">
        <v>1081661</v>
      </c>
      <c r="G30" s="76">
        <v>429545</v>
      </c>
      <c r="H30" s="177">
        <v>169953</v>
      </c>
    </row>
    <row r="31" spans="2:8" s="11" customFormat="1" ht="15" customHeight="1" x14ac:dyDescent="0.2">
      <c r="B31" s="255" t="s">
        <v>55</v>
      </c>
      <c r="C31" s="73"/>
      <c r="D31" s="73"/>
      <c r="E31" s="73"/>
      <c r="F31" s="73"/>
      <c r="G31" s="73"/>
      <c r="H31" s="73"/>
    </row>
    <row r="32" spans="2:8" s="11" customFormat="1" ht="15" customHeight="1" x14ac:dyDescent="0.2">
      <c r="B32" s="254" t="s">
        <v>56</v>
      </c>
      <c r="C32" s="208" t="s">
        <v>50</v>
      </c>
      <c r="D32" s="208"/>
      <c r="E32" s="208"/>
      <c r="F32" s="208"/>
      <c r="G32" s="208"/>
      <c r="H32" s="208"/>
    </row>
    <row r="33" spans="2:8" s="11" customFormat="1" ht="15" customHeight="1" x14ac:dyDescent="0.2">
      <c r="B33" s="75">
        <v>2020</v>
      </c>
      <c r="C33" s="208"/>
      <c r="D33" s="76">
        <v>28653</v>
      </c>
      <c r="E33" s="76">
        <v>2541556</v>
      </c>
      <c r="F33" s="76">
        <v>1047439</v>
      </c>
      <c r="G33" s="76">
        <v>382094</v>
      </c>
      <c r="H33" s="177">
        <v>368857</v>
      </c>
    </row>
    <row r="34" spans="2:8" s="11" customFormat="1" ht="15" customHeight="1" x14ac:dyDescent="0.2">
      <c r="B34" s="75">
        <v>2019</v>
      </c>
      <c r="C34" s="257"/>
      <c r="D34" s="76">
        <v>28640</v>
      </c>
      <c r="E34" s="76">
        <v>3035994</v>
      </c>
      <c r="F34" s="76">
        <v>1317116</v>
      </c>
      <c r="G34" s="76">
        <v>571433</v>
      </c>
      <c r="H34" s="177">
        <v>555163</v>
      </c>
    </row>
    <row r="35" spans="2:8" s="11" customFormat="1" ht="15" customHeight="1" x14ac:dyDescent="0.2">
      <c r="B35" s="75">
        <v>2018</v>
      </c>
      <c r="C35" s="257"/>
      <c r="D35" s="76">
        <v>27858</v>
      </c>
      <c r="E35" s="76">
        <v>2783588</v>
      </c>
      <c r="F35" s="76">
        <v>1245622</v>
      </c>
      <c r="G35" s="76">
        <v>567086</v>
      </c>
      <c r="H35" s="177">
        <v>498436</v>
      </c>
    </row>
    <row r="36" spans="2:8" s="11" customFormat="1" ht="15" customHeight="1" x14ac:dyDescent="0.2">
      <c r="B36" s="75">
        <v>2017</v>
      </c>
      <c r="C36" s="257"/>
      <c r="D36" s="76">
        <v>26384</v>
      </c>
      <c r="E36" s="76">
        <v>2581682</v>
      </c>
      <c r="F36" s="76">
        <v>1141840</v>
      </c>
      <c r="G36" s="76">
        <v>549662</v>
      </c>
      <c r="H36" s="177">
        <v>492720</v>
      </c>
    </row>
    <row r="37" spans="2:8" s="11" customFormat="1" ht="15" customHeight="1" x14ac:dyDescent="0.2">
      <c r="B37" s="75">
        <v>2016</v>
      </c>
      <c r="C37" s="257"/>
      <c r="D37" s="76">
        <v>25093</v>
      </c>
      <c r="E37" s="76">
        <v>2195731</v>
      </c>
      <c r="F37" s="76">
        <v>959245</v>
      </c>
      <c r="G37" s="76">
        <v>425298</v>
      </c>
      <c r="H37" s="177">
        <v>327901</v>
      </c>
    </row>
    <row r="38" spans="2:8" s="11" customFormat="1" ht="15" customHeight="1" x14ac:dyDescent="0.2">
      <c r="B38" s="75">
        <v>2015</v>
      </c>
      <c r="C38" s="75" t="s">
        <v>50</v>
      </c>
      <c r="D38" s="76">
        <v>24349</v>
      </c>
      <c r="E38" s="76">
        <v>2096794</v>
      </c>
      <c r="F38" s="76">
        <v>918564</v>
      </c>
      <c r="G38" s="76">
        <v>401438</v>
      </c>
      <c r="H38" s="177">
        <v>201883</v>
      </c>
    </row>
    <row r="39" spans="2:8" s="11" customFormat="1" ht="15" customHeight="1" x14ac:dyDescent="0.2">
      <c r="B39" s="254" t="s">
        <v>57</v>
      </c>
      <c r="C39" s="208" t="s">
        <v>50</v>
      </c>
      <c r="D39" s="208"/>
      <c r="E39" s="208"/>
      <c r="F39" s="208"/>
      <c r="G39" s="208"/>
      <c r="H39" s="208"/>
    </row>
    <row r="40" spans="2:8" s="11" customFormat="1" ht="15" customHeight="1" x14ac:dyDescent="0.2">
      <c r="B40" s="75">
        <v>2020</v>
      </c>
      <c r="C40" s="208"/>
      <c r="D40" s="76">
        <v>27543</v>
      </c>
      <c r="E40" s="76">
        <v>826744</v>
      </c>
      <c r="F40" s="76">
        <v>346405</v>
      </c>
      <c r="G40" s="76">
        <v>138362</v>
      </c>
      <c r="H40" s="177">
        <v>274594</v>
      </c>
    </row>
    <row r="41" spans="2:8" s="11" customFormat="1" ht="15" customHeight="1" x14ac:dyDescent="0.2">
      <c r="B41" s="75">
        <v>2019</v>
      </c>
      <c r="C41" s="257"/>
      <c r="D41" s="76">
        <v>27514</v>
      </c>
      <c r="E41" s="76">
        <v>951833</v>
      </c>
      <c r="F41" s="76">
        <v>416282</v>
      </c>
      <c r="G41" s="76">
        <v>197670</v>
      </c>
      <c r="H41" s="177">
        <v>256293</v>
      </c>
    </row>
    <row r="42" spans="2:8" s="11" customFormat="1" ht="15" customHeight="1" x14ac:dyDescent="0.2">
      <c r="B42" s="75">
        <v>2018</v>
      </c>
      <c r="C42" s="257"/>
      <c r="D42" s="76">
        <v>26803</v>
      </c>
      <c r="E42" s="76">
        <v>879024</v>
      </c>
      <c r="F42" s="76">
        <v>384261</v>
      </c>
      <c r="G42" s="76">
        <v>184731</v>
      </c>
      <c r="H42" s="177">
        <v>189863</v>
      </c>
    </row>
    <row r="43" spans="2:8" s="11" customFormat="1" ht="15" customHeight="1" x14ac:dyDescent="0.2">
      <c r="B43" s="75">
        <v>2017</v>
      </c>
      <c r="C43" s="257"/>
      <c r="D43" s="76">
        <v>25420</v>
      </c>
      <c r="E43" s="76">
        <v>802798</v>
      </c>
      <c r="F43" s="76">
        <v>358222</v>
      </c>
      <c r="G43" s="76">
        <v>172024</v>
      </c>
      <c r="H43" s="177">
        <v>216240</v>
      </c>
    </row>
    <row r="44" spans="2:8" s="11" customFormat="1" ht="15" customHeight="1" x14ac:dyDescent="0.2">
      <c r="B44" s="75">
        <v>2016</v>
      </c>
      <c r="C44" s="257"/>
      <c r="D44" s="76">
        <v>24190</v>
      </c>
      <c r="E44" s="76">
        <v>694657</v>
      </c>
      <c r="F44" s="76">
        <v>305215</v>
      </c>
      <c r="G44" s="76">
        <v>133560</v>
      </c>
      <c r="H44" s="177">
        <v>147613</v>
      </c>
    </row>
    <row r="45" spans="2:8" s="11" customFormat="1" ht="15" customHeight="1" x14ac:dyDescent="0.2">
      <c r="B45" s="75">
        <v>2015</v>
      </c>
      <c r="C45" s="75" t="s">
        <v>50</v>
      </c>
      <c r="D45" s="76">
        <v>23483</v>
      </c>
      <c r="E45" s="76">
        <v>658319</v>
      </c>
      <c r="F45" s="76">
        <v>282362</v>
      </c>
      <c r="G45" s="76">
        <v>114227</v>
      </c>
      <c r="H45" s="177">
        <v>86167</v>
      </c>
    </row>
    <row r="46" spans="2:8" s="11" customFormat="1" ht="15" customHeight="1" x14ac:dyDescent="0.2">
      <c r="B46" s="254" t="s">
        <v>58</v>
      </c>
      <c r="C46" s="208" t="s">
        <v>50</v>
      </c>
      <c r="D46" s="208"/>
      <c r="E46" s="208"/>
      <c r="F46" s="208"/>
      <c r="G46" s="208"/>
      <c r="H46" s="208"/>
    </row>
    <row r="47" spans="2:8" s="11" customFormat="1" ht="15" customHeight="1" x14ac:dyDescent="0.2">
      <c r="B47" s="75">
        <v>2020</v>
      </c>
      <c r="C47" s="208"/>
      <c r="D47" s="76">
        <v>958</v>
      </c>
      <c r="E47" s="76">
        <v>870519</v>
      </c>
      <c r="F47" s="76">
        <v>377994</v>
      </c>
      <c r="G47" s="76">
        <v>142758</v>
      </c>
      <c r="H47" s="177">
        <v>72376</v>
      </c>
    </row>
    <row r="48" spans="2:8" s="11" customFormat="1" ht="15" customHeight="1" x14ac:dyDescent="0.2">
      <c r="B48" s="75">
        <v>2019</v>
      </c>
      <c r="C48" s="257"/>
      <c r="D48" s="76">
        <v>964</v>
      </c>
      <c r="E48" s="76">
        <v>1065652</v>
      </c>
      <c r="F48" s="76">
        <v>441413</v>
      </c>
      <c r="G48" s="76">
        <v>177143</v>
      </c>
      <c r="H48" s="177">
        <v>150155</v>
      </c>
    </row>
    <row r="49" spans="2:8" s="11" customFormat="1" ht="15" customHeight="1" x14ac:dyDescent="0.2">
      <c r="B49" s="75">
        <v>2018</v>
      </c>
      <c r="C49" s="257"/>
      <c r="D49" s="76">
        <v>905</v>
      </c>
      <c r="E49" s="76">
        <v>945808</v>
      </c>
      <c r="F49" s="76">
        <v>414899</v>
      </c>
      <c r="G49" s="76">
        <v>171239</v>
      </c>
      <c r="H49" s="177">
        <v>178144</v>
      </c>
    </row>
    <row r="50" spans="2:8" s="11" customFormat="1" ht="15" customHeight="1" x14ac:dyDescent="0.2">
      <c r="B50" s="75">
        <v>2017</v>
      </c>
      <c r="C50" s="257"/>
      <c r="D50" s="76">
        <v>829</v>
      </c>
      <c r="E50" s="76">
        <v>894108</v>
      </c>
      <c r="F50" s="76">
        <v>374113</v>
      </c>
      <c r="G50" s="76">
        <v>164785</v>
      </c>
      <c r="H50" s="177">
        <v>141527</v>
      </c>
    </row>
    <row r="51" spans="2:8" s="11" customFormat="1" ht="15" customHeight="1" x14ac:dyDescent="0.2">
      <c r="B51" s="75">
        <v>2016</v>
      </c>
      <c r="C51" s="257"/>
      <c r="D51" s="76">
        <v>791</v>
      </c>
      <c r="E51" s="76">
        <v>815862</v>
      </c>
      <c r="F51" s="76">
        <v>340814</v>
      </c>
      <c r="G51" s="76">
        <v>140843</v>
      </c>
      <c r="H51" s="177">
        <v>102900</v>
      </c>
    </row>
    <row r="52" spans="2:8" s="11" customFormat="1" ht="15" customHeight="1" x14ac:dyDescent="0.2">
      <c r="B52" s="75">
        <v>2015</v>
      </c>
      <c r="C52" s="75" t="s">
        <v>50</v>
      </c>
      <c r="D52" s="76">
        <v>754</v>
      </c>
      <c r="E52" s="76">
        <v>731473</v>
      </c>
      <c r="F52" s="76">
        <v>296460</v>
      </c>
      <c r="G52" s="76">
        <v>106752</v>
      </c>
      <c r="H52" s="177">
        <v>27079</v>
      </c>
    </row>
    <row r="53" spans="2:8" s="11" customFormat="1" ht="15" customHeight="1" x14ac:dyDescent="0.2">
      <c r="B53" s="254" t="s">
        <v>59</v>
      </c>
      <c r="C53" s="208" t="s">
        <v>50</v>
      </c>
      <c r="D53" s="208"/>
      <c r="E53" s="208"/>
      <c r="F53" s="208"/>
      <c r="G53" s="208"/>
      <c r="H53" s="208"/>
    </row>
    <row r="54" spans="2:8" s="11" customFormat="1" ht="15" customHeight="1" x14ac:dyDescent="0.2">
      <c r="B54" s="75">
        <v>2020</v>
      </c>
      <c r="C54" s="208"/>
      <c r="D54" s="76">
        <v>152</v>
      </c>
      <c r="E54" s="76">
        <v>844293</v>
      </c>
      <c r="F54" s="76">
        <v>323040</v>
      </c>
      <c r="G54" s="76">
        <v>100974</v>
      </c>
      <c r="H54" s="177">
        <v>21887</v>
      </c>
    </row>
    <row r="55" spans="2:8" s="11" customFormat="1" ht="15" customHeight="1" x14ac:dyDescent="0.2">
      <c r="B55" s="75">
        <v>2019</v>
      </c>
      <c r="C55" s="257"/>
      <c r="D55" s="76">
        <v>162</v>
      </c>
      <c r="E55" s="76">
        <v>1018509</v>
      </c>
      <c r="F55" s="76">
        <v>459422</v>
      </c>
      <c r="G55" s="76">
        <v>196621</v>
      </c>
      <c r="H55" s="177">
        <v>148716</v>
      </c>
    </row>
    <row r="56" spans="2:8" s="11" customFormat="1" ht="15" customHeight="1" x14ac:dyDescent="0.2">
      <c r="B56" s="75">
        <v>2018</v>
      </c>
      <c r="C56" s="257"/>
      <c r="D56" s="76">
        <v>150</v>
      </c>
      <c r="E56" s="76">
        <v>958756</v>
      </c>
      <c r="F56" s="76">
        <v>446462</v>
      </c>
      <c r="G56" s="76">
        <v>211115</v>
      </c>
      <c r="H56" s="177">
        <v>130429</v>
      </c>
    </row>
    <row r="57" spans="2:8" s="11" customFormat="1" ht="15" customHeight="1" x14ac:dyDescent="0.2">
      <c r="B57" s="75">
        <v>2017</v>
      </c>
      <c r="C57" s="257"/>
      <c r="D57" s="76">
        <v>135</v>
      </c>
      <c r="E57" s="76">
        <v>884776</v>
      </c>
      <c r="F57" s="76">
        <v>409506</v>
      </c>
      <c r="G57" s="76">
        <v>212853</v>
      </c>
      <c r="H57" s="177">
        <v>134953</v>
      </c>
    </row>
    <row r="58" spans="2:8" s="11" customFormat="1" ht="15" customHeight="1" x14ac:dyDescent="0.2">
      <c r="B58" s="75">
        <v>2016</v>
      </c>
      <c r="C58" s="257"/>
      <c r="D58" s="76">
        <v>112</v>
      </c>
      <c r="E58" s="76">
        <v>685212</v>
      </c>
      <c r="F58" s="76">
        <v>313215</v>
      </c>
      <c r="G58" s="76">
        <v>150896</v>
      </c>
      <c r="H58" s="177">
        <v>77388</v>
      </c>
    </row>
    <row r="59" spans="2:8" s="11" customFormat="1" ht="15" customHeight="1" x14ac:dyDescent="0.2">
      <c r="B59" s="75">
        <v>2015</v>
      </c>
      <c r="C59" s="75" t="s">
        <v>50</v>
      </c>
      <c r="D59" s="76">
        <v>112</v>
      </c>
      <c r="E59" s="76">
        <v>707002</v>
      </c>
      <c r="F59" s="76">
        <v>339742</v>
      </c>
      <c r="G59" s="76">
        <v>180459</v>
      </c>
      <c r="H59" s="177">
        <v>88637</v>
      </c>
    </row>
    <row r="60" spans="2:8" s="11" customFormat="1" ht="15" customHeight="1" x14ac:dyDescent="0.2">
      <c r="B60" s="254" t="s">
        <v>60</v>
      </c>
      <c r="C60" s="208" t="s">
        <v>50</v>
      </c>
      <c r="D60" s="208"/>
      <c r="E60" s="208"/>
      <c r="F60" s="208"/>
      <c r="G60" s="208"/>
      <c r="H60" s="208"/>
    </row>
    <row r="61" spans="2:8" s="11" customFormat="1" ht="15" customHeight="1" x14ac:dyDescent="0.2">
      <c r="B61" s="75">
        <v>2020</v>
      </c>
      <c r="C61" s="208"/>
      <c r="D61" s="76">
        <v>21</v>
      </c>
      <c r="E61" s="76">
        <v>773266</v>
      </c>
      <c r="F61" s="76">
        <v>326997</v>
      </c>
      <c r="G61" s="76">
        <v>132078</v>
      </c>
      <c r="H61" s="177">
        <v>45363</v>
      </c>
    </row>
    <row r="62" spans="2:8" s="11" customFormat="1" ht="15" customHeight="1" x14ac:dyDescent="0.2">
      <c r="B62" s="75">
        <v>2019</v>
      </c>
      <c r="C62" s="257"/>
      <c r="D62" s="76">
        <v>21</v>
      </c>
      <c r="E62" s="76">
        <v>1027393</v>
      </c>
      <c r="F62" s="76">
        <v>464343</v>
      </c>
      <c r="G62" s="76">
        <v>246878</v>
      </c>
      <c r="H62" s="177">
        <v>125135</v>
      </c>
    </row>
    <row r="63" spans="2:8" s="11" customFormat="1" ht="15" customHeight="1" x14ac:dyDescent="0.2">
      <c r="B63" s="75">
        <v>2018</v>
      </c>
      <c r="C63" s="257"/>
      <c r="D63" s="76">
        <v>17</v>
      </c>
      <c r="E63" s="76">
        <v>812603</v>
      </c>
      <c r="F63" s="76">
        <v>395643</v>
      </c>
      <c r="G63" s="76">
        <v>211928</v>
      </c>
      <c r="H63" s="177">
        <v>97178</v>
      </c>
    </row>
    <row r="64" spans="2:8" s="11" customFormat="1" ht="15" customHeight="1" x14ac:dyDescent="0.2">
      <c r="B64" s="75">
        <v>2017</v>
      </c>
      <c r="C64" s="257"/>
      <c r="D64" s="76">
        <v>16</v>
      </c>
      <c r="E64" s="76">
        <v>713887</v>
      </c>
      <c r="F64" s="76">
        <v>363819</v>
      </c>
      <c r="G64" s="76">
        <v>188628</v>
      </c>
      <c r="H64" s="177">
        <v>67260</v>
      </c>
    </row>
    <row r="65" spans="2:8" s="11" customFormat="1" ht="15" customHeight="1" x14ac:dyDescent="0.2">
      <c r="B65" s="75">
        <v>2016</v>
      </c>
      <c r="C65" s="257"/>
      <c r="D65" s="76">
        <v>15</v>
      </c>
      <c r="E65" s="76">
        <v>646299</v>
      </c>
      <c r="F65" s="76">
        <v>336476</v>
      </c>
      <c r="G65" s="76">
        <v>173926</v>
      </c>
      <c r="H65" s="177">
        <v>90461</v>
      </c>
    </row>
    <row r="66" spans="2:8" s="11" customFormat="1" ht="15" customHeight="1" x14ac:dyDescent="0.2">
      <c r="B66" s="75">
        <v>2015</v>
      </c>
      <c r="C66" s="75" t="s">
        <v>50</v>
      </c>
      <c r="D66" s="76">
        <v>12</v>
      </c>
      <c r="E66" s="76">
        <v>575931</v>
      </c>
      <c r="F66" s="76">
        <v>253942</v>
      </c>
      <c r="G66" s="76">
        <v>105747</v>
      </c>
      <c r="H66" s="177">
        <v>40088</v>
      </c>
    </row>
    <row r="67" spans="2:8" s="11" customFormat="1" ht="15" customHeight="1" x14ac:dyDescent="0.2">
      <c r="B67" s="255" t="s">
        <v>36</v>
      </c>
      <c r="C67" s="73"/>
      <c r="D67" s="73"/>
      <c r="E67" s="73"/>
      <c r="F67" s="73"/>
      <c r="G67" s="73"/>
      <c r="H67" s="73"/>
    </row>
    <row r="68" spans="2:8" s="11" customFormat="1" ht="15" customHeight="1" x14ac:dyDescent="0.2">
      <c r="B68" s="265" t="s">
        <v>17</v>
      </c>
      <c r="C68" s="73"/>
      <c r="D68" s="73"/>
      <c r="E68" s="73"/>
      <c r="F68" s="73"/>
      <c r="G68" s="73"/>
      <c r="H68" s="73"/>
    </row>
    <row r="69" spans="2:8" s="11" customFormat="1" ht="15" customHeight="1" x14ac:dyDescent="0.2">
      <c r="B69" s="75">
        <v>2020</v>
      </c>
      <c r="C69" s="73"/>
      <c r="D69" s="76">
        <v>4755</v>
      </c>
      <c r="E69" s="76">
        <v>69632</v>
      </c>
      <c r="F69" s="76">
        <v>22744</v>
      </c>
      <c r="G69" s="76">
        <v>14753</v>
      </c>
      <c r="H69" s="177">
        <v>9046</v>
      </c>
    </row>
    <row r="70" spans="2:8" s="11" customFormat="1" ht="15" customHeight="1" x14ac:dyDescent="0.2">
      <c r="B70" s="75">
        <v>2019</v>
      </c>
      <c r="C70" s="254"/>
      <c r="D70" s="76">
        <v>4752</v>
      </c>
      <c r="E70" s="76">
        <v>83053</v>
      </c>
      <c r="F70" s="76">
        <v>26873</v>
      </c>
      <c r="G70" s="76">
        <v>16330</v>
      </c>
      <c r="H70" s="177">
        <v>10974</v>
      </c>
    </row>
    <row r="71" spans="2:8" s="11" customFormat="1" ht="15" customHeight="1" x14ac:dyDescent="0.2">
      <c r="B71" s="75">
        <v>2018</v>
      </c>
      <c r="C71" s="254"/>
      <c r="D71" s="76">
        <v>4828</v>
      </c>
      <c r="E71" s="76">
        <v>79640</v>
      </c>
      <c r="F71" s="76">
        <v>24875</v>
      </c>
      <c r="G71" s="76">
        <v>14751</v>
      </c>
      <c r="H71" s="177">
        <v>9920</v>
      </c>
    </row>
    <row r="72" spans="2:8" s="11" customFormat="1" ht="15" customHeight="1" x14ac:dyDescent="0.2">
      <c r="B72" s="75">
        <v>2017</v>
      </c>
      <c r="C72" s="254"/>
      <c r="D72" s="76">
        <v>4679</v>
      </c>
      <c r="E72" s="76">
        <v>72557</v>
      </c>
      <c r="F72" s="76">
        <v>21126</v>
      </c>
      <c r="G72" s="76">
        <v>13454</v>
      </c>
      <c r="H72" s="177">
        <v>9935</v>
      </c>
    </row>
    <row r="73" spans="2:8" s="11" customFormat="1" ht="15" customHeight="1" x14ac:dyDescent="0.2">
      <c r="B73" s="75">
        <v>2016</v>
      </c>
      <c r="C73" s="254"/>
      <c r="D73" s="76">
        <v>4645</v>
      </c>
      <c r="E73" s="76">
        <v>62515</v>
      </c>
      <c r="F73" s="76">
        <v>17151</v>
      </c>
      <c r="G73" s="76">
        <v>11429</v>
      </c>
      <c r="H73" s="177">
        <v>7209</v>
      </c>
    </row>
    <row r="74" spans="2:8" s="11" customFormat="1" ht="15" customHeight="1" x14ac:dyDescent="0.2">
      <c r="B74" s="75">
        <v>2015</v>
      </c>
      <c r="C74" s="75" t="s">
        <v>50</v>
      </c>
      <c r="D74" s="76">
        <v>4574</v>
      </c>
      <c r="E74" s="76">
        <v>51416</v>
      </c>
      <c r="F74" s="76">
        <v>16659</v>
      </c>
      <c r="G74" s="76">
        <v>10921</v>
      </c>
      <c r="H74" s="177">
        <v>5704</v>
      </c>
    </row>
    <row r="75" spans="2:8" s="11" customFormat="1" ht="15" customHeight="1" x14ac:dyDescent="0.2">
      <c r="B75" s="265" t="s">
        <v>18</v>
      </c>
      <c r="C75" s="73"/>
      <c r="D75" s="73"/>
      <c r="E75" s="73"/>
      <c r="F75" s="73"/>
      <c r="G75" s="73"/>
      <c r="H75" s="73"/>
    </row>
    <row r="76" spans="2:8" s="11" customFormat="1" ht="15" customHeight="1" x14ac:dyDescent="0.2">
      <c r="B76" s="75">
        <v>2020</v>
      </c>
      <c r="C76" s="73"/>
      <c r="D76" s="76">
        <v>15</v>
      </c>
      <c r="E76" s="76">
        <v>9290</v>
      </c>
      <c r="F76" s="177">
        <v>-6537</v>
      </c>
      <c r="G76" s="177">
        <v>-7251</v>
      </c>
      <c r="H76" s="182">
        <v>-135</v>
      </c>
    </row>
    <row r="77" spans="2:8" s="11" customFormat="1" ht="15" customHeight="1" x14ac:dyDescent="0.2">
      <c r="B77" s="75">
        <v>2019</v>
      </c>
      <c r="C77" s="254"/>
      <c r="D77" s="76">
        <v>14</v>
      </c>
      <c r="E77" s="76">
        <v>7865</v>
      </c>
      <c r="F77" s="76">
        <v>1843</v>
      </c>
      <c r="G77" s="76">
        <v>467</v>
      </c>
      <c r="H77" s="177">
        <v>2776</v>
      </c>
    </row>
    <row r="78" spans="2:8" s="11" customFormat="1" ht="15" customHeight="1" x14ac:dyDescent="0.2">
      <c r="B78" s="75">
        <v>2018</v>
      </c>
      <c r="C78" s="254"/>
      <c r="D78" s="76">
        <v>15</v>
      </c>
      <c r="E78" s="76">
        <v>6649</v>
      </c>
      <c r="F78" s="76">
        <v>1945</v>
      </c>
      <c r="G78" s="76">
        <v>535</v>
      </c>
      <c r="H78" s="177">
        <v>1543</v>
      </c>
    </row>
    <row r="79" spans="2:8" s="11" customFormat="1" ht="15" customHeight="1" x14ac:dyDescent="0.2">
      <c r="B79" s="75">
        <v>2017</v>
      </c>
      <c r="C79" s="254"/>
      <c r="D79" s="76">
        <v>15</v>
      </c>
      <c r="E79" s="76">
        <v>5709</v>
      </c>
      <c r="F79" s="76">
        <v>1952</v>
      </c>
      <c r="G79" s="76">
        <v>589</v>
      </c>
      <c r="H79" s="177">
        <v>-4167</v>
      </c>
    </row>
    <row r="80" spans="2:8" s="11" customFormat="1" ht="15" customHeight="1" x14ac:dyDescent="0.2">
      <c r="B80" s="75">
        <v>2016</v>
      </c>
      <c r="C80" s="254"/>
      <c r="D80" s="76">
        <v>17</v>
      </c>
      <c r="E80" s="76">
        <v>8421</v>
      </c>
      <c r="F80" s="76">
        <v>2796</v>
      </c>
      <c r="G80" s="76">
        <v>1250</v>
      </c>
      <c r="H80" s="177">
        <v>1361</v>
      </c>
    </row>
    <row r="81" spans="2:8" s="11" customFormat="1" ht="15" customHeight="1" x14ac:dyDescent="0.2">
      <c r="B81" s="75">
        <v>2015</v>
      </c>
      <c r="C81" s="75" t="s">
        <v>50</v>
      </c>
      <c r="D81" s="76">
        <v>17</v>
      </c>
      <c r="E81" s="76">
        <v>4471</v>
      </c>
      <c r="F81" s="76">
        <v>1113</v>
      </c>
      <c r="G81" s="215">
        <v>-90</v>
      </c>
      <c r="H81" s="177">
        <v>-1268</v>
      </c>
    </row>
    <row r="82" spans="2:8" s="11" customFormat="1" ht="15" customHeight="1" x14ac:dyDescent="0.2">
      <c r="B82" s="265" t="s">
        <v>19</v>
      </c>
      <c r="C82" s="73"/>
      <c r="D82" s="73"/>
      <c r="E82" s="73"/>
      <c r="F82" s="73"/>
      <c r="G82" s="73"/>
      <c r="H82" s="73"/>
    </row>
    <row r="83" spans="2:8" s="11" customFormat="1" ht="15" customHeight="1" x14ac:dyDescent="0.2">
      <c r="B83" s="75">
        <v>2020</v>
      </c>
      <c r="C83" s="73"/>
      <c r="D83" s="76">
        <v>726</v>
      </c>
      <c r="E83" s="76">
        <v>219917</v>
      </c>
      <c r="F83" s="76">
        <v>79363</v>
      </c>
      <c r="G83" s="76">
        <v>21826</v>
      </c>
      <c r="H83" s="177">
        <v>4771</v>
      </c>
    </row>
    <row r="84" spans="2:8" s="11" customFormat="1" ht="15" customHeight="1" x14ac:dyDescent="0.2">
      <c r="B84" s="75">
        <v>2019</v>
      </c>
      <c r="C84" s="254"/>
      <c r="D84" s="76">
        <v>717</v>
      </c>
      <c r="E84" s="76">
        <v>265954</v>
      </c>
      <c r="F84" s="76">
        <v>98025</v>
      </c>
      <c r="G84" s="76">
        <v>36131</v>
      </c>
      <c r="H84" s="177">
        <v>18901</v>
      </c>
    </row>
    <row r="85" spans="2:8" s="11" customFormat="1" ht="15" customHeight="1" x14ac:dyDescent="0.2">
      <c r="B85" s="75">
        <v>2018</v>
      </c>
      <c r="C85" s="254"/>
      <c r="D85" s="76">
        <v>715</v>
      </c>
      <c r="E85" s="76">
        <v>243073</v>
      </c>
      <c r="F85" s="76">
        <v>87526</v>
      </c>
      <c r="G85" s="76">
        <v>31279</v>
      </c>
      <c r="H85" s="177">
        <v>18367</v>
      </c>
    </row>
    <row r="86" spans="2:8" s="11" customFormat="1" ht="15" customHeight="1" x14ac:dyDescent="0.2">
      <c r="B86" s="75">
        <v>2017</v>
      </c>
      <c r="C86" s="254"/>
      <c r="D86" s="76">
        <v>687</v>
      </c>
      <c r="E86" s="76">
        <v>239684</v>
      </c>
      <c r="F86" s="76">
        <v>84739</v>
      </c>
      <c r="G86" s="76">
        <v>33532</v>
      </c>
      <c r="H86" s="177">
        <v>13930</v>
      </c>
    </row>
    <row r="87" spans="2:8" s="11" customFormat="1" ht="15" customHeight="1" x14ac:dyDescent="0.2">
      <c r="B87" s="75">
        <v>2016</v>
      </c>
      <c r="C87" s="254"/>
      <c r="D87" s="76">
        <v>674</v>
      </c>
      <c r="E87" s="76">
        <v>205486</v>
      </c>
      <c r="F87" s="76">
        <v>69484</v>
      </c>
      <c r="G87" s="76">
        <v>25411</v>
      </c>
      <c r="H87" s="177">
        <v>9447</v>
      </c>
    </row>
    <row r="88" spans="2:8" s="11" customFormat="1" ht="15" customHeight="1" x14ac:dyDescent="0.2">
      <c r="B88" s="75">
        <v>2015</v>
      </c>
      <c r="C88" s="75" t="s">
        <v>50</v>
      </c>
      <c r="D88" s="76">
        <v>685</v>
      </c>
      <c r="E88" s="76">
        <v>201842</v>
      </c>
      <c r="F88" s="76">
        <v>67186</v>
      </c>
      <c r="G88" s="76">
        <v>21278</v>
      </c>
      <c r="H88" s="177">
        <v>-15275</v>
      </c>
    </row>
    <row r="89" spans="2:8" s="11" customFormat="1" ht="15" customHeight="1" x14ac:dyDescent="0.2">
      <c r="B89" s="265" t="s">
        <v>20</v>
      </c>
      <c r="C89" s="73"/>
      <c r="D89" s="73"/>
      <c r="E89" s="73"/>
      <c r="F89" s="73"/>
      <c r="G89" s="73"/>
      <c r="H89" s="73"/>
    </row>
    <row r="90" spans="2:8" s="11" customFormat="1" ht="15" customHeight="1" x14ac:dyDescent="0.2">
      <c r="B90" s="75">
        <v>2020</v>
      </c>
      <c r="C90" s="73"/>
      <c r="D90" s="76">
        <v>73</v>
      </c>
      <c r="E90" s="76">
        <v>211786</v>
      </c>
      <c r="F90" s="76">
        <v>100386</v>
      </c>
      <c r="G90" s="76">
        <v>59062</v>
      </c>
      <c r="H90" s="177">
        <v>8670</v>
      </c>
    </row>
    <row r="91" spans="2:8" s="11" customFormat="1" ht="15" customHeight="1" x14ac:dyDescent="0.2">
      <c r="B91" s="75">
        <v>2019</v>
      </c>
      <c r="C91" s="254"/>
      <c r="D91" s="76">
        <v>72</v>
      </c>
      <c r="E91" s="76">
        <v>235888</v>
      </c>
      <c r="F91" s="76">
        <v>103559</v>
      </c>
      <c r="G91" s="76">
        <v>63420</v>
      </c>
      <c r="H91" s="177">
        <v>14796</v>
      </c>
    </row>
    <row r="92" spans="2:8" s="11" customFormat="1" ht="15" customHeight="1" x14ac:dyDescent="0.2">
      <c r="B92" s="75">
        <v>2018</v>
      </c>
      <c r="C92" s="254"/>
      <c r="D92" s="76">
        <v>70</v>
      </c>
      <c r="E92" s="76">
        <v>217580</v>
      </c>
      <c r="F92" s="76">
        <v>94585</v>
      </c>
      <c r="G92" s="76">
        <v>54776</v>
      </c>
      <c r="H92" s="177">
        <v>14233</v>
      </c>
    </row>
    <row r="93" spans="2:8" s="11" customFormat="1" ht="15" customHeight="1" x14ac:dyDescent="0.2">
      <c r="B93" s="75">
        <v>2017</v>
      </c>
      <c r="C93" s="254"/>
      <c r="D93" s="76">
        <v>57</v>
      </c>
      <c r="E93" s="76">
        <v>205578</v>
      </c>
      <c r="F93" s="76">
        <v>95775</v>
      </c>
      <c r="G93" s="76">
        <v>58781</v>
      </c>
      <c r="H93" s="177">
        <v>10892</v>
      </c>
    </row>
    <row r="94" spans="2:8" s="11" customFormat="1" ht="15" customHeight="1" x14ac:dyDescent="0.2">
      <c r="B94" s="75">
        <v>2016</v>
      </c>
      <c r="C94" s="254"/>
      <c r="D94" s="76">
        <v>58</v>
      </c>
      <c r="E94" s="76">
        <v>179514</v>
      </c>
      <c r="F94" s="76">
        <v>87999</v>
      </c>
      <c r="G94" s="76">
        <v>51321</v>
      </c>
      <c r="H94" s="177">
        <v>7943</v>
      </c>
    </row>
    <row r="95" spans="2:8" s="11" customFormat="1" ht="15" customHeight="1" x14ac:dyDescent="0.2">
      <c r="B95" s="75">
        <v>2015</v>
      </c>
      <c r="C95" s="75" t="s">
        <v>50</v>
      </c>
      <c r="D95" s="76">
        <v>15</v>
      </c>
      <c r="E95" s="76">
        <v>194356</v>
      </c>
      <c r="F95" s="76">
        <v>85870</v>
      </c>
      <c r="G95" s="76">
        <v>47789</v>
      </c>
      <c r="H95" s="177">
        <v>7195</v>
      </c>
    </row>
    <row r="96" spans="2:8" s="11" customFormat="1" ht="15" customHeight="1" x14ac:dyDescent="0.2">
      <c r="B96" s="265" t="s">
        <v>21</v>
      </c>
      <c r="C96" s="242"/>
      <c r="D96" s="242"/>
      <c r="E96" s="242"/>
      <c r="F96" s="242"/>
      <c r="G96" s="242"/>
      <c r="H96" s="242"/>
    </row>
    <row r="97" spans="2:8" s="11" customFormat="1" ht="15" customHeight="1" x14ac:dyDescent="0.2">
      <c r="B97" s="75">
        <v>2020</v>
      </c>
      <c r="C97" s="242"/>
      <c r="D97" s="76">
        <v>20</v>
      </c>
      <c r="E97" s="76">
        <v>43724</v>
      </c>
      <c r="F97" s="76">
        <v>25096</v>
      </c>
      <c r="G97" s="76">
        <v>11249</v>
      </c>
      <c r="H97" s="177">
        <v>1492</v>
      </c>
    </row>
    <row r="98" spans="2:8" s="11" customFormat="1" ht="16.5" customHeight="1" x14ac:dyDescent="0.2">
      <c r="B98" s="75">
        <v>2019</v>
      </c>
      <c r="C98" s="236"/>
      <c r="D98" s="76">
        <v>22</v>
      </c>
      <c r="E98" s="76">
        <v>45673</v>
      </c>
      <c r="F98" s="76">
        <v>27899</v>
      </c>
      <c r="G98" s="76">
        <v>13487</v>
      </c>
      <c r="H98" s="177">
        <v>4033</v>
      </c>
    </row>
    <row r="99" spans="2:8" s="11" customFormat="1" ht="13.5" customHeight="1" x14ac:dyDescent="0.2">
      <c r="B99" s="75">
        <v>2018</v>
      </c>
      <c r="C99" s="236"/>
      <c r="D99" s="76">
        <v>21</v>
      </c>
      <c r="E99" s="76">
        <v>43165</v>
      </c>
      <c r="F99" s="76">
        <v>26306</v>
      </c>
      <c r="G99" s="76">
        <v>12137</v>
      </c>
      <c r="H99" s="177">
        <v>2430</v>
      </c>
    </row>
    <row r="100" spans="2:8" s="11" customFormat="1" ht="15" customHeight="1" x14ac:dyDescent="0.2">
      <c r="B100" s="75">
        <v>2017</v>
      </c>
      <c r="C100" s="236"/>
      <c r="D100" s="76">
        <v>26</v>
      </c>
      <c r="E100" s="76">
        <v>48487</v>
      </c>
      <c r="F100" s="76">
        <v>26931</v>
      </c>
      <c r="G100" s="76">
        <v>13406</v>
      </c>
      <c r="H100" s="177">
        <v>1645</v>
      </c>
    </row>
    <row r="101" spans="2:8" s="11" customFormat="1" ht="15" customHeight="1" x14ac:dyDescent="0.2">
      <c r="B101" s="75">
        <v>2016</v>
      </c>
      <c r="C101" s="236"/>
      <c r="D101" s="76">
        <v>24</v>
      </c>
      <c r="E101" s="76">
        <v>41256</v>
      </c>
      <c r="F101" s="76">
        <v>22966</v>
      </c>
      <c r="G101" s="76">
        <v>9902</v>
      </c>
      <c r="H101" s="182">
        <v>-101</v>
      </c>
    </row>
    <row r="102" spans="2:8" s="11" customFormat="1" ht="15" customHeight="1" x14ac:dyDescent="0.2">
      <c r="B102" s="75">
        <v>2015</v>
      </c>
      <c r="C102" s="75" t="s">
        <v>50</v>
      </c>
      <c r="D102" s="76">
        <v>21</v>
      </c>
      <c r="E102" s="76">
        <v>39444</v>
      </c>
      <c r="F102" s="76">
        <v>23566</v>
      </c>
      <c r="G102" s="76">
        <v>10235</v>
      </c>
      <c r="H102" s="177">
        <v>2370</v>
      </c>
    </row>
    <row r="103" spans="2:8" s="11" customFormat="1" ht="15" customHeight="1" x14ac:dyDescent="0.2">
      <c r="B103" s="265" t="s">
        <v>22</v>
      </c>
      <c r="C103" s="73"/>
      <c r="D103" s="73"/>
      <c r="E103" s="73"/>
      <c r="F103" s="73"/>
      <c r="G103" s="73"/>
      <c r="H103" s="73"/>
    </row>
    <row r="104" spans="2:8" s="11" customFormat="1" ht="15" customHeight="1" x14ac:dyDescent="0.2">
      <c r="B104" s="75">
        <v>2020</v>
      </c>
      <c r="C104" s="73"/>
      <c r="D104" s="76">
        <v>1357</v>
      </c>
      <c r="E104" s="76">
        <v>544937</v>
      </c>
      <c r="F104" s="76">
        <v>200843</v>
      </c>
      <c r="G104" s="76">
        <v>54701</v>
      </c>
      <c r="H104" s="177">
        <v>73174</v>
      </c>
    </row>
    <row r="105" spans="2:8" s="11" customFormat="1" ht="15" customHeight="1" x14ac:dyDescent="0.2">
      <c r="B105" s="75">
        <v>2019</v>
      </c>
      <c r="C105" s="254"/>
      <c r="D105" s="76">
        <v>1306</v>
      </c>
      <c r="E105" s="76">
        <v>626456</v>
      </c>
      <c r="F105" s="76">
        <v>222651</v>
      </c>
      <c r="G105" s="76">
        <v>77249</v>
      </c>
      <c r="H105" s="177">
        <v>88147</v>
      </c>
    </row>
    <row r="106" spans="2:8" s="11" customFormat="1" ht="15" customHeight="1" x14ac:dyDescent="0.2">
      <c r="B106" s="75">
        <v>2018</v>
      </c>
      <c r="C106" s="254"/>
      <c r="D106" s="76">
        <v>1217</v>
      </c>
      <c r="E106" s="76">
        <v>467788</v>
      </c>
      <c r="F106" s="76">
        <v>160538</v>
      </c>
      <c r="G106" s="76">
        <v>45580</v>
      </c>
      <c r="H106" s="177">
        <v>30153</v>
      </c>
    </row>
    <row r="107" spans="2:8" s="11" customFormat="1" ht="15" customHeight="1" x14ac:dyDescent="0.2">
      <c r="B107" s="75">
        <v>2017</v>
      </c>
      <c r="C107" s="254"/>
      <c r="D107" s="76">
        <v>1142</v>
      </c>
      <c r="E107" s="76">
        <v>397176</v>
      </c>
      <c r="F107" s="76">
        <v>140187</v>
      </c>
      <c r="G107" s="76">
        <v>41961</v>
      </c>
      <c r="H107" s="177">
        <v>28435</v>
      </c>
    </row>
    <row r="108" spans="2:8" s="11" customFormat="1" ht="15" customHeight="1" x14ac:dyDescent="0.2">
      <c r="B108" s="75">
        <v>2016</v>
      </c>
      <c r="C108" s="254"/>
      <c r="D108" s="76">
        <v>1101</v>
      </c>
      <c r="E108" s="76">
        <v>351962</v>
      </c>
      <c r="F108" s="76">
        <v>122468</v>
      </c>
      <c r="G108" s="76">
        <v>32466</v>
      </c>
      <c r="H108" s="177">
        <v>18527</v>
      </c>
    </row>
    <row r="109" spans="2:8" s="11" customFormat="1" ht="15" customHeight="1" x14ac:dyDescent="0.2">
      <c r="B109" s="75">
        <v>2015</v>
      </c>
      <c r="C109" s="75" t="s">
        <v>50</v>
      </c>
      <c r="D109" s="76">
        <v>1137</v>
      </c>
      <c r="E109" s="76">
        <v>367305</v>
      </c>
      <c r="F109" s="76">
        <v>118597</v>
      </c>
      <c r="G109" s="76">
        <v>29127</v>
      </c>
      <c r="H109" s="177">
        <v>-4422</v>
      </c>
    </row>
    <row r="110" spans="2:8" s="11" customFormat="1" ht="15" customHeight="1" x14ac:dyDescent="0.2">
      <c r="B110" s="265" t="s">
        <v>23</v>
      </c>
      <c r="C110" s="242"/>
      <c r="D110" s="242"/>
      <c r="E110" s="242"/>
      <c r="F110" s="242"/>
      <c r="G110" s="242"/>
      <c r="H110" s="242"/>
    </row>
    <row r="111" spans="2:8" s="11" customFormat="1" ht="15" customHeight="1" x14ac:dyDescent="0.2">
      <c r="B111" s="75">
        <v>2020</v>
      </c>
      <c r="C111" s="242"/>
      <c r="D111" s="76">
        <v>3612</v>
      </c>
      <c r="E111" s="76">
        <v>646608</v>
      </c>
      <c r="F111" s="76">
        <v>298184</v>
      </c>
      <c r="G111" s="76">
        <v>126587</v>
      </c>
      <c r="H111" s="177">
        <v>107611</v>
      </c>
    </row>
    <row r="112" spans="2:8" s="11" customFormat="1" ht="13.5" customHeight="1" x14ac:dyDescent="0.2">
      <c r="B112" s="75">
        <v>2019</v>
      </c>
      <c r="C112" s="236"/>
      <c r="D112" s="76">
        <v>3657</v>
      </c>
      <c r="E112" s="76">
        <v>608316</v>
      </c>
      <c r="F112" s="76">
        <v>293062</v>
      </c>
      <c r="G112" s="76">
        <v>118868</v>
      </c>
      <c r="H112" s="177">
        <v>135951</v>
      </c>
    </row>
    <row r="113" spans="2:8" s="11" customFormat="1" ht="13.5" customHeight="1" x14ac:dyDescent="0.2">
      <c r="B113" s="75">
        <v>2018</v>
      </c>
      <c r="C113" s="236"/>
      <c r="D113" s="76">
        <v>3650</v>
      </c>
      <c r="E113" s="76">
        <v>530120</v>
      </c>
      <c r="F113" s="76">
        <v>293066</v>
      </c>
      <c r="G113" s="76">
        <v>132625</v>
      </c>
      <c r="H113" s="177">
        <v>104163</v>
      </c>
    </row>
    <row r="114" spans="2:8" s="11" customFormat="1" ht="15" customHeight="1" x14ac:dyDescent="0.2">
      <c r="B114" s="75">
        <v>2017</v>
      </c>
      <c r="C114" s="236"/>
      <c r="D114" s="76">
        <v>3553</v>
      </c>
      <c r="E114" s="76">
        <v>479755</v>
      </c>
      <c r="F114" s="76">
        <v>250629</v>
      </c>
      <c r="G114" s="76">
        <v>101775</v>
      </c>
      <c r="H114" s="177">
        <v>76493</v>
      </c>
    </row>
    <row r="115" spans="2:8" s="11" customFormat="1" ht="15" customHeight="1" x14ac:dyDescent="0.2">
      <c r="B115" s="75">
        <v>2016</v>
      </c>
      <c r="C115" s="236"/>
      <c r="D115" s="76">
        <v>3542</v>
      </c>
      <c r="E115" s="76">
        <v>417328</v>
      </c>
      <c r="F115" s="76">
        <v>221104</v>
      </c>
      <c r="G115" s="76">
        <v>84111</v>
      </c>
      <c r="H115" s="177">
        <v>74717</v>
      </c>
    </row>
    <row r="116" spans="2:8" s="11" customFormat="1" ht="15" customHeight="1" x14ac:dyDescent="0.2">
      <c r="B116" s="75">
        <v>2015</v>
      </c>
      <c r="C116" s="75" t="s">
        <v>50</v>
      </c>
      <c r="D116" s="76">
        <v>3574</v>
      </c>
      <c r="E116" s="76">
        <v>380440</v>
      </c>
      <c r="F116" s="76">
        <v>201047</v>
      </c>
      <c r="G116" s="76">
        <v>67577</v>
      </c>
      <c r="H116" s="177">
        <v>42428</v>
      </c>
    </row>
    <row r="117" spans="2:8" s="11" customFormat="1" ht="15" customHeight="1" x14ac:dyDescent="0.2">
      <c r="B117" s="265" t="s">
        <v>24</v>
      </c>
      <c r="C117" s="73"/>
      <c r="D117" s="73"/>
      <c r="E117" s="73"/>
      <c r="F117" s="73"/>
      <c r="G117" s="73"/>
      <c r="H117" s="73"/>
    </row>
    <row r="118" spans="2:8" s="11" customFormat="1" ht="15" customHeight="1" x14ac:dyDescent="0.2">
      <c r="B118" s="75">
        <v>2020</v>
      </c>
      <c r="C118" s="73"/>
      <c r="D118" s="76">
        <v>951</v>
      </c>
      <c r="E118" s="76">
        <v>407374</v>
      </c>
      <c r="F118" s="76">
        <v>130220</v>
      </c>
      <c r="G118" s="76">
        <v>84730</v>
      </c>
      <c r="H118" s="177">
        <v>24420</v>
      </c>
    </row>
    <row r="119" spans="2:8" s="11" customFormat="1" ht="15" customHeight="1" x14ac:dyDescent="0.2">
      <c r="B119" s="75">
        <v>2019</v>
      </c>
      <c r="C119" s="254"/>
      <c r="D119" s="76">
        <v>900</v>
      </c>
      <c r="E119" s="76">
        <v>445867</v>
      </c>
      <c r="F119" s="76">
        <v>184024</v>
      </c>
      <c r="G119" s="76">
        <v>138981</v>
      </c>
      <c r="H119" s="177">
        <v>44912</v>
      </c>
    </row>
    <row r="120" spans="2:8" s="11" customFormat="1" ht="15" customHeight="1" x14ac:dyDescent="0.2">
      <c r="B120" s="75">
        <v>2018</v>
      </c>
      <c r="C120" s="254"/>
      <c r="D120" s="76">
        <v>884</v>
      </c>
      <c r="E120" s="76">
        <v>385081</v>
      </c>
      <c r="F120" s="76">
        <v>159184</v>
      </c>
      <c r="G120" s="76">
        <v>117661</v>
      </c>
      <c r="H120" s="177">
        <v>33548</v>
      </c>
    </row>
    <row r="121" spans="2:8" s="11" customFormat="1" ht="15" customHeight="1" x14ac:dyDescent="0.2">
      <c r="B121" s="75">
        <v>2017</v>
      </c>
      <c r="C121" s="254"/>
      <c r="D121" s="76">
        <v>856</v>
      </c>
      <c r="E121" s="76">
        <v>354963</v>
      </c>
      <c r="F121" s="76">
        <v>156144</v>
      </c>
      <c r="G121" s="76">
        <v>111237</v>
      </c>
      <c r="H121" s="177">
        <v>22527</v>
      </c>
    </row>
    <row r="122" spans="2:8" s="11" customFormat="1" ht="15" customHeight="1" x14ac:dyDescent="0.2">
      <c r="B122" s="75">
        <v>2016</v>
      </c>
      <c r="C122" s="254"/>
      <c r="D122" s="76">
        <v>868</v>
      </c>
      <c r="E122" s="76">
        <v>304860</v>
      </c>
      <c r="F122" s="76">
        <v>146064</v>
      </c>
      <c r="G122" s="76">
        <v>104566</v>
      </c>
      <c r="H122" s="177">
        <v>44638</v>
      </c>
    </row>
    <row r="123" spans="2:8" s="11" customFormat="1" ht="15" customHeight="1" x14ac:dyDescent="0.2">
      <c r="B123" s="75">
        <v>2015</v>
      </c>
      <c r="C123" s="75" t="s">
        <v>50</v>
      </c>
      <c r="D123" s="76">
        <v>867</v>
      </c>
      <c r="E123" s="76">
        <v>283596</v>
      </c>
      <c r="F123" s="76">
        <v>127509</v>
      </c>
      <c r="G123" s="76">
        <v>88813</v>
      </c>
      <c r="H123" s="177">
        <v>37794</v>
      </c>
    </row>
    <row r="124" spans="2:8" s="11" customFormat="1" ht="15" customHeight="1" x14ac:dyDescent="0.2">
      <c r="B124" s="265" t="s">
        <v>25</v>
      </c>
      <c r="C124" s="73"/>
      <c r="D124" s="73"/>
      <c r="E124" s="73"/>
      <c r="F124" s="73"/>
      <c r="G124" s="73"/>
      <c r="H124" s="73"/>
    </row>
    <row r="125" spans="2:8" s="11" customFormat="1" ht="15" customHeight="1" x14ac:dyDescent="0.2">
      <c r="B125" s="75">
        <v>2020</v>
      </c>
      <c r="C125" s="73"/>
      <c r="D125" s="76">
        <v>3777</v>
      </c>
      <c r="E125" s="76">
        <v>343512</v>
      </c>
      <c r="F125" s="76">
        <v>124400</v>
      </c>
      <c r="G125" s="177">
        <v>-21615</v>
      </c>
      <c r="H125" s="177">
        <v>-118719</v>
      </c>
    </row>
    <row r="126" spans="2:8" s="11" customFormat="1" ht="15" customHeight="1" x14ac:dyDescent="0.2">
      <c r="B126" s="75">
        <v>2019</v>
      </c>
      <c r="C126" s="254"/>
      <c r="D126" s="76">
        <v>3935</v>
      </c>
      <c r="E126" s="76">
        <v>762580</v>
      </c>
      <c r="F126" s="76">
        <v>383354</v>
      </c>
      <c r="G126" s="76">
        <v>160872</v>
      </c>
      <c r="H126" s="177">
        <v>82354</v>
      </c>
    </row>
    <row r="127" spans="2:8" s="11" customFormat="1" ht="15" customHeight="1" x14ac:dyDescent="0.2">
      <c r="B127" s="75">
        <v>2018</v>
      </c>
      <c r="C127" s="254"/>
      <c r="D127" s="76">
        <v>3747</v>
      </c>
      <c r="E127" s="76">
        <v>743067</v>
      </c>
      <c r="F127" s="76">
        <v>373909</v>
      </c>
      <c r="G127" s="76">
        <v>169862</v>
      </c>
      <c r="H127" s="177">
        <v>101984</v>
      </c>
    </row>
    <row r="128" spans="2:8" s="11" customFormat="1" ht="15" customHeight="1" x14ac:dyDescent="0.2">
      <c r="B128" s="75">
        <v>2017</v>
      </c>
      <c r="C128" s="254"/>
      <c r="D128" s="76">
        <v>3282</v>
      </c>
      <c r="E128" s="76">
        <v>702201</v>
      </c>
      <c r="F128" s="76">
        <v>353258</v>
      </c>
      <c r="G128" s="76">
        <v>165794</v>
      </c>
      <c r="H128" s="177">
        <v>92516</v>
      </c>
    </row>
    <row r="129" spans="2:8" s="11" customFormat="1" ht="15" customHeight="1" x14ac:dyDescent="0.2">
      <c r="B129" s="75">
        <v>2016</v>
      </c>
      <c r="C129" s="254"/>
      <c r="D129" s="76">
        <v>2809</v>
      </c>
      <c r="E129" s="76">
        <v>615654</v>
      </c>
      <c r="F129" s="76">
        <v>302187</v>
      </c>
      <c r="G129" s="76">
        <v>130969</v>
      </c>
      <c r="H129" s="177">
        <v>57842</v>
      </c>
    </row>
    <row r="130" spans="2:8" s="11" customFormat="1" ht="15" customHeight="1" x14ac:dyDescent="0.2">
      <c r="B130" s="75">
        <v>2015</v>
      </c>
      <c r="C130" s="75" t="s">
        <v>50</v>
      </c>
      <c r="D130" s="76">
        <v>2524</v>
      </c>
      <c r="E130" s="76">
        <v>526929</v>
      </c>
      <c r="F130" s="76">
        <v>248552</v>
      </c>
      <c r="G130" s="76">
        <v>90767</v>
      </c>
      <c r="H130" s="177">
        <v>25942</v>
      </c>
    </row>
    <row r="131" spans="2:8" s="11" customFormat="1" ht="15" customHeight="1" x14ac:dyDescent="0.2">
      <c r="B131" s="265" t="s">
        <v>26</v>
      </c>
      <c r="C131" s="73"/>
      <c r="D131" s="73"/>
      <c r="E131" s="73"/>
      <c r="F131" s="73"/>
      <c r="G131" s="73"/>
      <c r="H131" s="73"/>
    </row>
    <row r="132" spans="2:8" s="11" customFormat="1" ht="15" customHeight="1" x14ac:dyDescent="0.2">
      <c r="B132" s="75">
        <v>2020</v>
      </c>
      <c r="C132" s="73"/>
      <c r="D132" s="76">
        <v>393</v>
      </c>
      <c r="E132" s="76">
        <v>168247</v>
      </c>
      <c r="F132" s="76">
        <v>77373</v>
      </c>
      <c r="G132" s="76">
        <v>35180</v>
      </c>
      <c r="H132" s="177">
        <v>27475</v>
      </c>
    </row>
    <row r="133" spans="2:8" s="11" customFormat="1" ht="15" customHeight="1" x14ac:dyDescent="0.2">
      <c r="B133" s="75">
        <v>2019</v>
      </c>
      <c r="C133" s="254"/>
      <c r="D133" s="76">
        <v>372</v>
      </c>
      <c r="E133" s="76">
        <v>160957</v>
      </c>
      <c r="F133" s="76">
        <v>71470</v>
      </c>
      <c r="G133" s="76">
        <v>31360</v>
      </c>
      <c r="H133" s="177">
        <v>20361</v>
      </c>
    </row>
    <row r="134" spans="2:8" s="11" customFormat="1" ht="15" customHeight="1" x14ac:dyDescent="0.2">
      <c r="B134" s="75">
        <v>2018</v>
      </c>
      <c r="C134" s="254"/>
      <c r="D134" s="76">
        <v>332</v>
      </c>
      <c r="E134" s="76">
        <v>118672</v>
      </c>
      <c r="F134" s="76">
        <v>53668</v>
      </c>
      <c r="G134" s="76">
        <v>19880</v>
      </c>
      <c r="H134" s="177">
        <v>9792</v>
      </c>
    </row>
    <row r="135" spans="2:8" s="11" customFormat="1" ht="15" customHeight="1" x14ac:dyDescent="0.2">
      <c r="B135" s="75">
        <v>2017</v>
      </c>
      <c r="C135" s="254"/>
      <c r="D135" s="76">
        <v>320</v>
      </c>
      <c r="E135" s="76">
        <v>112448</v>
      </c>
      <c r="F135" s="76">
        <v>52530</v>
      </c>
      <c r="G135" s="76">
        <v>23977</v>
      </c>
      <c r="H135" s="177">
        <v>16458</v>
      </c>
    </row>
    <row r="136" spans="2:8" s="11" customFormat="1" ht="15" customHeight="1" x14ac:dyDescent="0.2">
      <c r="B136" s="75">
        <v>2016</v>
      </c>
      <c r="C136" s="254"/>
      <c r="D136" s="76">
        <v>264</v>
      </c>
      <c r="E136" s="76">
        <v>90756</v>
      </c>
      <c r="F136" s="76">
        <v>38883</v>
      </c>
      <c r="G136" s="76">
        <v>14544</v>
      </c>
      <c r="H136" s="177">
        <v>8515</v>
      </c>
    </row>
    <row r="137" spans="2:8" s="11" customFormat="1" ht="15" customHeight="1" x14ac:dyDescent="0.2">
      <c r="B137" s="75">
        <v>2015</v>
      </c>
      <c r="C137" s="75" t="s">
        <v>50</v>
      </c>
      <c r="D137" s="76">
        <v>255</v>
      </c>
      <c r="E137" s="76">
        <v>92978</v>
      </c>
      <c r="F137" s="76">
        <v>43354</v>
      </c>
      <c r="G137" s="76">
        <v>19984</v>
      </c>
      <c r="H137" s="177">
        <v>7604</v>
      </c>
    </row>
    <row r="138" spans="2:8" s="11" customFormat="1" ht="15" customHeight="1" x14ac:dyDescent="0.2">
      <c r="B138" s="265" t="s">
        <v>27</v>
      </c>
      <c r="C138" s="73"/>
      <c r="D138" s="73"/>
      <c r="E138" s="73"/>
      <c r="F138" s="73"/>
      <c r="G138" s="73"/>
      <c r="H138" s="73"/>
    </row>
    <row r="139" spans="2:8" s="11" customFormat="1" ht="15" customHeight="1" x14ac:dyDescent="0.2">
      <c r="B139" s="75">
        <v>2020</v>
      </c>
      <c r="C139" s="73"/>
      <c r="D139" s="76">
        <v>1012</v>
      </c>
      <c r="E139" s="76">
        <v>100959</v>
      </c>
      <c r="F139" s="76">
        <v>33152</v>
      </c>
      <c r="G139" s="76">
        <v>16217</v>
      </c>
      <c r="H139" s="177">
        <v>166767</v>
      </c>
    </row>
    <row r="140" spans="2:8" s="11" customFormat="1" ht="15" customHeight="1" x14ac:dyDescent="0.2">
      <c r="B140" s="75">
        <v>2019</v>
      </c>
      <c r="C140" s="254"/>
      <c r="D140" s="76">
        <v>980</v>
      </c>
      <c r="E140" s="76">
        <v>113030</v>
      </c>
      <c r="F140" s="76">
        <v>42857</v>
      </c>
      <c r="G140" s="76">
        <v>22654</v>
      </c>
      <c r="H140" s="177">
        <v>44654</v>
      </c>
    </row>
    <row r="141" spans="2:8" s="11" customFormat="1" ht="15" customHeight="1" x14ac:dyDescent="0.2">
      <c r="B141" s="75">
        <v>2018</v>
      </c>
      <c r="C141" s="254"/>
      <c r="D141" s="76">
        <v>913</v>
      </c>
      <c r="E141" s="76">
        <v>99559</v>
      </c>
      <c r="F141" s="76">
        <v>41143</v>
      </c>
      <c r="G141" s="76">
        <v>22368</v>
      </c>
      <c r="H141" s="177">
        <v>20478</v>
      </c>
    </row>
    <row r="142" spans="2:8" s="11" customFormat="1" ht="15" customHeight="1" x14ac:dyDescent="0.2">
      <c r="B142" s="75">
        <v>2017</v>
      </c>
      <c r="C142" s="254"/>
      <c r="D142" s="76">
        <v>809</v>
      </c>
      <c r="E142" s="76">
        <v>87828</v>
      </c>
      <c r="F142" s="76">
        <v>38695</v>
      </c>
      <c r="G142" s="76">
        <v>22252</v>
      </c>
      <c r="H142" s="177">
        <v>4053</v>
      </c>
    </row>
    <row r="143" spans="2:8" s="11" customFormat="1" ht="15" customHeight="1" x14ac:dyDescent="0.2">
      <c r="B143" s="75">
        <v>2016</v>
      </c>
      <c r="C143" s="254"/>
      <c r="D143" s="76">
        <v>726</v>
      </c>
      <c r="E143" s="76">
        <v>60041</v>
      </c>
      <c r="F143" s="76">
        <v>29235</v>
      </c>
      <c r="G143" s="76">
        <v>16947</v>
      </c>
      <c r="H143" s="177">
        <v>16454</v>
      </c>
    </row>
    <row r="144" spans="2:8" s="11" customFormat="1" ht="15" customHeight="1" x14ac:dyDescent="0.2">
      <c r="B144" s="75">
        <v>2015</v>
      </c>
      <c r="C144" s="75" t="s">
        <v>50</v>
      </c>
      <c r="D144" s="76">
        <v>677</v>
      </c>
      <c r="E144" s="76">
        <v>57564</v>
      </c>
      <c r="F144" s="76">
        <v>30602</v>
      </c>
      <c r="G144" s="76">
        <v>18818</v>
      </c>
      <c r="H144" s="177">
        <v>12289</v>
      </c>
    </row>
    <row r="145" spans="2:8" s="11" customFormat="1" ht="15" customHeight="1" x14ac:dyDescent="0.2">
      <c r="B145" s="265" t="s">
        <v>28</v>
      </c>
      <c r="C145" s="73"/>
      <c r="D145" s="73"/>
      <c r="E145" s="73"/>
      <c r="F145" s="73"/>
      <c r="G145" s="73"/>
      <c r="H145" s="73"/>
    </row>
    <row r="146" spans="2:8" s="11" customFormat="1" ht="15" customHeight="1" x14ac:dyDescent="0.2">
      <c r="B146" s="75">
        <v>2020</v>
      </c>
      <c r="C146" s="73"/>
      <c r="D146" s="76">
        <v>2469</v>
      </c>
      <c r="E146" s="76">
        <v>188629</v>
      </c>
      <c r="F146" s="76">
        <v>108247</v>
      </c>
      <c r="G146" s="76">
        <v>52638</v>
      </c>
      <c r="H146" s="177">
        <v>82513</v>
      </c>
    </row>
    <row r="147" spans="2:8" s="11" customFormat="1" ht="15" customHeight="1" x14ac:dyDescent="0.2">
      <c r="B147" s="75">
        <v>2019</v>
      </c>
      <c r="C147" s="254"/>
      <c r="D147" s="76">
        <v>2324</v>
      </c>
      <c r="E147" s="76">
        <v>184239</v>
      </c>
      <c r="F147" s="76">
        <v>82552</v>
      </c>
      <c r="G147" s="76">
        <v>22128</v>
      </c>
      <c r="H147" s="177">
        <v>129265</v>
      </c>
    </row>
    <row r="148" spans="2:8" s="11" customFormat="1" ht="15" customHeight="1" x14ac:dyDescent="0.2">
      <c r="B148" s="75">
        <v>2018</v>
      </c>
      <c r="C148" s="254"/>
      <c r="D148" s="76">
        <v>2229</v>
      </c>
      <c r="E148" s="76">
        <v>173009</v>
      </c>
      <c r="F148" s="76">
        <v>99885</v>
      </c>
      <c r="G148" s="76">
        <v>46127</v>
      </c>
      <c r="H148" s="177">
        <v>167790</v>
      </c>
    </row>
    <row r="149" spans="2:8" s="11" customFormat="1" ht="15" customHeight="1" x14ac:dyDescent="0.2">
      <c r="B149" s="75">
        <v>2017</v>
      </c>
      <c r="C149" s="254"/>
      <c r="D149" s="76">
        <v>2076</v>
      </c>
      <c r="E149" s="76">
        <v>134892</v>
      </c>
      <c r="F149" s="76">
        <v>84023</v>
      </c>
      <c r="G149" s="76">
        <v>40382</v>
      </c>
      <c r="H149" s="177">
        <v>202148</v>
      </c>
    </row>
    <row r="150" spans="2:8" s="11" customFormat="1" ht="15" customHeight="1" x14ac:dyDescent="0.2">
      <c r="B150" s="75">
        <v>2016</v>
      </c>
      <c r="C150" s="254"/>
      <c r="D150" s="76">
        <v>1925</v>
      </c>
      <c r="E150" s="76">
        <v>104386</v>
      </c>
      <c r="F150" s="76">
        <v>66560</v>
      </c>
      <c r="G150" s="76">
        <v>27796</v>
      </c>
      <c r="H150" s="177">
        <v>105545</v>
      </c>
    </row>
    <row r="151" spans="2:8" s="11" customFormat="1" ht="15" customHeight="1" x14ac:dyDescent="0.2">
      <c r="B151" s="75">
        <v>2015</v>
      </c>
      <c r="C151" s="75" t="s">
        <v>50</v>
      </c>
      <c r="D151" s="76">
        <v>1862</v>
      </c>
      <c r="E151" s="76">
        <v>91980</v>
      </c>
      <c r="F151" s="76">
        <v>54668</v>
      </c>
      <c r="G151" s="76">
        <v>21721</v>
      </c>
      <c r="H151" s="177">
        <v>66800</v>
      </c>
    </row>
    <row r="152" spans="2:8" s="11" customFormat="1" ht="15" customHeight="1" x14ac:dyDescent="0.2">
      <c r="B152" s="265" t="s">
        <v>29</v>
      </c>
      <c r="C152" s="73"/>
      <c r="D152" s="73"/>
      <c r="E152" s="73"/>
      <c r="F152" s="73"/>
      <c r="G152" s="73"/>
      <c r="H152" s="73"/>
    </row>
    <row r="153" spans="2:8" s="11" customFormat="1" ht="15" customHeight="1" x14ac:dyDescent="0.2">
      <c r="B153" s="75">
        <v>2020</v>
      </c>
      <c r="C153" s="73"/>
      <c r="D153" s="76">
        <v>4309</v>
      </c>
      <c r="E153" s="76">
        <v>154120</v>
      </c>
      <c r="F153" s="76">
        <v>85743</v>
      </c>
      <c r="G153" s="76">
        <v>22527</v>
      </c>
      <c r="H153" s="177">
        <v>9899</v>
      </c>
    </row>
    <row r="154" spans="2:8" s="11" customFormat="1" ht="15" customHeight="1" x14ac:dyDescent="0.2">
      <c r="B154" s="75">
        <v>2019</v>
      </c>
      <c r="C154" s="254"/>
      <c r="D154" s="76">
        <v>4582</v>
      </c>
      <c r="E154" s="76">
        <v>264329</v>
      </c>
      <c r="F154" s="76">
        <v>117026</v>
      </c>
      <c r="G154" s="76">
        <v>48741</v>
      </c>
      <c r="H154" s="177">
        <v>36246</v>
      </c>
    </row>
    <row r="155" spans="2:8" s="11" customFormat="1" ht="15" customHeight="1" x14ac:dyDescent="0.2">
      <c r="B155" s="75">
        <v>2018</v>
      </c>
      <c r="C155" s="254"/>
      <c r="D155" s="76">
        <v>4485</v>
      </c>
      <c r="E155" s="76">
        <v>251718</v>
      </c>
      <c r="F155" s="76">
        <v>110087</v>
      </c>
      <c r="G155" s="76">
        <v>48171</v>
      </c>
      <c r="H155" s="177">
        <v>34389</v>
      </c>
    </row>
    <row r="156" spans="2:8" s="11" customFormat="1" ht="15" customHeight="1" x14ac:dyDescent="0.2">
      <c r="B156" s="75">
        <v>2017</v>
      </c>
      <c r="C156" s="254"/>
      <c r="D156" s="76">
        <v>4369</v>
      </c>
      <c r="E156" s="76">
        <v>218610</v>
      </c>
      <c r="F156" s="76">
        <v>87853</v>
      </c>
      <c r="G156" s="76">
        <v>47259</v>
      </c>
      <c r="H156" s="177">
        <v>39527</v>
      </c>
    </row>
    <row r="157" spans="2:8" s="11" customFormat="1" ht="15" customHeight="1" x14ac:dyDescent="0.2">
      <c r="B157" s="75">
        <v>2016</v>
      </c>
      <c r="C157" s="254"/>
      <c r="D157" s="76">
        <v>4063</v>
      </c>
      <c r="E157" s="76">
        <v>191799</v>
      </c>
      <c r="F157" s="76">
        <v>72673</v>
      </c>
      <c r="G157" s="76">
        <v>35055</v>
      </c>
      <c r="H157" s="177">
        <v>24213</v>
      </c>
    </row>
    <row r="158" spans="2:8" s="11" customFormat="1" ht="15" customHeight="1" x14ac:dyDescent="0.2">
      <c r="B158" s="75">
        <v>2015</v>
      </c>
      <c r="C158" s="75" t="s">
        <v>50</v>
      </c>
      <c r="D158" s="76">
        <v>3782</v>
      </c>
      <c r="E158" s="76">
        <v>183879</v>
      </c>
      <c r="F158" s="76">
        <v>67642</v>
      </c>
      <c r="G158" s="76">
        <v>32735</v>
      </c>
      <c r="H158" s="177">
        <v>21061</v>
      </c>
    </row>
    <row r="159" spans="2:8" s="11" customFormat="1" ht="15" customHeight="1" x14ac:dyDescent="0.2">
      <c r="B159" s="265" t="s">
        <v>30</v>
      </c>
      <c r="C159" s="73"/>
      <c r="D159" s="73"/>
      <c r="E159" s="73"/>
      <c r="F159" s="73"/>
      <c r="G159" s="73"/>
      <c r="H159" s="73"/>
    </row>
    <row r="160" spans="2:8" s="11" customFormat="1" ht="15" customHeight="1" x14ac:dyDescent="0.2">
      <c r="B160" s="75">
        <v>2020</v>
      </c>
      <c r="C160" s="73"/>
      <c r="D160" s="76">
        <v>878</v>
      </c>
      <c r="E160" s="76">
        <v>17627</v>
      </c>
      <c r="F160" s="76">
        <v>8418</v>
      </c>
      <c r="G160" s="76">
        <v>8300</v>
      </c>
      <c r="H160" s="177">
        <v>6884</v>
      </c>
    </row>
    <row r="161" spans="2:8" s="11" customFormat="1" ht="15" customHeight="1" x14ac:dyDescent="0.2">
      <c r="B161" s="75">
        <v>2019</v>
      </c>
      <c r="C161" s="254"/>
      <c r="D161" s="76">
        <v>854</v>
      </c>
      <c r="E161" s="76">
        <v>15339</v>
      </c>
      <c r="F161" s="76">
        <v>6497</v>
      </c>
      <c r="G161" s="76">
        <v>5596</v>
      </c>
      <c r="H161" s="177">
        <v>4111</v>
      </c>
    </row>
    <row r="162" spans="2:8" s="11" customFormat="1" ht="15" customHeight="1" x14ac:dyDescent="0.2">
      <c r="B162" s="75">
        <v>2018</v>
      </c>
      <c r="C162" s="254"/>
      <c r="D162" s="76">
        <v>847</v>
      </c>
      <c r="E162" s="76">
        <v>16204</v>
      </c>
      <c r="F162" s="76">
        <v>6857</v>
      </c>
      <c r="G162" s="76">
        <v>4515</v>
      </c>
      <c r="H162" s="177">
        <v>2753</v>
      </c>
    </row>
    <row r="163" spans="2:8" s="11" customFormat="1" ht="15" customHeight="1" x14ac:dyDescent="0.2">
      <c r="B163" s="75">
        <v>2017</v>
      </c>
      <c r="C163" s="254"/>
      <c r="D163" s="76">
        <v>830</v>
      </c>
      <c r="E163" s="76">
        <v>16333</v>
      </c>
      <c r="F163" s="76">
        <v>5014</v>
      </c>
      <c r="G163" s="76">
        <v>4896</v>
      </c>
      <c r="H163" s="177">
        <v>2662</v>
      </c>
    </row>
    <row r="164" spans="2:8" s="11" customFormat="1" ht="15" customHeight="1" x14ac:dyDescent="0.2">
      <c r="B164" s="75">
        <v>2016</v>
      </c>
      <c r="C164" s="254"/>
      <c r="D164" s="76">
        <v>825</v>
      </c>
      <c r="E164" s="76">
        <v>17117</v>
      </c>
      <c r="F164" s="76">
        <v>4650</v>
      </c>
      <c r="G164" s="76">
        <v>4008</v>
      </c>
      <c r="H164" s="177">
        <v>1414</v>
      </c>
    </row>
    <row r="165" spans="2:8" s="11" customFormat="1" ht="15" customHeight="1" x14ac:dyDescent="0.2">
      <c r="B165" s="75">
        <v>2015</v>
      </c>
      <c r="C165" s="75" t="s">
        <v>50</v>
      </c>
      <c r="D165" s="76">
        <v>918</v>
      </c>
      <c r="E165" s="76">
        <v>17067</v>
      </c>
      <c r="F165" s="76">
        <v>3760</v>
      </c>
      <c r="G165" s="76">
        <v>4397</v>
      </c>
      <c r="H165" s="177">
        <v>1946</v>
      </c>
    </row>
    <row r="166" spans="2:8" s="11" customFormat="1" ht="15" customHeight="1" x14ac:dyDescent="0.2">
      <c r="B166" s="265" t="s">
        <v>31</v>
      </c>
      <c r="C166" s="73"/>
      <c r="D166" s="73"/>
      <c r="E166" s="73"/>
      <c r="F166" s="73"/>
      <c r="G166" s="73"/>
      <c r="H166" s="73"/>
    </row>
    <row r="167" spans="2:8" s="11" customFormat="1" ht="15" customHeight="1" x14ac:dyDescent="0.2">
      <c r="B167" s="75">
        <v>2020</v>
      </c>
      <c r="C167" s="73"/>
      <c r="D167" s="76">
        <v>2228</v>
      </c>
      <c r="E167" s="76">
        <v>122303</v>
      </c>
      <c r="F167" s="76">
        <v>55531</v>
      </c>
      <c r="G167" s="76">
        <v>29525</v>
      </c>
      <c r="H167" s="177">
        <v>20376</v>
      </c>
    </row>
    <row r="168" spans="2:8" s="11" customFormat="1" ht="15" customHeight="1" x14ac:dyDescent="0.2">
      <c r="B168" s="75">
        <v>2019</v>
      </c>
      <c r="C168" s="254"/>
      <c r="D168" s="76">
        <v>2107</v>
      </c>
      <c r="E168" s="76">
        <v>127054</v>
      </c>
      <c r="F168" s="76">
        <v>59781</v>
      </c>
      <c r="G168" s="76">
        <v>35183</v>
      </c>
      <c r="H168" s="177">
        <v>24606</v>
      </c>
    </row>
    <row r="169" spans="2:8" s="11" customFormat="1" ht="15" customHeight="1" x14ac:dyDescent="0.2">
      <c r="B169" s="75">
        <v>2018</v>
      </c>
      <c r="C169" s="254"/>
      <c r="D169" s="76">
        <v>1937</v>
      </c>
      <c r="E169" s="76">
        <v>111204</v>
      </c>
      <c r="F169" s="76">
        <v>53717</v>
      </c>
      <c r="G169" s="76">
        <v>34902</v>
      </c>
      <c r="H169" s="177">
        <v>26360</v>
      </c>
    </row>
    <row r="170" spans="2:8" s="11" customFormat="1" ht="15" customHeight="1" x14ac:dyDescent="0.2">
      <c r="B170" s="75">
        <v>2017</v>
      </c>
      <c r="C170" s="254"/>
      <c r="D170" s="76">
        <v>1789</v>
      </c>
      <c r="E170" s="76">
        <v>105465</v>
      </c>
      <c r="F170" s="76">
        <v>49122</v>
      </c>
      <c r="G170" s="76">
        <v>32419</v>
      </c>
      <c r="H170" s="177">
        <v>24858</v>
      </c>
    </row>
    <row r="171" spans="2:8" s="11" customFormat="1" ht="15" customHeight="1" x14ac:dyDescent="0.2">
      <c r="B171" s="75">
        <v>2016</v>
      </c>
      <c r="C171" s="254"/>
      <c r="D171" s="76">
        <v>1750</v>
      </c>
      <c r="E171" s="76">
        <v>93957</v>
      </c>
      <c r="F171" s="76">
        <v>44752</v>
      </c>
      <c r="G171" s="76">
        <v>30152</v>
      </c>
      <c r="H171" s="177">
        <v>22420</v>
      </c>
    </row>
    <row r="172" spans="2:8" s="11" customFormat="1" ht="15" customHeight="1" x14ac:dyDescent="0.2">
      <c r="B172" s="75">
        <v>2015</v>
      </c>
      <c r="C172" s="75" t="s">
        <v>50</v>
      </c>
      <c r="D172" s="76">
        <v>1672</v>
      </c>
      <c r="E172" s="76">
        <v>81613</v>
      </c>
      <c r="F172" s="76">
        <v>39358</v>
      </c>
      <c r="G172" s="76">
        <v>26327</v>
      </c>
      <c r="H172" s="177">
        <v>18669</v>
      </c>
    </row>
    <row r="173" spans="2:8" s="11" customFormat="1" ht="15" customHeight="1" x14ac:dyDescent="0.2">
      <c r="B173" s="265" t="s">
        <v>32</v>
      </c>
      <c r="C173" s="73"/>
      <c r="D173" s="73"/>
      <c r="E173" s="73"/>
      <c r="F173" s="73"/>
      <c r="G173" s="73"/>
      <c r="H173" s="73"/>
    </row>
    <row r="174" spans="2:8" s="11" customFormat="1" ht="15" customHeight="1" x14ac:dyDescent="0.2">
      <c r="B174" s="75">
        <v>2020</v>
      </c>
      <c r="C174" s="73"/>
      <c r="D174" s="76">
        <v>966</v>
      </c>
      <c r="E174" s="76">
        <v>38873</v>
      </c>
      <c r="F174" s="76">
        <v>17204</v>
      </c>
      <c r="G174" s="76">
        <v>3144</v>
      </c>
      <c r="H174" s="177">
        <v>-7421</v>
      </c>
    </row>
    <row r="175" spans="2:8" s="11" customFormat="1" ht="15" customHeight="1" x14ac:dyDescent="0.2">
      <c r="B175" s="75">
        <v>2019</v>
      </c>
      <c r="C175" s="254"/>
      <c r="D175" s="76">
        <v>978</v>
      </c>
      <c r="E175" s="76">
        <v>78748</v>
      </c>
      <c r="F175" s="76">
        <v>39597</v>
      </c>
      <c r="G175" s="76">
        <v>20191</v>
      </c>
      <c r="H175" s="177">
        <v>15429</v>
      </c>
    </row>
    <row r="176" spans="2:8" s="11" customFormat="1" ht="15" customHeight="1" x14ac:dyDescent="0.2">
      <c r="B176" s="75">
        <v>2018</v>
      </c>
      <c r="C176" s="254"/>
      <c r="D176" s="76">
        <v>936</v>
      </c>
      <c r="E176" s="76">
        <v>73288</v>
      </c>
      <c r="F176" s="76">
        <v>35224</v>
      </c>
      <c r="G176" s="76">
        <v>17714</v>
      </c>
      <c r="H176" s="177">
        <v>14627</v>
      </c>
    </row>
    <row r="177" spans="2:8" s="11" customFormat="1" ht="15" customHeight="1" x14ac:dyDescent="0.2">
      <c r="B177" s="75">
        <v>2017</v>
      </c>
      <c r="C177" s="254"/>
      <c r="D177" s="76">
        <v>924</v>
      </c>
      <c r="E177" s="76">
        <v>79324</v>
      </c>
      <c r="F177" s="76">
        <v>39978</v>
      </c>
      <c r="G177" s="76">
        <v>21185</v>
      </c>
      <c r="H177" s="177">
        <v>15839</v>
      </c>
    </row>
    <row r="178" spans="2:8" s="11" customFormat="1" ht="15" customHeight="1" x14ac:dyDescent="0.2">
      <c r="B178" s="75">
        <v>2016</v>
      </c>
      <c r="C178" s="254"/>
      <c r="D178" s="76">
        <v>884</v>
      </c>
      <c r="E178" s="76">
        <v>65479</v>
      </c>
      <c r="F178" s="76">
        <v>31116</v>
      </c>
      <c r="G178" s="76">
        <v>15173</v>
      </c>
      <c r="H178" s="177">
        <v>16684</v>
      </c>
    </row>
    <row r="179" spans="2:8" s="11" customFormat="1" ht="15" customHeight="1" x14ac:dyDescent="0.2">
      <c r="B179" s="75">
        <v>2015</v>
      </c>
      <c r="C179" s="75" t="s">
        <v>50</v>
      </c>
      <c r="D179" s="76">
        <v>838</v>
      </c>
      <c r="E179" s="76">
        <v>67085</v>
      </c>
      <c r="F179" s="76">
        <v>27817</v>
      </c>
      <c r="G179" s="76">
        <v>12687</v>
      </c>
      <c r="H179" s="177">
        <v>12807</v>
      </c>
    </row>
    <row r="180" spans="2:8" s="11" customFormat="1" ht="15" customHeight="1" x14ac:dyDescent="0.2">
      <c r="B180" s="265" t="s">
        <v>33</v>
      </c>
      <c r="C180" s="73"/>
      <c r="D180" s="73"/>
      <c r="E180" s="73"/>
      <c r="F180" s="73"/>
      <c r="G180" s="73"/>
      <c r="H180" s="73"/>
    </row>
    <row r="181" spans="2:8" s="11" customFormat="1" ht="15" customHeight="1" x14ac:dyDescent="0.2">
      <c r="B181" s="75">
        <v>2020</v>
      </c>
      <c r="C181" s="73"/>
      <c r="D181" s="76">
        <v>1133</v>
      </c>
      <c r="E181" s="76">
        <v>27284</v>
      </c>
      <c r="F181" s="76">
        <v>14069</v>
      </c>
      <c r="G181" s="76">
        <v>2600</v>
      </c>
      <c r="H181" s="177">
        <v>-2602</v>
      </c>
    </row>
    <row r="182" spans="2:8" s="11" customFormat="1" ht="15" customHeight="1" x14ac:dyDescent="0.2">
      <c r="B182" s="75">
        <v>2019</v>
      </c>
      <c r="C182" s="230"/>
      <c r="D182" s="76">
        <v>1089</v>
      </c>
      <c r="E182" s="76">
        <v>38039</v>
      </c>
      <c r="F182" s="76">
        <v>20389</v>
      </c>
      <c r="G182" s="76">
        <v>6655</v>
      </c>
      <c r="H182" s="177">
        <v>2782</v>
      </c>
    </row>
    <row r="183" spans="2:8" s="11" customFormat="1" ht="15" customHeight="1" x14ac:dyDescent="0.2">
      <c r="B183" s="75">
        <v>2018</v>
      </c>
      <c r="C183" s="230"/>
      <c r="D183" s="76">
        <v>1049</v>
      </c>
      <c r="E183" s="76">
        <v>36373</v>
      </c>
      <c r="F183" s="76">
        <v>18750</v>
      </c>
      <c r="G183" s="76">
        <v>6131</v>
      </c>
      <c r="H183" s="177">
        <v>3086</v>
      </c>
    </row>
    <row r="184" spans="2:8" s="11" customFormat="1" ht="15" customHeight="1" x14ac:dyDescent="0.2">
      <c r="B184" s="75">
        <v>2017</v>
      </c>
      <c r="C184" s="230"/>
      <c r="D184" s="76">
        <v>986</v>
      </c>
      <c r="E184" s="76">
        <v>34560</v>
      </c>
      <c r="F184" s="76">
        <v>17703</v>
      </c>
      <c r="G184" s="76">
        <v>5390</v>
      </c>
      <c r="H184" s="177">
        <v>2230</v>
      </c>
    </row>
    <row r="185" spans="2:8" s="11" customFormat="1" ht="15" customHeight="1" x14ac:dyDescent="0.2">
      <c r="B185" s="75">
        <v>2016</v>
      </c>
      <c r="C185" s="230"/>
      <c r="D185" s="76">
        <v>933</v>
      </c>
      <c r="E185" s="76">
        <v>31501</v>
      </c>
      <c r="F185" s="76">
        <v>15633</v>
      </c>
      <c r="G185" s="76">
        <v>4123</v>
      </c>
      <c r="H185" s="177">
        <v>1535</v>
      </c>
    </row>
    <row r="186" spans="2:8" s="11" customFormat="1" ht="15" customHeight="1" x14ac:dyDescent="0.2">
      <c r="B186" s="75">
        <v>2015</v>
      </c>
      <c r="C186" s="75" t="s">
        <v>50</v>
      </c>
      <c r="D186" s="76">
        <v>943</v>
      </c>
      <c r="E186" s="76">
        <v>30760</v>
      </c>
      <c r="F186" s="76">
        <v>15202</v>
      </c>
      <c r="G186" s="76">
        <v>4100</v>
      </c>
      <c r="H186" s="177">
        <v>331</v>
      </c>
    </row>
    <row r="187" spans="2:8" ht="9.75" customHeight="1" x14ac:dyDescent="0.2">
      <c r="B187" s="48"/>
      <c r="C187" s="48"/>
      <c r="D187" s="48"/>
    </row>
    <row r="188" spans="2:8" ht="3" customHeight="1" x14ac:dyDescent="0.2">
      <c r="B188" s="137"/>
      <c r="C188" s="137"/>
      <c r="D188" s="137"/>
      <c r="E188" s="137"/>
      <c r="F188" s="137"/>
      <c r="G188" s="137"/>
      <c r="H188" s="137"/>
    </row>
    <row r="189" spans="2:8" ht="9" customHeight="1" x14ac:dyDescent="0.2"/>
    <row r="190" spans="2:8" x14ac:dyDescent="0.2">
      <c r="B190" s="336" t="s">
        <v>289</v>
      </c>
      <c r="C190" s="336"/>
      <c r="D190" s="336"/>
      <c r="E190" s="336"/>
      <c r="F190" s="336"/>
      <c r="G190" s="336"/>
      <c r="H190" s="336"/>
    </row>
    <row r="192" spans="2:8" ht="12" x14ac:dyDescent="0.2">
      <c r="B192" s="134" t="s">
        <v>0</v>
      </c>
      <c r="C192" s="26"/>
    </row>
    <row r="193" spans="7:7" x14ac:dyDescent="0.2">
      <c r="G193" s="48" t="s">
        <v>264</v>
      </c>
    </row>
  </sheetData>
  <mergeCells count="8">
    <mergeCell ref="B190:H190"/>
    <mergeCell ref="B1:H1"/>
    <mergeCell ref="D4:D6"/>
    <mergeCell ref="E4:E6"/>
    <mergeCell ref="F4:F6"/>
    <mergeCell ref="G4:G6"/>
    <mergeCell ref="H4:H6"/>
    <mergeCell ref="B4:C7"/>
  </mergeCells>
  <hyperlinks>
    <hyperlink ref="B192" location="Índice!A1" display="(Voltar ao Índice)" xr:uid="{00000000-0004-0000-0F00-000000000000}"/>
  </hyperlinks>
  <printOptions horizontalCentered="1"/>
  <pageMargins left="0.27559055118110237" right="0.27559055118110237" top="0.6692913385826772" bottom="0.47244094488188981" header="0" footer="0"/>
  <pageSetup paperSize="9" scale="99" fitToHeight="10" orientation="portrait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0">
    <pageSetUpPr fitToPage="1"/>
  </sheetPr>
  <dimension ref="B1:K192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6.28515625" style="1" customWidth="1"/>
    <col min="5" max="9" width="16.28515625" style="48" customWidth="1"/>
    <col min="10" max="10" width="6.7109375" style="48" customWidth="1"/>
    <col min="11" max="16384" width="12.5703125" style="1"/>
  </cols>
  <sheetData>
    <row r="1" spans="2:10" s="120" customFormat="1" ht="27" customHeight="1" x14ac:dyDescent="0.2">
      <c r="B1" s="340" t="s">
        <v>304</v>
      </c>
      <c r="C1" s="340"/>
      <c r="D1" s="340"/>
      <c r="E1" s="340"/>
      <c r="F1" s="340"/>
      <c r="G1" s="340"/>
      <c r="H1" s="340"/>
      <c r="I1" s="340"/>
      <c r="J1" s="124"/>
    </row>
    <row r="2" spans="2:10" ht="18" customHeight="1" x14ac:dyDescent="0.2">
      <c r="B2" s="20"/>
      <c r="C2" s="20"/>
      <c r="D2" s="20"/>
      <c r="H2" s="46"/>
    </row>
    <row r="3" spans="2:10" ht="12.75" customHeight="1" x14ac:dyDescent="0.2">
      <c r="B3" s="126" t="s">
        <v>218</v>
      </c>
      <c r="C3" s="27"/>
      <c r="D3" s="20"/>
    </row>
    <row r="4" spans="2:10" s="6" customFormat="1" ht="18" customHeight="1" x14ac:dyDescent="0.2">
      <c r="B4" s="338" t="s">
        <v>4</v>
      </c>
      <c r="C4" s="339"/>
      <c r="D4" s="352" t="s">
        <v>6</v>
      </c>
      <c r="E4" s="357" t="s">
        <v>80</v>
      </c>
      <c r="F4" s="357" t="s">
        <v>81</v>
      </c>
      <c r="G4" s="357" t="s">
        <v>335</v>
      </c>
      <c r="H4" s="357" t="s">
        <v>82</v>
      </c>
      <c r="I4" s="358" t="s">
        <v>83</v>
      </c>
      <c r="J4" s="49"/>
    </row>
    <row r="5" spans="2:10" s="6" customFormat="1" ht="18" customHeight="1" x14ac:dyDescent="0.2">
      <c r="B5" s="338"/>
      <c r="C5" s="339"/>
      <c r="D5" s="352"/>
      <c r="E5" s="357"/>
      <c r="F5" s="357"/>
      <c r="G5" s="357"/>
      <c r="H5" s="357"/>
      <c r="I5" s="358"/>
      <c r="J5" s="49"/>
    </row>
    <row r="6" spans="2:10" s="6" customFormat="1" ht="24" customHeight="1" x14ac:dyDescent="0.2">
      <c r="B6" s="338"/>
      <c r="C6" s="339"/>
      <c r="D6" s="352"/>
      <c r="E6" s="357"/>
      <c r="F6" s="357"/>
      <c r="G6" s="357"/>
      <c r="H6" s="357"/>
      <c r="I6" s="358"/>
      <c r="J6" s="49"/>
    </row>
    <row r="7" spans="2:10" ht="18" customHeight="1" x14ac:dyDescent="0.2">
      <c r="B7" s="338"/>
      <c r="C7" s="339"/>
      <c r="D7" s="136" t="s">
        <v>15</v>
      </c>
      <c r="E7" s="162" t="s">
        <v>346</v>
      </c>
      <c r="F7" s="146" t="s">
        <v>16</v>
      </c>
      <c r="G7" s="146" t="s">
        <v>16</v>
      </c>
      <c r="H7" s="146" t="s">
        <v>16</v>
      </c>
      <c r="I7" s="147" t="s">
        <v>16</v>
      </c>
    </row>
    <row r="8" spans="2:10" s="9" customFormat="1" ht="3.75" customHeight="1" x14ac:dyDescent="0.2">
      <c r="B8" s="7"/>
      <c r="C8" s="7"/>
      <c r="D8" s="8"/>
      <c r="E8" s="50"/>
      <c r="F8" s="50"/>
      <c r="G8" s="50"/>
      <c r="H8" s="50"/>
      <c r="I8" s="50"/>
      <c r="J8" s="50"/>
    </row>
    <row r="9" spans="2:10" s="11" customFormat="1" ht="15" customHeight="1" x14ac:dyDescent="0.2">
      <c r="B9" s="73" t="s">
        <v>5</v>
      </c>
      <c r="C9" s="73"/>
      <c r="D9" s="74"/>
      <c r="E9" s="74"/>
      <c r="F9" s="74"/>
      <c r="G9" s="74"/>
      <c r="H9" s="47"/>
      <c r="I9" s="47"/>
      <c r="J9" s="47"/>
    </row>
    <row r="10" spans="2:10" s="11" customFormat="1" ht="15" customHeight="1" x14ac:dyDescent="0.2">
      <c r="B10" s="75">
        <v>2020</v>
      </c>
      <c r="C10" s="73"/>
      <c r="D10" s="76">
        <v>28674</v>
      </c>
      <c r="E10" s="14">
        <v>62.17</v>
      </c>
      <c r="F10" s="14">
        <v>41.46</v>
      </c>
      <c r="G10" s="14">
        <v>37.409999999999997</v>
      </c>
      <c r="H10" s="14">
        <v>10.25</v>
      </c>
      <c r="I10" s="14">
        <v>10.49</v>
      </c>
      <c r="J10" s="47"/>
    </row>
    <row r="11" spans="2:10" s="11" customFormat="1" ht="15" customHeight="1" x14ac:dyDescent="0.2">
      <c r="B11" s="75">
        <v>2019</v>
      </c>
      <c r="C11" s="73"/>
      <c r="D11" s="76">
        <v>28661</v>
      </c>
      <c r="E11" s="14">
        <v>72.58</v>
      </c>
      <c r="F11" s="14">
        <v>43.84</v>
      </c>
      <c r="G11" s="14">
        <v>45.93</v>
      </c>
      <c r="H11" s="14">
        <v>14.12</v>
      </c>
      <c r="I11" s="14">
        <v>14.04</v>
      </c>
      <c r="J11" s="47"/>
    </row>
    <row r="12" spans="2:10" s="11" customFormat="1" ht="15" customHeight="1" x14ac:dyDescent="0.2">
      <c r="B12" s="75">
        <v>2018</v>
      </c>
      <c r="C12" s="73"/>
      <c r="D12" s="76">
        <v>27875</v>
      </c>
      <c r="E12" s="14">
        <v>68.69</v>
      </c>
      <c r="F12" s="14">
        <v>45.64</v>
      </c>
      <c r="G12" s="14">
        <v>47.46</v>
      </c>
      <c r="H12" s="14">
        <v>15.16</v>
      </c>
      <c r="I12" s="14">
        <v>14.14</v>
      </c>
      <c r="J12" s="47"/>
    </row>
    <row r="13" spans="2:10" s="11" customFormat="1" ht="15" customHeight="1" x14ac:dyDescent="0.2">
      <c r="B13" s="75">
        <v>2017</v>
      </c>
      <c r="C13" s="73"/>
      <c r="D13" s="76">
        <v>26400</v>
      </c>
      <c r="E13" s="14">
        <v>67.58</v>
      </c>
      <c r="F13" s="14">
        <v>45.69</v>
      </c>
      <c r="G13" s="14">
        <v>49.03</v>
      </c>
      <c r="H13" s="14">
        <v>15.69</v>
      </c>
      <c r="I13" s="14">
        <v>14.88</v>
      </c>
      <c r="J13" s="47"/>
    </row>
    <row r="14" spans="2:10" s="11" customFormat="1" ht="15" customHeight="1" x14ac:dyDescent="0.2">
      <c r="B14" s="75">
        <v>2016</v>
      </c>
      <c r="C14" s="73"/>
      <c r="D14" s="76">
        <v>25108</v>
      </c>
      <c r="E14" s="14">
        <v>63.03</v>
      </c>
      <c r="F14" s="14">
        <v>45.59</v>
      </c>
      <c r="G14" s="14">
        <v>46.25</v>
      </c>
      <c r="H14" s="14">
        <v>14.56</v>
      </c>
      <c r="I14" s="14">
        <v>13.03</v>
      </c>
      <c r="J14" s="47"/>
    </row>
    <row r="15" spans="2:10" s="11" customFormat="1" ht="15" customHeight="1" x14ac:dyDescent="0.2">
      <c r="B15" s="75">
        <v>2015</v>
      </c>
      <c r="C15" s="75" t="s">
        <v>50</v>
      </c>
      <c r="D15" s="76">
        <v>24361</v>
      </c>
      <c r="E15" s="14">
        <v>62.57</v>
      </c>
      <c r="F15" s="14">
        <v>43.87</v>
      </c>
      <c r="G15" s="14">
        <v>43.26</v>
      </c>
      <c r="H15" s="14">
        <v>12.96</v>
      </c>
      <c r="I15" s="14">
        <v>9.7100000000000009</v>
      </c>
      <c r="J15" s="47"/>
    </row>
    <row r="16" spans="2:10" s="11" customFormat="1" ht="15" customHeight="1" x14ac:dyDescent="0.2">
      <c r="B16" s="255" t="s">
        <v>3</v>
      </c>
      <c r="C16" s="73"/>
      <c r="D16" s="73"/>
      <c r="E16" s="73"/>
      <c r="F16" s="73"/>
      <c r="G16" s="73"/>
      <c r="H16" s="73"/>
      <c r="I16" s="73"/>
      <c r="J16" s="47"/>
    </row>
    <row r="17" spans="2:10" s="11" customFormat="1" ht="15" customHeight="1" x14ac:dyDescent="0.2">
      <c r="B17" s="254" t="s">
        <v>34</v>
      </c>
      <c r="C17" s="208"/>
      <c r="D17" s="208"/>
      <c r="E17" s="208"/>
      <c r="F17" s="208"/>
      <c r="G17" s="208"/>
      <c r="H17" s="208"/>
      <c r="I17" s="208"/>
      <c r="J17" s="47"/>
    </row>
    <row r="18" spans="2:10" s="11" customFormat="1" ht="15" customHeight="1" x14ac:dyDescent="0.2">
      <c r="B18" s="75">
        <v>2020</v>
      </c>
      <c r="C18" s="208"/>
      <c r="D18" s="76">
        <v>18903</v>
      </c>
      <c r="E18" s="14">
        <v>9.8800000000000008</v>
      </c>
      <c r="F18" s="14">
        <v>65.459999999999994</v>
      </c>
      <c r="G18" s="14">
        <v>86.74</v>
      </c>
      <c r="H18" s="14">
        <v>45.83</v>
      </c>
      <c r="I18" s="14">
        <v>44.18</v>
      </c>
      <c r="J18" s="47"/>
    </row>
    <row r="19" spans="2:10" s="11" customFormat="1" ht="15" customHeight="1" x14ac:dyDescent="0.2">
      <c r="B19" s="75">
        <v>2019</v>
      </c>
      <c r="C19" s="254"/>
      <c r="D19" s="76">
        <v>19148</v>
      </c>
      <c r="E19" s="14">
        <v>11.79</v>
      </c>
      <c r="F19" s="14">
        <v>65.63</v>
      </c>
      <c r="G19" s="14">
        <v>86.89</v>
      </c>
      <c r="H19" s="14">
        <v>46.18</v>
      </c>
      <c r="I19" s="14">
        <v>44.42</v>
      </c>
      <c r="J19" s="47"/>
    </row>
    <row r="20" spans="2:10" s="11" customFormat="1" ht="15" customHeight="1" x14ac:dyDescent="0.2">
      <c r="B20" s="75">
        <v>2018</v>
      </c>
      <c r="C20" s="254"/>
      <c r="D20" s="76">
        <v>18804</v>
      </c>
      <c r="E20" s="14">
        <v>11.95</v>
      </c>
      <c r="F20" s="14">
        <v>64.42</v>
      </c>
      <c r="G20" s="14">
        <v>86.62</v>
      </c>
      <c r="H20" s="14">
        <v>44.77</v>
      </c>
      <c r="I20" s="14">
        <v>42.92</v>
      </c>
      <c r="J20" s="47"/>
    </row>
    <row r="21" spans="2:10" s="11" customFormat="1" ht="15" customHeight="1" x14ac:dyDescent="0.2">
      <c r="B21" s="75">
        <v>2017</v>
      </c>
      <c r="C21" s="254"/>
      <c r="D21" s="76">
        <v>17885</v>
      </c>
      <c r="E21" s="14">
        <v>11.73</v>
      </c>
      <c r="F21" s="14">
        <v>63.31</v>
      </c>
      <c r="G21" s="14">
        <v>86.26</v>
      </c>
      <c r="H21" s="14">
        <v>43.54</v>
      </c>
      <c r="I21" s="14">
        <v>41.81</v>
      </c>
      <c r="J21" s="47"/>
    </row>
    <row r="22" spans="2:10" s="11" customFormat="1" ht="15" customHeight="1" x14ac:dyDescent="0.2">
      <c r="B22" s="75">
        <v>2016</v>
      </c>
      <c r="C22" s="254"/>
      <c r="D22" s="76">
        <v>16948</v>
      </c>
      <c r="E22" s="14">
        <v>11.29</v>
      </c>
      <c r="F22" s="14">
        <v>63.69</v>
      </c>
      <c r="G22" s="14">
        <v>86.71</v>
      </c>
      <c r="H22" s="14">
        <v>42.65</v>
      </c>
      <c r="I22" s="14">
        <v>40.57</v>
      </c>
      <c r="J22" s="47"/>
    </row>
    <row r="23" spans="2:10" s="11" customFormat="1" ht="15" customHeight="1" x14ac:dyDescent="0.2">
      <c r="B23" s="75">
        <v>2015</v>
      </c>
      <c r="C23" s="75" t="s">
        <v>50</v>
      </c>
      <c r="D23" s="76">
        <v>16251</v>
      </c>
      <c r="E23" s="14">
        <v>11.06</v>
      </c>
      <c r="F23" s="14">
        <v>61.8</v>
      </c>
      <c r="G23" s="14">
        <v>85.47</v>
      </c>
      <c r="H23" s="14">
        <v>40.5</v>
      </c>
      <c r="I23" s="14">
        <v>38.57</v>
      </c>
      <c r="J23" s="47"/>
    </row>
    <row r="24" spans="2:10" s="11" customFormat="1" ht="15" customHeight="1" x14ac:dyDescent="0.2">
      <c r="B24" s="254" t="s">
        <v>35</v>
      </c>
      <c r="C24" s="208" t="s">
        <v>50</v>
      </c>
      <c r="D24" s="208"/>
      <c r="E24" s="208"/>
      <c r="F24" s="208"/>
      <c r="G24" s="208"/>
      <c r="H24" s="208"/>
      <c r="I24" s="208"/>
      <c r="J24" s="47"/>
    </row>
    <row r="25" spans="2:10" s="11" customFormat="1" ht="15" customHeight="1" x14ac:dyDescent="0.2">
      <c r="B25" s="75">
        <v>2020</v>
      </c>
      <c r="C25" s="208"/>
      <c r="D25" s="76">
        <v>9771</v>
      </c>
      <c r="E25" s="14">
        <v>79.66</v>
      </c>
      <c r="F25" s="14">
        <v>40.25</v>
      </c>
      <c r="G25" s="14">
        <v>33.36</v>
      </c>
      <c r="H25" s="14">
        <v>8.8000000000000007</v>
      </c>
      <c r="I25" s="14">
        <v>9.09</v>
      </c>
      <c r="J25" s="47"/>
    </row>
    <row r="26" spans="2:10" s="11" customFormat="1" ht="15" customHeight="1" x14ac:dyDescent="0.2">
      <c r="B26" s="75">
        <v>2019</v>
      </c>
      <c r="C26" s="254"/>
      <c r="D26" s="76">
        <v>9513</v>
      </c>
      <c r="E26" s="14">
        <v>93.34</v>
      </c>
      <c r="F26" s="14">
        <v>42.75</v>
      </c>
      <c r="G26" s="14">
        <v>42.78</v>
      </c>
      <c r="H26" s="14">
        <v>12.73</v>
      </c>
      <c r="I26" s="14">
        <v>12.72</v>
      </c>
      <c r="J26" s="47"/>
    </row>
    <row r="27" spans="2:10" s="11" customFormat="1" ht="15" customHeight="1" x14ac:dyDescent="0.2">
      <c r="B27" s="75">
        <v>2018</v>
      </c>
      <c r="C27" s="254"/>
      <c r="D27" s="76">
        <v>9071</v>
      </c>
      <c r="E27" s="14">
        <v>89.37</v>
      </c>
      <c r="F27" s="14">
        <v>44.58</v>
      </c>
      <c r="G27" s="14">
        <v>44.27</v>
      </c>
      <c r="H27" s="14">
        <v>13.72</v>
      </c>
      <c r="I27" s="14">
        <v>12.74</v>
      </c>
      <c r="J27" s="47"/>
    </row>
    <row r="28" spans="2:10" s="11" customFormat="1" ht="15" customHeight="1" x14ac:dyDescent="0.2">
      <c r="B28" s="75">
        <v>2017</v>
      </c>
      <c r="C28" s="254"/>
      <c r="D28" s="76">
        <v>8515</v>
      </c>
      <c r="E28" s="14">
        <v>88.54</v>
      </c>
      <c r="F28" s="14">
        <v>44.68</v>
      </c>
      <c r="G28" s="14">
        <v>46.02</v>
      </c>
      <c r="H28" s="14">
        <v>14.3</v>
      </c>
      <c r="I28" s="14">
        <v>13.54</v>
      </c>
      <c r="J28" s="47"/>
    </row>
    <row r="29" spans="2:10" s="11" customFormat="1" ht="15" customHeight="1" x14ac:dyDescent="0.2">
      <c r="B29" s="75">
        <v>2016</v>
      </c>
      <c r="C29" s="254"/>
      <c r="D29" s="76">
        <v>8160</v>
      </c>
      <c r="E29" s="14">
        <v>82.67</v>
      </c>
      <c r="F29" s="14">
        <v>44.53</v>
      </c>
      <c r="G29" s="14">
        <v>42.86</v>
      </c>
      <c r="H29" s="14">
        <v>13.1</v>
      </c>
      <c r="I29" s="14">
        <v>11.6</v>
      </c>
      <c r="J29" s="47"/>
    </row>
    <row r="30" spans="2:10" s="11" customFormat="1" ht="15" customHeight="1" x14ac:dyDescent="0.2">
      <c r="B30" s="75">
        <v>2015</v>
      </c>
      <c r="C30" s="75" t="s">
        <v>50</v>
      </c>
      <c r="D30" s="76">
        <v>8110</v>
      </c>
      <c r="E30" s="14">
        <v>82.2</v>
      </c>
      <c r="F30" s="14">
        <v>42.83</v>
      </c>
      <c r="G30" s="14">
        <v>39.71</v>
      </c>
      <c r="H30" s="14">
        <v>11.54</v>
      </c>
      <c r="I30" s="14">
        <v>8.23</v>
      </c>
      <c r="J30" s="47"/>
    </row>
    <row r="31" spans="2:10" s="11" customFormat="1" ht="15" customHeight="1" x14ac:dyDescent="0.2">
      <c r="B31" s="255" t="s">
        <v>55</v>
      </c>
      <c r="C31" s="73"/>
      <c r="D31" s="73"/>
      <c r="E31" s="14"/>
      <c r="F31" s="14"/>
      <c r="G31" s="14"/>
      <c r="H31" s="14"/>
      <c r="I31" s="14"/>
      <c r="J31" s="47"/>
    </row>
    <row r="32" spans="2:10" s="11" customFormat="1" ht="15" customHeight="1" x14ac:dyDescent="0.2">
      <c r="B32" s="254" t="s">
        <v>56</v>
      </c>
      <c r="C32" s="208" t="s">
        <v>50</v>
      </c>
      <c r="D32" s="208"/>
      <c r="E32" s="208"/>
      <c r="F32" s="208"/>
      <c r="G32" s="208"/>
      <c r="H32" s="208"/>
      <c r="I32" s="208"/>
      <c r="J32" s="47"/>
    </row>
    <row r="33" spans="2:10" s="11" customFormat="1" ht="15" customHeight="1" x14ac:dyDescent="0.2">
      <c r="B33" s="75">
        <v>2020</v>
      </c>
      <c r="C33" s="208"/>
      <c r="D33" s="76">
        <v>28653</v>
      </c>
      <c r="E33" s="14">
        <v>56.45</v>
      </c>
      <c r="F33" s="14">
        <v>41.21</v>
      </c>
      <c r="G33" s="14">
        <v>36.479999999999997</v>
      </c>
      <c r="H33" s="14">
        <v>9.58</v>
      </c>
      <c r="I33" s="14">
        <v>11.55</v>
      </c>
      <c r="J33" s="47"/>
    </row>
    <row r="34" spans="2:10" s="11" customFormat="1" ht="15" customHeight="1" x14ac:dyDescent="0.2">
      <c r="B34" s="75">
        <v>2019</v>
      </c>
      <c r="C34" s="75"/>
      <c r="D34" s="76">
        <v>28640</v>
      </c>
      <c r="E34" s="14">
        <v>65.040000000000006</v>
      </c>
      <c r="F34" s="14">
        <v>43.38</v>
      </c>
      <c r="G34" s="14">
        <v>43.39</v>
      </c>
      <c r="H34" s="14">
        <v>12.49</v>
      </c>
      <c r="I34" s="14">
        <v>14.52</v>
      </c>
      <c r="J34" s="47"/>
    </row>
    <row r="35" spans="2:10" s="11" customFormat="1" ht="15" customHeight="1" x14ac:dyDescent="0.2">
      <c r="B35" s="75">
        <v>2018</v>
      </c>
      <c r="C35" s="75"/>
      <c r="D35" s="76">
        <v>27858</v>
      </c>
      <c r="E35" s="14">
        <v>61.72</v>
      </c>
      <c r="F35" s="14">
        <v>44.75</v>
      </c>
      <c r="G35" s="14">
        <v>45.53</v>
      </c>
      <c r="H35" s="14">
        <v>13.69</v>
      </c>
      <c r="I35" s="14">
        <v>14.42</v>
      </c>
      <c r="J35" s="47"/>
    </row>
    <row r="36" spans="2:10" s="11" customFormat="1" ht="15" customHeight="1" x14ac:dyDescent="0.2">
      <c r="B36" s="75">
        <v>2017</v>
      </c>
      <c r="C36" s="75"/>
      <c r="D36" s="76">
        <v>26384</v>
      </c>
      <c r="E36" s="14">
        <v>62.17</v>
      </c>
      <c r="F36" s="14">
        <v>44.23</v>
      </c>
      <c r="G36" s="14">
        <v>48.14</v>
      </c>
      <c r="H36" s="14">
        <v>14.18</v>
      </c>
      <c r="I36" s="14">
        <v>15.51</v>
      </c>
      <c r="J36" s="47"/>
    </row>
    <row r="37" spans="2:10" s="11" customFormat="1" ht="15" customHeight="1" x14ac:dyDescent="0.2">
      <c r="B37" s="75">
        <v>2016</v>
      </c>
      <c r="C37" s="75"/>
      <c r="D37" s="76">
        <v>25093</v>
      </c>
      <c r="E37" s="14">
        <v>57.46</v>
      </c>
      <c r="F37" s="14">
        <v>43.69</v>
      </c>
      <c r="G37" s="14">
        <v>44.34</v>
      </c>
      <c r="H37" s="14">
        <v>12.63</v>
      </c>
      <c r="I37" s="14">
        <v>12.15</v>
      </c>
      <c r="J37" s="47"/>
    </row>
    <row r="38" spans="2:10" s="11" customFormat="1" ht="15" customHeight="1" x14ac:dyDescent="0.2">
      <c r="B38" s="75">
        <v>2015</v>
      </c>
      <c r="C38" s="75" t="s">
        <v>50</v>
      </c>
      <c r="D38" s="76">
        <v>24349</v>
      </c>
      <c r="E38" s="14">
        <v>57.23</v>
      </c>
      <c r="F38" s="14">
        <v>43.81</v>
      </c>
      <c r="G38" s="14">
        <v>43.7</v>
      </c>
      <c r="H38" s="14">
        <v>12.4</v>
      </c>
      <c r="I38" s="14">
        <v>9.5299999999999994</v>
      </c>
      <c r="J38" s="47"/>
    </row>
    <row r="39" spans="2:10" s="11" customFormat="1" ht="15" customHeight="1" x14ac:dyDescent="0.2">
      <c r="B39" s="254" t="s">
        <v>57</v>
      </c>
      <c r="C39" s="208" t="s">
        <v>50</v>
      </c>
      <c r="D39" s="208"/>
      <c r="E39" s="208"/>
      <c r="F39" s="208"/>
      <c r="G39" s="208"/>
      <c r="H39" s="208"/>
      <c r="I39" s="208"/>
      <c r="J39" s="47"/>
    </row>
    <row r="40" spans="2:10" s="11" customFormat="1" ht="15" customHeight="1" x14ac:dyDescent="0.2">
      <c r="B40" s="75">
        <v>2020</v>
      </c>
      <c r="C40" s="208"/>
      <c r="D40" s="76">
        <v>27543</v>
      </c>
      <c r="E40" s="14">
        <v>32.71</v>
      </c>
      <c r="F40" s="14">
        <v>41.9</v>
      </c>
      <c r="G40" s="14">
        <v>39.94</v>
      </c>
      <c r="H40" s="14">
        <v>10.6</v>
      </c>
      <c r="I40" s="14">
        <v>24.4</v>
      </c>
      <c r="J40" s="47"/>
    </row>
    <row r="41" spans="2:10" s="11" customFormat="1" ht="15" customHeight="1" x14ac:dyDescent="0.2">
      <c r="B41" s="75">
        <v>2019</v>
      </c>
      <c r="C41" s="75"/>
      <c r="D41" s="76">
        <v>27514</v>
      </c>
      <c r="E41" s="14">
        <v>35.99</v>
      </c>
      <c r="F41" s="14">
        <v>43.73</v>
      </c>
      <c r="G41" s="14">
        <v>47.48</v>
      </c>
      <c r="H41" s="14">
        <v>13.93</v>
      </c>
      <c r="I41" s="14">
        <v>20.7</v>
      </c>
      <c r="J41" s="47"/>
    </row>
    <row r="42" spans="2:10" s="11" customFormat="1" ht="15" customHeight="1" x14ac:dyDescent="0.2">
      <c r="B42" s="75">
        <v>2018</v>
      </c>
      <c r="C42" s="75"/>
      <c r="D42" s="76">
        <v>26803</v>
      </c>
      <c r="E42" s="14">
        <v>33.29</v>
      </c>
      <c r="F42" s="14">
        <v>43.71</v>
      </c>
      <c r="G42" s="14">
        <v>48.07</v>
      </c>
      <c r="H42" s="14">
        <v>14.54</v>
      </c>
      <c r="I42" s="14">
        <v>17.690000000000001</v>
      </c>
      <c r="J42" s="47"/>
    </row>
    <row r="43" spans="2:10" s="11" customFormat="1" ht="15" customHeight="1" x14ac:dyDescent="0.2">
      <c r="B43" s="75">
        <v>2017</v>
      </c>
      <c r="C43" s="75"/>
      <c r="D43" s="76">
        <v>25420</v>
      </c>
      <c r="E43" s="14">
        <v>33</v>
      </c>
      <c r="F43" s="14">
        <v>44.62</v>
      </c>
      <c r="G43" s="14">
        <v>48.02</v>
      </c>
      <c r="H43" s="14">
        <v>14.38</v>
      </c>
      <c r="I43" s="14">
        <v>20.99</v>
      </c>
      <c r="J43" s="47"/>
    </row>
    <row r="44" spans="2:10" s="11" customFormat="1" ht="15" customHeight="1" x14ac:dyDescent="0.2">
      <c r="B44" s="75">
        <v>2016</v>
      </c>
      <c r="C44" s="75"/>
      <c r="D44" s="76">
        <v>24190</v>
      </c>
      <c r="E44" s="14">
        <v>31.18</v>
      </c>
      <c r="F44" s="14">
        <v>43.94</v>
      </c>
      <c r="G44" s="14">
        <v>43.76</v>
      </c>
      <c r="H44" s="14">
        <v>12.44</v>
      </c>
      <c r="I44" s="14">
        <v>17.399999999999999</v>
      </c>
      <c r="J44" s="47"/>
    </row>
    <row r="45" spans="2:10" s="11" customFormat="1" ht="15" customHeight="1" x14ac:dyDescent="0.2">
      <c r="B45" s="75">
        <v>2015</v>
      </c>
      <c r="C45" s="75" t="s">
        <v>50</v>
      </c>
      <c r="D45" s="76">
        <v>23483</v>
      </c>
      <c r="E45" s="14">
        <v>30.36</v>
      </c>
      <c r="F45" s="14">
        <v>42.89</v>
      </c>
      <c r="G45" s="14">
        <v>40.450000000000003</v>
      </c>
      <c r="H45" s="14">
        <v>11.33</v>
      </c>
      <c r="I45" s="14">
        <v>12.44</v>
      </c>
      <c r="J45" s="47"/>
    </row>
    <row r="46" spans="2:10" s="11" customFormat="1" ht="15" customHeight="1" x14ac:dyDescent="0.2">
      <c r="B46" s="254" t="s">
        <v>58</v>
      </c>
      <c r="C46" s="208"/>
      <c r="D46" s="208"/>
      <c r="E46" s="208"/>
      <c r="F46" s="208"/>
      <c r="G46" s="208"/>
      <c r="H46" s="208"/>
      <c r="I46" s="208"/>
      <c r="J46" s="47"/>
    </row>
    <row r="47" spans="2:10" s="11" customFormat="1" ht="15" customHeight="1" x14ac:dyDescent="0.2">
      <c r="B47" s="75">
        <v>2020</v>
      </c>
      <c r="C47" s="208"/>
      <c r="D47" s="76">
        <v>958</v>
      </c>
      <c r="E47" s="14">
        <v>85.36</v>
      </c>
      <c r="F47" s="14">
        <v>43.42</v>
      </c>
      <c r="G47" s="14">
        <v>37.770000000000003</v>
      </c>
      <c r="H47" s="14">
        <v>9.3699999999999992</v>
      </c>
      <c r="I47" s="14">
        <v>6.49</v>
      </c>
      <c r="J47" s="47"/>
    </row>
    <row r="48" spans="2:10" s="11" customFormat="1" ht="15" customHeight="1" x14ac:dyDescent="0.2">
      <c r="B48" s="75">
        <v>2019</v>
      </c>
      <c r="C48" s="256"/>
      <c r="D48" s="76">
        <v>964</v>
      </c>
      <c r="E48" s="14">
        <v>98.17</v>
      </c>
      <c r="F48" s="14">
        <v>41.42</v>
      </c>
      <c r="G48" s="14">
        <v>40.130000000000003</v>
      </c>
      <c r="H48" s="14">
        <v>10.32</v>
      </c>
      <c r="I48" s="14">
        <v>11.22</v>
      </c>
      <c r="J48" s="47"/>
    </row>
    <row r="49" spans="2:10" s="11" customFormat="1" ht="15" customHeight="1" x14ac:dyDescent="0.2">
      <c r="B49" s="75">
        <v>2018</v>
      </c>
      <c r="C49" s="256"/>
      <c r="D49" s="76">
        <v>905</v>
      </c>
      <c r="E49" s="14">
        <v>91.4</v>
      </c>
      <c r="F49" s="14">
        <v>43.87</v>
      </c>
      <c r="G49" s="14">
        <v>41.27</v>
      </c>
      <c r="H49" s="14">
        <v>11.2</v>
      </c>
      <c r="I49" s="14">
        <v>14.04</v>
      </c>
      <c r="J49" s="47"/>
    </row>
    <row r="50" spans="2:10" s="11" customFormat="1" ht="15" customHeight="1" x14ac:dyDescent="0.2">
      <c r="B50" s="75">
        <v>2017</v>
      </c>
      <c r="C50" s="256"/>
      <c r="D50" s="76">
        <v>829</v>
      </c>
      <c r="E50" s="14">
        <v>92.05</v>
      </c>
      <c r="F50" s="14">
        <v>41.84</v>
      </c>
      <c r="G50" s="14">
        <v>44.05</v>
      </c>
      <c r="H50" s="14">
        <v>11.73</v>
      </c>
      <c r="I50" s="14">
        <v>13</v>
      </c>
      <c r="J50" s="47"/>
    </row>
    <row r="51" spans="2:10" s="11" customFormat="1" ht="15" customHeight="1" x14ac:dyDescent="0.2">
      <c r="B51" s="75">
        <v>2016</v>
      </c>
      <c r="C51" s="256"/>
      <c r="D51" s="76">
        <v>791</v>
      </c>
      <c r="E51" s="14">
        <v>87.96</v>
      </c>
      <c r="F51" s="14">
        <v>41.77</v>
      </c>
      <c r="G51" s="14">
        <v>41.33</v>
      </c>
      <c r="H51" s="14">
        <v>10.93</v>
      </c>
      <c r="I51" s="14">
        <v>9.2899999999999991</v>
      </c>
      <c r="J51" s="47"/>
    </row>
    <row r="52" spans="2:10" s="11" customFormat="1" ht="15" customHeight="1" x14ac:dyDescent="0.2">
      <c r="B52" s="75">
        <v>2015</v>
      </c>
      <c r="C52" s="75" t="s">
        <v>50</v>
      </c>
      <c r="D52" s="76">
        <v>754</v>
      </c>
      <c r="E52" s="14">
        <v>82.08</v>
      </c>
      <c r="F52" s="14">
        <v>40.53</v>
      </c>
      <c r="G52" s="14">
        <v>36.01</v>
      </c>
      <c r="H52" s="14">
        <v>9.1999999999999993</v>
      </c>
      <c r="I52" s="14">
        <v>4.8099999999999996</v>
      </c>
      <c r="J52" s="47"/>
    </row>
    <row r="53" spans="2:10" s="11" customFormat="1" ht="15" customHeight="1" x14ac:dyDescent="0.2">
      <c r="B53" s="254" t="s">
        <v>59</v>
      </c>
      <c r="C53" s="208" t="s">
        <v>50</v>
      </c>
      <c r="D53" s="208"/>
      <c r="E53" s="208"/>
      <c r="F53" s="208"/>
      <c r="G53" s="208"/>
      <c r="H53" s="208"/>
      <c r="I53" s="208"/>
      <c r="J53" s="47"/>
    </row>
    <row r="54" spans="2:10" s="11" customFormat="1" ht="15" customHeight="1" x14ac:dyDescent="0.2">
      <c r="B54" s="75">
        <v>2020</v>
      </c>
      <c r="C54" s="208"/>
      <c r="D54" s="76">
        <v>152</v>
      </c>
      <c r="E54" s="14">
        <v>91.73</v>
      </c>
      <c r="F54" s="14">
        <v>38.26</v>
      </c>
      <c r="G54" s="14">
        <v>31.26</v>
      </c>
      <c r="H54" s="14">
        <v>8.6999999999999993</v>
      </c>
      <c r="I54" s="14">
        <v>3.55</v>
      </c>
      <c r="J54" s="47"/>
    </row>
    <row r="55" spans="2:10" s="11" customFormat="1" ht="15" customHeight="1" x14ac:dyDescent="0.2">
      <c r="B55" s="75">
        <v>2019</v>
      </c>
      <c r="C55" s="75"/>
      <c r="D55" s="76">
        <v>162</v>
      </c>
      <c r="E55" s="14">
        <v>108.2</v>
      </c>
      <c r="F55" s="14">
        <v>45.11</v>
      </c>
      <c r="G55" s="14">
        <v>42.8</v>
      </c>
      <c r="H55" s="14">
        <v>13.65</v>
      </c>
      <c r="I55" s="14">
        <v>12.32</v>
      </c>
      <c r="J55" s="47"/>
    </row>
    <row r="56" spans="2:10" s="11" customFormat="1" ht="15" customHeight="1" x14ac:dyDescent="0.2">
      <c r="B56" s="75">
        <v>2018</v>
      </c>
      <c r="C56" s="75"/>
      <c r="D56" s="76">
        <v>150</v>
      </c>
      <c r="E56" s="14">
        <v>110.82</v>
      </c>
      <c r="F56" s="14">
        <v>46.57</v>
      </c>
      <c r="G56" s="14">
        <v>47.29</v>
      </c>
      <c r="H56" s="14">
        <v>15.73</v>
      </c>
      <c r="I56" s="14">
        <v>11.73</v>
      </c>
      <c r="J56" s="47"/>
    </row>
    <row r="57" spans="2:10" s="11" customFormat="1" ht="15" customHeight="1" x14ac:dyDescent="0.2">
      <c r="B57" s="75">
        <v>2017</v>
      </c>
      <c r="C57" s="75"/>
      <c r="D57" s="76">
        <v>135</v>
      </c>
      <c r="E57" s="14">
        <v>119.37</v>
      </c>
      <c r="F57" s="14">
        <v>46.28</v>
      </c>
      <c r="G57" s="14">
        <v>51.98</v>
      </c>
      <c r="H57" s="14">
        <v>16.690000000000001</v>
      </c>
      <c r="I57" s="14">
        <v>13.08</v>
      </c>
      <c r="J57" s="47"/>
    </row>
    <row r="58" spans="2:10" s="11" customFormat="1" ht="15" customHeight="1" x14ac:dyDescent="0.2">
      <c r="B58" s="75">
        <v>2016</v>
      </c>
      <c r="C58" s="75"/>
      <c r="D58" s="76">
        <v>112</v>
      </c>
      <c r="E58" s="14">
        <v>107.6</v>
      </c>
      <c r="F58" s="14">
        <v>45.71</v>
      </c>
      <c r="G58" s="14">
        <v>48.18</v>
      </c>
      <c r="H58" s="14">
        <v>15.01</v>
      </c>
      <c r="I58" s="14">
        <v>10.16</v>
      </c>
      <c r="J58" s="47"/>
    </row>
    <row r="59" spans="2:10" s="11" customFormat="1" ht="15" customHeight="1" x14ac:dyDescent="0.2">
      <c r="B59" s="75">
        <v>2015</v>
      </c>
      <c r="C59" s="75" t="s">
        <v>50</v>
      </c>
      <c r="D59" s="76">
        <v>112</v>
      </c>
      <c r="E59" s="14">
        <v>118.72</v>
      </c>
      <c r="F59" s="14">
        <v>48.05</v>
      </c>
      <c r="G59" s="14">
        <v>53.12</v>
      </c>
      <c r="H59" s="14">
        <v>16.87</v>
      </c>
      <c r="I59" s="14">
        <v>11.83</v>
      </c>
      <c r="J59" s="47"/>
    </row>
    <row r="60" spans="2:10" s="11" customFormat="1" ht="15" customHeight="1" x14ac:dyDescent="0.2">
      <c r="B60" s="254" t="s">
        <v>60</v>
      </c>
      <c r="C60" s="208" t="s">
        <v>50</v>
      </c>
      <c r="D60" s="208"/>
      <c r="E60" s="208"/>
      <c r="F60" s="208"/>
      <c r="G60" s="208"/>
      <c r="H60" s="208"/>
      <c r="I60" s="208"/>
      <c r="J60" s="47"/>
    </row>
    <row r="61" spans="2:10" s="11" customFormat="1" ht="15" customHeight="1" x14ac:dyDescent="0.2">
      <c r="B61" s="75">
        <v>2020</v>
      </c>
      <c r="C61" s="208"/>
      <c r="D61" s="76">
        <v>21</v>
      </c>
      <c r="E61" s="14">
        <v>101.84</v>
      </c>
      <c r="F61" s="14">
        <v>42.29</v>
      </c>
      <c r="G61" s="14">
        <v>40.39</v>
      </c>
      <c r="H61" s="14">
        <v>12.89</v>
      </c>
      <c r="I61" s="14">
        <v>6.4</v>
      </c>
      <c r="J61" s="47"/>
    </row>
    <row r="62" spans="2:10" s="11" customFormat="1" ht="15" customHeight="1" x14ac:dyDescent="0.2">
      <c r="B62" s="75">
        <v>2019</v>
      </c>
      <c r="C62" s="256"/>
      <c r="D62" s="76">
        <v>21</v>
      </c>
      <c r="E62" s="14">
        <v>127.41</v>
      </c>
      <c r="F62" s="14">
        <v>45.2</v>
      </c>
      <c r="G62" s="14">
        <v>53.17</v>
      </c>
      <c r="H62" s="14">
        <v>20.21</v>
      </c>
      <c r="I62" s="14">
        <v>12.23</v>
      </c>
      <c r="J62" s="47"/>
    </row>
    <row r="63" spans="2:10" s="11" customFormat="1" ht="15" customHeight="1" x14ac:dyDescent="0.2">
      <c r="B63" s="75">
        <v>2018</v>
      </c>
      <c r="C63" s="75"/>
      <c r="D63" s="76">
        <v>17</v>
      </c>
      <c r="E63" s="14">
        <v>128.01</v>
      </c>
      <c r="F63" s="14">
        <v>48.69</v>
      </c>
      <c r="G63" s="14">
        <v>53.57</v>
      </c>
      <c r="H63" s="14">
        <v>21.28</v>
      </c>
      <c r="I63" s="14">
        <v>13.02</v>
      </c>
      <c r="J63" s="47"/>
    </row>
    <row r="64" spans="2:10" s="11" customFormat="1" ht="15" customHeight="1" x14ac:dyDescent="0.2">
      <c r="B64" s="75">
        <v>2017</v>
      </c>
      <c r="C64" s="75"/>
      <c r="D64" s="76">
        <v>16</v>
      </c>
      <c r="E64" s="14">
        <v>112.39</v>
      </c>
      <c r="F64" s="14">
        <v>50.96</v>
      </c>
      <c r="G64" s="14">
        <v>51.85</v>
      </c>
      <c r="H64" s="14">
        <v>22.75</v>
      </c>
      <c r="I64" s="14">
        <v>11.99</v>
      </c>
      <c r="J64" s="47"/>
    </row>
    <row r="65" spans="2:11" s="11" customFormat="1" ht="15" customHeight="1" x14ac:dyDescent="0.2">
      <c r="B65" s="75">
        <v>2016</v>
      </c>
      <c r="C65" s="75"/>
      <c r="D65" s="76">
        <v>15</v>
      </c>
      <c r="E65" s="14">
        <v>110.09</v>
      </c>
      <c r="F65" s="14">
        <v>52.06</v>
      </c>
      <c r="G65" s="14">
        <v>51.69</v>
      </c>
      <c r="H65" s="14">
        <v>23.24</v>
      </c>
      <c r="I65" s="14">
        <v>16.899999999999999</v>
      </c>
      <c r="J65" s="47"/>
    </row>
    <row r="66" spans="2:11" s="11" customFormat="1" ht="15" customHeight="1" x14ac:dyDescent="0.2">
      <c r="B66" s="75">
        <v>2015</v>
      </c>
      <c r="C66" s="75" t="s">
        <v>50</v>
      </c>
      <c r="D66" s="76">
        <v>12</v>
      </c>
      <c r="E66" s="14">
        <v>111.37</v>
      </c>
      <c r="F66" s="14">
        <v>44.09</v>
      </c>
      <c r="G66" s="14">
        <v>41.64</v>
      </c>
      <c r="H66" s="14">
        <v>15.62</v>
      </c>
      <c r="I66" s="14">
        <v>10.6</v>
      </c>
      <c r="J66" s="47"/>
    </row>
    <row r="67" spans="2:11" s="11" customFormat="1" ht="15" customHeight="1" x14ac:dyDescent="0.2">
      <c r="B67" s="255" t="s">
        <v>36</v>
      </c>
      <c r="C67" s="73"/>
      <c r="D67" s="73"/>
      <c r="E67" s="73"/>
      <c r="F67" s="73"/>
      <c r="G67" s="73"/>
      <c r="H67" s="73"/>
      <c r="I67" s="73"/>
      <c r="J67" s="47"/>
    </row>
    <row r="68" spans="2:11" s="11" customFormat="1" ht="15" customHeight="1" x14ac:dyDescent="0.2">
      <c r="B68" s="265" t="s">
        <v>17</v>
      </c>
      <c r="C68" s="73"/>
      <c r="D68" s="73"/>
      <c r="E68" s="73"/>
      <c r="F68" s="73"/>
      <c r="G68" s="73"/>
      <c r="H68" s="73"/>
      <c r="I68" s="73"/>
      <c r="J68" s="47"/>
    </row>
    <row r="69" spans="2:11" s="11" customFormat="1" ht="15" customHeight="1" x14ac:dyDescent="0.2">
      <c r="B69" s="75">
        <v>2020</v>
      </c>
      <c r="C69" s="73"/>
      <c r="D69" s="76">
        <v>4755</v>
      </c>
      <c r="E69" s="14">
        <v>13.6</v>
      </c>
      <c r="F69" s="14">
        <v>32.659999999999997</v>
      </c>
      <c r="G69" s="14">
        <v>64.87</v>
      </c>
      <c r="H69" s="14">
        <v>18.2</v>
      </c>
      <c r="I69" s="14">
        <v>13.34</v>
      </c>
      <c r="J69" s="47"/>
    </row>
    <row r="70" spans="2:11" s="11" customFormat="1" ht="15" customHeight="1" x14ac:dyDescent="0.2">
      <c r="B70" s="75">
        <v>2019</v>
      </c>
      <c r="C70" s="254"/>
      <c r="D70" s="76">
        <v>4752</v>
      </c>
      <c r="E70" s="14">
        <v>15.76</v>
      </c>
      <c r="F70" s="14">
        <v>32.36</v>
      </c>
      <c r="G70" s="14">
        <v>60.77</v>
      </c>
      <c r="H70" s="14">
        <v>17.440000000000001</v>
      </c>
      <c r="I70" s="14">
        <v>13.77</v>
      </c>
      <c r="J70" s="47"/>
      <c r="K70" s="14"/>
    </row>
    <row r="71" spans="2:11" s="11" customFormat="1" ht="15" customHeight="1" x14ac:dyDescent="0.2">
      <c r="B71" s="75">
        <v>2018</v>
      </c>
      <c r="C71" s="254"/>
      <c r="D71" s="76">
        <v>4828</v>
      </c>
      <c r="E71" s="14">
        <v>14.82</v>
      </c>
      <c r="F71" s="14">
        <v>31.23</v>
      </c>
      <c r="G71" s="14">
        <v>59.3</v>
      </c>
      <c r="H71" s="14">
        <v>16.760000000000002</v>
      </c>
      <c r="I71" s="14">
        <v>13.33</v>
      </c>
      <c r="J71" s="47"/>
    </row>
    <row r="72" spans="2:11" s="11" customFormat="1" ht="15" customHeight="1" x14ac:dyDescent="0.2">
      <c r="B72" s="75">
        <v>2017</v>
      </c>
      <c r="C72" s="254"/>
      <c r="D72" s="76">
        <v>4679</v>
      </c>
      <c r="E72" s="14">
        <v>13.93</v>
      </c>
      <c r="F72" s="14">
        <v>29.12</v>
      </c>
      <c r="G72" s="14">
        <v>63.68</v>
      </c>
      <c r="H72" s="14">
        <v>16.850000000000001</v>
      </c>
      <c r="I72" s="14">
        <v>14.66</v>
      </c>
      <c r="J72" s="47"/>
    </row>
    <row r="73" spans="2:11" s="11" customFormat="1" ht="15" customHeight="1" x14ac:dyDescent="0.2">
      <c r="B73" s="75">
        <v>2016</v>
      </c>
      <c r="C73" s="254"/>
      <c r="D73" s="76">
        <v>4645</v>
      </c>
      <c r="E73" s="14">
        <v>12.49</v>
      </c>
      <c r="F73" s="14">
        <v>27.44</v>
      </c>
      <c r="G73" s="14">
        <v>66.64</v>
      </c>
      <c r="H73" s="14">
        <v>16.13</v>
      </c>
      <c r="I73" s="14">
        <v>12.15</v>
      </c>
      <c r="J73" s="47"/>
    </row>
    <row r="74" spans="2:11" s="11" customFormat="1" ht="15" customHeight="1" x14ac:dyDescent="0.2">
      <c r="B74" s="75">
        <v>2015</v>
      </c>
      <c r="C74" s="75" t="s">
        <v>50</v>
      </c>
      <c r="D74" s="76">
        <v>4574</v>
      </c>
      <c r="E74" s="14">
        <v>12.59</v>
      </c>
      <c r="F74" s="14">
        <v>32.4</v>
      </c>
      <c r="G74" s="14">
        <v>65.56</v>
      </c>
      <c r="H74" s="14">
        <v>16.059999999999999</v>
      </c>
      <c r="I74" s="14">
        <v>10.51</v>
      </c>
      <c r="J74" s="47"/>
    </row>
    <row r="75" spans="2:11" s="11" customFormat="1" ht="15" customHeight="1" x14ac:dyDescent="0.2">
      <c r="B75" s="265" t="s">
        <v>18</v>
      </c>
      <c r="C75" s="73"/>
      <c r="D75" s="73"/>
      <c r="E75" s="73"/>
      <c r="F75" s="73"/>
      <c r="G75" s="73"/>
      <c r="H75" s="73"/>
      <c r="I75" s="73"/>
      <c r="J75" s="47"/>
    </row>
    <row r="76" spans="2:11" s="11" customFormat="1" ht="15" customHeight="1" x14ac:dyDescent="0.2">
      <c r="B76" s="75">
        <v>2020</v>
      </c>
      <c r="C76" s="73"/>
      <c r="D76" s="76">
        <v>15</v>
      </c>
      <c r="E76" s="14">
        <v>151.91</v>
      </c>
      <c r="F76" s="14">
        <v>-70.37</v>
      </c>
      <c r="G76" s="14">
        <v>110.92</v>
      </c>
      <c r="H76" s="14">
        <v>-65.069999999999993</v>
      </c>
      <c r="I76" s="14">
        <v>-1.94</v>
      </c>
      <c r="J76" s="47"/>
    </row>
    <row r="77" spans="2:11" s="11" customFormat="1" ht="15" customHeight="1" x14ac:dyDescent="0.2">
      <c r="B77" s="75">
        <v>2019</v>
      </c>
      <c r="C77" s="254"/>
      <c r="D77" s="76">
        <v>14</v>
      </c>
      <c r="E77" s="14">
        <v>152.41999999999999</v>
      </c>
      <c r="F77" s="14">
        <v>23.43</v>
      </c>
      <c r="G77" s="14">
        <v>25.34</v>
      </c>
      <c r="H77" s="14">
        <v>4.6900000000000004</v>
      </c>
      <c r="I77" s="14">
        <v>30.64</v>
      </c>
      <c r="J77" s="47"/>
    </row>
    <row r="78" spans="2:11" s="11" customFormat="1" ht="15" customHeight="1" x14ac:dyDescent="0.2">
      <c r="B78" s="75">
        <v>2018</v>
      </c>
      <c r="C78" s="254"/>
      <c r="D78" s="76">
        <v>15</v>
      </c>
      <c r="E78" s="14">
        <v>116.3</v>
      </c>
      <c r="F78" s="14">
        <v>29.25</v>
      </c>
      <c r="G78" s="14">
        <v>27.51</v>
      </c>
      <c r="H78" s="14">
        <v>6.98</v>
      </c>
      <c r="I78" s="14">
        <v>22.3</v>
      </c>
      <c r="J78" s="47"/>
    </row>
    <row r="79" spans="2:11" s="11" customFormat="1" ht="15" customHeight="1" x14ac:dyDescent="0.2">
      <c r="B79" s="75">
        <v>2017</v>
      </c>
      <c r="C79" s="254"/>
      <c r="D79" s="76">
        <v>15</v>
      </c>
      <c r="E79" s="14">
        <v>95.85</v>
      </c>
      <c r="F79" s="14">
        <v>34.19</v>
      </c>
      <c r="G79" s="14">
        <v>30.17</v>
      </c>
      <c r="H79" s="14">
        <v>9.39</v>
      </c>
      <c r="I79" s="14">
        <v>-64.88</v>
      </c>
      <c r="J79" s="47"/>
    </row>
    <row r="80" spans="2:11" s="11" customFormat="1" ht="15" customHeight="1" x14ac:dyDescent="0.2">
      <c r="B80" s="75">
        <v>2016</v>
      </c>
      <c r="C80" s="254"/>
      <c r="D80" s="76">
        <v>17</v>
      </c>
      <c r="E80" s="14">
        <v>88.16</v>
      </c>
      <c r="F80" s="14">
        <v>33.200000000000003</v>
      </c>
      <c r="G80" s="14">
        <v>44.71</v>
      </c>
      <c r="H80" s="14">
        <v>20.8</v>
      </c>
      <c r="I80" s="14">
        <v>26.87</v>
      </c>
      <c r="J80" s="47"/>
    </row>
    <row r="81" spans="2:10" s="11" customFormat="1" ht="15" customHeight="1" x14ac:dyDescent="0.2">
      <c r="B81" s="75">
        <v>2015</v>
      </c>
      <c r="C81" s="75" t="s">
        <v>50</v>
      </c>
      <c r="D81" s="76">
        <v>17</v>
      </c>
      <c r="E81" s="14">
        <v>63.19</v>
      </c>
      <c r="F81" s="14">
        <v>24.89</v>
      </c>
      <c r="G81" s="14">
        <v>-8.09</v>
      </c>
      <c r="H81" s="14">
        <v>-2.09</v>
      </c>
      <c r="I81" s="14">
        <v>-25.87</v>
      </c>
      <c r="J81" s="47"/>
    </row>
    <row r="82" spans="2:10" s="11" customFormat="1" ht="15" customHeight="1" x14ac:dyDescent="0.2">
      <c r="B82" s="265" t="s">
        <v>19</v>
      </c>
      <c r="C82" s="73"/>
      <c r="D82" s="73"/>
      <c r="E82" s="73"/>
      <c r="F82" s="73"/>
      <c r="G82" s="73"/>
      <c r="H82" s="73"/>
      <c r="I82" s="73"/>
      <c r="J82" s="47"/>
    </row>
    <row r="83" spans="2:10" s="11" customFormat="1" ht="15" customHeight="1" x14ac:dyDescent="0.2">
      <c r="B83" s="75">
        <v>2020</v>
      </c>
      <c r="C83" s="73"/>
      <c r="D83" s="76">
        <v>726</v>
      </c>
      <c r="E83" s="14">
        <v>74.09</v>
      </c>
      <c r="F83" s="14">
        <v>36.090000000000003</v>
      </c>
      <c r="G83" s="14">
        <v>27.5</v>
      </c>
      <c r="H83" s="14">
        <v>6.74</v>
      </c>
      <c r="I83" s="14">
        <v>2.0099999999999998</v>
      </c>
      <c r="J83" s="47"/>
    </row>
    <row r="84" spans="2:10" s="11" customFormat="1" ht="15" customHeight="1" x14ac:dyDescent="0.2">
      <c r="B84" s="75">
        <v>2019</v>
      </c>
      <c r="C84" s="254"/>
      <c r="D84" s="76">
        <v>717</v>
      </c>
      <c r="E84" s="14">
        <v>84.14</v>
      </c>
      <c r="F84" s="14">
        <v>36.86</v>
      </c>
      <c r="G84" s="14">
        <v>36.86</v>
      </c>
      <c r="H84" s="14">
        <v>9.67</v>
      </c>
      <c r="I84" s="14">
        <v>6.46</v>
      </c>
      <c r="J84" s="47"/>
    </row>
    <row r="85" spans="2:10" s="11" customFormat="1" ht="15" customHeight="1" x14ac:dyDescent="0.2">
      <c r="B85" s="75">
        <v>2018</v>
      </c>
      <c r="C85" s="254"/>
      <c r="D85" s="76">
        <v>715</v>
      </c>
      <c r="E85" s="14">
        <v>69.17</v>
      </c>
      <c r="F85" s="14">
        <v>36.01</v>
      </c>
      <c r="G85" s="14">
        <v>35.74</v>
      </c>
      <c r="H85" s="14">
        <v>10.94</v>
      </c>
      <c r="I85" s="14">
        <v>7.83</v>
      </c>
      <c r="J85" s="47"/>
    </row>
    <row r="86" spans="2:10" s="11" customFormat="1" ht="15" customHeight="1" x14ac:dyDescent="0.2">
      <c r="B86" s="75">
        <v>2017</v>
      </c>
      <c r="C86" s="254"/>
      <c r="D86" s="76">
        <v>687</v>
      </c>
      <c r="E86" s="14">
        <v>69.2</v>
      </c>
      <c r="F86" s="14">
        <v>35.35</v>
      </c>
      <c r="G86" s="14">
        <v>39.57</v>
      </c>
      <c r="H86" s="14">
        <v>12.26</v>
      </c>
      <c r="I86" s="14">
        <v>7.19</v>
      </c>
      <c r="J86" s="47"/>
    </row>
    <row r="87" spans="2:10" s="11" customFormat="1" ht="15" customHeight="1" x14ac:dyDescent="0.2">
      <c r="B87" s="75">
        <v>2016</v>
      </c>
      <c r="C87" s="254"/>
      <c r="D87" s="76">
        <v>674</v>
      </c>
      <c r="E87" s="14">
        <v>61.81</v>
      </c>
      <c r="F87" s="14">
        <v>33.81</v>
      </c>
      <c r="G87" s="14">
        <v>36.57</v>
      </c>
      <c r="H87" s="14">
        <v>10.74</v>
      </c>
      <c r="I87" s="14">
        <v>6.12</v>
      </c>
      <c r="J87" s="47"/>
    </row>
    <row r="88" spans="2:10" s="11" customFormat="1" ht="15" customHeight="1" x14ac:dyDescent="0.2">
      <c r="B88" s="75">
        <v>2015</v>
      </c>
      <c r="C88" s="75" t="s">
        <v>50</v>
      </c>
      <c r="D88" s="76">
        <v>685</v>
      </c>
      <c r="E88" s="14">
        <v>63.3</v>
      </c>
      <c r="F88" s="14">
        <v>33.29</v>
      </c>
      <c r="G88" s="14">
        <v>31.67</v>
      </c>
      <c r="H88" s="14">
        <v>8.83</v>
      </c>
      <c r="I88" s="14">
        <v>-3.12</v>
      </c>
      <c r="J88" s="47"/>
    </row>
    <row r="89" spans="2:10" s="11" customFormat="1" ht="15" customHeight="1" x14ac:dyDescent="0.2">
      <c r="B89" s="265" t="s">
        <v>20</v>
      </c>
      <c r="C89" s="73"/>
      <c r="D89" s="73"/>
      <c r="E89" s="73"/>
      <c r="F89" s="73"/>
      <c r="G89" s="73"/>
      <c r="H89" s="73"/>
      <c r="I89" s="73"/>
      <c r="J89" s="47"/>
    </row>
    <row r="90" spans="2:10" s="11" customFormat="1" ht="15" customHeight="1" x14ac:dyDescent="0.2">
      <c r="B90" s="75">
        <v>2020</v>
      </c>
      <c r="C90" s="73"/>
      <c r="D90" s="76">
        <v>73</v>
      </c>
      <c r="E90" s="14">
        <v>267.99</v>
      </c>
      <c r="F90" s="14">
        <v>47.4</v>
      </c>
      <c r="G90" s="14">
        <v>58.83</v>
      </c>
      <c r="H90" s="14">
        <v>30.05</v>
      </c>
      <c r="I90" s="14">
        <v>7.6</v>
      </c>
      <c r="J90" s="47"/>
    </row>
    <row r="91" spans="2:10" s="11" customFormat="1" ht="15" customHeight="1" x14ac:dyDescent="0.2">
      <c r="B91" s="75">
        <v>2019</v>
      </c>
      <c r="C91" s="254"/>
      <c r="D91" s="76">
        <v>72</v>
      </c>
      <c r="E91" s="14">
        <v>297.52</v>
      </c>
      <c r="F91" s="14">
        <v>43.9</v>
      </c>
      <c r="G91" s="14">
        <v>61.24</v>
      </c>
      <c r="H91" s="14">
        <v>28.52</v>
      </c>
      <c r="I91" s="14">
        <v>10.3</v>
      </c>
      <c r="J91" s="47"/>
    </row>
    <row r="92" spans="2:10" s="11" customFormat="1" ht="15" customHeight="1" x14ac:dyDescent="0.2">
      <c r="B92" s="75">
        <v>2018</v>
      </c>
      <c r="C92" s="254"/>
      <c r="D92" s="76">
        <v>70</v>
      </c>
      <c r="E92" s="14">
        <v>267.57</v>
      </c>
      <c r="F92" s="14">
        <v>43.47</v>
      </c>
      <c r="G92" s="14">
        <v>57.91</v>
      </c>
      <c r="H92" s="14">
        <v>26.91</v>
      </c>
      <c r="I92" s="14">
        <v>11.05</v>
      </c>
      <c r="J92" s="47"/>
    </row>
    <row r="93" spans="2:10" s="11" customFormat="1" ht="15" customHeight="1" x14ac:dyDescent="0.2">
      <c r="B93" s="75">
        <v>2017</v>
      </c>
      <c r="C93" s="254"/>
      <c r="D93" s="76">
        <v>57</v>
      </c>
      <c r="E93" s="14">
        <v>253.39</v>
      </c>
      <c r="F93" s="14">
        <v>46.59</v>
      </c>
      <c r="G93" s="14">
        <v>61.37</v>
      </c>
      <c r="H93" s="14">
        <v>30.13</v>
      </c>
      <c r="I93" s="14">
        <v>13</v>
      </c>
      <c r="J93" s="47"/>
    </row>
    <row r="94" spans="2:10" s="11" customFormat="1" ht="15" customHeight="1" x14ac:dyDescent="0.2">
      <c r="B94" s="75">
        <v>2016</v>
      </c>
      <c r="C94" s="254"/>
      <c r="D94" s="76">
        <v>58</v>
      </c>
      <c r="E94" s="14">
        <v>215.22</v>
      </c>
      <c r="F94" s="14">
        <v>49.02</v>
      </c>
      <c r="G94" s="14">
        <v>58.32</v>
      </c>
      <c r="H94" s="14">
        <v>30.22</v>
      </c>
      <c r="I94" s="14">
        <v>12.53</v>
      </c>
      <c r="J94" s="47"/>
    </row>
    <row r="95" spans="2:10" s="11" customFormat="1" ht="15" customHeight="1" x14ac:dyDescent="0.2">
      <c r="B95" s="75">
        <v>2015</v>
      </c>
      <c r="C95" s="75" t="s">
        <v>50</v>
      </c>
      <c r="D95" s="76">
        <v>15</v>
      </c>
      <c r="E95" s="14">
        <v>239.06</v>
      </c>
      <c r="F95" s="14">
        <v>44.18</v>
      </c>
      <c r="G95" s="14">
        <v>55.65</v>
      </c>
      <c r="H95" s="14">
        <v>26.03</v>
      </c>
      <c r="I95" s="14">
        <v>12.32</v>
      </c>
      <c r="J95" s="47"/>
    </row>
    <row r="96" spans="2:10" s="11" customFormat="1" ht="15" customHeight="1" x14ac:dyDescent="0.2">
      <c r="B96" s="265" t="s">
        <v>21</v>
      </c>
      <c r="C96" s="242"/>
      <c r="D96" s="242"/>
      <c r="E96" s="242"/>
      <c r="F96" s="242"/>
      <c r="G96" s="242"/>
      <c r="H96" s="242"/>
      <c r="I96" s="242"/>
      <c r="J96" s="47"/>
    </row>
    <row r="97" spans="2:10" s="11" customFormat="1" ht="15" customHeight="1" x14ac:dyDescent="0.2">
      <c r="B97" s="75">
        <v>2020</v>
      </c>
      <c r="C97" s="242"/>
      <c r="D97" s="76">
        <v>20</v>
      </c>
      <c r="E97" s="14">
        <v>44.84</v>
      </c>
      <c r="F97" s="14">
        <v>57.4</v>
      </c>
      <c r="G97" s="14">
        <v>44.82</v>
      </c>
      <c r="H97" s="14">
        <v>22.48</v>
      </c>
      <c r="I97" s="14">
        <v>12.91</v>
      </c>
      <c r="J97" s="47"/>
    </row>
    <row r="98" spans="2:10" s="11" customFormat="1" ht="15" customHeight="1" x14ac:dyDescent="0.2">
      <c r="B98" s="75">
        <v>2019</v>
      </c>
      <c r="C98" s="236"/>
      <c r="D98" s="76">
        <v>22</v>
      </c>
      <c r="E98" s="14">
        <v>49.01</v>
      </c>
      <c r="F98" s="14">
        <v>61.08</v>
      </c>
      <c r="G98" s="14">
        <v>48.34</v>
      </c>
      <c r="H98" s="14">
        <v>26.89</v>
      </c>
      <c r="I98" s="14">
        <v>12.04</v>
      </c>
      <c r="J98" s="47"/>
    </row>
    <row r="99" spans="2:10" s="11" customFormat="1" ht="15" customHeight="1" x14ac:dyDescent="0.2">
      <c r="B99" s="75">
        <v>2018</v>
      </c>
      <c r="C99" s="236"/>
      <c r="D99" s="76">
        <v>21</v>
      </c>
      <c r="E99" s="14">
        <v>47.74</v>
      </c>
      <c r="F99" s="14">
        <v>60.94</v>
      </c>
      <c r="G99" s="14">
        <v>46.14</v>
      </c>
      <c r="H99" s="14">
        <v>26.29</v>
      </c>
      <c r="I99" s="14">
        <v>9.1199999999999992</v>
      </c>
      <c r="J99" s="47"/>
    </row>
    <row r="100" spans="2:10" s="11" customFormat="1" ht="15" customHeight="1" x14ac:dyDescent="0.2">
      <c r="B100" s="75">
        <v>2017</v>
      </c>
      <c r="C100" s="236"/>
      <c r="D100" s="76">
        <v>26</v>
      </c>
      <c r="E100" s="14">
        <v>49.91</v>
      </c>
      <c r="F100" s="14">
        <v>55.54</v>
      </c>
      <c r="G100" s="14">
        <v>49.78</v>
      </c>
      <c r="H100" s="14">
        <v>28.09</v>
      </c>
      <c r="I100" s="14">
        <v>8.0299999999999994</v>
      </c>
      <c r="J100" s="47"/>
    </row>
    <row r="101" spans="2:10" s="11" customFormat="1" ht="15" customHeight="1" x14ac:dyDescent="0.2">
      <c r="B101" s="75">
        <v>2016</v>
      </c>
      <c r="C101" s="236"/>
      <c r="D101" s="76">
        <v>24</v>
      </c>
      <c r="E101" s="14">
        <v>46.19</v>
      </c>
      <c r="F101" s="14">
        <v>55.67</v>
      </c>
      <c r="G101" s="14">
        <v>43.12</v>
      </c>
      <c r="H101" s="14">
        <v>22.78</v>
      </c>
      <c r="I101" s="14">
        <v>2.88</v>
      </c>
      <c r="J101" s="47"/>
    </row>
    <row r="102" spans="2:10" s="11" customFormat="1" ht="15" customHeight="1" x14ac:dyDescent="0.2">
      <c r="B102" s="75">
        <v>2015</v>
      </c>
      <c r="C102" s="75" t="s">
        <v>50</v>
      </c>
      <c r="D102" s="76">
        <v>21</v>
      </c>
      <c r="E102" s="14">
        <v>46.95</v>
      </c>
      <c r="F102" s="14">
        <v>59.75</v>
      </c>
      <c r="G102" s="14">
        <v>43.43</v>
      </c>
      <c r="H102" s="14">
        <v>24.48</v>
      </c>
      <c r="I102" s="14">
        <v>9.99</v>
      </c>
      <c r="J102" s="47"/>
    </row>
    <row r="103" spans="2:10" s="11" customFormat="1" ht="15" customHeight="1" x14ac:dyDescent="0.2">
      <c r="B103" s="265" t="s">
        <v>22</v>
      </c>
      <c r="C103" s="73"/>
      <c r="D103" s="73"/>
      <c r="E103" s="73"/>
      <c r="F103" s="73"/>
      <c r="G103" s="73"/>
      <c r="H103" s="73"/>
      <c r="I103" s="73"/>
      <c r="J103" s="47"/>
    </row>
    <row r="104" spans="2:10" s="11" customFormat="1" ht="15" customHeight="1" x14ac:dyDescent="0.2">
      <c r="B104" s="75">
        <v>2020</v>
      </c>
      <c r="C104" s="73"/>
      <c r="D104" s="76">
        <v>1357</v>
      </c>
      <c r="E104" s="14">
        <v>63.52</v>
      </c>
      <c r="F104" s="14">
        <v>36.86</v>
      </c>
      <c r="G104" s="14">
        <v>27.24</v>
      </c>
      <c r="H104" s="14">
        <v>9.48</v>
      </c>
      <c r="I104" s="14">
        <v>14.9</v>
      </c>
      <c r="J104" s="47"/>
    </row>
    <row r="105" spans="2:10" s="11" customFormat="1" ht="15" customHeight="1" x14ac:dyDescent="0.2">
      <c r="B105" s="75">
        <v>2019</v>
      </c>
      <c r="C105" s="254"/>
      <c r="D105" s="76">
        <v>1306</v>
      </c>
      <c r="E105" s="14">
        <v>77.39</v>
      </c>
      <c r="F105" s="14">
        <v>35.54</v>
      </c>
      <c r="G105" s="14">
        <v>34.700000000000003</v>
      </c>
      <c r="H105" s="14">
        <v>11.52</v>
      </c>
      <c r="I105" s="14">
        <v>14.92</v>
      </c>
      <c r="J105" s="47"/>
    </row>
    <row r="106" spans="2:10" s="11" customFormat="1" ht="15" customHeight="1" x14ac:dyDescent="0.2">
      <c r="B106" s="75">
        <v>2018</v>
      </c>
      <c r="C106" s="254"/>
      <c r="D106" s="76">
        <v>1217</v>
      </c>
      <c r="E106" s="14">
        <v>67.900000000000006</v>
      </c>
      <c r="F106" s="14">
        <v>34.32</v>
      </c>
      <c r="G106" s="14">
        <v>28.39</v>
      </c>
      <c r="H106" s="14">
        <v>9.44</v>
      </c>
      <c r="I106" s="14">
        <v>9.42</v>
      </c>
      <c r="J106" s="47"/>
    </row>
    <row r="107" spans="2:10" s="11" customFormat="1" ht="15" customHeight="1" x14ac:dyDescent="0.2">
      <c r="B107" s="75">
        <v>2017</v>
      </c>
      <c r="C107" s="254"/>
      <c r="D107" s="76">
        <v>1142</v>
      </c>
      <c r="E107" s="14">
        <v>66.680000000000007</v>
      </c>
      <c r="F107" s="14">
        <v>35.299999999999997</v>
      </c>
      <c r="G107" s="14">
        <v>29.93</v>
      </c>
      <c r="H107" s="14">
        <v>10.25</v>
      </c>
      <c r="I107" s="14">
        <v>10.02</v>
      </c>
      <c r="J107" s="47"/>
    </row>
    <row r="108" spans="2:10" s="11" customFormat="1" ht="15" customHeight="1" x14ac:dyDescent="0.2">
      <c r="B108" s="75">
        <v>2016</v>
      </c>
      <c r="C108" s="254"/>
      <c r="D108" s="76">
        <v>1101</v>
      </c>
      <c r="E108" s="14">
        <v>70.8</v>
      </c>
      <c r="F108" s="14">
        <v>34.799999999999997</v>
      </c>
      <c r="G108" s="14">
        <v>26.51</v>
      </c>
      <c r="H108" s="14">
        <v>8.56</v>
      </c>
      <c r="I108" s="14">
        <v>8.6999999999999993</v>
      </c>
      <c r="J108" s="47"/>
    </row>
    <row r="109" spans="2:10" s="11" customFormat="1" ht="15" customHeight="1" x14ac:dyDescent="0.2">
      <c r="B109" s="75">
        <v>2015</v>
      </c>
      <c r="C109" s="75" t="s">
        <v>50</v>
      </c>
      <c r="D109" s="76">
        <v>1137</v>
      </c>
      <c r="E109" s="14">
        <v>70.02</v>
      </c>
      <c r="F109" s="14">
        <v>32.29</v>
      </c>
      <c r="G109" s="14">
        <v>24.56</v>
      </c>
      <c r="H109" s="14">
        <v>7.65</v>
      </c>
      <c r="I109" s="14">
        <v>2.14</v>
      </c>
      <c r="J109" s="47"/>
    </row>
    <row r="110" spans="2:10" s="11" customFormat="1" ht="15" customHeight="1" x14ac:dyDescent="0.2">
      <c r="B110" s="265" t="s">
        <v>23</v>
      </c>
      <c r="C110" s="73"/>
      <c r="D110" s="73"/>
      <c r="E110" s="73"/>
      <c r="F110" s="73"/>
      <c r="G110" s="73"/>
      <c r="H110" s="73"/>
      <c r="I110" s="73"/>
      <c r="J110" s="47"/>
    </row>
    <row r="111" spans="2:10" s="11" customFormat="1" ht="15" customHeight="1" x14ac:dyDescent="0.2">
      <c r="B111" s="75">
        <v>2020</v>
      </c>
      <c r="C111" s="73"/>
      <c r="D111" s="76">
        <v>3612</v>
      </c>
      <c r="E111" s="14">
        <v>158.38999999999999</v>
      </c>
      <c r="F111" s="14">
        <v>46.12</v>
      </c>
      <c r="G111" s="14">
        <v>42.45</v>
      </c>
      <c r="H111" s="14">
        <v>6.08</v>
      </c>
      <c r="I111" s="14">
        <v>6.56</v>
      </c>
      <c r="J111" s="47"/>
    </row>
    <row r="112" spans="2:10" s="11" customFormat="1" ht="15" customHeight="1" x14ac:dyDescent="0.2">
      <c r="B112" s="75">
        <v>2019</v>
      </c>
      <c r="C112" s="236"/>
      <c r="D112" s="76">
        <v>3657</v>
      </c>
      <c r="E112" s="14">
        <v>160.22999999999999</v>
      </c>
      <c r="F112" s="14">
        <v>48.18</v>
      </c>
      <c r="G112" s="14">
        <v>40.56</v>
      </c>
      <c r="H112" s="14">
        <v>5.61</v>
      </c>
      <c r="I112" s="14">
        <v>7.4</v>
      </c>
      <c r="J112" s="47"/>
    </row>
    <row r="113" spans="2:10" s="11" customFormat="1" ht="15" customHeight="1" x14ac:dyDescent="0.2">
      <c r="B113" s="75">
        <v>2018</v>
      </c>
      <c r="C113" s="236"/>
      <c r="D113" s="76">
        <v>3650</v>
      </c>
      <c r="E113" s="14">
        <v>150.47</v>
      </c>
      <c r="F113" s="14">
        <v>55.28</v>
      </c>
      <c r="G113" s="14">
        <v>45.25</v>
      </c>
      <c r="H113" s="14">
        <v>6.82</v>
      </c>
      <c r="I113" s="14">
        <v>6.41</v>
      </c>
      <c r="J113" s="47"/>
    </row>
    <row r="114" spans="2:10" s="11" customFormat="1" ht="15" customHeight="1" x14ac:dyDescent="0.2">
      <c r="B114" s="75">
        <v>2017</v>
      </c>
      <c r="C114" s="236"/>
      <c r="D114" s="76">
        <v>3553</v>
      </c>
      <c r="E114" s="14">
        <v>142.43</v>
      </c>
      <c r="F114" s="14">
        <v>52.24</v>
      </c>
      <c r="G114" s="14">
        <v>40.61</v>
      </c>
      <c r="H114" s="14">
        <v>5.72</v>
      </c>
      <c r="I114" s="14">
        <v>5.89</v>
      </c>
      <c r="J114" s="47"/>
    </row>
    <row r="115" spans="2:10" s="11" customFormat="1" ht="15" customHeight="1" x14ac:dyDescent="0.2">
      <c r="B115" s="75">
        <v>2016</v>
      </c>
      <c r="C115" s="236"/>
      <c r="D115" s="76">
        <v>3542</v>
      </c>
      <c r="E115" s="14">
        <v>130.02000000000001</v>
      </c>
      <c r="F115" s="14">
        <v>52.98</v>
      </c>
      <c r="G115" s="14">
        <v>38.04</v>
      </c>
      <c r="H115" s="14">
        <v>5.37</v>
      </c>
      <c r="I115" s="14">
        <v>5.08</v>
      </c>
      <c r="J115" s="47"/>
    </row>
    <row r="116" spans="2:10" s="11" customFormat="1" ht="15" customHeight="1" x14ac:dyDescent="0.2">
      <c r="B116" s="75">
        <v>2015</v>
      </c>
      <c r="C116" s="75" t="s">
        <v>50</v>
      </c>
      <c r="D116" s="76">
        <v>3574</v>
      </c>
      <c r="E116" s="14">
        <v>125.95</v>
      </c>
      <c r="F116" s="14">
        <v>52.85</v>
      </c>
      <c r="G116" s="14">
        <v>33.61</v>
      </c>
      <c r="H116" s="14">
        <v>4.54</v>
      </c>
      <c r="I116" s="14">
        <v>4.22</v>
      </c>
      <c r="J116" s="47"/>
    </row>
    <row r="117" spans="2:10" s="11" customFormat="1" ht="15" customHeight="1" x14ac:dyDescent="0.2">
      <c r="B117" s="265" t="s">
        <v>24</v>
      </c>
      <c r="C117" s="73"/>
      <c r="D117" s="73"/>
      <c r="E117" s="73"/>
      <c r="F117" s="73"/>
      <c r="G117" s="73"/>
      <c r="H117" s="73"/>
      <c r="I117" s="73"/>
      <c r="J117" s="47"/>
    </row>
    <row r="118" spans="2:10" s="11" customFormat="1" ht="15" customHeight="1" x14ac:dyDescent="0.2">
      <c r="B118" s="75">
        <v>2020</v>
      </c>
      <c r="C118" s="73"/>
      <c r="D118" s="76">
        <v>951</v>
      </c>
      <c r="E118" s="14">
        <v>108.1</v>
      </c>
      <c r="F118" s="14">
        <v>31.97</v>
      </c>
      <c r="G118" s="14">
        <v>65.069999999999993</v>
      </c>
      <c r="H118" s="14">
        <v>21.3</v>
      </c>
      <c r="I118" s="14">
        <v>9.42</v>
      </c>
      <c r="J118" s="47"/>
    </row>
    <row r="119" spans="2:10" s="11" customFormat="1" ht="15" customHeight="1" x14ac:dyDescent="0.2">
      <c r="B119" s="75">
        <v>2019</v>
      </c>
      <c r="C119" s="254"/>
      <c r="D119" s="76">
        <v>900</v>
      </c>
      <c r="E119" s="14">
        <v>124.36</v>
      </c>
      <c r="F119" s="14">
        <v>41.27</v>
      </c>
      <c r="G119" s="14">
        <v>75.52</v>
      </c>
      <c r="H119" s="14">
        <v>31.74</v>
      </c>
      <c r="I119" s="14">
        <v>15.56</v>
      </c>
      <c r="J119" s="47"/>
    </row>
    <row r="120" spans="2:10" s="11" customFormat="1" ht="15" customHeight="1" x14ac:dyDescent="0.2">
      <c r="B120" s="75">
        <v>2018</v>
      </c>
      <c r="C120" s="254"/>
      <c r="D120" s="76">
        <v>884</v>
      </c>
      <c r="E120" s="14">
        <v>115.82</v>
      </c>
      <c r="F120" s="14">
        <v>41.34</v>
      </c>
      <c r="G120" s="14">
        <v>73.92</v>
      </c>
      <c r="H120" s="14">
        <v>31.69</v>
      </c>
      <c r="I120" s="14">
        <v>14.22</v>
      </c>
      <c r="J120" s="47"/>
    </row>
    <row r="121" spans="2:10" s="11" customFormat="1" ht="15" customHeight="1" x14ac:dyDescent="0.2">
      <c r="B121" s="75">
        <v>2017</v>
      </c>
      <c r="C121" s="254"/>
      <c r="D121" s="76">
        <v>856</v>
      </c>
      <c r="E121" s="14">
        <v>111.44</v>
      </c>
      <c r="F121" s="14">
        <v>43.99</v>
      </c>
      <c r="G121" s="14">
        <v>71.239999999999995</v>
      </c>
      <c r="H121" s="14">
        <v>33.14</v>
      </c>
      <c r="I121" s="14">
        <v>12.02</v>
      </c>
      <c r="J121" s="47"/>
    </row>
    <row r="122" spans="2:10" s="11" customFormat="1" ht="15" customHeight="1" x14ac:dyDescent="0.2">
      <c r="B122" s="75">
        <v>2016</v>
      </c>
      <c r="C122" s="254"/>
      <c r="D122" s="76">
        <v>868</v>
      </c>
      <c r="E122" s="14">
        <v>93.54</v>
      </c>
      <c r="F122" s="14">
        <v>47.91</v>
      </c>
      <c r="G122" s="14">
        <v>71.59</v>
      </c>
      <c r="H122" s="14">
        <v>36.340000000000003</v>
      </c>
      <c r="I122" s="14">
        <v>21.41</v>
      </c>
      <c r="J122" s="47"/>
    </row>
    <row r="123" spans="2:10" s="11" customFormat="1" ht="15" customHeight="1" x14ac:dyDescent="0.2">
      <c r="B123" s="75">
        <v>2015</v>
      </c>
      <c r="C123" s="75" t="s">
        <v>50</v>
      </c>
      <c r="D123" s="76">
        <v>867</v>
      </c>
      <c r="E123" s="14">
        <v>92.13</v>
      </c>
      <c r="F123" s="14">
        <v>44.96</v>
      </c>
      <c r="G123" s="14">
        <v>69.650000000000006</v>
      </c>
      <c r="H123" s="14">
        <v>32.71</v>
      </c>
      <c r="I123" s="14">
        <v>19.850000000000001</v>
      </c>
      <c r="J123" s="47"/>
    </row>
    <row r="124" spans="2:10" s="11" customFormat="1" ht="15" customHeight="1" x14ac:dyDescent="0.2">
      <c r="B124" s="265" t="s">
        <v>25</v>
      </c>
      <c r="C124" s="73"/>
      <c r="D124" s="73"/>
      <c r="E124" s="73"/>
      <c r="F124" s="73"/>
      <c r="G124" s="73"/>
      <c r="H124" s="73"/>
      <c r="I124" s="73"/>
      <c r="J124" s="47"/>
    </row>
    <row r="125" spans="2:10" s="11" customFormat="1" ht="15" customHeight="1" x14ac:dyDescent="0.2">
      <c r="B125" s="75">
        <v>2020</v>
      </c>
      <c r="C125" s="73"/>
      <c r="D125" s="76">
        <v>3777</v>
      </c>
      <c r="E125" s="14">
        <v>22.85</v>
      </c>
      <c r="F125" s="14">
        <v>36.21</v>
      </c>
      <c r="G125" s="14">
        <v>-17.38</v>
      </c>
      <c r="H125" s="14">
        <v>-5.5</v>
      </c>
      <c r="I125" s="14">
        <v>-31.68</v>
      </c>
      <c r="J125" s="47"/>
    </row>
    <row r="126" spans="2:10" s="11" customFormat="1" ht="15" customHeight="1" x14ac:dyDescent="0.2">
      <c r="B126" s="75">
        <v>2019</v>
      </c>
      <c r="C126" s="254"/>
      <c r="D126" s="76">
        <v>3935</v>
      </c>
      <c r="E126" s="14">
        <v>45.23</v>
      </c>
      <c r="F126" s="14">
        <v>50.27</v>
      </c>
      <c r="G126" s="14">
        <v>41.96</v>
      </c>
      <c r="H126" s="14">
        <v>20.5</v>
      </c>
      <c r="I126" s="14">
        <v>12.41</v>
      </c>
      <c r="J126" s="47"/>
    </row>
    <row r="127" spans="2:10" s="11" customFormat="1" ht="15" customHeight="1" x14ac:dyDescent="0.2">
      <c r="B127" s="75">
        <v>2018</v>
      </c>
      <c r="C127" s="254"/>
      <c r="D127" s="76">
        <v>3747</v>
      </c>
      <c r="E127" s="14">
        <v>46.55</v>
      </c>
      <c r="F127" s="14">
        <v>50.32</v>
      </c>
      <c r="G127" s="14">
        <v>45.43</v>
      </c>
      <c r="H127" s="14">
        <v>22.14</v>
      </c>
      <c r="I127" s="14">
        <v>16.149999999999999</v>
      </c>
      <c r="J127" s="47"/>
    </row>
    <row r="128" spans="2:10" s="11" customFormat="1" ht="15" customHeight="1" x14ac:dyDescent="0.2">
      <c r="B128" s="75">
        <v>2017</v>
      </c>
      <c r="C128" s="254"/>
      <c r="D128" s="76">
        <v>3282</v>
      </c>
      <c r="E128" s="14">
        <v>47.24</v>
      </c>
      <c r="F128" s="14">
        <v>50.31</v>
      </c>
      <c r="G128" s="14">
        <v>46.93</v>
      </c>
      <c r="H128" s="14">
        <v>23.03</v>
      </c>
      <c r="I128" s="14">
        <v>15.93</v>
      </c>
      <c r="J128" s="47"/>
    </row>
    <row r="129" spans="2:10" s="11" customFormat="1" ht="15" customHeight="1" x14ac:dyDescent="0.2">
      <c r="B129" s="75">
        <v>2016</v>
      </c>
      <c r="C129" s="254"/>
      <c r="D129" s="76">
        <v>2809</v>
      </c>
      <c r="E129" s="14">
        <v>45.92</v>
      </c>
      <c r="F129" s="14">
        <v>49.08</v>
      </c>
      <c r="G129" s="14">
        <v>43.34</v>
      </c>
      <c r="H129" s="14">
        <v>20.68</v>
      </c>
      <c r="I129" s="14">
        <v>12.33</v>
      </c>
      <c r="J129" s="47"/>
    </row>
    <row r="130" spans="2:10" s="11" customFormat="1" ht="15" customHeight="1" x14ac:dyDescent="0.2">
      <c r="B130" s="75">
        <v>2015</v>
      </c>
      <c r="C130" s="75" t="s">
        <v>50</v>
      </c>
      <c r="D130" s="76">
        <v>2524</v>
      </c>
      <c r="E130" s="14">
        <v>43.27</v>
      </c>
      <c r="F130" s="14">
        <v>47.17</v>
      </c>
      <c r="G130" s="14">
        <v>36.520000000000003</v>
      </c>
      <c r="H130" s="14">
        <v>16.66</v>
      </c>
      <c r="I130" s="14">
        <v>8.83</v>
      </c>
      <c r="J130" s="47"/>
    </row>
    <row r="131" spans="2:10" s="11" customFormat="1" ht="15" customHeight="1" x14ac:dyDescent="0.2">
      <c r="B131" s="265" t="s">
        <v>26</v>
      </c>
      <c r="C131" s="73"/>
      <c r="D131" s="73"/>
      <c r="E131" s="73"/>
      <c r="F131" s="73"/>
      <c r="G131" s="73"/>
      <c r="H131" s="73"/>
      <c r="I131" s="73"/>
      <c r="J131" s="47"/>
    </row>
    <row r="132" spans="2:10" s="11" customFormat="1" ht="15" customHeight="1" x14ac:dyDescent="0.2">
      <c r="B132" s="75">
        <v>2020</v>
      </c>
      <c r="C132" s="73"/>
      <c r="D132" s="76">
        <v>393</v>
      </c>
      <c r="E132" s="14">
        <v>101.99</v>
      </c>
      <c r="F132" s="14">
        <v>45.99</v>
      </c>
      <c r="G132" s="14">
        <v>45.47</v>
      </c>
      <c r="H132" s="14">
        <v>19.84</v>
      </c>
      <c r="I132" s="14">
        <v>18.59</v>
      </c>
      <c r="J132" s="47"/>
    </row>
    <row r="133" spans="2:10" s="11" customFormat="1" ht="15" customHeight="1" x14ac:dyDescent="0.2">
      <c r="B133" s="75">
        <v>2019</v>
      </c>
      <c r="C133" s="254"/>
      <c r="D133" s="76">
        <v>372</v>
      </c>
      <c r="E133" s="14">
        <v>99.74</v>
      </c>
      <c r="F133" s="14">
        <v>44.4</v>
      </c>
      <c r="G133" s="14">
        <v>43.88</v>
      </c>
      <c r="H133" s="14">
        <v>19.05</v>
      </c>
      <c r="I133" s="14">
        <v>14.9</v>
      </c>
      <c r="J133" s="47"/>
    </row>
    <row r="134" spans="2:10" s="11" customFormat="1" ht="15" customHeight="1" x14ac:dyDescent="0.2">
      <c r="B134" s="75">
        <v>2018</v>
      </c>
      <c r="C134" s="254"/>
      <c r="D134" s="76">
        <v>332</v>
      </c>
      <c r="E134" s="14">
        <v>85.95</v>
      </c>
      <c r="F134" s="14">
        <v>45.22</v>
      </c>
      <c r="G134" s="14">
        <v>37.04</v>
      </c>
      <c r="H134" s="14">
        <v>16.399999999999999</v>
      </c>
      <c r="I134" s="14">
        <v>10.66</v>
      </c>
      <c r="J134" s="47"/>
    </row>
    <row r="135" spans="2:10" s="11" customFormat="1" ht="15" customHeight="1" x14ac:dyDescent="0.2">
      <c r="B135" s="75">
        <v>2017</v>
      </c>
      <c r="C135" s="254"/>
      <c r="D135" s="76">
        <v>320</v>
      </c>
      <c r="E135" s="14">
        <v>93.65</v>
      </c>
      <c r="F135" s="14">
        <v>46.71</v>
      </c>
      <c r="G135" s="14">
        <v>45.64</v>
      </c>
      <c r="H135" s="14">
        <v>21.14</v>
      </c>
      <c r="I135" s="14">
        <v>17.46</v>
      </c>
      <c r="J135" s="47"/>
    </row>
    <row r="136" spans="2:10" s="11" customFormat="1" ht="15" customHeight="1" x14ac:dyDescent="0.2">
      <c r="B136" s="75">
        <v>2016</v>
      </c>
      <c r="C136" s="254"/>
      <c r="D136" s="76">
        <v>264</v>
      </c>
      <c r="E136" s="14">
        <v>88.73</v>
      </c>
      <c r="F136" s="14">
        <v>42.84</v>
      </c>
      <c r="G136" s="14">
        <v>37.4</v>
      </c>
      <c r="H136" s="14">
        <v>15.95</v>
      </c>
      <c r="I136" s="14">
        <v>12.87</v>
      </c>
      <c r="J136" s="47"/>
    </row>
    <row r="137" spans="2:10" s="11" customFormat="1" ht="15" customHeight="1" x14ac:dyDescent="0.2">
      <c r="B137" s="75">
        <v>2015</v>
      </c>
      <c r="C137" s="75" t="s">
        <v>50</v>
      </c>
      <c r="D137" s="76">
        <v>255</v>
      </c>
      <c r="E137" s="14">
        <v>101.66</v>
      </c>
      <c r="F137" s="14">
        <v>46.63</v>
      </c>
      <c r="G137" s="14">
        <v>46.09</v>
      </c>
      <c r="H137" s="14">
        <v>21.53</v>
      </c>
      <c r="I137" s="14">
        <v>12.41</v>
      </c>
      <c r="J137" s="47"/>
    </row>
    <row r="138" spans="2:10" s="11" customFormat="1" ht="15" customHeight="1" x14ac:dyDescent="0.2">
      <c r="B138" s="265" t="s">
        <v>27</v>
      </c>
      <c r="C138" s="73"/>
      <c r="D138" s="73"/>
      <c r="E138" s="73"/>
      <c r="F138" s="73"/>
      <c r="G138" s="73"/>
      <c r="H138" s="73"/>
      <c r="I138" s="73"/>
      <c r="J138" s="47"/>
    </row>
    <row r="139" spans="2:10" s="11" customFormat="1" ht="15" customHeight="1" x14ac:dyDescent="0.2">
      <c r="B139" s="75">
        <v>2020</v>
      </c>
      <c r="C139" s="73"/>
      <c r="D139" s="76">
        <v>1012</v>
      </c>
      <c r="E139" s="14">
        <v>76.319999999999993</v>
      </c>
      <c r="F139" s="14">
        <v>32.840000000000003</v>
      </c>
      <c r="G139" s="14">
        <v>48.92</v>
      </c>
      <c r="H139" s="14">
        <v>11.91</v>
      </c>
      <c r="I139" s="14">
        <v>130.30000000000001</v>
      </c>
      <c r="J139" s="47"/>
    </row>
    <row r="140" spans="2:10" s="11" customFormat="1" ht="15" customHeight="1" x14ac:dyDescent="0.2">
      <c r="B140" s="75">
        <v>2019</v>
      </c>
      <c r="C140" s="254"/>
      <c r="D140" s="76">
        <v>980</v>
      </c>
      <c r="E140" s="14">
        <v>71.84</v>
      </c>
      <c r="F140" s="14">
        <v>37.92</v>
      </c>
      <c r="G140" s="14">
        <v>52.86</v>
      </c>
      <c r="H140" s="14">
        <v>17.96</v>
      </c>
      <c r="I140" s="14">
        <v>47</v>
      </c>
      <c r="J140" s="47"/>
    </row>
    <row r="141" spans="2:10" s="11" customFormat="1" ht="15" customHeight="1" x14ac:dyDescent="0.2">
      <c r="B141" s="75">
        <v>2018</v>
      </c>
      <c r="C141" s="254"/>
      <c r="D141" s="76">
        <v>913</v>
      </c>
      <c r="E141" s="14">
        <v>82.98</v>
      </c>
      <c r="F141" s="14">
        <v>41.33</v>
      </c>
      <c r="G141" s="14">
        <v>54.37</v>
      </c>
      <c r="H141" s="14">
        <v>16.96</v>
      </c>
      <c r="I141" s="14">
        <v>25.23</v>
      </c>
      <c r="J141" s="47"/>
    </row>
    <row r="142" spans="2:10" s="11" customFormat="1" ht="15" customHeight="1" x14ac:dyDescent="0.2">
      <c r="B142" s="75">
        <v>2017</v>
      </c>
      <c r="C142" s="254"/>
      <c r="D142" s="76">
        <v>809</v>
      </c>
      <c r="E142" s="14">
        <v>88.75</v>
      </c>
      <c r="F142" s="14">
        <v>44.06</v>
      </c>
      <c r="G142" s="14">
        <v>57.51</v>
      </c>
      <c r="H142" s="14">
        <v>17.96</v>
      </c>
      <c r="I142" s="14">
        <v>13.06</v>
      </c>
      <c r="J142" s="47"/>
    </row>
    <row r="143" spans="2:10" s="11" customFormat="1" ht="15" customHeight="1" x14ac:dyDescent="0.2">
      <c r="B143" s="75">
        <v>2016</v>
      </c>
      <c r="C143" s="254"/>
      <c r="D143" s="76">
        <v>726</v>
      </c>
      <c r="E143" s="14">
        <v>76.8</v>
      </c>
      <c r="F143" s="14">
        <v>48.69</v>
      </c>
      <c r="G143" s="14">
        <v>57.97</v>
      </c>
      <c r="H143" s="14">
        <v>17.52</v>
      </c>
      <c r="I143" s="14">
        <v>30.29</v>
      </c>
      <c r="J143" s="47"/>
    </row>
    <row r="144" spans="2:10" s="11" customFormat="1" ht="15" customHeight="1" x14ac:dyDescent="0.2">
      <c r="B144" s="75">
        <v>2015</v>
      </c>
      <c r="C144" s="75" t="s">
        <v>50</v>
      </c>
      <c r="D144" s="76">
        <v>677</v>
      </c>
      <c r="E144" s="14">
        <v>82.48</v>
      </c>
      <c r="F144" s="14">
        <v>53.16</v>
      </c>
      <c r="G144" s="14">
        <v>61.49</v>
      </c>
      <c r="H144" s="14">
        <v>19.97</v>
      </c>
      <c r="I144" s="14">
        <v>27.41</v>
      </c>
      <c r="J144" s="47"/>
    </row>
    <row r="145" spans="2:10" s="11" customFormat="1" ht="15" customHeight="1" x14ac:dyDescent="0.2">
      <c r="B145" s="265" t="s">
        <v>28</v>
      </c>
      <c r="C145" s="73"/>
      <c r="D145" s="73"/>
      <c r="E145" s="73"/>
      <c r="F145" s="73"/>
      <c r="G145" s="73"/>
      <c r="H145" s="73"/>
      <c r="I145" s="73"/>
      <c r="J145" s="47"/>
    </row>
    <row r="146" spans="2:10" s="11" customFormat="1" ht="15" customHeight="1" x14ac:dyDescent="0.2">
      <c r="B146" s="75">
        <v>2020</v>
      </c>
      <c r="C146" s="73"/>
      <c r="D146" s="76">
        <v>2469</v>
      </c>
      <c r="E146" s="14">
        <v>41.86</v>
      </c>
      <c r="F146" s="14">
        <v>57.39</v>
      </c>
      <c r="G146" s="14">
        <v>48.63</v>
      </c>
      <c r="H146" s="14">
        <v>27.06</v>
      </c>
      <c r="I146" s="14">
        <v>46.29</v>
      </c>
      <c r="J146" s="47"/>
    </row>
    <row r="147" spans="2:10" s="11" customFormat="1" ht="15" customHeight="1" x14ac:dyDescent="0.2">
      <c r="B147" s="75">
        <v>2019</v>
      </c>
      <c r="C147" s="254"/>
      <c r="D147" s="76">
        <v>2324</v>
      </c>
      <c r="E147" s="14">
        <v>44.02</v>
      </c>
      <c r="F147" s="14">
        <v>44.81</v>
      </c>
      <c r="G147" s="14">
        <v>26.8</v>
      </c>
      <c r="H147" s="14">
        <v>11.5</v>
      </c>
      <c r="I147" s="14">
        <v>72.17</v>
      </c>
      <c r="J147" s="47"/>
    </row>
    <row r="148" spans="2:10" s="11" customFormat="1" ht="15" customHeight="1" x14ac:dyDescent="0.2">
      <c r="B148" s="75">
        <v>2018</v>
      </c>
      <c r="C148" s="254"/>
      <c r="D148" s="76">
        <v>2229</v>
      </c>
      <c r="E148" s="14">
        <v>41.2</v>
      </c>
      <c r="F148" s="14">
        <v>57.73</v>
      </c>
      <c r="G148" s="14">
        <v>46.18</v>
      </c>
      <c r="H148" s="14">
        <v>26.8</v>
      </c>
      <c r="I148" s="14">
        <v>102.93</v>
      </c>
      <c r="J148" s="47"/>
    </row>
    <row r="149" spans="2:10" s="11" customFormat="1" ht="15" customHeight="1" x14ac:dyDescent="0.2">
      <c r="B149" s="75">
        <v>2017</v>
      </c>
      <c r="C149" s="254"/>
      <c r="D149" s="76">
        <v>2076</v>
      </c>
      <c r="E149" s="14">
        <v>37.5</v>
      </c>
      <c r="F149" s="14">
        <v>62.29</v>
      </c>
      <c r="G149" s="14">
        <v>48.06</v>
      </c>
      <c r="H149" s="14">
        <v>29.01</v>
      </c>
      <c r="I149" s="14">
        <v>149.21</v>
      </c>
      <c r="J149" s="47"/>
    </row>
    <row r="150" spans="2:10" s="11" customFormat="1" ht="15" customHeight="1" x14ac:dyDescent="0.2">
      <c r="B150" s="75">
        <v>2016</v>
      </c>
      <c r="C150" s="254"/>
      <c r="D150" s="76">
        <v>1925</v>
      </c>
      <c r="E150" s="14">
        <v>33.159999999999997</v>
      </c>
      <c r="F150" s="14">
        <v>63.76</v>
      </c>
      <c r="G150" s="14">
        <v>41.76</v>
      </c>
      <c r="H150" s="14">
        <v>25.15</v>
      </c>
      <c r="I150" s="14">
        <v>105.64</v>
      </c>
      <c r="J150" s="47"/>
    </row>
    <row r="151" spans="2:10" s="11" customFormat="1" ht="15" customHeight="1" x14ac:dyDescent="0.2">
      <c r="B151" s="75">
        <v>2015</v>
      </c>
      <c r="C151" s="75" t="s">
        <v>50</v>
      </c>
      <c r="D151" s="76">
        <v>1862</v>
      </c>
      <c r="E151" s="14">
        <v>32.229999999999997</v>
      </c>
      <c r="F151" s="14">
        <v>59.43</v>
      </c>
      <c r="G151" s="14">
        <v>39.729999999999997</v>
      </c>
      <c r="H151" s="14">
        <v>21.98</v>
      </c>
      <c r="I151" s="14">
        <v>76.849999999999994</v>
      </c>
      <c r="J151" s="47"/>
    </row>
    <row r="152" spans="2:10" s="11" customFormat="1" ht="15" customHeight="1" x14ac:dyDescent="0.2">
      <c r="B152" s="265" t="s">
        <v>29</v>
      </c>
      <c r="C152" s="73"/>
      <c r="D152" s="73"/>
      <c r="E152" s="73"/>
      <c r="F152" s="73"/>
      <c r="G152" s="73"/>
      <c r="H152" s="73"/>
      <c r="I152" s="73"/>
      <c r="J152" s="47"/>
    </row>
    <row r="153" spans="2:10" s="11" customFormat="1" ht="15" customHeight="1" x14ac:dyDescent="0.2">
      <c r="B153" s="75">
        <v>2020</v>
      </c>
      <c r="C153" s="73"/>
      <c r="D153" s="76">
        <v>4309</v>
      </c>
      <c r="E153" s="14">
        <v>18.86</v>
      </c>
      <c r="F153" s="14">
        <v>55.63</v>
      </c>
      <c r="G153" s="14">
        <v>26.27</v>
      </c>
      <c r="H153" s="14">
        <v>13.59</v>
      </c>
      <c r="I153" s="14">
        <v>6.99</v>
      </c>
      <c r="J153" s="47"/>
    </row>
    <row r="154" spans="2:10" s="11" customFormat="1" ht="15" customHeight="1" x14ac:dyDescent="0.2">
      <c r="B154" s="75">
        <v>2019</v>
      </c>
      <c r="C154" s="254"/>
      <c r="D154" s="76">
        <v>4582</v>
      </c>
      <c r="E154" s="14">
        <v>33.56</v>
      </c>
      <c r="F154" s="14">
        <v>44.27</v>
      </c>
      <c r="G154" s="14">
        <v>41.65</v>
      </c>
      <c r="H154" s="14">
        <v>17.809999999999999</v>
      </c>
      <c r="I154" s="14">
        <v>14.38</v>
      </c>
      <c r="J154" s="47"/>
    </row>
    <row r="155" spans="2:10" s="11" customFormat="1" ht="15" customHeight="1" x14ac:dyDescent="0.2">
      <c r="B155" s="75">
        <v>2018</v>
      </c>
      <c r="C155" s="254"/>
      <c r="D155" s="76">
        <v>4485</v>
      </c>
      <c r="E155" s="14">
        <v>33.799999999999997</v>
      </c>
      <c r="F155" s="14">
        <v>43.73</v>
      </c>
      <c r="G155" s="14">
        <v>43.76</v>
      </c>
      <c r="H155" s="14">
        <v>18.59</v>
      </c>
      <c r="I155" s="14">
        <v>14.32</v>
      </c>
      <c r="J155" s="47"/>
    </row>
    <row r="156" spans="2:10" s="11" customFormat="1" ht="15" customHeight="1" x14ac:dyDescent="0.2">
      <c r="B156" s="75">
        <v>2017</v>
      </c>
      <c r="C156" s="254"/>
      <c r="D156" s="76">
        <v>4369</v>
      </c>
      <c r="E156" s="14">
        <v>33.01</v>
      </c>
      <c r="F156" s="14">
        <v>40.19</v>
      </c>
      <c r="G156" s="14">
        <v>53.79</v>
      </c>
      <c r="H156" s="14">
        <v>20.74</v>
      </c>
      <c r="I156" s="14">
        <v>19.04</v>
      </c>
      <c r="J156" s="47"/>
    </row>
    <row r="157" spans="2:10" s="11" customFormat="1" ht="15" customHeight="1" x14ac:dyDescent="0.2">
      <c r="B157" s="75">
        <v>2016</v>
      </c>
      <c r="C157" s="254"/>
      <c r="D157" s="76">
        <v>4063</v>
      </c>
      <c r="E157" s="14">
        <v>30.21</v>
      </c>
      <c r="F157" s="14">
        <v>37.89</v>
      </c>
      <c r="G157" s="14">
        <v>48.24</v>
      </c>
      <c r="H157" s="14">
        <v>17.940000000000001</v>
      </c>
      <c r="I157" s="14">
        <v>13.77</v>
      </c>
      <c r="J157" s="47"/>
    </row>
    <row r="158" spans="2:10" s="11" customFormat="1" ht="15" customHeight="1" x14ac:dyDescent="0.2">
      <c r="B158" s="75">
        <v>2015</v>
      </c>
      <c r="C158" s="75" t="s">
        <v>50</v>
      </c>
      <c r="D158" s="76">
        <v>3782</v>
      </c>
      <c r="E158" s="14">
        <v>30.21</v>
      </c>
      <c r="F158" s="14">
        <v>36.79</v>
      </c>
      <c r="G158" s="14">
        <v>48.39</v>
      </c>
      <c r="H158" s="14">
        <v>17.850000000000001</v>
      </c>
      <c r="I158" s="14">
        <v>12.9</v>
      </c>
      <c r="J158" s="47"/>
    </row>
    <row r="159" spans="2:10" s="11" customFormat="1" ht="15" customHeight="1" x14ac:dyDescent="0.2">
      <c r="B159" s="265" t="s">
        <v>30</v>
      </c>
      <c r="C159" s="73"/>
      <c r="D159" s="73"/>
      <c r="E159" s="73"/>
      <c r="F159" s="73"/>
      <c r="G159" s="73"/>
      <c r="H159" s="73"/>
      <c r="I159" s="73"/>
      <c r="J159" s="47"/>
    </row>
    <row r="160" spans="2:10" s="11" customFormat="1" ht="15" customHeight="1" x14ac:dyDescent="0.2">
      <c r="B160" s="75">
        <v>2020</v>
      </c>
      <c r="C160" s="73"/>
      <c r="D160" s="76">
        <v>878</v>
      </c>
      <c r="E160" s="14">
        <v>9.14</v>
      </c>
      <c r="F160" s="14">
        <v>47.76</v>
      </c>
      <c r="G160" s="14">
        <v>98.6</v>
      </c>
      <c r="H160" s="14">
        <v>27.41</v>
      </c>
      <c r="I160" s="14">
        <v>50.4</v>
      </c>
      <c r="J160" s="47"/>
    </row>
    <row r="161" spans="2:10" s="11" customFormat="1" ht="15" customHeight="1" x14ac:dyDescent="0.2">
      <c r="B161" s="75">
        <v>2019</v>
      </c>
      <c r="C161" s="254"/>
      <c r="D161" s="76">
        <v>854</v>
      </c>
      <c r="E161" s="14">
        <v>8.85</v>
      </c>
      <c r="F161" s="14">
        <v>42.36</v>
      </c>
      <c r="G161" s="14">
        <v>86.13</v>
      </c>
      <c r="H161" s="14">
        <v>19.670000000000002</v>
      </c>
      <c r="I161" s="14">
        <v>32.29</v>
      </c>
      <c r="J161" s="47"/>
    </row>
    <row r="162" spans="2:10" s="11" customFormat="1" ht="15" customHeight="1" x14ac:dyDescent="0.2">
      <c r="B162" s="75">
        <v>2018</v>
      </c>
      <c r="C162" s="254"/>
      <c r="D162" s="76">
        <v>847</v>
      </c>
      <c r="E162" s="14">
        <v>9.11</v>
      </c>
      <c r="F162" s="14">
        <v>42.32</v>
      </c>
      <c r="G162" s="14">
        <v>65.849999999999994</v>
      </c>
      <c r="H162" s="14">
        <v>16.489999999999998</v>
      </c>
      <c r="I162" s="14">
        <v>21.95</v>
      </c>
      <c r="J162" s="47"/>
    </row>
    <row r="163" spans="2:10" s="11" customFormat="1" ht="15" customHeight="1" x14ac:dyDescent="0.2">
      <c r="B163" s="75">
        <v>2017</v>
      </c>
      <c r="C163" s="254"/>
      <c r="D163" s="76">
        <v>830</v>
      </c>
      <c r="E163" s="14">
        <v>9.6</v>
      </c>
      <c r="F163" s="14">
        <v>30.7</v>
      </c>
      <c r="G163" s="14">
        <v>97.65</v>
      </c>
      <c r="H163" s="14">
        <v>15.57</v>
      </c>
      <c r="I163" s="14">
        <v>21.24</v>
      </c>
      <c r="J163" s="47"/>
    </row>
    <row r="164" spans="2:10" s="11" customFormat="1" ht="15" customHeight="1" x14ac:dyDescent="0.2">
      <c r="B164" s="75">
        <v>2016</v>
      </c>
      <c r="C164" s="254"/>
      <c r="D164" s="76">
        <v>825</v>
      </c>
      <c r="E164" s="14">
        <v>9.9499999999999993</v>
      </c>
      <c r="F164" s="14">
        <v>27.17</v>
      </c>
      <c r="G164" s="14">
        <v>86.19</v>
      </c>
      <c r="H164" s="14">
        <v>12.6</v>
      </c>
      <c r="I164" s="14">
        <v>12.67</v>
      </c>
      <c r="J164" s="47"/>
    </row>
    <row r="165" spans="2:10" s="11" customFormat="1" ht="15" customHeight="1" x14ac:dyDescent="0.2">
      <c r="B165" s="75">
        <v>2015</v>
      </c>
      <c r="C165" s="75" t="s">
        <v>50</v>
      </c>
      <c r="D165" s="76">
        <v>918</v>
      </c>
      <c r="E165" s="14">
        <v>9.19</v>
      </c>
      <c r="F165" s="14">
        <v>22.03</v>
      </c>
      <c r="G165" s="14">
        <v>116.94</v>
      </c>
      <c r="H165" s="14">
        <v>12.98</v>
      </c>
      <c r="I165" s="14">
        <v>17.420000000000002</v>
      </c>
      <c r="J165" s="47"/>
    </row>
    <row r="166" spans="2:10" s="11" customFormat="1" ht="15" customHeight="1" x14ac:dyDescent="0.2">
      <c r="B166" s="265" t="s">
        <v>31</v>
      </c>
      <c r="C166" s="73"/>
      <c r="D166" s="73"/>
      <c r="E166" s="73"/>
      <c r="F166" s="73"/>
      <c r="G166" s="73"/>
      <c r="H166" s="73"/>
      <c r="I166" s="73"/>
      <c r="J166" s="47"/>
    </row>
    <row r="167" spans="2:10" s="11" customFormat="1" ht="15" customHeight="1" x14ac:dyDescent="0.2">
      <c r="B167" s="75">
        <v>2020</v>
      </c>
      <c r="C167" s="73"/>
      <c r="D167" s="76">
        <v>2228</v>
      </c>
      <c r="E167" s="14">
        <v>34.85</v>
      </c>
      <c r="F167" s="14">
        <v>45.4</v>
      </c>
      <c r="G167" s="14">
        <v>53.17</v>
      </c>
      <c r="H167" s="14">
        <v>23.67</v>
      </c>
      <c r="I167" s="14">
        <v>19.23</v>
      </c>
      <c r="J167" s="47"/>
    </row>
    <row r="168" spans="2:10" s="11" customFormat="1" ht="15" customHeight="1" x14ac:dyDescent="0.2">
      <c r="B168" s="75">
        <v>2019</v>
      </c>
      <c r="C168" s="254"/>
      <c r="D168" s="76">
        <v>2107</v>
      </c>
      <c r="E168" s="14">
        <v>38.51</v>
      </c>
      <c r="F168" s="14">
        <v>47.05</v>
      </c>
      <c r="G168" s="14">
        <v>58.85</v>
      </c>
      <c r="H168" s="14">
        <v>27.82</v>
      </c>
      <c r="I168" s="14">
        <v>22.71</v>
      </c>
      <c r="J168" s="47"/>
    </row>
    <row r="169" spans="2:10" s="11" customFormat="1" ht="15" customHeight="1" x14ac:dyDescent="0.2">
      <c r="B169" s="75">
        <v>2018</v>
      </c>
      <c r="C169" s="254"/>
      <c r="D169" s="76">
        <v>1937</v>
      </c>
      <c r="E169" s="14">
        <v>39.44</v>
      </c>
      <c r="F169" s="14">
        <v>48.3</v>
      </c>
      <c r="G169" s="14">
        <v>64.97</v>
      </c>
      <c r="H169" s="14">
        <v>30.89</v>
      </c>
      <c r="I169" s="14">
        <v>27.21</v>
      </c>
      <c r="J169" s="47"/>
    </row>
    <row r="170" spans="2:10" s="11" customFormat="1" ht="15" customHeight="1" x14ac:dyDescent="0.2">
      <c r="B170" s="75">
        <v>2017</v>
      </c>
      <c r="C170" s="254"/>
      <c r="D170" s="76">
        <v>1789</v>
      </c>
      <c r="E170" s="14">
        <v>40.85</v>
      </c>
      <c r="F170" s="14">
        <v>46.58</v>
      </c>
      <c r="G170" s="14">
        <v>66</v>
      </c>
      <c r="H170" s="14">
        <v>30.35</v>
      </c>
      <c r="I170" s="14">
        <v>27.33</v>
      </c>
      <c r="J170" s="47"/>
    </row>
    <row r="171" spans="2:10" s="11" customFormat="1" ht="15" customHeight="1" x14ac:dyDescent="0.2">
      <c r="B171" s="75">
        <v>2016</v>
      </c>
      <c r="C171" s="254"/>
      <c r="D171" s="76">
        <v>1750</v>
      </c>
      <c r="E171" s="14">
        <v>37.950000000000003</v>
      </c>
      <c r="F171" s="14">
        <v>47.63</v>
      </c>
      <c r="G171" s="14">
        <v>67.38</v>
      </c>
      <c r="H171" s="14">
        <v>31.62</v>
      </c>
      <c r="I171" s="14">
        <v>27.59</v>
      </c>
      <c r="J171" s="47"/>
    </row>
    <row r="172" spans="2:10" s="11" customFormat="1" ht="15" customHeight="1" x14ac:dyDescent="0.2">
      <c r="B172" s="75">
        <v>2015</v>
      </c>
      <c r="C172" s="75" t="s">
        <v>50</v>
      </c>
      <c r="D172" s="76">
        <v>1672</v>
      </c>
      <c r="E172" s="14">
        <v>35.07</v>
      </c>
      <c r="F172" s="14">
        <v>48.23</v>
      </c>
      <c r="G172" s="14">
        <v>66.89</v>
      </c>
      <c r="H172" s="14">
        <v>32</v>
      </c>
      <c r="I172" s="14">
        <v>26.72</v>
      </c>
      <c r="J172" s="47"/>
    </row>
    <row r="173" spans="2:10" s="11" customFormat="1" ht="15" customHeight="1" x14ac:dyDescent="0.2">
      <c r="B173" s="265" t="s">
        <v>32</v>
      </c>
      <c r="C173" s="73"/>
      <c r="D173" s="73"/>
      <c r="E173" s="73"/>
      <c r="F173" s="73"/>
      <c r="G173" s="73"/>
      <c r="H173" s="73"/>
      <c r="I173" s="73"/>
      <c r="J173" s="47"/>
    </row>
    <row r="174" spans="2:10" s="11" customFormat="1" ht="15" customHeight="1" x14ac:dyDescent="0.2">
      <c r="B174" s="75">
        <v>2020</v>
      </c>
      <c r="C174" s="73"/>
      <c r="D174" s="76">
        <v>966</v>
      </c>
      <c r="E174" s="14">
        <v>19.54</v>
      </c>
      <c r="F174" s="14">
        <v>44.26</v>
      </c>
      <c r="G174" s="14">
        <v>18.27</v>
      </c>
      <c r="H174" s="14">
        <v>7.9</v>
      </c>
      <c r="I174" s="14">
        <v>-17.34</v>
      </c>
      <c r="J174" s="47"/>
    </row>
    <row r="175" spans="2:10" s="11" customFormat="1" ht="15" customHeight="1" x14ac:dyDescent="0.2">
      <c r="B175" s="75">
        <v>2019</v>
      </c>
      <c r="C175" s="254"/>
      <c r="D175" s="76">
        <v>978</v>
      </c>
      <c r="E175" s="14">
        <v>41.6</v>
      </c>
      <c r="F175" s="14">
        <v>50.28</v>
      </c>
      <c r="G175" s="14">
        <v>50.99</v>
      </c>
      <c r="H175" s="14">
        <v>24.39</v>
      </c>
      <c r="I175" s="14">
        <v>23.64</v>
      </c>
      <c r="J175" s="47"/>
    </row>
    <row r="176" spans="2:10" s="11" customFormat="1" ht="15" customHeight="1" x14ac:dyDescent="0.2">
      <c r="B176" s="75">
        <v>2018</v>
      </c>
      <c r="C176" s="254"/>
      <c r="D176" s="76">
        <v>936</v>
      </c>
      <c r="E176" s="14">
        <v>40</v>
      </c>
      <c r="F176" s="14">
        <v>48.06</v>
      </c>
      <c r="G176" s="14">
        <v>50.29</v>
      </c>
      <c r="H176" s="14">
        <v>23.28</v>
      </c>
      <c r="I176" s="14">
        <v>22.71</v>
      </c>
      <c r="J176" s="47"/>
    </row>
    <row r="177" spans="2:10" s="11" customFormat="1" ht="15" customHeight="1" x14ac:dyDescent="0.2">
      <c r="B177" s="75">
        <v>2017</v>
      </c>
      <c r="C177" s="254"/>
      <c r="D177" s="76">
        <v>924</v>
      </c>
      <c r="E177" s="14">
        <v>41.21</v>
      </c>
      <c r="F177" s="14">
        <v>50.4</v>
      </c>
      <c r="G177" s="14">
        <v>52.99</v>
      </c>
      <c r="H177" s="14">
        <v>27.13</v>
      </c>
      <c r="I177" s="14">
        <v>23.95</v>
      </c>
      <c r="J177" s="47"/>
    </row>
    <row r="178" spans="2:10" s="11" customFormat="1" ht="15" customHeight="1" x14ac:dyDescent="0.2">
      <c r="B178" s="75">
        <v>2016</v>
      </c>
      <c r="C178" s="254"/>
      <c r="D178" s="76">
        <v>884</v>
      </c>
      <c r="E178" s="14">
        <v>37.85</v>
      </c>
      <c r="F178" s="14">
        <v>47.52</v>
      </c>
      <c r="G178" s="14">
        <v>48.76</v>
      </c>
      <c r="H178" s="14">
        <v>22.68</v>
      </c>
      <c r="I178" s="14">
        <v>30.55</v>
      </c>
      <c r="J178" s="47"/>
    </row>
    <row r="179" spans="2:10" s="11" customFormat="1" ht="15" customHeight="1" x14ac:dyDescent="0.2">
      <c r="B179" s="75">
        <v>2015</v>
      </c>
      <c r="C179" s="75" t="s">
        <v>50</v>
      </c>
      <c r="D179" s="76">
        <v>838</v>
      </c>
      <c r="E179" s="14">
        <v>42.63</v>
      </c>
      <c r="F179" s="14">
        <v>41.47</v>
      </c>
      <c r="G179" s="14">
        <v>45.61</v>
      </c>
      <c r="H179" s="14">
        <v>17.79</v>
      </c>
      <c r="I179" s="14">
        <v>24.23</v>
      </c>
      <c r="J179" s="47"/>
    </row>
    <row r="180" spans="2:10" s="11" customFormat="1" ht="15" customHeight="1" x14ac:dyDescent="0.2">
      <c r="B180" s="265" t="s">
        <v>33</v>
      </c>
      <c r="C180" s="73"/>
      <c r="D180" s="73"/>
      <c r="E180" s="73"/>
      <c r="F180" s="73"/>
      <c r="G180" s="73"/>
      <c r="H180" s="73"/>
      <c r="I180" s="73"/>
      <c r="J180" s="47"/>
    </row>
    <row r="181" spans="2:10" s="11" customFormat="1" ht="15" customHeight="1" x14ac:dyDescent="0.2">
      <c r="B181" s="75">
        <v>2020</v>
      </c>
      <c r="C181" s="73"/>
      <c r="D181" s="76">
        <v>1133</v>
      </c>
      <c r="E181" s="14">
        <v>14.83</v>
      </c>
      <c r="F181" s="14">
        <v>51.57</v>
      </c>
      <c r="G181" s="14">
        <v>18.48</v>
      </c>
      <c r="H181" s="14">
        <v>8.1</v>
      </c>
      <c r="I181" s="14">
        <v>-6.8</v>
      </c>
      <c r="J181" s="47"/>
    </row>
    <row r="182" spans="2:10" s="11" customFormat="1" ht="15" customHeight="1" x14ac:dyDescent="0.2">
      <c r="B182" s="75">
        <v>2019</v>
      </c>
      <c r="C182" s="254"/>
      <c r="D182" s="76">
        <v>1089</v>
      </c>
      <c r="E182" s="14">
        <v>20.58</v>
      </c>
      <c r="F182" s="14">
        <v>53.6</v>
      </c>
      <c r="G182" s="14">
        <v>32.64</v>
      </c>
      <c r="H182" s="14">
        <v>15.62</v>
      </c>
      <c r="I182" s="14">
        <v>9.07</v>
      </c>
      <c r="J182" s="47"/>
    </row>
    <row r="183" spans="2:10" s="11" customFormat="1" ht="15" customHeight="1" x14ac:dyDescent="0.2">
      <c r="B183" s="75">
        <v>2018</v>
      </c>
      <c r="C183" s="254"/>
      <c r="D183" s="76">
        <v>1049</v>
      </c>
      <c r="E183" s="14">
        <v>20.18</v>
      </c>
      <c r="F183" s="14">
        <v>51.55</v>
      </c>
      <c r="G183" s="14">
        <v>32.700000000000003</v>
      </c>
      <c r="H183" s="14">
        <v>15.02</v>
      </c>
      <c r="I183" s="14">
        <v>9.65</v>
      </c>
      <c r="J183" s="47"/>
    </row>
    <row r="184" spans="2:10" s="11" customFormat="1" ht="15" customHeight="1" x14ac:dyDescent="0.2">
      <c r="B184" s="75">
        <v>2017</v>
      </c>
      <c r="C184" s="254"/>
      <c r="D184" s="76">
        <v>986</v>
      </c>
      <c r="E184" s="14">
        <v>19.61</v>
      </c>
      <c r="F184" s="14">
        <v>51.22</v>
      </c>
      <c r="G184" s="14">
        <v>30.45</v>
      </c>
      <c r="H184" s="14">
        <v>14.11</v>
      </c>
      <c r="I184" s="14">
        <v>7.66</v>
      </c>
      <c r="J184" s="47"/>
    </row>
    <row r="185" spans="2:10" s="11" customFormat="1" ht="15" customHeight="1" x14ac:dyDescent="0.2">
      <c r="B185" s="75">
        <v>2016</v>
      </c>
      <c r="C185" s="254"/>
      <c r="D185" s="76">
        <v>933</v>
      </c>
      <c r="E185" s="14">
        <v>19.98</v>
      </c>
      <c r="F185" s="14">
        <v>49.63</v>
      </c>
      <c r="G185" s="14">
        <v>26.37</v>
      </c>
      <c r="H185" s="14">
        <v>11.66</v>
      </c>
      <c r="I185" s="14">
        <v>6.08</v>
      </c>
      <c r="J185" s="47"/>
    </row>
    <row r="186" spans="2:10" s="11" customFormat="1" ht="15" customHeight="1" x14ac:dyDescent="0.2">
      <c r="B186" s="75">
        <v>2015</v>
      </c>
      <c r="C186" s="75" t="s">
        <v>50</v>
      </c>
      <c r="D186" s="76">
        <v>943</v>
      </c>
      <c r="E186" s="14">
        <v>19.25</v>
      </c>
      <c r="F186" s="14">
        <v>49.42</v>
      </c>
      <c r="G186" s="14">
        <v>26.97</v>
      </c>
      <c r="H186" s="14">
        <v>11.85</v>
      </c>
      <c r="I186" s="14">
        <v>3.78</v>
      </c>
      <c r="J186" s="47"/>
    </row>
    <row r="187" spans="2:10" ht="9.75" customHeight="1" x14ac:dyDescent="0.2">
      <c r="B187" s="48"/>
      <c r="C187" s="48"/>
      <c r="D187" s="48"/>
    </row>
    <row r="188" spans="2:10" ht="3" customHeight="1" x14ac:dyDescent="0.2">
      <c r="B188" s="137"/>
      <c r="C188" s="137"/>
      <c r="D188" s="137"/>
      <c r="E188" s="137"/>
      <c r="F188" s="137"/>
      <c r="G188" s="137"/>
      <c r="H188" s="137"/>
      <c r="I188" s="137"/>
    </row>
    <row r="189" spans="2:10" ht="9" customHeight="1" x14ac:dyDescent="0.2"/>
    <row r="190" spans="2:10" ht="12.75" customHeight="1" x14ac:dyDescent="0.2">
      <c r="B190" s="336" t="s">
        <v>289</v>
      </c>
      <c r="C190" s="336"/>
      <c r="D190" s="336"/>
      <c r="E190" s="336"/>
      <c r="F190" s="336"/>
      <c r="G190" s="336"/>
      <c r="H190" s="336"/>
      <c r="I190" s="336"/>
    </row>
    <row r="192" spans="2:10" ht="12" x14ac:dyDescent="0.2">
      <c r="B192" s="134" t="s">
        <v>0</v>
      </c>
      <c r="C192" s="26"/>
    </row>
  </sheetData>
  <mergeCells count="9">
    <mergeCell ref="B190:I190"/>
    <mergeCell ref="B1:I1"/>
    <mergeCell ref="D4:D6"/>
    <mergeCell ref="E4:E6"/>
    <mergeCell ref="F4:F6"/>
    <mergeCell ref="G4:G6"/>
    <mergeCell ref="I4:I6"/>
    <mergeCell ref="B4:C7"/>
    <mergeCell ref="H4:H6"/>
  </mergeCells>
  <hyperlinks>
    <hyperlink ref="B192" location="Índice!A1" display="(Voltar ao Índice)" xr:uid="{00000000-0004-0000-1000-000000000000}"/>
  </hyperlinks>
  <printOptions horizontalCentered="1"/>
  <pageMargins left="0.27559055118110237" right="0.27559055118110237" top="0.6692913385826772" bottom="0.47244094488188981" header="0" footer="0"/>
  <pageSetup paperSize="9" scale="83" fitToHeight="12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2">
    <pageSetUpPr fitToPage="1"/>
  </sheetPr>
  <dimension ref="B1:U193"/>
  <sheetViews>
    <sheetView showGridLines="0" zoomScaleNormal="100" workbookViewId="0">
      <pane xSplit="3" ySplit="8" topLeftCell="D9" activePane="bottomRight" state="frozen"/>
      <selection activeCell="U36" sqref="U36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140625" style="1" bestFit="1" customWidth="1"/>
    <col min="4" max="4" width="12.7109375" style="1" customWidth="1"/>
    <col min="5" max="5" width="13.5703125" style="1" bestFit="1" customWidth="1"/>
    <col min="6" max="6" width="12.7109375" style="1" customWidth="1"/>
    <col min="7" max="7" width="15.7109375" style="1" customWidth="1"/>
    <col min="8" max="9" width="12.7109375" style="1" customWidth="1"/>
    <col min="10" max="13" width="12.7109375" style="48" customWidth="1"/>
    <col min="14" max="14" width="13.140625" style="48" customWidth="1"/>
    <col min="15" max="17" width="12.7109375" style="48" customWidth="1"/>
    <col min="18" max="18" width="13.140625" style="48" customWidth="1"/>
    <col min="19" max="19" width="12.7109375" style="48" customWidth="1"/>
    <col min="20" max="20" width="12.7109375" style="1" customWidth="1"/>
    <col min="21" max="21" width="14.28515625" style="1" customWidth="1"/>
    <col min="22" max="22" width="6.7109375" style="1" customWidth="1"/>
    <col min="23" max="16384" width="12.5703125" style="1"/>
  </cols>
  <sheetData>
    <row r="1" spans="2:21" s="120" customFormat="1" ht="24" customHeight="1" x14ac:dyDescent="0.2">
      <c r="B1" s="333" t="s">
        <v>305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</row>
    <row r="2" spans="2:21" ht="18" customHeight="1" x14ac:dyDescent="0.2">
      <c r="B2" s="20"/>
      <c r="C2" s="20"/>
      <c r="D2" s="20"/>
      <c r="E2" s="284"/>
      <c r="F2" s="45"/>
      <c r="G2" s="20"/>
      <c r="L2" s="284"/>
      <c r="S2" s="284"/>
    </row>
    <row r="3" spans="2:21" ht="12.75" customHeight="1" x14ac:dyDescent="0.2">
      <c r="B3" s="126" t="s">
        <v>218</v>
      </c>
      <c r="C3" s="27"/>
      <c r="D3" s="20"/>
      <c r="E3" s="284"/>
      <c r="F3" s="20"/>
      <c r="G3" s="20"/>
      <c r="L3" s="284"/>
      <c r="S3" s="284"/>
    </row>
    <row r="4" spans="2:21" s="6" customFormat="1" ht="18" customHeight="1" x14ac:dyDescent="0.2">
      <c r="B4" s="355" t="s">
        <v>4</v>
      </c>
      <c r="C4" s="349"/>
      <c r="D4" s="351" t="s">
        <v>6</v>
      </c>
      <c r="E4" s="351" t="s">
        <v>105</v>
      </c>
      <c r="F4" s="351"/>
      <c r="G4" s="351"/>
      <c r="H4" s="351"/>
      <c r="I4" s="351"/>
      <c r="J4" s="351"/>
      <c r="K4" s="351"/>
      <c r="L4" s="351" t="s">
        <v>106</v>
      </c>
      <c r="M4" s="351"/>
      <c r="N4" s="351"/>
      <c r="O4" s="351"/>
      <c r="P4" s="351"/>
      <c r="Q4" s="351"/>
      <c r="R4" s="351"/>
      <c r="S4" s="351" t="s">
        <v>107</v>
      </c>
      <c r="T4" s="351"/>
      <c r="U4" s="353"/>
    </row>
    <row r="5" spans="2:21" s="6" customFormat="1" ht="18" customHeight="1" x14ac:dyDescent="0.2">
      <c r="B5" s="338"/>
      <c r="C5" s="339"/>
      <c r="D5" s="352"/>
      <c r="E5" s="352" t="s">
        <v>1</v>
      </c>
      <c r="F5" s="352" t="s">
        <v>108</v>
      </c>
      <c r="G5" s="352"/>
      <c r="H5" s="352"/>
      <c r="I5" s="352" t="s">
        <v>109</v>
      </c>
      <c r="J5" s="352"/>
      <c r="K5" s="352"/>
      <c r="L5" s="352" t="s">
        <v>1</v>
      </c>
      <c r="M5" s="352" t="s">
        <v>110</v>
      </c>
      <c r="N5" s="352"/>
      <c r="O5" s="352" t="s">
        <v>111</v>
      </c>
      <c r="P5" s="352"/>
      <c r="Q5" s="352"/>
      <c r="R5" s="352"/>
      <c r="S5" s="352" t="s">
        <v>1</v>
      </c>
      <c r="T5" s="352" t="s">
        <v>88</v>
      </c>
      <c r="U5" s="354"/>
    </row>
    <row r="6" spans="2:21" s="6" customFormat="1" ht="18" customHeight="1" x14ac:dyDescent="0.2">
      <c r="B6" s="338"/>
      <c r="C6" s="339"/>
      <c r="D6" s="352"/>
      <c r="E6" s="352"/>
      <c r="F6" s="352" t="s">
        <v>1</v>
      </c>
      <c r="G6" s="352" t="s">
        <v>88</v>
      </c>
      <c r="H6" s="352"/>
      <c r="I6" s="352" t="s">
        <v>1</v>
      </c>
      <c r="J6" s="352" t="s">
        <v>88</v>
      </c>
      <c r="K6" s="352"/>
      <c r="L6" s="352"/>
      <c r="M6" s="352" t="s">
        <v>1</v>
      </c>
      <c r="N6" s="296" t="s">
        <v>88</v>
      </c>
      <c r="O6" s="352" t="s">
        <v>1</v>
      </c>
      <c r="P6" s="352" t="s">
        <v>88</v>
      </c>
      <c r="Q6" s="352"/>
      <c r="R6" s="352"/>
      <c r="S6" s="352"/>
      <c r="T6" s="352" t="s">
        <v>112</v>
      </c>
      <c r="U6" s="354" t="s">
        <v>113</v>
      </c>
    </row>
    <row r="7" spans="2:21" s="6" customFormat="1" ht="60" customHeight="1" x14ac:dyDescent="0.2">
      <c r="B7" s="338"/>
      <c r="C7" s="339"/>
      <c r="D7" s="352"/>
      <c r="E7" s="352"/>
      <c r="F7" s="352"/>
      <c r="G7" s="296" t="s">
        <v>114</v>
      </c>
      <c r="H7" s="296" t="s">
        <v>341</v>
      </c>
      <c r="I7" s="352"/>
      <c r="J7" s="296" t="s">
        <v>115</v>
      </c>
      <c r="K7" s="296" t="s">
        <v>116</v>
      </c>
      <c r="L7" s="352"/>
      <c r="M7" s="352"/>
      <c r="N7" s="296" t="s">
        <v>117</v>
      </c>
      <c r="O7" s="352"/>
      <c r="P7" s="296" t="s">
        <v>118</v>
      </c>
      <c r="Q7" s="296" t="s">
        <v>119</v>
      </c>
      <c r="R7" s="296" t="s">
        <v>117</v>
      </c>
      <c r="S7" s="352"/>
      <c r="T7" s="352"/>
      <c r="U7" s="354"/>
    </row>
    <row r="8" spans="2:21" ht="18" customHeight="1" x14ac:dyDescent="0.2">
      <c r="B8" s="338"/>
      <c r="C8" s="339"/>
      <c r="D8" s="295" t="s">
        <v>15</v>
      </c>
      <c r="E8" s="296" t="s">
        <v>343</v>
      </c>
      <c r="F8" s="296" t="s">
        <v>343</v>
      </c>
      <c r="G8" s="296" t="s">
        <v>343</v>
      </c>
      <c r="H8" s="296" t="s">
        <v>343</v>
      </c>
      <c r="I8" s="296" t="s">
        <v>343</v>
      </c>
      <c r="J8" s="296" t="s">
        <v>343</v>
      </c>
      <c r="K8" s="296" t="s">
        <v>343</v>
      </c>
      <c r="L8" s="296" t="s">
        <v>343</v>
      </c>
      <c r="M8" s="296" t="s">
        <v>343</v>
      </c>
      <c r="N8" s="296" t="s">
        <v>343</v>
      </c>
      <c r="O8" s="296" t="s">
        <v>343</v>
      </c>
      <c r="P8" s="296" t="s">
        <v>343</v>
      </c>
      <c r="Q8" s="296" t="s">
        <v>343</v>
      </c>
      <c r="R8" s="296" t="s">
        <v>343</v>
      </c>
      <c r="S8" s="296" t="s">
        <v>343</v>
      </c>
      <c r="T8" s="296" t="s">
        <v>343</v>
      </c>
      <c r="U8" s="297" t="s">
        <v>343</v>
      </c>
    </row>
    <row r="9" spans="2:21" s="9" customFormat="1" ht="3.75" customHeight="1" x14ac:dyDescent="0.2">
      <c r="B9" s="7"/>
      <c r="C9" s="7"/>
      <c r="D9" s="8"/>
      <c r="E9" s="8"/>
      <c r="F9" s="8"/>
      <c r="G9" s="8"/>
      <c r="H9" s="8"/>
      <c r="J9" s="50"/>
      <c r="K9" s="50"/>
      <c r="L9" s="50"/>
      <c r="M9" s="50"/>
      <c r="N9" s="50"/>
      <c r="O9" s="50"/>
      <c r="P9" s="50"/>
      <c r="Q9" s="50"/>
      <c r="R9" s="50"/>
      <c r="S9" s="50"/>
    </row>
    <row r="10" spans="2:21" s="11" customFormat="1" ht="15" customHeight="1" x14ac:dyDescent="0.2">
      <c r="B10" s="73" t="s">
        <v>5</v>
      </c>
      <c r="C10" s="73"/>
      <c r="D10" s="74"/>
      <c r="E10" s="74"/>
      <c r="F10" s="74"/>
      <c r="G10" s="74"/>
      <c r="H10" s="74"/>
      <c r="I10" s="74"/>
      <c r="J10" s="74"/>
      <c r="K10" s="74"/>
      <c r="L10" s="47"/>
      <c r="M10" s="47"/>
      <c r="N10" s="47"/>
      <c r="O10" s="47"/>
      <c r="P10" s="47"/>
      <c r="Q10" s="47"/>
      <c r="R10" s="47"/>
      <c r="S10" s="47"/>
    </row>
    <row r="11" spans="2:21" s="11" customFormat="1" ht="15" customHeight="1" x14ac:dyDescent="0.2">
      <c r="B11" s="75">
        <v>2020</v>
      </c>
      <c r="C11" s="73"/>
      <c r="D11" s="76">
        <v>28674</v>
      </c>
      <c r="E11" s="76">
        <v>14668843</v>
      </c>
      <c r="F11" s="76">
        <v>9271975</v>
      </c>
      <c r="G11" s="76">
        <v>4604047</v>
      </c>
      <c r="H11" s="76">
        <v>607863</v>
      </c>
      <c r="I11" s="76">
        <v>5396868</v>
      </c>
      <c r="J11" s="76">
        <v>1103850</v>
      </c>
      <c r="K11" s="76">
        <v>1135297</v>
      </c>
      <c r="L11" s="76">
        <v>7888401</v>
      </c>
      <c r="M11" s="76">
        <v>4338264</v>
      </c>
      <c r="N11" s="76">
        <v>3206304</v>
      </c>
      <c r="O11" s="76">
        <v>3550138</v>
      </c>
      <c r="P11" s="76">
        <v>840735</v>
      </c>
      <c r="Q11" s="76">
        <v>176071</v>
      </c>
      <c r="R11" s="76">
        <v>613262</v>
      </c>
      <c r="S11" s="76">
        <v>6780442</v>
      </c>
      <c r="T11" s="76">
        <v>1471442</v>
      </c>
      <c r="U11" s="177">
        <v>951241</v>
      </c>
    </row>
    <row r="12" spans="2:21" s="11" customFormat="1" ht="15" customHeight="1" x14ac:dyDescent="0.2">
      <c r="B12" s="75">
        <v>2019</v>
      </c>
      <c r="C12" s="73"/>
      <c r="D12" s="76">
        <v>28661</v>
      </c>
      <c r="E12" s="76">
        <v>14450309</v>
      </c>
      <c r="F12" s="76">
        <v>9022348</v>
      </c>
      <c r="G12" s="76">
        <v>4465474</v>
      </c>
      <c r="H12" s="76">
        <v>603174</v>
      </c>
      <c r="I12" s="76">
        <v>5427961</v>
      </c>
      <c r="J12" s="76">
        <v>1075694</v>
      </c>
      <c r="K12" s="76">
        <v>1221610</v>
      </c>
      <c r="L12" s="76">
        <v>7780404</v>
      </c>
      <c r="M12" s="76">
        <v>4005051</v>
      </c>
      <c r="N12" s="76">
        <v>2878996</v>
      </c>
      <c r="O12" s="76">
        <v>3775353</v>
      </c>
      <c r="P12" s="76">
        <v>883928</v>
      </c>
      <c r="Q12" s="76">
        <v>195847</v>
      </c>
      <c r="R12" s="76">
        <v>722167</v>
      </c>
      <c r="S12" s="76">
        <v>6669905</v>
      </c>
      <c r="T12" s="76">
        <v>1399951</v>
      </c>
      <c r="U12" s="177">
        <v>750708</v>
      </c>
    </row>
    <row r="13" spans="2:21" s="11" customFormat="1" ht="15" customHeight="1" x14ac:dyDescent="0.2">
      <c r="B13" s="75">
        <v>2018</v>
      </c>
      <c r="C13" s="73"/>
      <c r="D13" s="76">
        <v>27875</v>
      </c>
      <c r="E13" s="76">
        <v>13055095</v>
      </c>
      <c r="F13" s="76">
        <v>7991482</v>
      </c>
      <c r="G13" s="76">
        <v>3976946</v>
      </c>
      <c r="H13" s="76">
        <v>648824</v>
      </c>
      <c r="I13" s="76">
        <v>5063613</v>
      </c>
      <c r="J13" s="76">
        <v>1034080</v>
      </c>
      <c r="K13" s="76">
        <v>1203068</v>
      </c>
      <c r="L13" s="76">
        <v>7234941</v>
      </c>
      <c r="M13" s="76">
        <v>3894745</v>
      </c>
      <c r="N13" s="76">
        <v>2812254</v>
      </c>
      <c r="O13" s="76">
        <v>3340196</v>
      </c>
      <c r="P13" s="76">
        <v>846502</v>
      </c>
      <c r="Q13" s="76">
        <v>194882</v>
      </c>
      <c r="R13" s="76">
        <v>561885</v>
      </c>
      <c r="S13" s="76">
        <v>5820154</v>
      </c>
      <c r="T13" s="76">
        <v>1381984</v>
      </c>
      <c r="U13" s="177">
        <v>550445</v>
      </c>
    </row>
    <row r="14" spans="2:21" s="11" customFormat="1" ht="15" customHeight="1" x14ac:dyDescent="0.2">
      <c r="B14" s="75">
        <v>2017</v>
      </c>
      <c r="C14" s="73"/>
      <c r="D14" s="76">
        <v>26400</v>
      </c>
      <c r="E14" s="76">
        <v>11801412</v>
      </c>
      <c r="F14" s="76">
        <v>7021935</v>
      </c>
      <c r="G14" s="76">
        <v>3685736</v>
      </c>
      <c r="H14" s="76">
        <v>715735</v>
      </c>
      <c r="I14" s="76">
        <v>4779477</v>
      </c>
      <c r="J14" s="76">
        <v>974011</v>
      </c>
      <c r="K14" s="76">
        <v>1138864</v>
      </c>
      <c r="L14" s="76">
        <v>6904264</v>
      </c>
      <c r="M14" s="76">
        <v>3716496</v>
      </c>
      <c r="N14" s="76">
        <v>2479716</v>
      </c>
      <c r="O14" s="76">
        <v>3187768</v>
      </c>
      <c r="P14" s="76">
        <v>782252</v>
      </c>
      <c r="Q14" s="76">
        <v>205837</v>
      </c>
      <c r="R14" s="76">
        <v>550009</v>
      </c>
      <c r="S14" s="76">
        <v>4897148</v>
      </c>
      <c r="T14" s="76">
        <v>1354090</v>
      </c>
      <c r="U14" s="177">
        <v>373947</v>
      </c>
    </row>
    <row r="15" spans="2:21" s="11" customFormat="1" ht="15" customHeight="1" x14ac:dyDescent="0.2">
      <c r="B15" s="75">
        <v>2016</v>
      </c>
      <c r="C15" s="73"/>
      <c r="D15" s="76">
        <v>25108</v>
      </c>
      <c r="E15" s="76">
        <v>11395829</v>
      </c>
      <c r="F15" s="76">
        <v>6841038</v>
      </c>
      <c r="G15" s="76">
        <v>3424328</v>
      </c>
      <c r="H15" s="76">
        <v>766698</v>
      </c>
      <c r="I15" s="76">
        <v>4554791</v>
      </c>
      <c r="J15" s="76">
        <v>951367</v>
      </c>
      <c r="K15" s="76">
        <v>1261971</v>
      </c>
      <c r="L15" s="76">
        <v>6900693</v>
      </c>
      <c r="M15" s="76">
        <v>3793072</v>
      </c>
      <c r="N15" s="76">
        <v>2625757</v>
      </c>
      <c r="O15" s="76">
        <v>3107621</v>
      </c>
      <c r="P15" s="76">
        <v>739920</v>
      </c>
      <c r="Q15" s="76">
        <v>188753</v>
      </c>
      <c r="R15" s="76">
        <v>578070</v>
      </c>
      <c r="S15" s="76">
        <v>4495136</v>
      </c>
      <c r="T15" s="76">
        <v>1282578</v>
      </c>
      <c r="U15" s="177">
        <v>178042</v>
      </c>
    </row>
    <row r="16" spans="2:21" s="11" customFormat="1" ht="15" customHeight="1" x14ac:dyDescent="0.2">
      <c r="B16" s="75">
        <v>2015</v>
      </c>
      <c r="C16" s="75" t="str">
        <f t="shared" ref="C16" si="0">IF(B16=2008,$C$2,"")</f>
        <v/>
      </c>
      <c r="D16" s="76">
        <v>24361</v>
      </c>
      <c r="E16" s="76">
        <v>10896414</v>
      </c>
      <c r="F16" s="76">
        <v>6655754</v>
      </c>
      <c r="G16" s="76">
        <v>3432629</v>
      </c>
      <c r="H16" s="76">
        <v>597435</v>
      </c>
      <c r="I16" s="76">
        <v>4240661</v>
      </c>
      <c r="J16" s="76">
        <v>1005599</v>
      </c>
      <c r="K16" s="76">
        <v>1159431</v>
      </c>
      <c r="L16" s="76">
        <v>6863101</v>
      </c>
      <c r="M16" s="76">
        <v>3630815</v>
      </c>
      <c r="N16" s="76">
        <v>2676826</v>
      </c>
      <c r="O16" s="76">
        <v>3232286</v>
      </c>
      <c r="P16" s="76">
        <v>752707</v>
      </c>
      <c r="Q16" s="76">
        <v>190273</v>
      </c>
      <c r="R16" s="76">
        <v>664090</v>
      </c>
      <c r="S16" s="76">
        <v>4033314</v>
      </c>
      <c r="T16" s="76">
        <v>1262718</v>
      </c>
      <c r="U16" s="177">
        <v>48616</v>
      </c>
    </row>
    <row r="17" spans="2:21" s="11" customFormat="1" ht="15" customHeight="1" x14ac:dyDescent="0.2">
      <c r="B17" s="255" t="s">
        <v>3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</row>
    <row r="18" spans="2:21" s="11" customFormat="1" ht="15" customHeight="1" x14ac:dyDescent="0.2">
      <c r="B18" s="254" t="s">
        <v>34</v>
      </c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</row>
    <row r="19" spans="2:21" s="11" customFormat="1" ht="15" customHeight="1" x14ac:dyDescent="0.2">
      <c r="B19" s="75">
        <v>2020</v>
      </c>
      <c r="C19" s="208"/>
      <c r="D19" s="76">
        <v>18903</v>
      </c>
      <c r="E19" s="76">
        <v>157636</v>
      </c>
      <c r="F19" s="76">
        <v>72907</v>
      </c>
      <c r="G19" s="76">
        <v>58528</v>
      </c>
      <c r="H19" s="76">
        <v>1792</v>
      </c>
      <c r="I19" s="76">
        <v>84729</v>
      </c>
      <c r="J19" s="76">
        <v>10733</v>
      </c>
      <c r="K19" s="76">
        <v>13394</v>
      </c>
      <c r="L19" s="76">
        <v>39959</v>
      </c>
      <c r="M19" s="76">
        <v>7402</v>
      </c>
      <c r="N19" s="76">
        <v>7085</v>
      </c>
      <c r="O19" s="76">
        <v>32558</v>
      </c>
      <c r="P19" s="76">
        <v>4786</v>
      </c>
      <c r="Q19" s="76">
        <v>1348</v>
      </c>
      <c r="R19" s="76">
        <v>18253</v>
      </c>
      <c r="S19" s="76">
        <v>117677</v>
      </c>
      <c r="T19" s="76">
        <v>100391</v>
      </c>
      <c r="U19" s="177">
        <v>-7842</v>
      </c>
    </row>
    <row r="20" spans="2:21" s="11" customFormat="1" ht="15" customHeight="1" x14ac:dyDescent="0.2">
      <c r="B20" s="75">
        <v>2019</v>
      </c>
      <c r="C20" s="73"/>
      <c r="D20" s="76">
        <v>19148</v>
      </c>
      <c r="E20" s="76">
        <v>149470</v>
      </c>
      <c r="F20" s="76">
        <v>62434</v>
      </c>
      <c r="G20" s="76">
        <v>52198</v>
      </c>
      <c r="H20" s="76">
        <v>1294</v>
      </c>
      <c r="I20" s="76">
        <v>87036</v>
      </c>
      <c r="J20" s="76">
        <v>13245</v>
      </c>
      <c r="K20" s="76">
        <v>8580</v>
      </c>
      <c r="L20" s="76">
        <v>39125</v>
      </c>
      <c r="M20" s="76">
        <v>7356</v>
      </c>
      <c r="N20" s="76">
        <v>5990</v>
      </c>
      <c r="O20" s="76">
        <v>31769</v>
      </c>
      <c r="P20" s="76">
        <v>5081</v>
      </c>
      <c r="Q20" s="76">
        <v>1226</v>
      </c>
      <c r="R20" s="76">
        <v>5827</v>
      </c>
      <c r="S20" s="76">
        <v>110345</v>
      </c>
      <c r="T20" s="76">
        <v>100965</v>
      </c>
      <c r="U20" s="177">
        <v>-3080</v>
      </c>
    </row>
    <row r="21" spans="2:21" s="11" customFormat="1" ht="15" customHeight="1" x14ac:dyDescent="0.2">
      <c r="B21" s="75">
        <v>2018</v>
      </c>
      <c r="C21" s="73"/>
      <c r="D21" s="76">
        <v>18804</v>
      </c>
      <c r="E21" s="76">
        <v>166130</v>
      </c>
      <c r="F21" s="76">
        <v>56737</v>
      </c>
      <c r="G21" s="76">
        <v>48388</v>
      </c>
      <c r="H21" s="76">
        <v>1291</v>
      </c>
      <c r="I21" s="76">
        <v>109393</v>
      </c>
      <c r="J21" s="76">
        <v>13871</v>
      </c>
      <c r="K21" s="76">
        <v>10425</v>
      </c>
      <c r="L21" s="76">
        <v>41595</v>
      </c>
      <c r="M21" s="76">
        <v>7603</v>
      </c>
      <c r="N21" s="76">
        <v>5794</v>
      </c>
      <c r="O21" s="76">
        <v>33992</v>
      </c>
      <c r="P21" s="76">
        <v>10555</v>
      </c>
      <c r="Q21" s="76">
        <v>1345</v>
      </c>
      <c r="R21" s="76">
        <v>4351</v>
      </c>
      <c r="S21" s="76">
        <v>124536</v>
      </c>
      <c r="T21" s="76">
        <v>116589</v>
      </c>
      <c r="U21" s="177">
        <v>-6426</v>
      </c>
    </row>
    <row r="22" spans="2:21" s="11" customFormat="1" ht="15" customHeight="1" x14ac:dyDescent="0.2">
      <c r="B22" s="75">
        <v>2017</v>
      </c>
      <c r="C22" s="254"/>
      <c r="D22" s="76">
        <v>17885</v>
      </c>
      <c r="E22" s="76">
        <v>129504</v>
      </c>
      <c r="F22" s="76">
        <v>50427</v>
      </c>
      <c r="G22" s="76">
        <v>43841</v>
      </c>
      <c r="H22" s="76">
        <v>1126</v>
      </c>
      <c r="I22" s="76">
        <v>79077</v>
      </c>
      <c r="J22" s="76">
        <v>13482</v>
      </c>
      <c r="K22" s="76">
        <v>8878</v>
      </c>
      <c r="L22" s="76">
        <v>36938</v>
      </c>
      <c r="M22" s="76">
        <v>18503</v>
      </c>
      <c r="N22" s="76">
        <v>17905</v>
      </c>
      <c r="O22" s="76">
        <v>18435</v>
      </c>
      <c r="P22" s="76">
        <v>6928</v>
      </c>
      <c r="Q22" s="76">
        <v>1050</v>
      </c>
      <c r="R22" s="76">
        <v>4465</v>
      </c>
      <c r="S22" s="76">
        <v>92566</v>
      </c>
      <c r="T22" s="76">
        <v>69026</v>
      </c>
      <c r="U22" s="177">
        <v>40</v>
      </c>
    </row>
    <row r="23" spans="2:21" s="11" customFormat="1" ht="15" customHeight="1" x14ac:dyDescent="0.2">
      <c r="B23" s="75">
        <v>2016</v>
      </c>
      <c r="C23" s="254"/>
      <c r="D23" s="76">
        <v>16948</v>
      </c>
      <c r="E23" s="76">
        <v>114603</v>
      </c>
      <c r="F23" s="76">
        <v>39090</v>
      </c>
      <c r="G23" s="76">
        <v>37851</v>
      </c>
      <c r="H23" s="76">
        <v>1109</v>
      </c>
      <c r="I23" s="76">
        <v>75512</v>
      </c>
      <c r="J23" s="76">
        <v>12723</v>
      </c>
      <c r="K23" s="76">
        <v>5481</v>
      </c>
      <c r="L23" s="76">
        <v>33086</v>
      </c>
      <c r="M23" s="76">
        <v>14254</v>
      </c>
      <c r="N23" s="76">
        <v>13421</v>
      </c>
      <c r="O23" s="76">
        <v>18832</v>
      </c>
      <c r="P23" s="76">
        <v>8001</v>
      </c>
      <c r="Q23" s="76">
        <v>1144</v>
      </c>
      <c r="R23" s="76">
        <v>4821</v>
      </c>
      <c r="S23" s="76">
        <v>81517</v>
      </c>
      <c r="T23" s="76">
        <v>69682</v>
      </c>
      <c r="U23" s="177">
        <v>-2304</v>
      </c>
    </row>
    <row r="24" spans="2:21" s="11" customFormat="1" ht="15" customHeight="1" x14ac:dyDescent="0.2">
      <c r="B24" s="75">
        <v>2015</v>
      </c>
      <c r="C24" s="75" t="s">
        <v>50</v>
      </c>
      <c r="D24" s="76">
        <v>16251</v>
      </c>
      <c r="E24" s="76">
        <v>118669</v>
      </c>
      <c r="F24" s="76">
        <v>43639</v>
      </c>
      <c r="G24" s="76">
        <v>39247</v>
      </c>
      <c r="H24" s="76">
        <v>1202</v>
      </c>
      <c r="I24" s="76">
        <v>75030</v>
      </c>
      <c r="J24" s="76">
        <v>13544</v>
      </c>
      <c r="K24" s="76">
        <v>8202</v>
      </c>
      <c r="L24" s="76">
        <v>34955</v>
      </c>
      <c r="M24" s="76">
        <v>15281</v>
      </c>
      <c r="N24" s="76">
        <v>14374</v>
      </c>
      <c r="O24" s="76">
        <v>19673</v>
      </c>
      <c r="P24" s="76">
        <v>10497</v>
      </c>
      <c r="Q24" s="76">
        <v>969</v>
      </c>
      <c r="R24" s="76">
        <v>2761</v>
      </c>
      <c r="S24" s="76">
        <v>83714</v>
      </c>
      <c r="T24" s="76">
        <v>70336</v>
      </c>
      <c r="U24" s="177">
        <v>1834</v>
      </c>
    </row>
    <row r="25" spans="2:21" s="11" customFormat="1" ht="15" customHeight="1" x14ac:dyDescent="0.2">
      <c r="B25" s="254" t="s">
        <v>35</v>
      </c>
      <c r="C25" s="208" t="s">
        <v>50</v>
      </c>
      <c r="D25" s="208"/>
      <c r="E25" s="208"/>
      <c r="F25" s="208"/>
      <c r="G25" s="208"/>
      <c r="H25" s="208"/>
      <c r="I25" s="208"/>
      <c r="J25" s="208"/>
      <c r="K25" s="208"/>
      <c r="L25" s="76"/>
      <c r="M25" s="76"/>
      <c r="N25" s="76"/>
      <c r="O25" s="76"/>
      <c r="P25" s="76"/>
      <c r="Q25" s="76"/>
      <c r="R25" s="76"/>
      <c r="S25" s="76"/>
      <c r="T25" s="76"/>
      <c r="U25" s="177"/>
    </row>
    <row r="26" spans="2:21" s="11" customFormat="1" ht="15" customHeight="1" x14ac:dyDescent="0.2">
      <c r="B26" s="75">
        <v>2020</v>
      </c>
      <c r="C26" s="208"/>
      <c r="D26" s="76">
        <v>9771</v>
      </c>
      <c r="E26" s="76">
        <v>14511207</v>
      </c>
      <c r="F26" s="76">
        <v>9199068</v>
      </c>
      <c r="G26" s="76">
        <v>4545520</v>
      </c>
      <c r="H26" s="76">
        <v>606071</v>
      </c>
      <c r="I26" s="76">
        <v>5312139</v>
      </c>
      <c r="J26" s="76">
        <v>1093117</v>
      </c>
      <c r="K26" s="76">
        <v>1121902</v>
      </c>
      <c r="L26" s="76">
        <v>7848442</v>
      </c>
      <c r="M26" s="76">
        <v>4330862</v>
      </c>
      <c r="N26" s="76">
        <v>3199219</v>
      </c>
      <c r="O26" s="76">
        <v>3517580</v>
      </c>
      <c r="P26" s="76">
        <v>835949</v>
      </c>
      <c r="Q26" s="76">
        <v>174723</v>
      </c>
      <c r="R26" s="76">
        <v>595009</v>
      </c>
      <c r="S26" s="76">
        <v>6662765</v>
      </c>
      <c r="T26" s="76">
        <v>1371051</v>
      </c>
      <c r="U26" s="177">
        <v>959083</v>
      </c>
    </row>
    <row r="27" spans="2:21" s="11" customFormat="1" ht="15" customHeight="1" x14ac:dyDescent="0.2">
      <c r="B27" s="75">
        <v>2019</v>
      </c>
      <c r="C27" s="73"/>
      <c r="D27" s="76">
        <v>9513</v>
      </c>
      <c r="E27" s="76">
        <v>14300839</v>
      </c>
      <c r="F27" s="76">
        <v>8959914</v>
      </c>
      <c r="G27" s="76">
        <v>4413275</v>
      </c>
      <c r="H27" s="76">
        <v>601880</v>
      </c>
      <c r="I27" s="76">
        <v>5340925</v>
      </c>
      <c r="J27" s="76">
        <v>1062449</v>
      </c>
      <c r="K27" s="76">
        <v>1213030</v>
      </c>
      <c r="L27" s="76">
        <v>7741279</v>
      </c>
      <c r="M27" s="76">
        <v>3997694</v>
      </c>
      <c r="N27" s="76">
        <v>2873006</v>
      </c>
      <c r="O27" s="76">
        <v>3743585</v>
      </c>
      <c r="P27" s="76">
        <v>878847</v>
      </c>
      <c r="Q27" s="76">
        <v>194621</v>
      </c>
      <c r="R27" s="76">
        <v>716341</v>
      </c>
      <c r="S27" s="76">
        <v>6559560</v>
      </c>
      <c r="T27" s="76">
        <v>1298986</v>
      </c>
      <c r="U27" s="177">
        <v>753788</v>
      </c>
    </row>
    <row r="28" spans="2:21" s="11" customFormat="1" ht="15" customHeight="1" x14ac:dyDescent="0.2">
      <c r="B28" s="75">
        <v>2018</v>
      </c>
      <c r="C28" s="73"/>
      <c r="D28" s="76">
        <v>9071</v>
      </c>
      <c r="E28" s="76">
        <v>12888964</v>
      </c>
      <c r="F28" s="76">
        <v>7934745</v>
      </c>
      <c r="G28" s="76">
        <v>3928558</v>
      </c>
      <c r="H28" s="76">
        <v>647532</v>
      </c>
      <c r="I28" s="76">
        <v>4954220</v>
      </c>
      <c r="J28" s="76">
        <v>1020209</v>
      </c>
      <c r="K28" s="76">
        <v>1192643</v>
      </c>
      <c r="L28" s="76">
        <v>7193346</v>
      </c>
      <c r="M28" s="76">
        <v>3887142</v>
      </c>
      <c r="N28" s="76">
        <v>2806460</v>
      </c>
      <c r="O28" s="76">
        <v>3306204</v>
      </c>
      <c r="P28" s="76">
        <v>835947</v>
      </c>
      <c r="Q28" s="76">
        <v>193537</v>
      </c>
      <c r="R28" s="76">
        <v>557534</v>
      </c>
      <c r="S28" s="76">
        <v>5695618</v>
      </c>
      <c r="T28" s="76">
        <v>1265395</v>
      </c>
      <c r="U28" s="177">
        <v>556871</v>
      </c>
    </row>
    <row r="29" spans="2:21" s="11" customFormat="1" ht="15" customHeight="1" x14ac:dyDescent="0.2">
      <c r="B29" s="75">
        <v>2017</v>
      </c>
      <c r="C29" s="254"/>
      <c r="D29" s="76">
        <v>8515</v>
      </c>
      <c r="E29" s="76">
        <v>11671908</v>
      </c>
      <c r="F29" s="76">
        <v>6971508</v>
      </c>
      <c r="G29" s="76">
        <v>3641896</v>
      </c>
      <c r="H29" s="76">
        <v>714609</v>
      </c>
      <c r="I29" s="76">
        <v>4700400</v>
      </c>
      <c r="J29" s="76">
        <v>960529</v>
      </c>
      <c r="K29" s="76">
        <v>1129986</v>
      </c>
      <c r="L29" s="76">
        <v>6867326</v>
      </c>
      <c r="M29" s="76">
        <v>3697993</v>
      </c>
      <c r="N29" s="76">
        <v>2461811</v>
      </c>
      <c r="O29" s="76">
        <v>3169332</v>
      </c>
      <c r="P29" s="76">
        <v>775324</v>
      </c>
      <c r="Q29" s="76">
        <v>204787</v>
      </c>
      <c r="R29" s="76">
        <v>545543</v>
      </c>
      <c r="S29" s="76">
        <v>4804582</v>
      </c>
      <c r="T29" s="76">
        <v>1285063</v>
      </c>
      <c r="U29" s="177">
        <v>373907</v>
      </c>
    </row>
    <row r="30" spans="2:21" s="11" customFormat="1" ht="15" customHeight="1" x14ac:dyDescent="0.2">
      <c r="B30" s="75">
        <v>2016</v>
      </c>
      <c r="C30" s="254"/>
      <c r="D30" s="76">
        <v>8160</v>
      </c>
      <c r="E30" s="76">
        <v>11281227</v>
      </c>
      <c r="F30" s="76">
        <v>6801947</v>
      </c>
      <c r="G30" s="76">
        <v>3386478</v>
      </c>
      <c r="H30" s="76">
        <v>765588</v>
      </c>
      <c r="I30" s="76">
        <v>4479279</v>
      </c>
      <c r="J30" s="76">
        <v>938643</v>
      </c>
      <c r="K30" s="76">
        <v>1256490</v>
      </c>
      <c r="L30" s="76">
        <v>6867607</v>
      </c>
      <c r="M30" s="76">
        <v>3778818</v>
      </c>
      <c r="N30" s="76">
        <v>2612336</v>
      </c>
      <c r="O30" s="76">
        <v>3088789</v>
      </c>
      <c r="P30" s="76">
        <v>731919</v>
      </c>
      <c r="Q30" s="76">
        <v>187609</v>
      </c>
      <c r="R30" s="76">
        <v>573248</v>
      </c>
      <c r="S30" s="76">
        <v>4413619</v>
      </c>
      <c r="T30" s="76">
        <v>1212896</v>
      </c>
      <c r="U30" s="177">
        <v>180346</v>
      </c>
    </row>
    <row r="31" spans="2:21" s="11" customFormat="1" ht="15" customHeight="1" x14ac:dyDescent="0.2">
      <c r="B31" s="75">
        <v>2015</v>
      </c>
      <c r="C31" s="75" t="s">
        <v>50</v>
      </c>
      <c r="D31" s="76">
        <v>8110</v>
      </c>
      <c r="E31" s="76">
        <v>10777745</v>
      </c>
      <c r="F31" s="76">
        <v>6612115</v>
      </c>
      <c r="G31" s="76">
        <v>3393382</v>
      </c>
      <c r="H31" s="76">
        <v>596233</v>
      </c>
      <c r="I31" s="76">
        <v>4165631</v>
      </c>
      <c r="J31" s="76">
        <v>992055</v>
      </c>
      <c r="K31" s="76">
        <v>1151229</v>
      </c>
      <c r="L31" s="76">
        <v>6828146</v>
      </c>
      <c r="M31" s="76">
        <v>3615534</v>
      </c>
      <c r="N31" s="76">
        <v>2662452</v>
      </c>
      <c r="O31" s="76">
        <v>3212613</v>
      </c>
      <c r="P31" s="76">
        <v>742210</v>
      </c>
      <c r="Q31" s="76">
        <v>189304</v>
      </c>
      <c r="R31" s="76">
        <v>661329</v>
      </c>
      <c r="S31" s="76">
        <v>3949599</v>
      </c>
      <c r="T31" s="76">
        <v>1192382</v>
      </c>
      <c r="U31" s="177">
        <v>46783</v>
      </c>
    </row>
    <row r="32" spans="2:21" s="11" customFormat="1" ht="15" customHeight="1" x14ac:dyDescent="0.2">
      <c r="B32" s="255" t="s">
        <v>55</v>
      </c>
      <c r="C32" s="73"/>
      <c r="D32" s="73"/>
      <c r="E32" s="73"/>
      <c r="F32" s="73"/>
      <c r="G32" s="73"/>
      <c r="H32" s="73"/>
      <c r="I32" s="73"/>
      <c r="J32" s="73"/>
      <c r="K32" s="73"/>
      <c r="L32" s="76"/>
      <c r="M32" s="76"/>
      <c r="N32" s="76"/>
      <c r="O32" s="76"/>
      <c r="P32" s="76"/>
      <c r="Q32" s="76"/>
      <c r="R32" s="76"/>
      <c r="S32" s="76"/>
      <c r="T32" s="76"/>
      <c r="U32" s="177"/>
    </row>
    <row r="33" spans="2:21" s="11" customFormat="1" ht="15" customHeight="1" x14ac:dyDescent="0.2">
      <c r="B33" s="254" t="s">
        <v>56</v>
      </c>
      <c r="C33" s="208"/>
      <c r="D33" s="208"/>
      <c r="E33" s="208"/>
      <c r="F33" s="208"/>
      <c r="G33" s="208"/>
      <c r="H33" s="208"/>
      <c r="I33" s="208"/>
      <c r="J33" s="208"/>
      <c r="K33" s="208"/>
      <c r="L33" s="76"/>
      <c r="M33" s="76"/>
      <c r="N33" s="76"/>
      <c r="O33" s="76"/>
      <c r="P33" s="76"/>
      <c r="Q33" s="76"/>
      <c r="R33" s="76"/>
      <c r="S33" s="76"/>
      <c r="T33" s="76"/>
      <c r="U33" s="177"/>
    </row>
    <row r="34" spans="2:21" s="11" customFormat="1" ht="15" customHeight="1" x14ac:dyDescent="0.2">
      <c r="B34" s="75">
        <v>2020</v>
      </c>
      <c r="C34" s="208"/>
      <c r="D34" s="76">
        <v>28653</v>
      </c>
      <c r="E34" s="76">
        <v>12281509</v>
      </c>
      <c r="F34" s="76">
        <v>7679088</v>
      </c>
      <c r="G34" s="76">
        <v>3645549</v>
      </c>
      <c r="H34" s="76">
        <v>304268</v>
      </c>
      <c r="I34" s="76">
        <v>4602421</v>
      </c>
      <c r="J34" s="76">
        <v>1022692</v>
      </c>
      <c r="K34" s="76">
        <v>946017</v>
      </c>
      <c r="L34" s="76">
        <v>6531656</v>
      </c>
      <c r="M34" s="76">
        <v>3465810</v>
      </c>
      <c r="N34" s="76">
        <v>2679526</v>
      </c>
      <c r="O34" s="76">
        <v>3065846</v>
      </c>
      <c r="P34" s="76">
        <v>711969</v>
      </c>
      <c r="Q34" s="76">
        <v>161834</v>
      </c>
      <c r="R34" s="76">
        <v>501110</v>
      </c>
      <c r="S34" s="76">
        <v>5749853</v>
      </c>
      <c r="T34" s="76">
        <v>1277837</v>
      </c>
      <c r="U34" s="177">
        <v>621117</v>
      </c>
    </row>
    <row r="35" spans="2:21" s="11" customFormat="1" ht="15" customHeight="1" x14ac:dyDescent="0.2">
      <c r="B35" s="75">
        <v>2019</v>
      </c>
      <c r="C35" s="73"/>
      <c r="D35" s="76">
        <v>28640</v>
      </c>
      <c r="E35" s="76">
        <v>11904365</v>
      </c>
      <c r="F35" s="76">
        <v>7304781</v>
      </c>
      <c r="G35" s="76">
        <v>3409632</v>
      </c>
      <c r="H35" s="76">
        <v>276910</v>
      </c>
      <c r="I35" s="76">
        <v>4599585</v>
      </c>
      <c r="J35" s="76">
        <v>1011267</v>
      </c>
      <c r="K35" s="76">
        <v>990629</v>
      </c>
      <c r="L35" s="76">
        <v>6359415</v>
      </c>
      <c r="M35" s="76">
        <v>3194130</v>
      </c>
      <c r="N35" s="76">
        <v>2453997</v>
      </c>
      <c r="O35" s="76">
        <v>3165285</v>
      </c>
      <c r="P35" s="76">
        <v>748454</v>
      </c>
      <c r="Q35" s="76">
        <v>178287</v>
      </c>
      <c r="R35" s="76">
        <v>558268</v>
      </c>
      <c r="S35" s="76">
        <v>5544950</v>
      </c>
      <c r="T35" s="76">
        <v>1181821</v>
      </c>
      <c r="U35" s="177">
        <v>472979</v>
      </c>
    </row>
    <row r="36" spans="2:21" s="11" customFormat="1" ht="15" customHeight="1" x14ac:dyDescent="0.2">
      <c r="B36" s="75">
        <v>2018</v>
      </c>
      <c r="C36" s="73"/>
      <c r="D36" s="76">
        <v>27858</v>
      </c>
      <c r="E36" s="76">
        <v>10730105</v>
      </c>
      <c r="F36" s="76">
        <v>6427900</v>
      </c>
      <c r="G36" s="76">
        <v>3120242</v>
      </c>
      <c r="H36" s="76">
        <v>291466</v>
      </c>
      <c r="I36" s="76">
        <v>4302205</v>
      </c>
      <c r="J36" s="76">
        <v>979676</v>
      </c>
      <c r="K36" s="76">
        <v>950511</v>
      </c>
      <c r="L36" s="76">
        <v>5874161</v>
      </c>
      <c r="M36" s="76">
        <v>3032164</v>
      </c>
      <c r="N36" s="76">
        <v>2370261</v>
      </c>
      <c r="O36" s="76">
        <v>2841997</v>
      </c>
      <c r="P36" s="76">
        <v>728601</v>
      </c>
      <c r="Q36" s="76">
        <v>180940</v>
      </c>
      <c r="R36" s="76">
        <v>426280</v>
      </c>
      <c r="S36" s="76">
        <v>4855945</v>
      </c>
      <c r="T36" s="76">
        <v>1185195</v>
      </c>
      <c r="U36" s="177">
        <v>313548</v>
      </c>
    </row>
    <row r="37" spans="2:21" s="11" customFormat="1" ht="15" customHeight="1" x14ac:dyDescent="0.2">
      <c r="B37" s="75">
        <v>2017</v>
      </c>
      <c r="C37" s="256"/>
      <c r="D37" s="76">
        <v>26384</v>
      </c>
      <c r="E37" s="76">
        <v>9549978</v>
      </c>
      <c r="F37" s="76">
        <v>5461221</v>
      </c>
      <c r="G37" s="76">
        <v>2883072</v>
      </c>
      <c r="H37" s="76">
        <v>314782</v>
      </c>
      <c r="I37" s="76">
        <v>4088757</v>
      </c>
      <c r="J37" s="76">
        <v>937754</v>
      </c>
      <c r="K37" s="76">
        <v>879811</v>
      </c>
      <c r="L37" s="76">
        <v>5463743</v>
      </c>
      <c r="M37" s="76">
        <v>2744438</v>
      </c>
      <c r="N37" s="76">
        <v>2018689</v>
      </c>
      <c r="O37" s="76">
        <v>2719304</v>
      </c>
      <c r="P37" s="76">
        <v>680781</v>
      </c>
      <c r="Q37" s="76">
        <v>191010</v>
      </c>
      <c r="R37" s="76">
        <v>428913</v>
      </c>
      <c r="S37" s="76">
        <v>4086236</v>
      </c>
      <c r="T37" s="76">
        <v>1157351</v>
      </c>
      <c r="U37" s="177">
        <v>174802</v>
      </c>
    </row>
    <row r="38" spans="2:21" s="11" customFormat="1" ht="15" customHeight="1" x14ac:dyDescent="0.2">
      <c r="B38" s="75">
        <v>2016</v>
      </c>
      <c r="C38" s="256"/>
      <c r="D38" s="76">
        <v>25093</v>
      </c>
      <c r="E38" s="76">
        <v>9077179</v>
      </c>
      <c r="F38" s="76">
        <v>5267193</v>
      </c>
      <c r="G38" s="76">
        <v>2651284</v>
      </c>
      <c r="H38" s="76">
        <v>310979</v>
      </c>
      <c r="I38" s="76">
        <v>3809986</v>
      </c>
      <c r="J38" s="76">
        <v>916641</v>
      </c>
      <c r="K38" s="76">
        <v>967138</v>
      </c>
      <c r="L38" s="76">
        <v>5410592</v>
      </c>
      <c r="M38" s="76">
        <v>2775880</v>
      </c>
      <c r="N38" s="76">
        <v>2121213</v>
      </c>
      <c r="O38" s="76">
        <v>2634712</v>
      </c>
      <c r="P38" s="76">
        <v>642056</v>
      </c>
      <c r="Q38" s="76">
        <v>170114</v>
      </c>
      <c r="R38" s="76">
        <v>465948</v>
      </c>
      <c r="S38" s="76">
        <v>3666587</v>
      </c>
      <c r="T38" s="76">
        <v>1086339</v>
      </c>
      <c r="U38" s="177">
        <v>42196</v>
      </c>
    </row>
    <row r="39" spans="2:21" s="11" customFormat="1" ht="15" customHeight="1" x14ac:dyDescent="0.2">
      <c r="B39" s="75">
        <v>2015</v>
      </c>
      <c r="C39" s="75" t="s">
        <v>50</v>
      </c>
      <c r="D39" s="76">
        <v>24349</v>
      </c>
      <c r="E39" s="76">
        <v>9055942</v>
      </c>
      <c r="F39" s="76">
        <v>5499860</v>
      </c>
      <c r="G39" s="76">
        <v>2809784</v>
      </c>
      <c r="H39" s="76">
        <v>376800</v>
      </c>
      <c r="I39" s="76">
        <v>3556082</v>
      </c>
      <c r="J39" s="76">
        <v>974547</v>
      </c>
      <c r="K39" s="76">
        <v>796710</v>
      </c>
      <c r="L39" s="76">
        <v>5681974</v>
      </c>
      <c r="M39" s="76">
        <v>2927263</v>
      </c>
      <c r="N39" s="76">
        <v>2260122</v>
      </c>
      <c r="O39" s="76">
        <v>2754712</v>
      </c>
      <c r="P39" s="76">
        <v>598484</v>
      </c>
      <c r="Q39" s="76">
        <v>177873</v>
      </c>
      <c r="R39" s="76">
        <v>579180</v>
      </c>
      <c r="S39" s="76">
        <v>3373967</v>
      </c>
      <c r="T39" s="76">
        <v>1108104</v>
      </c>
      <c r="U39" s="177">
        <v>-68380</v>
      </c>
    </row>
    <row r="40" spans="2:21" s="11" customFormat="1" ht="15" customHeight="1" x14ac:dyDescent="0.2">
      <c r="B40" s="254" t="s">
        <v>57</v>
      </c>
      <c r="C40" s="208" t="s">
        <v>50</v>
      </c>
      <c r="D40" s="208"/>
      <c r="E40" s="208"/>
      <c r="F40" s="208"/>
      <c r="G40" s="208"/>
      <c r="H40" s="208"/>
      <c r="I40" s="208"/>
      <c r="J40" s="208"/>
      <c r="K40" s="208"/>
      <c r="L40" s="76"/>
      <c r="M40" s="76"/>
      <c r="N40" s="76"/>
      <c r="O40" s="76"/>
      <c r="P40" s="76"/>
      <c r="Q40" s="76"/>
      <c r="R40" s="76"/>
      <c r="S40" s="76"/>
      <c r="T40" s="76"/>
      <c r="U40" s="177"/>
    </row>
    <row r="41" spans="2:21" s="11" customFormat="1" ht="15" customHeight="1" x14ac:dyDescent="0.2">
      <c r="B41" s="75">
        <v>2020</v>
      </c>
      <c r="C41" s="208"/>
      <c r="D41" s="76">
        <v>27543</v>
      </c>
      <c r="E41" s="76">
        <v>6509792</v>
      </c>
      <c r="F41" s="76">
        <v>4119714</v>
      </c>
      <c r="G41" s="76">
        <v>1594850</v>
      </c>
      <c r="H41" s="76">
        <v>72315</v>
      </c>
      <c r="I41" s="76">
        <v>2390078</v>
      </c>
      <c r="J41" s="76">
        <v>590269</v>
      </c>
      <c r="K41" s="76">
        <v>324354</v>
      </c>
      <c r="L41" s="76">
        <v>3530363</v>
      </c>
      <c r="M41" s="76">
        <v>1958387</v>
      </c>
      <c r="N41" s="76">
        <v>1465784</v>
      </c>
      <c r="O41" s="76">
        <v>1571975</v>
      </c>
      <c r="P41" s="76">
        <v>250182</v>
      </c>
      <c r="Q41" s="76">
        <v>78613</v>
      </c>
      <c r="R41" s="76">
        <v>197511</v>
      </c>
      <c r="S41" s="76">
        <v>2979430</v>
      </c>
      <c r="T41" s="76">
        <v>721914</v>
      </c>
      <c r="U41" s="177">
        <v>127808</v>
      </c>
    </row>
    <row r="42" spans="2:21" s="11" customFormat="1" ht="15" customHeight="1" x14ac:dyDescent="0.2">
      <c r="B42" s="75">
        <v>2019</v>
      </c>
      <c r="C42" s="73"/>
      <c r="D42" s="76">
        <v>27514</v>
      </c>
      <c r="E42" s="76">
        <v>6253295</v>
      </c>
      <c r="F42" s="76">
        <v>3935384</v>
      </c>
      <c r="G42" s="76">
        <v>1529052</v>
      </c>
      <c r="H42" s="76">
        <v>84933</v>
      </c>
      <c r="I42" s="76">
        <v>2317911</v>
      </c>
      <c r="J42" s="76">
        <v>635374</v>
      </c>
      <c r="K42" s="76">
        <v>326237</v>
      </c>
      <c r="L42" s="76">
        <v>3577165</v>
      </c>
      <c r="M42" s="76">
        <v>1912559</v>
      </c>
      <c r="N42" s="76">
        <v>1435147</v>
      </c>
      <c r="O42" s="76">
        <v>1664606</v>
      </c>
      <c r="P42" s="76">
        <v>276868</v>
      </c>
      <c r="Q42" s="76">
        <v>83122</v>
      </c>
      <c r="R42" s="76">
        <v>238667</v>
      </c>
      <c r="S42" s="76">
        <v>2676130</v>
      </c>
      <c r="T42" s="76">
        <v>618259</v>
      </c>
      <c r="U42" s="177">
        <v>147773</v>
      </c>
    </row>
    <row r="43" spans="2:21" s="11" customFormat="1" ht="15" customHeight="1" x14ac:dyDescent="0.2">
      <c r="B43" s="75">
        <v>2018</v>
      </c>
      <c r="C43" s="73"/>
      <c r="D43" s="76">
        <v>26803</v>
      </c>
      <c r="E43" s="76">
        <v>5601315</v>
      </c>
      <c r="F43" s="76">
        <v>3337143</v>
      </c>
      <c r="G43" s="76">
        <v>1390708</v>
      </c>
      <c r="H43" s="76">
        <v>99290</v>
      </c>
      <c r="I43" s="76">
        <v>2264172</v>
      </c>
      <c r="J43" s="76">
        <v>656362</v>
      </c>
      <c r="K43" s="76">
        <v>350986</v>
      </c>
      <c r="L43" s="76">
        <v>3178246</v>
      </c>
      <c r="M43" s="76">
        <v>1683832</v>
      </c>
      <c r="N43" s="76">
        <v>1259885</v>
      </c>
      <c r="O43" s="76">
        <v>1494414</v>
      </c>
      <c r="P43" s="76">
        <v>307766</v>
      </c>
      <c r="Q43" s="76">
        <v>94991</v>
      </c>
      <c r="R43" s="76">
        <v>226248</v>
      </c>
      <c r="S43" s="76">
        <v>2423069</v>
      </c>
      <c r="T43" s="76">
        <v>620430</v>
      </c>
      <c r="U43" s="177">
        <v>39390</v>
      </c>
    </row>
    <row r="44" spans="2:21" s="11" customFormat="1" ht="15" customHeight="1" x14ac:dyDescent="0.2">
      <c r="B44" s="75">
        <v>2017</v>
      </c>
      <c r="C44" s="256"/>
      <c r="D44" s="76">
        <v>25420</v>
      </c>
      <c r="E44" s="76">
        <v>4729773</v>
      </c>
      <c r="F44" s="76">
        <v>2620391</v>
      </c>
      <c r="G44" s="76">
        <v>1262883</v>
      </c>
      <c r="H44" s="76">
        <v>84273</v>
      </c>
      <c r="I44" s="76">
        <v>2109383</v>
      </c>
      <c r="J44" s="76">
        <v>605091</v>
      </c>
      <c r="K44" s="76">
        <v>335209</v>
      </c>
      <c r="L44" s="76">
        <v>2942538</v>
      </c>
      <c r="M44" s="76">
        <v>1514150</v>
      </c>
      <c r="N44" s="76">
        <v>1025956</v>
      </c>
      <c r="O44" s="76">
        <v>1428387</v>
      </c>
      <c r="P44" s="76">
        <v>300995</v>
      </c>
      <c r="Q44" s="76">
        <v>93121</v>
      </c>
      <c r="R44" s="76">
        <v>182234</v>
      </c>
      <c r="S44" s="76">
        <v>1787236</v>
      </c>
      <c r="T44" s="76">
        <v>685721</v>
      </c>
      <c r="U44" s="177">
        <v>-130959</v>
      </c>
    </row>
    <row r="45" spans="2:21" s="11" customFormat="1" ht="15" customHeight="1" x14ac:dyDescent="0.2">
      <c r="B45" s="75">
        <v>2016</v>
      </c>
      <c r="C45" s="256"/>
      <c r="D45" s="76">
        <v>24190</v>
      </c>
      <c r="E45" s="76">
        <v>4560368</v>
      </c>
      <c r="F45" s="76">
        <v>2779319</v>
      </c>
      <c r="G45" s="76">
        <v>1173009</v>
      </c>
      <c r="H45" s="76">
        <v>105152</v>
      </c>
      <c r="I45" s="76">
        <v>1781049</v>
      </c>
      <c r="J45" s="76">
        <v>598370</v>
      </c>
      <c r="K45" s="76">
        <v>275132</v>
      </c>
      <c r="L45" s="76">
        <v>2979942</v>
      </c>
      <c r="M45" s="76">
        <v>1615993</v>
      </c>
      <c r="N45" s="76">
        <v>1204533</v>
      </c>
      <c r="O45" s="76">
        <v>1363949</v>
      </c>
      <c r="P45" s="76">
        <v>266721</v>
      </c>
      <c r="Q45" s="76">
        <v>79053</v>
      </c>
      <c r="R45" s="76">
        <v>199632</v>
      </c>
      <c r="S45" s="76">
        <v>1580426</v>
      </c>
      <c r="T45" s="76">
        <v>625158</v>
      </c>
      <c r="U45" s="177">
        <v>-201251</v>
      </c>
    </row>
    <row r="46" spans="2:21" s="11" customFormat="1" ht="15" customHeight="1" x14ac:dyDescent="0.2">
      <c r="B46" s="75">
        <v>2015</v>
      </c>
      <c r="C46" s="75" t="s">
        <v>50</v>
      </c>
      <c r="D46" s="76">
        <v>23483</v>
      </c>
      <c r="E46" s="76">
        <v>4714588</v>
      </c>
      <c r="F46" s="76">
        <v>2881309</v>
      </c>
      <c r="G46" s="76">
        <v>1190432</v>
      </c>
      <c r="H46" s="76">
        <v>46444</v>
      </c>
      <c r="I46" s="76">
        <v>1833279</v>
      </c>
      <c r="J46" s="76">
        <v>734102</v>
      </c>
      <c r="K46" s="76">
        <v>251599</v>
      </c>
      <c r="L46" s="76">
        <v>3175212</v>
      </c>
      <c r="M46" s="76">
        <v>1673352</v>
      </c>
      <c r="N46" s="76">
        <v>1237010</v>
      </c>
      <c r="O46" s="76">
        <v>1501860</v>
      </c>
      <c r="P46" s="76">
        <v>283166</v>
      </c>
      <c r="Q46" s="76">
        <v>87398</v>
      </c>
      <c r="R46" s="76">
        <v>274249</v>
      </c>
      <c r="S46" s="76">
        <v>1539376</v>
      </c>
      <c r="T46" s="76">
        <v>646304</v>
      </c>
      <c r="U46" s="177">
        <v>-248001</v>
      </c>
    </row>
    <row r="47" spans="2:21" s="11" customFormat="1" ht="15" customHeight="1" x14ac:dyDescent="0.2">
      <c r="B47" s="254" t="s">
        <v>58</v>
      </c>
      <c r="C47" s="208"/>
      <c r="D47" s="208"/>
      <c r="E47" s="208"/>
      <c r="F47" s="208"/>
      <c r="G47" s="208"/>
      <c r="H47" s="208"/>
      <c r="I47" s="208"/>
      <c r="J47" s="208"/>
      <c r="K47" s="208"/>
      <c r="L47" s="76"/>
      <c r="M47" s="76"/>
      <c r="N47" s="76"/>
      <c r="O47" s="76"/>
      <c r="P47" s="76"/>
      <c r="Q47" s="76"/>
      <c r="R47" s="76"/>
      <c r="S47" s="76"/>
      <c r="T47" s="76"/>
      <c r="U47" s="177"/>
    </row>
    <row r="48" spans="2:21" s="11" customFormat="1" ht="15" customHeight="1" x14ac:dyDescent="0.2">
      <c r="B48" s="75">
        <v>2020</v>
      </c>
      <c r="C48" s="208"/>
      <c r="D48" s="76">
        <v>958</v>
      </c>
      <c r="E48" s="76">
        <v>3110029</v>
      </c>
      <c r="F48" s="76">
        <v>1778499</v>
      </c>
      <c r="G48" s="76">
        <v>1081304</v>
      </c>
      <c r="H48" s="76">
        <v>50999</v>
      </c>
      <c r="I48" s="76">
        <v>1331530</v>
      </c>
      <c r="J48" s="76">
        <v>306625</v>
      </c>
      <c r="K48" s="76">
        <v>349900</v>
      </c>
      <c r="L48" s="76">
        <v>1685624</v>
      </c>
      <c r="M48" s="76">
        <v>811324</v>
      </c>
      <c r="N48" s="76">
        <v>639076</v>
      </c>
      <c r="O48" s="76">
        <v>874301</v>
      </c>
      <c r="P48" s="76">
        <v>266617</v>
      </c>
      <c r="Q48" s="76">
        <v>54770</v>
      </c>
      <c r="R48" s="76">
        <v>203025</v>
      </c>
      <c r="S48" s="76">
        <v>1424404</v>
      </c>
      <c r="T48" s="76">
        <v>317091</v>
      </c>
      <c r="U48" s="177">
        <v>301702</v>
      </c>
    </row>
    <row r="49" spans="2:21" s="11" customFormat="1" ht="15" customHeight="1" x14ac:dyDescent="0.2">
      <c r="B49" s="75">
        <v>2019</v>
      </c>
      <c r="C49" s="73"/>
      <c r="D49" s="76">
        <v>964</v>
      </c>
      <c r="E49" s="76">
        <v>3120730</v>
      </c>
      <c r="F49" s="76">
        <v>1806803</v>
      </c>
      <c r="G49" s="76">
        <v>1088102</v>
      </c>
      <c r="H49" s="76">
        <v>46199</v>
      </c>
      <c r="I49" s="76">
        <v>1313927</v>
      </c>
      <c r="J49" s="76">
        <v>223503</v>
      </c>
      <c r="K49" s="76">
        <v>331703</v>
      </c>
      <c r="L49" s="76">
        <v>1643337</v>
      </c>
      <c r="M49" s="76">
        <v>782977</v>
      </c>
      <c r="N49" s="76">
        <v>626764</v>
      </c>
      <c r="O49" s="76">
        <v>860360</v>
      </c>
      <c r="P49" s="76">
        <v>257859</v>
      </c>
      <c r="Q49" s="76">
        <v>60656</v>
      </c>
      <c r="R49" s="76">
        <v>231175</v>
      </c>
      <c r="S49" s="76">
        <v>1477394</v>
      </c>
      <c r="T49" s="76">
        <v>345299</v>
      </c>
      <c r="U49" s="177">
        <v>224388</v>
      </c>
    </row>
    <row r="50" spans="2:21" s="11" customFormat="1" ht="15" customHeight="1" x14ac:dyDescent="0.2">
      <c r="B50" s="75">
        <v>2018</v>
      </c>
      <c r="C50" s="73"/>
      <c r="D50" s="76">
        <v>905</v>
      </c>
      <c r="E50" s="76">
        <v>3270053</v>
      </c>
      <c r="F50" s="76">
        <v>2071025</v>
      </c>
      <c r="G50" s="76">
        <v>1046339</v>
      </c>
      <c r="H50" s="76">
        <v>39910</v>
      </c>
      <c r="I50" s="76">
        <v>1199028</v>
      </c>
      <c r="J50" s="76">
        <v>208866</v>
      </c>
      <c r="K50" s="76">
        <v>297830</v>
      </c>
      <c r="L50" s="76">
        <v>1706732</v>
      </c>
      <c r="M50" s="76">
        <v>878602</v>
      </c>
      <c r="N50" s="76">
        <v>713137</v>
      </c>
      <c r="O50" s="76">
        <v>828130</v>
      </c>
      <c r="P50" s="76">
        <v>237149</v>
      </c>
      <c r="Q50" s="76">
        <v>52873</v>
      </c>
      <c r="R50" s="76">
        <v>111877</v>
      </c>
      <c r="S50" s="76">
        <v>1563321</v>
      </c>
      <c r="T50" s="76">
        <v>363503</v>
      </c>
      <c r="U50" s="177">
        <v>162075</v>
      </c>
    </row>
    <row r="51" spans="2:21" s="11" customFormat="1" ht="15" customHeight="1" x14ac:dyDescent="0.2">
      <c r="B51" s="75">
        <v>2017</v>
      </c>
      <c r="C51" s="256"/>
      <c r="D51" s="76">
        <v>829</v>
      </c>
      <c r="E51" s="76">
        <v>3066298</v>
      </c>
      <c r="F51" s="76">
        <v>1918171</v>
      </c>
      <c r="G51" s="76">
        <v>1031795</v>
      </c>
      <c r="H51" s="76">
        <v>68161</v>
      </c>
      <c r="I51" s="76">
        <v>1148126</v>
      </c>
      <c r="J51" s="76">
        <v>217791</v>
      </c>
      <c r="K51" s="76">
        <v>282168</v>
      </c>
      <c r="L51" s="76">
        <v>1567700</v>
      </c>
      <c r="M51" s="76">
        <v>783442</v>
      </c>
      <c r="N51" s="76">
        <v>611102</v>
      </c>
      <c r="O51" s="76">
        <v>784258</v>
      </c>
      <c r="P51" s="76">
        <v>221263</v>
      </c>
      <c r="Q51" s="76">
        <v>62313</v>
      </c>
      <c r="R51" s="76">
        <v>156616</v>
      </c>
      <c r="S51" s="76">
        <v>1498598</v>
      </c>
      <c r="T51" s="76">
        <v>288310</v>
      </c>
      <c r="U51" s="177">
        <v>197200</v>
      </c>
    </row>
    <row r="52" spans="2:21" s="11" customFormat="1" ht="15" customHeight="1" x14ac:dyDescent="0.2">
      <c r="B52" s="75">
        <v>2016</v>
      </c>
      <c r="C52" s="256"/>
      <c r="D52" s="76">
        <v>791</v>
      </c>
      <c r="E52" s="76">
        <v>2937750</v>
      </c>
      <c r="F52" s="76">
        <v>1624985</v>
      </c>
      <c r="G52" s="76">
        <v>912346</v>
      </c>
      <c r="H52" s="76">
        <v>43311</v>
      </c>
      <c r="I52" s="76">
        <v>1312764</v>
      </c>
      <c r="J52" s="76">
        <v>235288</v>
      </c>
      <c r="K52" s="76">
        <v>466651</v>
      </c>
      <c r="L52" s="76">
        <v>1532296</v>
      </c>
      <c r="M52" s="76">
        <v>670811</v>
      </c>
      <c r="N52" s="76">
        <v>513804</v>
      </c>
      <c r="O52" s="76">
        <v>861486</v>
      </c>
      <c r="P52" s="76">
        <v>235762</v>
      </c>
      <c r="Q52" s="76">
        <v>59812</v>
      </c>
      <c r="R52" s="76">
        <v>191482</v>
      </c>
      <c r="S52" s="76">
        <v>1405453</v>
      </c>
      <c r="T52" s="76">
        <v>296403</v>
      </c>
      <c r="U52" s="177">
        <v>141074</v>
      </c>
    </row>
    <row r="53" spans="2:21" s="11" customFormat="1" ht="15" customHeight="1" x14ac:dyDescent="0.2">
      <c r="B53" s="75">
        <v>2015</v>
      </c>
      <c r="C53" s="75" t="s">
        <v>50</v>
      </c>
      <c r="D53" s="76">
        <v>754</v>
      </c>
      <c r="E53" s="76">
        <v>2291001</v>
      </c>
      <c r="F53" s="76">
        <v>1400601</v>
      </c>
      <c r="G53" s="76">
        <v>880282</v>
      </c>
      <c r="H53" s="76">
        <v>25322</v>
      </c>
      <c r="I53" s="76">
        <v>890400</v>
      </c>
      <c r="J53" s="76">
        <v>155288</v>
      </c>
      <c r="K53" s="76">
        <v>257001</v>
      </c>
      <c r="L53" s="76">
        <v>1270791</v>
      </c>
      <c r="M53" s="76">
        <v>607488</v>
      </c>
      <c r="N53" s="76">
        <v>484700</v>
      </c>
      <c r="O53" s="76">
        <v>663303</v>
      </c>
      <c r="P53" s="76">
        <v>184003</v>
      </c>
      <c r="Q53" s="76">
        <v>59901</v>
      </c>
      <c r="R53" s="76">
        <v>138373</v>
      </c>
      <c r="S53" s="76">
        <v>1020210</v>
      </c>
      <c r="T53" s="76">
        <v>250332</v>
      </c>
      <c r="U53" s="177">
        <v>42254</v>
      </c>
    </row>
    <row r="54" spans="2:21" s="11" customFormat="1" ht="15" customHeight="1" x14ac:dyDescent="0.2">
      <c r="B54" s="254" t="s">
        <v>59</v>
      </c>
      <c r="C54" s="208" t="s">
        <v>50</v>
      </c>
      <c r="D54" s="208"/>
      <c r="E54" s="208"/>
      <c r="F54" s="208"/>
      <c r="G54" s="208"/>
      <c r="H54" s="208"/>
      <c r="I54" s="208"/>
      <c r="J54" s="208"/>
      <c r="K54" s="208"/>
      <c r="L54" s="76"/>
      <c r="M54" s="76"/>
      <c r="N54" s="76"/>
      <c r="O54" s="76"/>
      <c r="P54" s="76"/>
      <c r="Q54" s="76"/>
      <c r="R54" s="76"/>
      <c r="S54" s="76"/>
      <c r="T54" s="76"/>
      <c r="U54" s="177"/>
    </row>
    <row r="55" spans="2:21" s="11" customFormat="1" ht="15" customHeight="1" x14ac:dyDescent="0.2">
      <c r="B55" s="75">
        <v>2020</v>
      </c>
      <c r="C55" s="208"/>
      <c r="D55" s="76">
        <v>152</v>
      </c>
      <c r="E55" s="76">
        <v>2661688</v>
      </c>
      <c r="F55" s="76">
        <v>1780875</v>
      </c>
      <c r="G55" s="76">
        <v>969395</v>
      </c>
      <c r="H55" s="76">
        <v>180954</v>
      </c>
      <c r="I55" s="76">
        <v>880813</v>
      </c>
      <c r="J55" s="76">
        <v>125799</v>
      </c>
      <c r="K55" s="76">
        <v>271764</v>
      </c>
      <c r="L55" s="76">
        <v>1315669</v>
      </c>
      <c r="M55" s="76">
        <v>696099</v>
      </c>
      <c r="N55" s="76">
        <v>574667</v>
      </c>
      <c r="O55" s="76">
        <v>619570</v>
      </c>
      <c r="P55" s="76">
        <v>195171</v>
      </c>
      <c r="Q55" s="76">
        <v>28452</v>
      </c>
      <c r="R55" s="76">
        <v>100575</v>
      </c>
      <c r="S55" s="76">
        <v>1346019</v>
      </c>
      <c r="T55" s="76">
        <v>238832</v>
      </c>
      <c r="U55" s="177">
        <v>191608</v>
      </c>
    </row>
    <row r="56" spans="2:21" s="11" customFormat="1" ht="15" customHeight="1" x14ac:dyDescent="0.2">
      <c r="B56" s="75">
        <v>2019</v>
      </c>
      <c r="C56" s="73"/>
      <c r="D56" s="76">
        <v>162</v>
      </c>
      <c r="E56" s="76">
        <v>2530340</v>
      </c>
      <c r="F56" s="76">
        <v>1562593</v>
      </c>
      <c r="G56" s="76">
        <v>792478</v>
      </c>
      <c r="H56" s="76">
        <v>145777</v>
      </c>
      <c r="I56" s="76">
        <v>967746</v>
      </c>
      <c r="J56" s="76">
        <v>152390</v>
      </c>
      <c r="K56" s="76">
        <v>332689</v>
      </c>
      <c r="L56" s="76">
        <v>1138914</v>
      </c>
      <c r="M56" s="76">
        <v>498595</v>
      </c>
      <c r="N56" s="76">
        <v>392086</v>
      </c>
      <c r="O56" s="76">
        <v>640318</v>
      </c>
      <c r="P56" s="76">
        <v>213728</v>
      </c>
      <c r="Q56" s="76">
        <v>34510</v>
      </c>
      <c r="R56" s="76">
        <v>88427</v>
      </c>
      <c r="S56" s="76">
        <v>1391426</v>
      </c>
      <c r="T56" s="76">
        <v>218262</v>
      </c>
      <c r="U56" s="177">
        <v>100819</v>
      </c>
    </row>
    <row r="57" spans="2:21" s="11" customFormat="1" ht="15" customHeight="1" x14ac:dyDescent="0.2">
      <c r="B57" s="75">
        <v>2018</v>
      </c>
      <c r="C57" s="73"/>
      <c r="D57" s="76">
        <v>150</v>
      </c>
      <c r="E57" s="76">
        <v>1858738</v>
      </c>
      <c r="F57" s="76">
        <v>1019733</v>
      </c>
      <c r="G57" s="76">
        <v>683192</v>
      </c>
      <c r="H57" s="76">
        <v>152266</v>
      </c>
      <c r="I57" s="76">
        <v>839006</v>
      </c>
      <c r="J57" s="76">
        <v>114447</v>
      </c>
      <c r="K57" s="76">
        <v>301695</v>
      </c>
      <c r="L57" s="76">
        <v>989183</v>
      </c>
      <c r="M57" s="76">
        <v>469730</v>
      </c>
      <c r="N57" s="76">
        <v>397240</v>
      </c>
      <c r="O57" s="76">
        <v>519453</v>
      </c>
      <c r="P57" s="76">
        <v>183686</v>
      </c>
      <c r="Q57" s="76">
        <v>33076</v>
      </c>
      <c r="R57" s="76">
        <v>88156</v>
      </c>
      <c r="S57" s="76">
        <v>869555</v>
      </c>
      <c r="T57" s="76">
        <v>201262</v>
      </c>
      <c r="U57" s="177">
        <v>112083</v>
      </c>
    </row>
    <row r="58" spans="2:21" s="11" customFormat="1" ht="15" customHeight="1" x14ac:dyDescent="0.2">
      <c r="B58" s="75">
        <v>2017</v>
      </c>
      <c r="C58" s="256"/>
      <c r="D58" s="76">
        <v>135</v>
      </c>
      <c r="E58" s="76">
        <v>1753907</v>
      </c>
      <c r="F58" s="76">
        <v>922659</v>
      </c>
      <c r="G58" s="76">
        <v>588393</v>
      </c>
      <c r="H58" s="76">
        <v>162347</v>
      </c>
      <c r="I58" s="76">
        <v>831248</v>
      </c>
      <c r="J58" s="76">
        <v>114873</v>
      </c>
      <c r="K58" s="76">
        <v>262434</v>
      </c>
      <c r="L58" s="76">
        <v>953505</v>
      </c>
      <c r="M58" s="76">
        <v>446847</v>
      </c>
      <c r="N58" s="76">
        <v>381630</v>
      </c>
      <c r="O58" s="76">
        <v>506659</v>
      </c>
      <c r="P58" s="76">
        <v>158523</v>
      </c>
      <c r="Q58" s="76">
        <v>35576</v>
      </c>
      <c r="R58" s="76">
        <v>90063</v>
      </c>
      <c r="S58" s="76">
        <v>800402</v>
      </c>
      <c r="T58" s="76">
        <v>183319</v>
      </c>
      <c r="U58" s="177">
        <v>108561</v>
      </c>
    </row>
    <row r="59" spans="2:21" s="11" customFormat="1" ht="15" customHeight="1" x14ac:dyDescent="0.2">
      <c r="B59" s="75">
        <v>2016</v>
      </c>
      <c r="C59" s="256"/>
      <c r="D59" s="76">
        <v>112</v>
      </c>
      <c r="E59" s="76">
        <v>1579061</v>
      </c>
      <c r="F59" s="76">
        <v>862888</v>
      </c>
      <c r="G59" s="76">
        <v>565930</v>
      </c>
      <c r="H59" s="76">
        <v>162515</v>
      </c>
      <c r="I59" s="76">
        <v>716172</v>
      </c>
      <c r="J59" s="76">
        <v>82983</v>
      </c>
      <c r="K59" s="76">
        <v>225355</v>
      </c>
      <c r="L59" s="76">
        <v>898353</v>
      </c>
      <c r="M59" s="76">
        <v>489076</v>
      </c>
      <c r="N59" s="76">
        <v>402876</v>
      </c>
      <c r="O59" s="76">
        <v>409277</v>
      </c>
      <c r="P59" s="76">
        <v>139574</v>
      </c>
      <c r="Q59" s="76">
        <v>31249</v>
      </c>
      <c r="R59" s="76">
        <v>74834</v>
      </c>
      <c r="S59" s="76">
        <v>680708</v>
      </c>
      <c r="T59" s="76">
        <v>164779</v>
      </c>
      <c r="U59" s="177">
        <v>102372</v>
      </c>
    </row>
    <row r="60" spans="2:21" s="11" customFormat="1" ht="15" customHeight="1" x14ac:dyDescent="0.2">
      <c r="B60" s="75">
        <v>2015</v>
      </c>
      <c r="C60" s="75" t="s">
        <v>50</v>
      </c>
      <c r="D60" s="76">
        <v>112</v>
      </c>
      <c r="E60" s="76">
        <v>2050352</v>
      </c>
      <c r="F60" s="76">
        <v>1217950</v>
      </c>
      <c r="G60" s="76">
        <v>739069</v>
      </c>
      <c r="H60" s="76">
        <v>305033</v>
      </c>
      <c r="I60" s="76">
        <v>832402</v>
      </c>
      <c r="J60" s="76">
        <v>85157</v>
      </c>
      <c r="K60" s="76">
        <v>288110</v>
      </c>
      <c r="L60" s="76">
        <v>1235971</v>
      </c>
      <c r="M60" s="76">
        <v>646423</v>
      </c>
      <c r="N60" s="76">
        <v>538413</v>
      </c>
      <c r="O60" s="76">
        <v>589549</v>
      </c>
      <c r="P60" s="76">
        <v>131314</v>
      </c>
      <c r="Q60" s="76">
        <v>30574</v>
      </c>
      <c r="R60" s="76">
        <v>166558</v>
      </c>
      <c r="S60" s="76">
        <v>814381</v>
      </c>
      <c r="T60" s="76">
        <v>211468</v>
      </c>
      <c r="U60" s="177">
        <v>137367</v>
      </c>
    </row>
    <row r="61" spans="2:21" s="11" customFormat="1" ht="15" customHeight="1" x14ac:dyDescent="0.2">
      <c r="B61" s="254" t="s">
        <v>60</v>
      </c>
      <c r="C61" s="208" t="s">
        <v>50</v>
      </c>
      <c r="D61" s="208"/>
      <c r="E61" s="208"/>
      <c r="F61" s="208"/>
      <c r="G61" s="208"/>
      <c r="H61" s="208"/>
      <c r="I61" s="208"/>
      <c r="J61" s="208"/>
      <c r="K61" s="208"/>
      <c r="L61" s="76"/>
      <c r="M61" s="76"/>
      <c r="N61" s="76"/>
      <c r="O61" s="76"/>
      <c r="P61" s="76"/>
      <c r="Q61" s="76"/>
      <c r="R61" s="76"/>
      <c r="S61" s="76"/>
      <c r="T61" s="76"/>
      <c r="U61" s="177"/>
    </row>
    <row r="62" spans="2:21" s="11" customFormat="1" ht="15" customHeight="1" x14ac:dyDescent="0.2">
      <c r="B62" s="75">
        <v>2020</v>
      </c>
      <c r="C62" s="208"/>
      <c r="D62" s="76">
        <v>21</v>
      </c>
      <c r="E62" s="76">
        <v>2387335</v>
      </c>
      <c r="F62" s="76">
        <v>1592887</v>
      </c>
      <c r="G62" s="76">
        <v>958500</v>
      </c>
      <c r="H62" s="76">
        <v>303595</v>
      </c>
      <c r="I62" s="76">
        <v>794448</v>
      </c>
      <c r="J62" s="76">
        <v>81158</v>
      </c>
      <c r="K62" s="76">
        <v>189279</v>
      </c>
      <c r="L62" s="76">
        <v>1356745</v>
      </c>
      <c r="M62" s="76">
        <v>872454</v>
      </c>
      <c r="N62" s="76">
        <v>526778</v>
      </c>
      <c r="O62" s="76">
        <v>484291</v>
      </c>
      <c r="P62" s="76">
        <v>128766</v>
      </c>
      <c r="Q62" s="76">
        <v>14237</v>
      </c>
      <c r="R62" s="76">
        <v>112151</v>
      </c>
      <c r="S62" s="76">
        <v>1030590</v>
      </c>
      <c r="T62" s="76">
        <v>193606</v>
      </c>
      <c r="U62" s="177">
        <v>330124</v>
      </c>
    </row>
    <row r="63" spans="2:21" s="11" customFormat="1" ht="15" customHeight="1" x14ac:dyDescent="0.2">
      <c r="B63" s="75">
        <v>2019</v>
      </c>
      <c r="C63" s="73"/>
      <c r="D63" s="76">
        <v>21</v>
      </c>
      <c r="E63" s="76">
        <v>2545944</v>
      </c>
      <c r="F63" s="76">
        <v>1717567</v>
      </c>
      <c r="G63" s="76">
        <v>1055842</v>
      </c>
      <c r="H63" s="76">
        <v>326264</v>
      </c>
      <c r="I63" s="76">
        <v>828377</v>
      </c>
      <c r="J63" s="76">
        <v>64426</v>
      </c>
      <c r="K63" s="76">
        <v>230981</v>
      </c>
      <c r="L63" s="76">
        <v>1420989</v>
      </c>
      <c r="M63" s="76">
        <v>810920</v>
      </c>
      <c r="N63" s="76">
        <v>424998</v>
      </c>
      <c r="O63" s="76">
        <v>610069</v>
      </c>
      <c r="P63" s="76">
        <v>135474</v>
      </c>
      <c r="Q63" s="76">
        <v>17560</v>
      </c>
      <c r="R63" s="76">
        <v>163899</v>
      </c>
      <c r="S63" s="76">
        <v>1124955</v>
      </c>
      <c r="T63" s="76">
        <v>218131</v>
      </c>
      <c r="U63" s="177">
        <v>277729</v>
      </c>
    </row>
    <row r="64" spans="2:21" s="11" customFormat="1" ht="15" customHeight="1" x14ac:dyDescent="0.2">
      <c r="B64" s="75">
        <v>2018</v>
      </c>
      <c r="C64" s="73"/>
      <c r="D64" s="76">
        <v>17</v>
      </c>
      <c r="E64" s="76">
        <v>2324989</v>
      </c>
      <c r="F64" s="76">
        <v>1563582</v>
      </c>
      <c r="G64" s="76">
        <v>856706</v>
      </c>
      <c r="H64" s="76">
        <v>357358</v>
      </c>
      <c r="I64" s="76">
        <v>761407</v>
      </c>
      <c r="J64" s="76">
        <v>54405</v>
      </c>
      <c r="K64" s="76">
        <v>252557</v>
      </c>
      <c r="L64" s="76">
        <v>1360780</v>
      </c>
      <c r="M64" s="76">
        <v>862581</v>
      </c>
      <c r="N64" s="76">
        <v>441993</v>
      </c>
      <c r="O64" s="76">
        <v>498199</v>
      </c>
      <c r="P64" s="76">
        <v>117901</v>
      </c>
      <c r="Q64" s="76">
        <v>13942</v>
      </c>
      <c r="R64" s="76">
        <v>135605</v>
      </c>
      <c r="S64" s="76">
        <v>964209</v>
      </c>
      <c r="T64" s="76">
        <v>196789</v>
      </c>
      <c r="U64" s="177">
        <v>236897</v>
      </c>
    </row>
    <row r="65" spans="2:21" s="11" customFormat="1" ht="15" customHeight="1" x14ac:dyDescent="0.2">
      <c r="B65" s="75">
        <v>2017</v>
      </c>
      <c r="C65" s="256"/>
      <c r="D65" s="76">
        <v>16</v>
      </c>
      <c r="E65" s="76">
        <v>2251434</v>
      </c>
      <c r="F65" s="76">
        <v>1560714</v>
      </c>
      <c r="G65" s="76">
        <v>802665</v>
      </c>
      <c r="H65" s="76">
        <v>400954</v>
      </c>
      <c r="I65" s="76">
        <v>690720</v>
      </c>
      <c r="J65" s="76">
        <v>36257</v>
      </c>
      <c r="K65" s="76">
        <v>259053</v>
      </c>
      <c r="L65" s="76">
        <v>1440522</v>
      </c>
      <c r="M65" s="76">
        <v>972058</v>
      </c>
      <c r="N65" s="76">
        <v>461027</v>
      </c>
      <c r="O65" s="76">
        <v>468464</v>
      </c>
      <c r="P65" s="76">
        <v>101471</v>
      </c>
      <c r="Q65" s="76">
        <v>14827</v>
      </c>
      <c r="R65" s="76">
        <v>121096</v>
      </c>
      <c r="S65" s="76">
        <v>810913</v>
      </c>
      <c r="T65" s="76">
        <v>196739</v>
      </c>
      <c r="U65" s="177">
        <v>199145</v>
      </c>
    </row>
    <row r="66" spans="2:21" s="11" customFormat="1" ht="15" customHeight="1" x14ac:dyDescent="0.2">
      <c r="B66" s="75">
        <v>2016</v>
      </c>
      <c r="C66" s="256"/>
      <c r="D66" s="76">
        <v>15</v>
      </c>
      <c r="E66" s="76">
        <v>2318650</v>
      </c>
      <c r="F66" s="76">
        <v>1573845</v>
      </c>
      <c r="G66" s="76">
        <v>773044</v>
      </c>
      <c r="H66" s="76">
        <v>455719</v>
      </c>
      <c r="I66" s="76">
        <v>744805</v>
      </c>
      <c r="J66" s="76">
        <v>34725</v>
      </c>
      <c r="K66" s="76">
        <v>294833</v>
      </c>
      <c r="L66" s="76">
        <v>1490101</v>
      </c>
      <c r="M66" s="76">
        <v>1017193</v>
      </c>
      <c r="N66" s="76">
        <v>504544</v>
      </c>
      <c r="O66" s="76">
        <v>472909</v>
      </c>
      <c r="P66" s="76">
        <v>97863</v>
      </c>
      <c r="Q66" s="76">
        <v>18639</v>
      </c>
      <c r="R66" s="76">
        <v>112121</v>
      </c>
      <c r="S66" s="76">
        <v>828549</v>
      </c>
      <c r="T66" s="76">
        <v>196239</v>
      </c>
      <c r="U66" s="177">
        <v>135847</v>
      </c>
    </row>
    <row r="67" spans="2:21" s="11" customFormat="1" ht="15" customHeight="1" x14ac:dyDescent="0.2">
      <c r="B67" s="75">
        <v>2015</v>
      </c>
      <c r="C67" s="75" t="s">
        <v>50</v>
      </c>
      <c r="D67" s="76">
        <v>12</v>
      </c>
      <c r="E67" s="76">
        <v>1840473</v>
      </c>
      <c r="F67" s="76">
        <v>1155894</v>
      </c>
      <c r="G67" s="76">
        <v>622846</v>
      </c>
      <c r="H67" s="76">
        <v>220634</v>
      </c>
      <c r="I67" s="76">
        <v>684579</v>
      </c>
      <c r="J67" s="76">
        <v>31052</v>
      </c>
      <c r="K67" s="76">
        <v>362721</v>
      </c>
      <c r="L67" s="76">
        <v>1181126</v>
      </c>
      <c r="M67" s="76">
        <v>703552</v>
      </c>
      <c r="N67" s="76">
        <v>416703</v>
      </c>
      <c r="O67" s="76">
        <v>477574</v>
      </c>
      <c r="P67" s="76">
        <v>154223</v>
      </c>
      <c r="Q67" s="76">
        <v>12399</v>
      </c>
      <c r="R67" s="76">
        <v>84910</v>
      </c>
      <c r="S67" s="76">
        <v>659346</v>
      </c>
      <c r="T67" s="76">
        <v>154614</v>
      </c>
      <c r="U67" s="177">
        <v>116996</v>
      </c>
    </row>
    <row r="68" spans="2:21" s="11" customFormat="1" ht="15" customHeight="1" x14ac:dyDescent="0.2">
      <c r="B68" s="255" t="s">
        <v>36</v>
      </c>
      <c r="C68" s="73"/>
      <c r="D68" s="73"/>
      <c r="E68" s="73"/>
      <c r="F68" s="73"/>
      <c r="G68" s="73"/>
      <c r="H68" s="73"/>
      <c r="I68" s="73"/>
      <c r="J68" s="73"/>
      <c r="K68" s="73"/>
      <c r="L68" s="76"/>
      <c r="M68" s="76"/>
      <c r="N68" s="76"/>
      <c r="O68" s="76"/>
      <c r="P68" s="76"/>
      <c r="Q68" s="76"/>
      <c r="R68" s="76"/>
      <c r="S68" s="76"/>
      <c r="T68" s="76"/>
      <c r="U68" s="177"/>
    </row>
    <row r="69" spans="2:21" s="11" customFormat="1" ht="15" customHeight="1" x14ac:dyDescent="0.2">
      <c r="B69" s="265" t="s">
        <v>17</v>
      </c>
      <c r="C69" s="73"/>
      <c r="D69" s="73"/>
      <c r="E69" s="73"/>
      <c r="F69" s="73"/>
      <c r="G69" s="73"/>
      <c r="H69" s="73"/>
      <c r="I69" s="73"/>
      <c r="J69" s="73"/>
      <c r="K69" s="73"/>
      <c r="L69" s="76"/>
      <c r="M69" s="76"/>
      <c r="N69" s="76"/>
      <c r="O69" s="76"/>
      <c r="P69" s="76"/>
      <c r="Q69" s="76"/>
      <c r="R69" s="76"/>
      <c r="S69" s="76"/>
      <c r="T69" s="76"/>
      <c r="U69" s="177"/>
    </row>
    <row r="70" spans="2:21" s="11" customFormat="1" ht="15" customHeight="1" x14ac:dyDescent="0.2">
      <c r="B70" s="75">
        <v>2020</v>
      </c>
      <c r="C70" s="73"/>
      <c r="D70" s="76">
        <v>4755</v>
      </c>
      <c r="E70" s="76">
        <v>108198</v>
      </c>
      <c r="F70" s="76">
        <v>49791</v>
      </c>
      <c r="G70" s="76">
        <v>47835</v>
      </c>
      <c r="H70" s="76">
        <v>233</v>
      </c>
      <c r="I70" s="76">
        <v>58407</v>
      </c>
      <c r="J70" s="76">
        <v>6806</v>
      </c>
      <c r="K70" s="76">
        <v>11814</v>
      </c>
      <c r="L70" s="76">
        <v>65132</v>
      </c>
      <c r="M70" s="76">
        <v>28294</v>
      </c>
      <c r="N70" s="76">
        <v>21322</v>
      </c>
      <c r="O70" s="76">
        <v>36839</v>
      </c>
      <c r="P70" s="76">
        <v>12837</v>
      </c>
      <c r="Q70" s="76">
        <v>1442</v>
      </c>
      <c r="R70" s="76">
        <v>8003</v>
      </c>
      <c r="S70" s="76">
        <v>43066</v>
      </c>
      <c r="T70" s="76">
        <v>15947</v>
      </c>
      <c r="U70" s="177">
        <v>-1912</v>
      </c>
    </row>
    <row r="71" spans="2:21" s="11" customFormat="1" ht="15" customHeight="1" x14ac:dyDescent="0.2">
      <c r="B71" s="75">
        <v>2019</v>
      </c>
      <c r="C71" s="73"/>
      <c r="D71" s="76">
        <v>4752</v>
      </c>
      <c r="E71" s="76">
        <v>112319</v>
      </c>
      <c r="F71" s="76">
        <v>51444</v>
      </c>
      <c r="G71" s="76">
        <v>49289</v>
      </c>
      <c r="H71" s="76">
        <v>263</v>
      </c>
      <c r="I71" s="76">
        <v>60874</v>
      </c>
      <c r="J71" s="76">
        <v>6664</v>
      </c>
      <c r="K71" s="76">
        <v>18545</v>
      </c>
      <c r="L71" s="76">
        <v>70921</v>
      </c>
      <c r="M71" s="76">
        <v>29102</v>
      </c>
      <c r="N71" s="76">
        <v>18732</v>
      </c>
      <c r="O71" s="76">
        <v>41819</v>
      </c>
      <c r="P71" s="76">
        <v>18284</v>
      </c>
      <c r="Q71" s="76">
        <v>1694</v>
      </c>
      <c r="R71" s="76">
        <v>7901</v>
      </c>
      <c r="S71" s="76">
        <v>41397</v>
      </c>
      <c r="T71" s="76">
        <v>21566</v>
      </c>
      <c r="U71" s="177">
        <v>-3342</v>
      </c>
    </row>
    <row r="72" spans="2:21" s="11" customFormat="1" ht="15" customHeight="1" x14ac:dyDescent="0.2">
      <c r="B72" s="75">
        <v>2018</v>
      </c>
      <c r="C72" s="73"/>
      <c r="D72" s="76">
        <v>4828</v>
      </c>
      <c r="E72" s="76">
        <v>103378</v>
      </c>
      <c r="F72" s="76">
        <v>45566</v>
      </c>
      <c r="G72" s="76">
        <v>42466</v>
      </c>
      <c r="H72" s="76">
        <v>246</v>
      </c>
      <c r="I72" s="76">
        <v>57812</v>
      </c>
      <c r="J72" s="76">
        <v>6157</v>
      </c>
      <c r="K72" s="76">
        <v>19325</v>
      </c>
      <c r="L72" s="76">
        <v>63884</v>
      </c>
      <c r="M72" s="76">
        <v>25950</v>
      </c>
      <c r="N72" s="76">
        <v>16075</v>
      </c>
      <c r="O72" s="76">
        <v>37934</v>
      </c>
      <c r="P72" s="76">
        <v>19802</v>
      </c>
      <c r="Q72" s="76">
        <v>1486</v>
      </c>
      <c r="R72" s="76">
        <v>3433</v>
      </c>
      <c r="S72" s="76">
        <v>39494</v>
      </c>
      <c r="T72" s="76">
        <v>22310</v>
      </c>
      <c r="U72" s="177">
        <v>-3705</v>
      </c>
    </row>
    <row r="73" spans="2:21" s="11" customFormat="1" ht="15" customHeight="1" x14ac:dyDescent="0.2">
      <c r="B73" s="75">
        <v>2017</v>
      </c>
      <c r="C73" s="254"/>
      <c r="D73" s="76">
        <v>4679</v>
      </c>
      <c r="E73" s="76">
        <v>95486</v>
      </c>
      <c r="F73" s="76">
        <v>44545</v>
      </c>
      <c r="G73" s="76">
        <v>41964</v>
      </c>
      <c r="H73" s="76">
        <v>207</v>
      </c>
      <c r="I73" s="76">
        <v>50941</v>
      </c>
      <c r="J73" s="76">
        <v>4898</v>
      </c>
      <c r="K73" s="76">
        <v>17960</v>
      </c>
      <c r="L73" s="76">
        <v>59736</v>
      </c>
      <c r="M73" s="76">
        <v>24513</v>
      </c>
      <c r="N73" s="76">
        <v>14535</v>
      </c>
      <c r="O73" s="76">
        <v>35223</v>
      </c>
      <c r="P73" s="76">
        <v>20189</v>
      </c>
      <c r="Q73" s="76">
        <v>1330</v>
      </c>
      <c r="R73" s="76">
        <v>3384</v>
      </c>
      <c r="S73" s="76">
        <v>35750</v>
      </c>
      <c r="T73" s="76">
        <v>16674</v>
      </c>
      <c r="U73" s="177">
        <v>-3290</v>
      </c>
    </row>
    <row r="74" spans="2:21" s="11" customFormat="1" ht="15" customHeight="1" x14ac:dyDescent="0.2">
      <c r="B74" s="75">
        <v>2016</v>
      </c>
      <c r="C74" s="254"/>
      <c r="D74" s="76">
        <v>4645</v>
      </c>
      <c r="E74" s="76">
        <v>83405</v>
      </c>
      <c r="F74" s="76">
        <v>41330</v>
      </c>
      <c r="G74" s="76">
        <v>38713</v>
      </c>
      <c r="H74" s="76">
        <v>187</v>
      </c>
      <c r="I74" s="76">
        <v>42075</v>
      </c>
      <c r="J74" s="76">
        <v>4256</v>
      </c>
      <c r="K74" s="76">
        <v>15395</v>
      </c>
      <c r="L74" s="76">
        <v>52885</v>
      </c>
      <c r="M74" s="76">
        <v>20369</v>
      </c>
      <c r="N74" s="76">
        <v>10161</v>
      </c>
      <c r="O74" s="76">
        <v>32516</v>
      </c>
      <c r="P74" s="76">
        <v>17727</v>
      </c>
      <c r="Q74" s="76">
        <v>1605</v>
      </c>
      <c r="R74" s="76">
        <v>3494</v>
      </c>
      <c r="S74" s="76">
        <v>30520</v>
      </c>
      <c r="T74" s="76">
        <v>15755</v>
      </c>
      <c r="U74" s="177">
        <v>-4149</v>
      </c>
    </row>
    <row r="75" spans="2:21" s="11" customFormat="1" ht="15" customHeight="1" x14ac:dyDescent="0.2">
      <c r="B75" s="75">
        <v>2015</v>
      </c>
      <c r="C75" s="75" t="s">
        <v>50</v>
      </c>
      <c r="D75" s="76">
        <v>4574</v>
      </c>
      <c r="E75" s="76">
        <v>83785</v>
      </c>
      <c r="F75" s="76">
        <v>45371</v>
      </c>
      <c r="G75" s="76">
        <v>42034</v>
      </c>
      <c r="H75" s="76">
        <v>186</v>
      </c>
      <c r="I75" s="76">
        <v>38414</v>
      </c>
      <c r="J75" s="76">
        <v>4657</v>
      </c>
      <c r="K75" s="76">
        <v>14540</v>
      </c>
      <c r="L75" s="76">
        <v>53032</v>
      </c>
      <c r="M75" s="76">
        <v>19393</v>
      </c>
      <c r="N75" s="76">
        <v>10020</v>
      </c>
      <c r="O75" s="76">
        <v>33639</v>
      </c>
      <c r="P75" s="76">
        <v>17839</v>
      </c>
      <c r="Q75" s="76">
        <v>1379</v>
      </c>
      <c r="R75" s="76">
        <v>2106</v>
      </c>
      <c r="S75" s="76">
        <v>30753</v>
      </c>
      <c r="T75" s="76">
        <v>16650</v>
      </c>
      <c r="U75" s="177">
        <v>-4820</v>
      </c>
    </row>
    <row r="76" spans="2:21" s="11" customFormat="1" ht="15" customHeight="1" x14ac:dyDescent="0.2">
      <c r="B76" s="265" t="s">
        <v>18</v>
      </c>
      <c r="C76" s="73"/>
      <c r="D76" s="73"/>
      <c r="E76" s="73"/>
      <c r="F76" s="73"/>
      <c r="G76" s="73"/>
      <c r="H76" s="73"/>
      <c r="I76" s="73"/>
      <c r="J76" s="73"/>
      <c r="K76" s="73"/>
      <c r="L76" s="76"/>
      <c r="M76" s="76"/>
      <c r="N76" s="76"/>
      <c r="O76" s="76"/>
      <c r="P76" s="76"/>
      <c r="Q76" s="76"/>
      <c r="R76" s="76"/>
      <c r="S76" s="76"/>
      <c r="T76" s="76"/>
      <c r="U76" s="177"/>
    </row>
    <row r="77" spans="2:21" s="11" customFormat="1" ht="15" customHeight="1" x14ac:dyDescent="0.2">
      <c r="B77" s="75">
        <v>2020</v>
      </c>
      <c r="C77" s="73"/>
      <c r="D77" s="76">
        <v>15</v>
      </c>
      <c r="E77" s="76">
        <v>57670</v>
      </c>
      <c r="F77" s="76">
        <v>21605</v>
      </c>
      <c r="G77" s="76">
        <v>20444</v>
      </c>
      <c r="H77" s="76">
        <v>1</v>
      </c>
      <c r="I77" s="76">
        <v>36066</v>
      </c>
      <c r="J77" s="76">
        <v>1183</v>
      </c>
      <c r="K77" s="76">
        <v>23167</v>
      </c>
      <c r="L77" s="76">
        <v>15591</v>
      </c>
      <c r="M77" s="76">
        <v>3179</v>
      </c>
      <c r="N77" s="76">
        <v>1281</v>
      </c>
      <c r="O77" s="76">
        <v>12412</v>
      </c>
      <c r="P77" s="76">
        <v>5106</v>
      </c>
      <c r="Q77" s="76">
        <v>561</v>
      </c>
      <c r="R77" s="76">
        <v>1156</v>
      </c>
      <c r="S77" s="76">
        <v>42079</v>
      </c>
      <c r="T77" s="76">
        <v>16493</v>
      </c>
      <c r="U77" s="177">
        <v>-1173</v>
      </c>
    </row>
    <row r="78" spans="2:21" s="11" customFormat="1" ht="15" customHeight="1" x14ac:dyDescent="0.2">
      <c r="B78" s="75">
        <v>2019</v>
      </c>
      <c r="C78" s="73"/>
      <c r="D78" s="76">
        <v>14</v>
      </c>
      <c r="E78" s="76">
        <v>67992</v>
      </c>
      <c r="F78" s="76">
        <v>22162</v>
      </c>
      <c r="G78" s="76">
        <v>20283</v>
      </c>
      <c r="H78" s="76">
        <v>21</v>
      </c>
      <c r="I78" s="76">
        <v>45830</v>
      </c>
      <c r="J78" s="76">
        <v>1176</v>
      </c>
      <c r="K78" s="76">
        <v>24207</v>
      </c>
      <c r="L78" s="76">
        <v>25974</v>
      </c>
      <c r="M78" s="76">
        <v>5706</v>
      </c>
      <c r="N78" s="76">
        <v>1995</v>
      </c>
      <c r="O78" s="76">
        <v>20268</v>
      </c>
      <c r="P78" s="76">
        <v>4855</v>
      </c>
      <c r="Q78" s="76">
        <v>605</v>
      </c>
      <c r="R78" s="76">
        <v>1325</v>
      </c>
      <c r="S78" s="76">
        <v>42018</v>
      </c>
      <c r="T78" s="76">
        <v>13672</v>
      </c>
      <c r="U78" s="182">
        <v>-933</v>
      </c>
    </row>
    <row r="79" spans="2:21" s="11" customFormat="1" ht="15" customHeight="1" x14ac:dyDescent="0.2">
      <c r="B79" s="75">
        <v>2018</v>
      </c>
      <c r="C79" s="73"/>
      <c r="D79" s="76">
        <v>15</v>
      </c>
      <c r="E79" s="76">
        <v>95577</v>
      </c>
      <c r="F79" s="76">
        <v>23196</v>
      </c>
      <c r="G79" s="76">
        <v>21248</v>
      </c>
      <c r="H79" s="76">
        <v>47</v>
      </c>
      <c r="I79" s="76">
        <v>72381</v>
      </c>
      <c r="J79" s="76">
        <v>1314</v>
      </c>
      <c r="K79" s="76">
        <v>48276</v>
      </c>
      <c r="L79" s="76">
        <v>45467</v>
      </c>
      <c r="M79" s="76">
        <v>4782</v>
      </c>
      <c r="N79" s="76">
        <v>655</v>
      </c>
      <c r="O79" s="76">
        <v>40685</v>
      </c>
      <c r="P79" s="76">
        <v>18953</v>
      </c>
      <c r="Q79" s="76">
        <v>646</v>
      </c>
      <c r="R79" s="76">
        <v>2454</v>
      </c>
      <c r="S79" s="76">
        <v>50110</v>
      </c>
      <c r="T79" s="76">
        <v>13686</v>
      </c>
      <c r="U79" s="177">
        <v>-3891</v>
      </c>
    </row>
    <row r="80" spans="2:21" s="11" customFormat="1" ht="15" customHeight="1" x14ac:dyDescent="0.2">
      <c r="B80" s="75">
        <v>2017</v>
      </c>
      <c r="C80" s="254"/>
      <c r="D80" s="76">
        <v>15</v>
      </c>
      <c r="E80" s="76">
        <v>110567</v>
      </c>
      <c r="F80" s="76">
        <v>22552</v>
      </c>
      <c r="G80" s="76">
        <v>21421</v>
      </c>
      <c r="H80" s="76">
        <v>71</v>
      </c>
      <c r="I80" s="76">
        <v>88015</v>
      </c>
      <c r="J80" s="76">
        <v>1185</v>
      </c>
      <c r="K80" s="76">
        <v>75427</v>
      </c>
      <c r="L80" s="76">
        <v>61899</v>
      </c>
      <c r="M80" s="76">
        <v>5129</v>
      </c>
      <c r="N80" s="76">
        <v>1383</v>
      </c>
      <c r="O80" s="76">
        <v>56770</v>
      </c>
      <c r="P80" s="76">
        <v>30915</v>
      </c>
      <c r="Q80" s="76">
        <v>714</v>
      </c>
      <c r="R80" s="76">
        <v>2239</v>
      </c>
      <c r="S80" s="76">
        <v>48668</v>
      </c>
      <c r="T80" s="76">
        <v>13686</v>
      </c>
      <c r="U80" s="177">
        <v>405</v>
      </c>
    </row>
    <row r="81" spans="2:21" s="11" customFormat="1" ht="15" customHeight="1" x14ac:dyDescent="0.2">
      <c r="B81" s="75">
        <v>2016</v>
      </c>
      <c r="C81" s="254"/>
      <c r="D81" s="76">
        <v>17</v>
      </c>
      <c r="E81" s="76">
        <v>131647</v>
      </c>
      <c r="F81" s="76">
        <v>25364</v>
      </c>
      <c r="G81" s="76">
        <v>24368</v>
      </c>
      <c r="H81" s="76">
        <v>115</v>
      </c>
      <c r="I81" s="76">
        <v>106283</v>
      </c>
      <c r="J81" s="76">
        <v>991</v>
      </c>
      <c r="K81" s="76">
        <v>85551</v>
      </c>
      <c r="L81" s="76">
        <v>80555</v>
      </c>
      <c r="M81" s="76">
        <v>9150</v>
      </c>
      <c r="N81" s="76">
        <v>5387</v>
      </c>
      <c r="O81" s="76">
        <v>71404</v>
      </c>
      <c r="P81" s="76">
        <v>36996</v>
      </c>
      <c r="Q81" s="76">
        <v>724</v>
      </c>
      <c r="R81" s="76">
        <v>2772</v>
      </c>
      <c r="S81" s="76">
        <v>51092</v>
      </c>
      <c r="T81" s="76">
        <v>10509</v>
      </c>
      <c r="U81" s="182">
        <v>-807</v>
      </c>
    </row>
    <row r="82" spans="2:21" s="11" customFormat="1" ht="15" customHeight="1" x14ac:dyDescent="0.2">
      <c r="B82" s="75">
        <v>2015</v>
      </c>
      <c r="C82" s="75" t="s">
        <v>50</v>
      </c>
      <c r="D82" s="76">
        <v>17</v>
      </c>
      <c r="E82" s="76">
        <v>34704</v>
      </c>
      <c r="F82" s="76">
        <v>25463</v>
      </c>
      <c r="G82" s="76">
        <v>24721</v>
      </c>
      <c r="H82" s="76">
        <v>124</v>
      </c>
      <c r="I82" s="76">
        <v>9241</v>
      </c>
      <c r="J82" s="76">
        <v>996</v>
      </c>
      <c r="K82" s="76">
        <v>3734</v>
      </c>
      <c r="L82" s="76">
        <v>16958</v>
      </c>
      <c r="M82" s="76">
        <v>8563</v>
      </c>
      <c r="N82" s="76">
        <v>5873</v>
      </c>
      <c r="O82" s="76">
        <v>8395</v>
      </c>
      <c r="P82" s="76">
        <v>1456</v>
      </c>
      <c r="Q82" s="76">
        <v>597</v>
      </c>
      <c r="R82" s="76">
        <v>3212</v>
      </c>
      <c r="S82" s="76">
        <v>17747</v>
      </c>
      <c r="T82" s="76">
        <v>4585</v>
      </c>
      <c r="U82" s="177">
        <v>-5421</v>
      </c>
    </row>
    <row r="83" spans="2:21" s="11" customFormat="1" ht="15" customHeight="1" x14ac:dyDescent="0.2">
      <c r="B83" s="265" t="s">
        <v>19</v>
      </c>
      <c r="C83" s="73"/>
      <c r="D83" s="73"/>
      <c r="E83" s="73"/>
      <c r="F83" s="73"/>
      <c r="G83" s="73"/>
      <c r="H83" s="73"/>
      <c r="I83" s="73"/>
      <c r="J83" s="73"/>
      <c r="K83" s="73"/>
      <c r="L83" s="76"/>
      <c r="M83" s="76"/>
      <c r="N83" s="76"/>
      <c r="O83" s="76"/>
      <c r="P83" s="76"/>
      <c r="Q83" s="76"/>
      <c r="R83" s="76"/>
      <c r="S83" s="76"/>
      <c r="T83" s="76"/>
      <c r="U83" s="177"/>
    </row>
    <row r="84" spans="2:21" s="11" customFormat="1" ht="15" customHeight="1" x14ac:dyDescent="0.2">
      <c r="B84" s="75">
        <v>2020</v>
      </c>
      <c r="C84" s="73"/>
      <c r="D84" s="76">
        <v>726</v>
      </c>
      <c r="E84" s="76">
        <v>483220</v>
      </c>
      <c r="F84" s="76">
        <v>214055</v>
      </c>
      <c r="G84" s="76">
        <v>162468</v>
      </c>
      <c r="H84" s="76">
        <v>2703</v>
      </c>
      <c r="I84" s="76">
        <v>269165</v>
      </c>
      <c r="J84" s="76">
        <v>90420</v>
      </c>
      <c r="K84" s="76">
        <v>77198</v>
      </c>
      <c r="L84" s="76">
        <v>222763</v>
      </c>
      <c r="M84" s="76">
        <v>95093</v>
      </c>
      <c r="N84" s="76">
        <v>62623</v>
      </c>
      <c r="O84" s="76">
        <v>127670</v>
      </c>
      <c r="P84" s="76">
        <v>44301</v>
      </c>
      <c r="Q84" s="76">
        <v>14663</v>
      </c>
      <c r="R84" s="76">
        <v>26439</v>
      </c>
      <c r="S84" s="76">
        <v>260457</v>
      </c>
      <c r="T84" s="76">
        <v>82758</v>
      </c>
      <c r="U84" s="177">
        <v>10341</v>
      </c>
    </row>
    <row r="85" spans="2:21" s="11" customFormat="1" ht="15" customHeight="1" x14ac:dyDescent="0.2">
      <c r="B85" s="75">
        <v>2019</v>
      </c>
      <c r="C85" s="73"/>
      <c r="D85" s="76">
        <v>717</v>
      </c>
      <c r="E85" s="76">
        <v>484699</v>
      </c>
      <c r="F85" s="76">
        <v>223465</v>
      </c>
      <c r="G85" s="76">
        <v>167853</v>
      </c>
      <c r="H85" s="76">
        <v>6910</v>
      </c>
      <c r="I85" s="76">
        <v>261235</v>
      </c>
      <c r="J85" s="76">
        <v>85354</v>
      </c>
      <c r="K85" s="76">
        <v>84527</v>
      </c>
      <c r="L85" s="76">
        <v>240490</v>
      </c>
      <c r="M85" s="76">
        <v>99649</v>
      </c>
      <c r="N85" s="76">
        <v>66783</v>
      </c>
      <c r="O85" s="76">
        <v>140841</v>
      </c>
      <c r="P85" s="76">
        <v>48031</v>
      </c>
      <c r="Q85" s="76">
        <v>17109</v>
      </c>
      <c r="R85" s="76">
        <v>28626</v>
      </c>
      <c r="S85" s="76">
        <v>244209</v>
      </c>
      <c r="T85" s="76">
        <v>82727</v>
      </c>
      <c r="U85" s="177">
        <v>2230</v>
      </c>
    </row>
    <row r="86" spans="2:21" s="11" customFormat="1" ht="15" customHeight="1" x14ac:dyDescent="0.2">
      <c r="B86" s="75">
        <v>2018</v>
      </c>
      <c r="C86" s="73"/>
      <c r="D86" s="76">
        <v>715</v>
      </c>
      <c r="E86" s="76">
        <v>478015</v>
      </c>
      <c r="F86" s="76">
        <v>226310</v>
      </c>
      <c r="G86" s="76">
        <v>158810</v>
      </c>
      <c r="H86" s="76">
        <v>20019</v>
      </c>
      <c r="I86" s="76">
        <v>251706</v>
      </c>
      <c r="J86" s="76">
        <v>85507</v>
      </c>
      <c r="K86" s="76">
        <v>77376</v>
      </c>
      <c r="L86" s="76">
        <v>263841</v>
      </c>
      <c r="M86" s="76">
        <v>123575</v>
      </c>
      <c r="N86" s="76">
        <v>91635</v>
      </c>
      <c r="O86" s="76">
        <v>140265</v>
      </c>
      <c r="P86" s="76">
        <v>48205</v>
      </c>
      <c r="Q86" s="76">
        <v>18008</v>
      </c>
      <c r="R86" s="76">
        <v>30468</v>
      </c>
      <c r="S86" s="76">
        <v>214174</v>
      </c>
      <c r="T86" s="76">
        <v>86139</v>
      </c>
      <c r="U86" s="177">
        <v>-9972</v>
      </c>
    </row>
    <row r="87" spans="2:21" s="11" customFormat="1" ht="15" customHeight="1" x14ac:dyDescent="0.2">
      <c r="B87" s="75">
        <v>2017</v>
      </c>
      <c r="C87" s="254"/>
      <c r="D87" s="76">
        <v>687</v>
      </c>
      <c r="E87" s="76">
        <v>465342</v>
      </c>
      <c r="F87" s="76">
        <v>220435</v>
      </c>
      <c r="G87" s="76">
        <v>151641</v>
      </c>
      <c r="H87" s="76">
        <v>24922</v>
      </c>
      <c r="I87" s="76">
        <v>244908</v>
      </c>
      <c r="J87" s="76">
        <v>82359</v>
      </c>
      <c r="K87" s="76">
        <v>76450</v>
      </c>
      <c r="L87" s="76">
        <v>264367</v>
      </c>
      <c r="M87" s="76">
        <v>125763</v>
      </c>
      <c r="N87" s="76">
        <v>90215</v>
      </c>
      <c r="O87" s="76">
        <v>138604</v>
      </c>
      <c r="P87" s="76">
        <v>47909</v>
      </c>
      <c r="Q87" s="76">
        <v>19347</v>
      </c>
      <c r="R87" s="76">
        <v>29753</v>
      </c>
      <c r="S87" s="76">
        <v>200976</v>
      </c>
      <c r="T87" s="76">
        <v>87386</v>
      </c>
      <c r="U87" s="177">
        <v>-23096</v>
      </c>
    </row>
    <row r="88" spans="2:21" s="11" customFormat="1" ht="15" customHeight="1" x14ac:dyDescent="0.2">
      <c r="B88" s="75">
        <v>2016</v>
      </c>
      <c r="C88" s="254"/>
      <c r="D88" s="76">
        <v>674</v>
      </c>
      <c r="E88" s="76">
        <v>439660</v>
      </c>
      <c r="F88" s="76">
        <v>210833</v>
      </c>
      <c r="G88" s="76">
        <v>138564</v>
      </c>
      <c r="H88" s="76">
        <v>24164</v>
      </c>
      <c r="I88" s="76">
        <v>228827</v>
      </c>
      <c r="J88" s="76">
        <v>79390</v>
      </c>
      <c r="K88" s="76">
        <v>72361</v>
      </c>
      <c r="L88" s="76">
        <v>256194</v>
      </c>
      <c r="M88" s="76">
        <v>121451</v>
      </c>
      <c r="N88" s="76">
        <v>84286</v>
      </c>
      <c r="O88" s="76">
        <v>134743</v>
      </c>
      <c r="P88" s="76">
        <v>46359</v>
      </c>
      <c r="Q88" s="76">
        <v>19924</v>
      </c>
      <c r="R88" s="76">
        <v>26961</v>
      </c>
      <c r="S88" s="76">
        <v>183466</v>
      </c>
      <c r="T88" s="76">
        <v>80543</v>
      </c>
      <c r="U88" s="177">
        <v>-29631</v>
      </c>
    </row>
    <row r="89" spans="2:21" s="11" customFormat="1" ht="15" customHeight="1" x14ac:dyDescent="0.2">
      <c r="B89" s="75">
        <v>2015</v>
      </c>
      <c r="C89" s="75" t="s">
        <v>50</v>
      </c>
      <c r="D89" s="76">
        <v>685</v>
      </c>
      <c r="E89" s="76">
        <v>461368</v>
      </c>
      <c r="F89" s="76">
        <v>239621</v>
      </c>
      <c r="G89" s="76">
        <v>135215</v>
      </c>
      <c r="H89" s="76">
        <v>19625</v>
      </c>
      <c r="I89" s="76">
        <v>221747</v>
      </c>
      <c r="J89" s="76">
        <v>77192</v>
      </c>
      <c r="K89" s="76">
        <v>75403</v>
      </c>
      <c r="L89" s="76">
        <v>278274</v>
      </c>
      <c r="M89" s="76">
        <v>105688</v>
      </c>
      <c r="N89" s="76">
        <v>53251</v>
      </c>
      <c r="O89" s="76">
        <v>172586</v>
      </c>
      <c r="P89" s="76">
        <v>45049</v>
      </c>
      <c r="Q89" s="76">
        <v>20260</v>
      </c>
      <c r="R89" s="76">
        <v>60858</v>
      </c>
      <c r="S89" s="76">
        <v>183094</v>
      </c>
      <c r="T89" s="76">
        <v>87521</v>
      </c>
      <c r="U89" s="177">
        <v>-23322</v>
      </c>
    </row>
    <row r="90" spans="2:21" s="11" customFormat="1" ht="15" customHeight="1" x14ac:dyDescent="0.2">
      <c r="B90" s="265" t="s">
        <v>20</v>
      </c>
      <c r="C90" s="73"/>
      <c r="D90" s="73"/>
      <c r="E90" s="73"/>
      <c r="F90" s="73"/>
      <c r="G90" s="73"/>
      <c r="H90" s="73"/>
      <c r="I90" s="73"/>
      <c r="J90" s="73"/>
      <c r="K90" s="73"/>
      <c r="L90" s="76"/>
      <c r="M90" s="76"/>
      <c r="N90" s="76"/>
      <c r="O90" s="76"/>
      <c r="P90" s="76"/>
      <c r="Q90" s="76"/>
      <c r="R90" s="76"/>
      <c r="S90" s="76"/>
      <c r="T90" s="76"/>
      <c r="U90" s="177"/>
    </row>
    <row r="91" spans="2:21" s="11" customFormat="1" ht="15" customHeight="1" x14ac:dyDescent="0.2">
      <c r="B91" s="75">
        <v>2020</v>
      </c>
      <c r="C91" s="73"/>
      <c r="D91" s="76">
        <v>73</v>
      </c>
      <c r="E91" s="76">
        <v>638692</v>
      </c>
      <c r="F91" s="76">
        <v>468750</v>
      </c>
      <c r="G91" s="76">
        <v>391017</v>
      </c>
      <c r="H91" s="76">
        <v>7568</v>
      </c>
      <c r="I91" s="76">
        <v>169942</v>
      </c>
      <c r="J91" s="76">
        <v>12645</v>
      </c>
      <c r="K91" s="76">
        <v>41638</v>
      </c>
      <c r="L91" s="76">
        <v>451032</v>
      </c>
      <c r="M91" s="76">
        <v>319514</v>
      </c>
      <c r="N91" s="76">
        <v>273854</v>
      </c>
      <c r="O91" s="76">
        <v>131518</v>
      </c>
      <c r="P91" s="76">
        <v>18472</v>
      </c>
      <c r="Q91" s="76">
        <v>5389</v>
      </c>
      <c r="R91" s="76">
        <v>76582</v>
      </c>
      <c r="S91" s="76">
        <v>187660</v>
      </c>
      <c r="T91" s="76">
        <v>25597</v>
      </c>
      <c r="U91" s="177">
        <v>58924</v>
      </c>
    </row>
    <row r="92" spans="2:21" s="11" customFormat="1" ht="15" customHeight="1" x14ac:dyDescent="0.2">
      <c r="B92" s="75">
        <v>2019</v>
      </c>
      <c r="C92" s="73"/>
      <c r="D92" s="76">
        <v>72</v>
      </c>
      <c r="E92" s="76">
        <v>644787</v>
      </c>
      <c r="F92" s="76">
        <v>465780</v>
      </c>
      <c r="G92" s="76">
        <v>385688</v>
      </c>
      <c r="H92" s="76">
        <v>8321</v>
      </c>
      <c r="I92" s="76">
        <v>179007</v>
      </c>
      <c r="J92" s="76">
        <v>10356</v>
      </c>
      <c r="K92" s="76">
        <v>53157</v>
      </c>
      <c r="L92" s="76">
        <v>455188</v>
      </c>
      <c r="M92" s="76">
        <v>270824</v>
      </c>
      <c r="N92" s="76">
        <v>232231</v>
      </c>
      <c r="O92" s="76">
        <v>184364</v>
      </c>
      <c r="P92" s="76">
        <v>25826</v>
      </c>
      <c r="Q92" s="76">
        <v>6283</v>
      </c>
      <c r="R92" s="76">
        <v>111030</v>
      </c>
      <c r="S92" s="76">
        <v>189598</v>
      </c>
      <c r="T92" s="76">
        <v>25592</v>
      </c>
      <c r="U92" s="177">
        <v>57357</v>
      </c>
    </row>
    <row r="93" spans="2:21" s="11" customFormat="1" ht="15" customHeight="1" x14ac:dyDescent="0.2">
      <c r="B93" s="75">
        <v>2018</v>
      </c>
      <c r="C93" s="73"/>
      <c r="D93" s="76">
        <v>70</v>
      </c>
      <c r="E93" s="76">
        <v>619263</v>
      </c>
      <c r="F93" s="76">
        <v>447290</v>
      </c>
      <c r="G93" s="76">
        <v>371338</v>
      </c>
      <c r="H93" s="76">
        <v>3863</v>
      </c>
      <c r="I93" s="76">
        <v>171972</v>
      </c>
      <c r="J93" s="76">
        <v>11291</v>
      </c>
      <c r="K93" s="76">
        <v>51184</v>
      </c>
      <c r="L93" s="76">
        <v>439598</v>
      </c>
      <c r="M93" s="76">
        <v>339772</v>
      </c>
      <c r="N93" s="76">
        <v>302791</v>
      </c>
      <c r="O93" s="76">
        <v>99827</v>
      </c>
      <c r="P93" s="76">
        <v>25937</v>
      </c>
      <c r="Q93" s="76">
        <v>4603</v>
      </c>
      <c r="R93" s="76">
        <v>37749</v>
      </c>
      <c r="S93" s="76">
        <v>179664</v>
      </c>
      <c r="T93" s="76">
        <v>23292</v>
      </c>
      <c r="U93" s="177">
        <v>58190</v>
      </c>
    </row>
    <row r="94" spans="2:21" s="11" customFormat="1" ht="15" customHeight="1" x14ac:dyDescent="0.2">
      <c r="B94" s="75">
        <v>2017</v>
      </c>
      <c r="C94" s="254"/>
      <c r="D94" s="76">
        <v>57</v>
      </c>
      <c r="E94" s="76">
        <v>591835</v>
      </c>
      <c r="F94" s="76">
        <v>433846</v>
      </c>
      <c r="G94" s="76">
        <v>361273</v>
      </c>
      <c r="H94" s="76">
        <v>3994</v>
      </c>
      <c r="I94" s="76">
        <v>157989</v>
      </c>
      <c r="J94" s="76">
        <v>10835</v>
      </c>
      <c r="K94" s="76">
        <v>47602</v>
      </c>
      <c r="L94" s="76">
        <v>438975</v>
      </c>
      <c r="M94" s="76">
        <v>343570</v>
      </c>
      <c r="N94" s="76">
        <v>309053</v>
      </c>
      <c r="O94" s="76">
        <v>95405</v>
      </c>
      <c r="P94" s="76">
        <v>23387</v>
      </c>
      <c r="Q94" s="76">
        <v>4155</v>
      </c>
      <c r="R94" s="76">
        <v>34526</v>
      </c>
      <c r="S94" s="76">
        <v>152860</v>
      </c>
      <c r="T94" s="76">
        <v>23241</v>
      </c>
      <c r="U94" s="177">
        <v>58495</v>
      </c>
    </row>
    <row r="95" spans="2:21" s="11" customFormat="1" ht="15" customHeight="1" x14ac:dyDescent="0.2">
      <c r="B95" s="75">
        <v>2016</v>
      </c>
      <c r="C95" s="254"/>
      <c r="D95" s="76">
        <v>58</v>
      </c>
      <c r="E95" s="76">
        <v>607065</v>
      </c>
      <c r="F95" s="76">
        <v>417251</v>
      </c>
      <c r="G95" s="76">
        <v>351051</v>
      </c>
      <c r="H95" s="76">
        <v>3906</v>
      </c>
      <c r="I95" s="76">
        <v>189814</v>
      </c>
      <c r="J95" s="76">
        <v>11286</v>
      </c>
      <c r="K95" s="76">
        <v>77152</v>
      </c>
      <c r="L95" s="76">
        <v>453398</v>
      </c>
      <c r="M95" s="76">
        <v>345738</v>
      </c>
      <c r="N95" s="76">
        <v>313780</v>
      </c>
      <c r="O95" s="76">
        <v>107660</v>
      </c>
      <c r="P95" s="76">
        <v>24048</v>
      </c>
      <c r="Q95" s="76">
        <v>6453</v>
      </c>
      <c r="R95" s="76">
        <v>32916</v>
      </c>
      <c r="S95" s="76">
        <v>153667</v>
      </c>
      <c r="T95" s="76">
        <v>23190</v>
      </c>
      <c r="U95" s="177">
        <v>51151</v>
      </c>
    </row>
    <row r="96" spans="2:21" s="11" customFormat="1" ht="15" customHeight="1" x14ac:dyDescent="0.2">
      <c r="B96" s="75">
        <v>2015</v>
      </c>
      <c r="C96" s="75" t="s">
        <v>50</v>
      </c>
      <c r="D96" s="76">
        <v>15</v>
      </c>
      <c r="E96" s="76">
        <v>615262</v>
      </c>
      <c r="F96" s="76">
        <v>423613</v>
      </c>
      <c r="G96" s="76">
        <v>363039</v>
      </c>
      <c r="H96" s="76">
        <v>2909</v>
      </c>
      <c r="I96" s="76">
        <v>191649</v>
      </c>
      <c r="J96" s="76">
        <v>10368</v>
      </c>
      <c r="K96" s="76">
        <v>96214</v>
      </c>
      <c r="L96" s="76">
        <v>457540</v>
      </c>
      <c r="M96" s="76">
        <v>371750</v>
      </c>
      <c r="N96" s="76">
        <v>327711</v>
      </c>
      <c r="O96" s="76">
        <v>85790</v>
      </c>
      <c r="P96" s="76">
        <v>20576</v>
      </c>
      <c r="Q96" s="76">
        <v>6368</v>
      </c>
      <c r="R96" s="76">
        <v>26283</v>
      </c>
      <c r="S96" s="76">
        <v>157722</v>
      </c>
      <c r="T96" s="76">
        <v>23191</v>
      </c>
      <c r="U96" s="177">
        <v>51522</v>
      </c>
    </row>
    <row r="97" spans="2:21" s="11" customFormat="1" ht="15" customHeight="1" x14ac:dyDescent="0.2">
      <c r="B97" s="265" t="s">
        <v>21</v>
      </c>
      <c r="C97" s="73"/>
      <c r="D97" s="73"/>
      <c r="E97" s="73"/>
      <c r="F97" s="73"/>
      <c r="G97" s="73"/>
      <c r="H97" s="73"/>
      <c r="I97" s="73"/>
      <c r="J97" s="73"/>
      <c r="K97" s="73"/>
      <c r="L97" s="76"/>
      <c r="M97" s="76"/>
      <c r="N97" s="76"/>
      <c r="O97" s="76"/>
      <c r="P97" s="76"/>
      <c r="Q97" s="76"/>
      <c r="R97" s="76"/>
      <c r="S97" s="76"/>
      <c r="T97" s="76"/>
      <c r="U97" s="177"/>
    </row>
    <row r="98" spans="2:21" s="11" customFormat="1" ht="15" customHeight="1" x14ac:dyDescent="0.2">
      <c r="B98" s="75">
        <v>2020</v>
      </c>
      <c r="C98" s="73"/>
      <c r="D98" s="76">
        <v>20</v>
      </c>
      <c r="E98" s="76">
        <v>385670</v>
      </c>
      <c r="F98" s="76">
        <v>274389</v>
      </c>
      <c r="G98" s="76">
        <v>7286</v>
      </c>
      <c r="H98" s="76">
        <v>257945</v>
      </c>
      <c r="I98" s="76">
        <v>111281</v>
      </c>
      <c r="J98" s="76">
        <v>4445</v>
      </c>
      <c r="K98" s="76">
        <v>52950</v>
      </c>
      <c r="L98" s="76">
        <v>215762</v>
      </c>
      <c r="M98" s="76">
        <v>168996</v>
      </c>
      <c r="N98" s="76">
        <v>8439</v>
      </c>
      <c r="O98" s="76">
        <v>46766</v>
      </c>
      <c r="P98" s="76">
        <v>6413</v>
      </c>
      <c r="Q98" s="76">
        <v>832</v>
      </c>
      <c r="R98" s="76">
        <v>10086</v>
      </c>
      <c r="S98" s="76">
        <v>169908</v>
      </c>
      <c r="T98" s="76">
        <v>20758</v>
      </c>
      <c r="U98" s="177">
        <v>14438</v>
      </c>
    </row>
    <row r="99" spans="2:21" s="11" customFormat="1" ht="15" customHeight="1" x14ac:dyDescent="0.2">
      <c r="B99" s="75">
        <v>2019</v>
      </c>
      <c r="C99" s="73"/>
      <c r="D99" s="76">
        <v>22</v>
      </c>
      <c r="E99" s="76">
        <v>409630</v>
      </c>
      <c r="F99" s="76">
        <v>285945</v>
      </c>
      <c r="G99" s="76">
        <v>5676</v>
      </c>
      <c r="H99" s="76">
        <v>269655</v>
      </c>
      <c r="I99" s="76">
        <v>123685</v>
      </c>
      <c r="J99" s="76">
        <v>4178</v>
      </c>
      <c r="K99" s="76">
        <v>49159</v>
      </c>
      <c r="L99" s="76">
        <v>249012</v>
      </c>
      <c r="M99" s="76">
        <v>204557</v>
      </c>
      <c r="N99" s="76">
        <v>10782</v>
      </c>
      <c r="O99" s="76">
        <v>44454</v>
      </c>
      <c r="P99" s="76">
        <v>5765</v>
      </c>
      <c r="Q99" s="76">
        <v>2343</v>
      </c>
      <c r="R99" s="76">
        <v>7203</v>
      </c>
      <c r="S99" s="76">
        <v>160618</v>
      </c>
      <c r="T99" s="76">
        <v>20809</v>
      </c>
      <c r="U99" s="177">
        <v>14206</v>
      </c>
    </row>
    <row r="100" spans="2:21" s="11" customFormat="1" ht="15" customHeight="1" x14ac:dyDescent="0.2">
      <c r="B100" s="75">
        <v>2018</v>
      </c>
      <c r="C100" s="73"/>
      <c r="D100" s="76">
        <v>21</v>
      </c>
      <c r="E100" s="76">
        <v>419682</v>
      </c>
      <c r="F100" s="76">
        <v>292905</v>
      </c>
      <c r="G100" s="76">
        <v>5530</v>
      </c>
      <c r="H100" s="76">
        <v>278607</v>
      </c>
      <c r="I100" s="76">
        <v>126777</v>
      </c>
      <c r="J100" s="76">
        <v>3841</v>
      </c>
      <c r="K100" s="76">
        <v>48067</v>
      </c>
      <c r="L100" s="76">
        <v>265726</v>
      </c>
      <c r="M100" s="76">
        <v>225116</v>
      </c>
      <c r="N100" s="76">
        <v>12449</v>
      </c>
      <c r="O100" s="76">
        <v>40610</v>
      </c>
      <c r="P100" s="76">
        <v>5124</v>
      </c>
      <c r="Q100" s="76">
        <v>974</v>
      </c>
      <c r="R100" s="76">
        <v>8756</v>
      </c>
      <c r="S100" s="76">
        <v>153956</v>
      </c>
      <c r="T100" s="76">
        <v>20799</v>
      </c>
      <c r="U100" s="177">
        <v>13170</v>
      </c>
    </row>
    <row r="101" spans="2:21" s="11" customFormat="1" ht="15" customHeight="1" x14ac:dyDescent="0.2">
      <c r="B101" s="75">
        <v>2017</v>
      </c>
      <c r="C101" s="254"/>
      <c r="D101" s="76">
        <v>26</v>
      </c>
      <c r="E101" s="76">
        <v>400042</v>
      </c>
      <c r="F101" s="76">
        <v>302182</v>
      </c>
      <c r="G101" s="76">
        <v>6912</v>
      </c>
      <c r="H101" s="76">
        <v>289187</v>
      </c>
      <c r="I101" s="76">
        <v>97860</v>
      </c>
      <c r="J101" s="76">
        <v>3652</v>
      </c>
      <c r="K101" s="76">
        <v>50049</v>
      </c>
      <c r="L101" s="76">
        <v>275050</v>
      </c>
      <c r="M101" s="76">
        <v>228206</v>
      </c>
      <c r="N101" s="76">
        <v>12020</v>
      </c>
      <c r="O101" s="76">
        <v>46844</v>
      </c>
      <c r="P101" s="76">
        <v>7149</v>
      </c>
      <c r="Q101" s="76">
        <v>1791</v>
      </c>
      <c r="R101" s="76">
        <v>10464</v>
      </c>
      <c r="S101" s="76">
        <v>124991</v>
      </c>
      <c r="T101" s="76">
        <v>21703</v>
      </c>
      <c r="U101" s="177">
        <v>10411</v>
      </c>
    </row>
    <row r="102" spans="2:21" s="11" customFormat="1" ht="15" customHeight="1" x14ac:dyDescent="0.2">
      <c r="B102" s="75">
        <v>2016</v>
      </c>
      <c r="C102" s="254"/>
      <c r="D102" s="76">
        <v>24</v>
      </c>
      <c r="E102" s="76">
        <v>411050</v>
      </c>
      <c r="F102" s="76">
        <v>313404</v>
      </c>
      <c r="G102" s="76">
        <v>6758</v>
      </c>
      <c r="H102" s="76">
        <v>301989</v>
      </c>
      <c r="I102" s="76">
        <v>97646</v>
      </c>
      <c r="J102" s="76">
        <v>3147</v>
      </c>
      <c r="K102" s="76">
        <v>42953</v>
      </c>
      <c r="L102" s="76">
        <v>288761</v>
      </c>
      <c r="M102" s="76">
        <v>237347</v>
      </c>
      <c r="N102" s="76">
        <v>16587</v>
      </c>
      <c r="O102" s="76">
        <v>51415</v>
      </c>
      <c r="P102" s="76">
        <v>12567</v>
      </c>
      <c r="Q102" s="76">
        <v>1887</v>
      </c>
      <c r="R102" s="76">
        <v>10031</v>
      </c>
      <c r="S102" s="76">
        <v>122289</v>
      </c>
      <c r="T102" s="76">
        <v>21628</v>
      </c>
      <c r="U102" s="177">
        <v>12384</v>
      </c>
    </row>
    <row r="103" spans="2:21" s="11" customFormat="1" ht="15" customHeight="1" x14ac:dyDescent="0.2">
      <c r="B103" s="75">
        <v>2015</v>
      </c>
      <c r="C103" s="75" t="s">
        <v>50</v>
      </c>
      <c r="D103" s="76">
        <v>21</v>
      </c>
      <c r="E103" s="76">
        <v>283890</v>
      </c>
      <c r="F103" s="76">
        <v>209194</v>
      </c>
      <c r="G103" s="76">
        <v>8529</v>
      </c>
      <c r="H103" s="76">
        <v>191369</v>
      </c>
      <c r="I103" s="76">
        <v>74696</v>
      </c>
      <c r="J103" s="76">
        <v>3848</v>
      </c>
      <c r="K103" s="76">
        <v>28285</v>
      </c>
      <c r="L103" s="76">
        <v>161621</v>
      </c>
      <c r="M103" s="76">
        <v>136935</v>
      </c>
      <c r="N103" s="76">
        <v>24311</v>
      </c>
      <c r="O103" s="76">
        <v>24687</v>
      </c>
      <c r="P103" s="76">
        <v>10499</v>
      </c>
      <c r="Q103" s="76">
        <v>1569</v>
      </c>
      <c r="R103" s="76">
        <v>5638</v>
      </c>
      <c r="S103" s="76">
        <v>122269</v>
      </c>
      <c r="T103" s="76">
        <v>21673</v>
      </c>
      <c r="U103" s="177">
        <v>-13345</v>
      </c>
    </row>
    <row r="104" spans="2:21" s="11" customFormat="1" ht="15" customHeight="1" x14ac:dyDescent="0.2">
      <c r="B104" s="265" t="s">
        <v>22</v>
      </c>
      <c r="C104" s="73"/>
      <c r="D104" s="73"/>
      <c r="E104" s="73"/>
      <c r="F104" s="73"/>
      <c r="G104" s="73"/>
      <c r="H104" s="73"/>
      <c r="I104" s="73"/>
      <c r="J104" s="73"/>
      <c r="K104" s="73"/>
      <c r="L104" s="76"/>
      <c r="M104" s="76"/>
      <c r="N104" s="76"/>
      <c r="O104" s="76"/>
      <c r="P104" s="76"/>
      <c r="Q104" s="76"/>
      <c r="R104" s="76"/>
      <c r="S104" s="76"/>
      <c r="T104" s="76"/>
      <c r="U104" s="177"/>
    </row>
    <row r="105" spans="2:21" s="11" customFormat="1" ht="15" customHeight="1" x14ac:dyDescent="0.2">
      <c r="B105" s="75">
        <v>2020</v>
      </c>
      <c r="C105" s="73"/>
      <c r="D105" s="76">
        <v>1357</v>
      </c>
      <c r="E105" s="76">
        <v>1244005</v>
      </c>
      <c r="F105" s="76">
        <v>444237</v>
      </c>
      <c r="G105" s="76">
        <v>279090</v>
      </c>
      <c r="H105" s="76">
        <v>7202</v>
      </c>
      <c r="I105" s="76">
        <v>799768</v>
      </c>
      <c r="J105" s="76">
        <v>239707</v>
      </c>
      <c r="K105" s="76">
        <v>193540</v>
      </c>
      <c r="L105" s="76">
        <v>829534</v>
      </c>
      <c r="M105" s="76">
        <v>370546</v>
      </c>
      <c r="N105" s="76">
        <v>253568</v>
      </c>
      <c r="O105" s="76">
        <v>458989</v>
      </c>
      <c r="P105" s="76">
        <v>137853</v>
      </c>
      <c r="Q105" s="76">
        <v>31255</v>
      </c>
      <c r="R105" s="76">
        <v>65633</v>
      </c>
      <c r="S105" s="76">
        <v>414471</v>
      </c>
      <c r="T105" s="76">
        <v>164097</v>
      </c>
      <c r="U105" s="177">
        <v>-38480</v>
      </c>
    </row>
    <row r="106" spans="2:21" s="11" customFormat="1" ht="15" customHeight="1" x14ac:dyDescent="0.2">
      <c r="B106" s="75">
        <v>2019</v>
      </c>
      <c r="C106" s="73"/>
      <c r="D106" s="76">
        <v>1306</v>
      </c>
      <c r="E106" s="76">
        <v>1285363</v>
      </c>
      <c r="F106" s="76">
        <v>427229</v>
      </c>
      <c r="G106" s="76">
        <v>276052</v>
      </c>
      <c r="H106" s="76">
        <v>4513</v>
      </c>
      <c r="I106" s="76">
        <v>858134</v>
      </c>
      <c r="J106" s="76">
        <v>234861</v>
      </c>
      <c r="K106" s="76">
        <v>248515</v>
      </c>
      <c r="L106" s="76">
        <v>836415</v>
      </c>
      <c r="M106" s="76">
        <v>360698</v>
      </c>
      <c r="N106" s="76">
        <v>239923</v>
      </c>
      <c r="O106" s="76">
        <v>475717</v>
      </c>
      <c r="P106" s="76">
        <v>144268</v>
      </c>
      <c r="Q106" s="76">
        <v>32071</v>
      </c>
      <c r="R106" s="76">
        <v>62303</v>
      </c>
      <c r="S106" s="76">
        <v>448948</v>
      </c>
      <c r="T106" s="76">
        <v>169091</v>
      </c>
      <c r="U106" s="177">
        <v>-63713</v>
      </c>
    </row>
    <row r="107" spans="2:21" s="11" customFormat="1" ht="15" customHeight="1" x14ac:dyDescent="0.2">
      <c r="B107" s="75">
        <v>2018</v>
      </c>
      <c r="C107" s="73"/>
      <c r="D107" s="76">
        <v>1217</v>
      </c>
      <c r="E107" s="76">
        <v>1187184</v>
      </c>
      <c r="F107" s="76">
        <v>400833</v>
      </c>
      <c r="G107" s="76">
        <v>261641</v>
      </c>
      <c r="H107" s="76">
        <v>4137</v>
      </c>
      <c r="I107" s="76">
        <v>786350</v>
      </c>
      <c r="J107" s="76">
        <v>232840</v>
      </c>
      <c r="K107" s="76">
        <v>262269</v>
      </c>
      <c r="L107" s="76">
        <v>872048</v>
      </c>
      <c r="M107" s="76">
        <v>401932</v>
      </c>
      <c r="N107" s="76">
        <v>294618</v>
      </c>
      <c r="O107" s="76">
        <v>470116</v>
      </c>
      <c r="P107" s="76">
        <v>132392</v>
      </c>
      <c r="Q107" s="76">
        <v>27990</v>
      </c>
      <c r="R107" s="76">
        <v>95343</v>
      </c>
      <c r="S107" s="76">
        <v>315136</v>
      </c>
      <c r="T107" s="76">
        <v>159653</v>
      </c>
      <c r="U107" s="177">
        <v>-91064</v>
      </c>
    </row>
    <row r="108" spans="2:21" s="11" customFormat="1" ht="15" customHeight="1" x14ac:dyDescent="0.2">
      <c r="B108" s="75">
        <v>2017</v>
      </c>
      <c r="C108" s="254"/>
      <c r="D108" s="76">
        <v>1142</v>
      </c>
      <c r="E108" s="76">
        <v>1189603</v>
      </c>
      <c r="F108" s="76">
        <v>414629</v>
      </c>
      <c r="G108" s="76">
        <v>246890</v>
      </c>
      <c r="H108" s="76">
        <v>8258</v>
      </c>
      <c r="I108" s="76">
        <v>774974</v>
      </c>
      <c r="J108" s="76">
        <v>245751</v>
      </c>
      <c r="K108" s="76">
        <v>265282</v>
      </c>
      <c r="L108" s="76">
        <v>918233</v>
      </c>
      <c r="M108" s="76">
        <v>479571</v>
      </c>
      <c r="N108" s="76">
        <v>296452</v>
      </c>
      <c r="O108" s="76">
        <v>438662</v>
      </c>
      <c r="P108" s="76">
        <v>127465</v>
      </c>
      <c r="Q108" s="76">
        <v>29397</v>
      </c>
      <c r="R108" s="76">
        <v>58995</v>
      </c>
      <c r="S108" s="76">
        <v>271370</v>
      </c>
      <c r="T108" s="76">
        <v>187116</v>
      </c>
      <c r="U108" s="177">
        <v>-112327</v>
      </c>
    </row>
    <row r="109" spans="2:21" s="11" customFormat="1" ht="15" customHeight="1" x14ac:dyDescent="0.2">
      <c r="B109" s="75">
        <v>2016</v>
      </c>
      <c r="C109" s="254"/>
      <c r="D109" s="76">
        <v>1101</v>
      </c>
      <c r="E109" s="76">
        <v>1226289</v>
      </c>
      <c r="F109" s="76">
        <v>421279</v>
      </c>
      <c r="G109" s="76">
        <v>247084</v>
      </c>
      <c r="H109" s="76">
        <v>7805</v>
      </c>
      <c r="I109" s="76">
        <v>805010</v>
      </c>
      <c r="J109" s="76">
        <v>246074</v>
      </c>
      <c r="K109" s="76">
        <v>261980</v>
      </c>
      <c r="L109" s="76">
        <v>978557</v>
      </c>
      <c r="M109" s="76">
        <v>508688</v>
      </c>
      <c r="N109" s="76">
        <v>326981</v>
      </c>
      <c r="O109" s="76">
        <v>469869</v>
      </c>
      <c r="P109" s="76">
        <v>102468</v>
      </c>
      <c r="Q109" s="76">
        <v>32821</v>
      </c>
      <c r="R109" s="76">
        <v>57419</v>
      </c>
      <c r="S109" s="76">
        <v>247732</v>
      </c>
      <c r="T109" s="76">
        <v>159036</v>
      </c>
      <c r="U109" s="177">
        <v>-96044</v>
      </c>
    </row>
    <row r="110" spans="2:21" s="11" customFormat="1" ht="15" customHeight="1" x14ac:dyDescent="0.2">
      <c r="B110" s="75">
        <v>2015</v>
      </c>
      <c r="C110" s="75" t="s">
        <v>50</v>
      </c>
      <c r="D110" s="76">
        <v>1137</v>
      </c>
      <c r="E110" s="76">
        <v>1439074</v>
      </c>
      <c r="F110" s="76">
        <v>486079</v>
      </c>
      <c r="G110" s="76">
        <v>278827</v>
      </c>
      <c r="H110" s="76">
        <v>8229</v>
      </c>
      <c r="I110" s="76">
        <v>952996</v>
      </c>
      <c r="J110" s="76">
        <v>290046</v>
      </c>
      <c r="K110" s="76">
        <v>345132</v>
      </c>
      <c r="L110" s="76">
        <v>1159598</v>
      </c>
      <c r="M110" s="76">
        <v>451956</v>
      </c>
      <c r="N110" s="76">
        <v>382050</v>
      </c>
      <c r="O110" s="76">
        <v>707642</v>
      </c>
      <c r="P110" s="76">
        <v>180216</v>
      </c>
      <c r="Q110" s="76">
        <v>32056</v>
      </c>
      <c r="R110" s="76">
        <v>102156</v>
      </c>
      <c r="S110" s="76">
        <v>279476</v>
      </c>
      <c r="T110" s="76">
        <v>189418</v>
      </c>
      <c r="U110" s="177">
        <v>-67982</v>
      </c>
    </row>
    <row r="111" spans="2:21" s="11" customFormat="1" ht="15" customHeight="1" x14ac:dyDescent="0.2">
      <c r="B111" s="265" t="s">
        <v>23</v>
      </c>
      <c r="C111" s="73"/>
      <c r="D111" s="73"/>
      <c r="E111" s="73"/>
      <c r="F111" s="73"/>
      <c r="G111" s="73"/>
      <c r="H111" s="73"/>
      <c r="I111" s="73"/>
      <c r="J111" s="73"/>
      <c r="K111" s="73"/>
      <c r="L111" s="76"/>
      <c r="M111" s="76"/>
      <c r="N111" s="76"/>
      <c r="O111" s="76"/>
      <c r="P111" s="76"/>
      <c r="Q111" s="76"/>
      <c r="R111" s="76"/>
      <c r="S111" s="76"/>
      <c r="T111" s="76"/>
      <c r="U111" s="177"/>
    </row>
    <row r="112" spans="2:21" s="11" customFormat="1" ht="15" customHeight="1" x14ac:dyDescent="0.2">
      <c r="B112" s="75">
        <v>2020</v>
      </c>
      <c r="C112" s="73"/>
      <c r="D112" s="76">
        <v>3612</v>
      </c>
      <c r="E112" s="76">
        <v>2369325</v>
      </c>
      <c r="F112" s="76">
        <v>847007</v>
      </c>
      <c r="G112" s="76">
        <v>402858</v>
      </c>
      <c r="H112" s="76">
        <v>87806</v>
      </c>
      <c r="I112" s="76">
        <v>1522318</v>
      </c>
      <c r="J112" s="76">
        <v>349084</v>
      </c>
      <c r="K112" s="76">
        <v>449598</v>
      </c>
      <c r="L112" s="76">
        <v>1456261</v>
      </c>
      <c r="M112" s="76">
        <v>443917</v>
      </c>
      <c r="N112" s="76">
        <v>263579</v>
      </c>
      <c r="O112" s="76">
        <v>1012344</v>
      </c>
      <c r="P112" s="76">
        <v>388173</v>
      </c>
      <c r="Q112" s="76">
        <v>38313</v>
      </c>
      <c r="R112" s="76">
        <v>72690</v>
      </c>
      <c r="S112" s="76">
        <v>913064</v>
      </c>
      <c r="T112" s="76">
        <v>148263</v>
      </c>
      <c r="U112" s="177">
        <v>238071</v>
      </c>
    </row>
    <row r="113" spans="2:21" s="11" customFormat="1" ht="15" customHeight="1" x14ac:dyDescent="0.2">
      <c r="B113" s="75">
        <v>2019</v>
      </c>
      <c r="C113" s="73"/>
      <c r="D113" s="76">
        <v>3657</v>
      </c>
      <c r="E113" s="76">
        <v>2225886</v>
      </c>
      <c r="F113" s="76">
        <v>785671</v>
      </c>
      <c r="G113" s="76">
        <v>408773</v>
      </c>
      <c r="H113" s="76">
        <v>50448</v>
      </c>
      <c r="I113" s="76">
        <v>1440214</v>
      </c>
      <c r="J113" s="76">
        <v>338880</v>
      </c>
      <c r="K113" s="76">
        <v>426633</v>
      </c>
      <c r="L113" s="76">
        <v>1369796</v>
      </c>
      <c r="M113" s="76">
        <v>349528</v>
      </c>
      <c r="N113" s="76">
        <v>218147</v>
      </c>
      <c r="O113" s="76">
        <v>1020268</v>
      </c>
      <c r="P113" s="76">
        <v>396147</v>
      </c>
      <c r="Q113" s="76">
        <v>39094</v>
      </c>
      <c r="R113" s="76">
        <v>76664</v>
      </c>
      <c r="S113" s="76">
        <v>856090</v>
      </c>
      <c r="T113" s="76">
        <v>141907</v>
      </c>
      <c r="U113" s="177">
        <v>142068</v>
      </c>
    </row>
    <row r="114" spans="2:21" s="11" customFormat="1" ht="15" customHeight="1" x14ac:dyDescent="0.2">
      <c r="B114" s="75">
        <v>2018</v>
      </c>
      <c r="C114" s="73"/>
      <c r="D114" s="76">
        <v>3650</v>
      </c>
      <c r="E114" s="76">
        <v>2063914</v>
      </c>
      <c r="F114" s="76">
        <v>759494</v>
      </c>
      <c r="G114" s="76">
        <v>376246</v>
      </c>
      <c r="H114" s="76">
        <v>43569</v>
      </c>
      <c r="I114" s="76">
        <v>1304420</v>
      </c>
      <c r="J114" s="76">
        <v>323091</v>
      </c>
      <c r="K114" s="76">
        <v>399084</v>
      </c>
      <c r="L114" s="76">
        <v>1172946</v>
      </c>
      <c r="M114" s="76">
        <v>327510</v>
      </c>
      <c r="N114" s="76">
        <v>208316</v>
      </c>
      <c r="O114" s="76">
        <v>845435</v>
      </c>
      <c r="P114" s="76">
        <v>366174</v>
      </c>
      <c r="Q114" s="76">
        <v>43154</v>
      </c>
      <c r="R114" s="76">
        <v>61335</v>
      </c>
      <c r="S114" s="76">
        <v>890968</v>
      </c>
      <c r="T114" s="76">
        <v>135458</v>
      </c>
      <c r="U114" s="177">
        <v>157168</v>
      </c>
    </row>
    <row r="115" spans="2:21" s="11" customFormat="1" ht="15" customHeight="1" x14ac:dyDescent="0.2">
      <c r="B115" s="75">
        <v>2017</v>
      </c>
      <c r="C115" s="254"/>
      <c r="D115" s="76">
        <v>3553</v>
      </c>
      <c r="E115" s="76">
        <v>1902827</v>
      </c>
      <c r="F115" s="76">
        <v>765768</v>
      </c>
      <c r="G115" s="76">
        <v>370348</v>
      </c>
      <c r="H115" s="76">
        <v>38248</v>
      </c>
      <c r="I115" s="76">
        <v>1137059</v>
      </c>
      <c r="J115" s="76">
        <v>292281</v>
      </c>
      <c r="K115" s="76">
        <v>325636</v>
      </c>
      <c r="L115" s="76">
        <v>1080394</v>
      </c>
      <c r="M115" s="76">
        <v>321474</v>
      </c>
      <c r="N115" s="76">
        <v>211674</v>
      </c>
      <c r="O115" s="76">
        <v>758919</v>
      </c>
      <c r="P115" s="76">
        <v>313741</v>
      </c>
      <c r="Q115" s="76">
        <v>39605</v>
      </c>
      <c r="R115" s="76">
        <v>68442</v>
      </c>
      <c r="S115" s="76">
        <v>822433</v>
      </c>
      <c r="T115" s="76">
        <v>127455</v>
      </c>
      <c r="U115" s="177">
        <v>108327</v>
      </c>
    </row>
    <row r="116" spans="2:21" s="11" customFormat="1" ht="15" customHeight="1" x14ac:dyDescent="0.2">
      <c r="B116" s="75">
        <v>2016</v>
      </c>
      <c r="C116" s="254"/>
      <c r="D116" s="76">
        <v>3542</v>
      </c>
      <c r="E116" s="76">
        <v>1772169</v>
      </c>
      <c r="F116" s="76">
        <v>597905</v>
      </c>
      <c r="G116" s="76">
        <v>267660</v>
      </c>
      <c r="H116" s="76">
        <v>33399</v>
      </c>
      <c r="I116" s="76">
        <v>1174264</v>
      </c>
      <c r="J116" s="76">
        <v>277560</v>
      </c>
      <c r="K116" s="76">
        <v>413409</v>
      </c>
      <c r="L116" s="76">
        <v>984000</v>
      </c>
      <c r="M116" s="76">
        <v>272161</v>
      </c>
      <c r="N116" s="76">
        <v>175837</v>
      </c>
      <c r="O116" s="76">
        <v>711840</v>
      </c>
      <c r="P116" s="76">
        <v>298078</v>
      </c>
      <c r="Q116" s="76">
        <v>34748</v>
      </c>
      <c r="R116" s="76">
        <v>118607</v>
      </c>
      <c r="S116" s="76">
        <v>788169</v>
      </c>
      <c r="T116" s="76">
        <v>129276</v>
      </c>
      <c r="U116" s="177">
        <v>103433</v>
      </c>
    </row>
    <row r="117" spans="2:21" s="11" customFormat="1" ht="15" customHeight="1" x14ac:dyDescent="0.2">
      <c r="B117" s="75">
        <v>2015</v>
      </c>
      <c r="C117" s="75" t="s">
        <v>50</v>
      </c>
      <c r="D117" s="76">
        <v>3574</v>
      </c>
      <c r="E117" s="76">
        <v>1520170</v>
      </c>
      <c r="F117" s="76">
        <v>598472</v>
      </c>
      <c r="G117" s="76">
        <v>278554</v>
      </c>
      <c r="H117" s="76">
        <v>29504</v>
      </c>
      <c r="I117" s="76">
        <v>921698</v>
      </c>
      <c r="J117" s="76">
        <v>268445</v>
      </c>
      <c r="K117" s="76">
        <v>260898</v>
      </c>
      <c r="L117" s="76">
        <v>864408</v>
      </c>
      <c r="M117" s="76">
        <v>245635</v>
      </c>
      <c r="N117" s="76">
        <v>181802</v>
      </c>
      <c r="O117" s="76">
        <v>618773</v>
      </c>
      <c r="P117" s="76">
        <v>256597</v>
      </c>
      <c r="Q117" s="76">
        <v>34540</v>
      </c>
      <c r="R117" s="76">
        <v>96897</v>
      </c>
      <c r="S117" s="76">
        <v>655762</v>
      </c>
      <c r="T117" s="76">
        <v>119623</v>
      </c>
      <c r="U117" s="177">
        <v>73774</v>
      </c>
    </row>
    <row r="118" spans="2:21" s="11" customFormat="1" ht="15" customHeight="1" x14ac:dyDescent="0.2">
      <c r="B118" s="265" t="s">
        <v>24</v>
      </c>
      <c r="C118" s="73"/>
      <c r="D118" s="73"/>
      <c r="E118" s="73"/>
      <c r="F118" s="73"/>
      <c r="G118" s="73"/>
      <c r="H118" s="73"/>
      <c r="I118" s="73"/>
      <c r="J118" s="73"/>
      <c r="K118" s="73"/>
      <c r="L118" s="76"/>
      <c r="M118" s="76"/>
      <c r="N118" s="76"/>
      <c r="O118" s="76"/>
      <c r="P118" s="76"/>
      <c r="Q118" s="76"/>
      <c r="R118" s="76"/>
      <c r="S118" s="76"/>
      <c r="T118" s="76"/>
      <c r="U118" s="177"/>
    </row>
    <row r="119" spans="2:21" s="11" customFormat="1" ht="15" customHeight="1" x14ac:dyDescent="0.2">
      <c r="B119" s="75">
        <v>2020</v>
      </c>
      <c r="C119" s="73"/>
      <c r="D119" s="76">
        <v>951</v>
      </c>
      <c r="E119" s="76">
        <v>1003009</v>
      </c>
      <c r="F119" s="76">
        <v>727822</v>
      </c>
      <c r="G119" s="76">
        <v>518696</v>
      </c>
      <c r="H119" s="76">
        <v>118883</v>
      </c>
      <c r="I119" s="76">
        <v>275187</v>
      </c>
      <c r="J119" s="76">
        <v>4276</v>
      </c>
      <c r="K119" s="76">
        <v>66122</v>
      </c>
      <c r="L119" s="76">
        <v>554130</v>
      </c>
      <c r="M119" s="76">
        <v>355682</v>
      </c>
      <c r="N119" s="76">
        <v>307213</v>
      </c>
      <c r="O119" s="76">
        <v>198448</v>
      </c>
      <c r="P119" s="76">
        <v>47540</v>
      </c>
      <c r="Q119" s="76">
        <v>5774</v>
      </c>
      <c r="R119" s="76">
        <v>69299</v>
      </c>
      <c r="S119" s="76">
        <v>448879</v>
      </c>
      <c r="T119" s="76">
        <v>95524</v>
      </c>
      <c r="U119" s="177">
        <v>39052</v>
      </c>
    </row>
    <row r="120" spans="2:21" s="11" customFormat="1" ht="15" customHeight="1" x14ac:dyDescent="0.2">
      <c r="B120" s="75">
        <v>2019</v>
      </c>
      <c r="C120" s="73"/>
      <c r="D120" s="76">
        <v>900</v>
      </c>
      <c r="E120" s="76">
        <v>818957</v>
      </c>
      <c r="F120" s="76">
        <v>555358</v>
      </c>
      <c r="G120" s="76">
        <v>338807</v>
      </c>
      <c r="H120" s="76">
        <v>132918</v>
      </c>
      <c r="I120" s="76">
        <v>263599</v>
      </c>
      <c r="J120" s="76">
        <v>6038</v>
      </c>
      <c r="K120" s="76">
        <v>67676</v>
      </c>
      <c r="L120" s="76">
        <v>380340</v>
      </c>
      <c r="M120" s="76">
        <v>203686</v>
      </c>
      <c r="N120" s="76">
        <v>153526</v>
      </c>
      <c r="O120" s="76">
        <v>176654</v>
      </c>
      <c r="P120" s="76">
        <v>44383</v>
      </c>
      <c r="Q120" s="76">
        <v>9435</v>
      </c>
      <c r="R120" s="76">
        <v>62953</v>
      </c>
      <c r="S120" s="76">
        <v>438616</v>
      </c>
      <c r="T120" s="76">
        <v>81855</v>
      </c>
      <c r="U120" s="177">
        <v>11421</v>
      </c>
    </row>
    <row r="121" spans="2:21" s="11" customFormat="1" ht="15" customHeight="1" x14ac:dyDescent="0.2">
      <c r="B121" s="75">
        <v>2018</v>
      </c>
      <c r="C121" s="73"/>
      <c r="D121" s="76">
        <v>884</v>
      </c>
      <c r="E121" s="76">
        <v>704565</v>
      </c>
      <c r="F121" s="76">
        <v>441048</v>
      </c>
      <c r="G121" s="76">
        <v>191192</v>
      </c>
      <c r="H121" s="76">
        <v>163030</v>
      </c>
      <c r="I121" s="76">
        <v>263517</v>
      </c>
      <c r="J121" s="76">
        <v>5443</v>
      </c>
      <c r="K121" s="76">
        <v>59318</v>
      </c>
      <c r="L121" s="76">
        <v>399342</v>
      </c>
      <c r="M121" s="76">
        <v>210439</v>
      </c>
      <c r="N121" s="76">
        <v>170863</v>
      </c>
      <c r="O121" s="76">
        <v>188902</v>
      </c>
      <c r="P121" s="76">
        <v>39072</v>
      </c>
      <c r="Q121" s="76">
        <v>9779</v>
      </c>
      <c r="R121" s="76">
        <v>82246</v>
      </c>
      <c r="S121" s="76">
        <v>305223</v>
      </c>
      <c r="T121" s="76">
        <v>85227</v>
      </c>
      <c r="U121" s="177">
        <v>27171</v>
      </c>
    </row>
    <row r="122" spans="2:21" s="11" customFormat="1" ht="15" customHeight="1" x14ac:dyDescent="0.2">
      <c r="B122" s="75">
        <v>2017</v>
      </c>
      <c r="C122" s="254"/>
      <c r="D122" s="76">
        <v>856</v>
      </c>
      <c r="E122" s="76">
        <v>712383</v>
      </c>
      <c r="F122" s="76">
        <v>406442</v>
      </c>
      <c r="G122" s="76">
        <v>165595</v>
      </c>
      <c r="H122" s="76">
        <v>206348</v>
      </c>
      <c r="I122" s="76">
        <v>305941</v>
      </c>
      <c r="J122" s="76">
        <v>4878</v>
      </c>
      <c r="K122" s="76">
        <v>56407</v>
      </c>
      <c r="L122" s="76">
        <v>440174</v>
      </c>
      <c r="M122" s="76">
        <v>265545</v>
      </c>
      <c r="N122" s="76">
        <v>217095</v>
      </c>
      <c r="O122" s="76">
        <v>174629</v>
      </c>
      <c r="P122" s="76">
        <v>38233</v>
      </c>
      <c r="Q122" s="76">
        <v>8241</v>
      </c>
      <c r="R122" s="76">
        <v>81216</v>
      </c>
      <c r="S122" s="76">
        <v>272209</v>
      </c>
      <c r="T122" s="76">
        <v>115415</v>
      </c>
      <c r="U122" s="177">
        <v>59360</v>
      </c>
    </row>
    <row r="123" spans="2:21" s="11" customFormat="1" ht="15" customHeight="1" x14ac:dyDescent="0.2">
      <c r="B123" s="75">
        <v>2016</v>
      </c>
      <c r="C123" s="254"/>
      <c r="D123" s="76">
        <v>868</v>
      </c>
      <c r="E123" s="76">
        <v>786525</v>
      </c>
      <c r="F123" s="76">
        <v>467754</v>
      </c>
      <c r="G123" s="76">
        <v>178527</v>
      </c>
      <c r="H123" s="76">
        <v>258567</v>
      </c>
      <c r="I123" s="76">
        <v>318771</v>
      </c>
      <c r="J123" s="76">
        <v>5353</v>
      </c>
      <c r="K123" s="76">
        <v>84116</v>
      </c>
      <c r="L123" s="76">
        <v>500114</v>
      </c>
      <c r="M123" s="76">
        <v>312235</v>
      </c>
      <c r="N123" s="76">
        <v>268871</v>
      </c>
      <c r="O123" s="76">
        <v>187879</v>
      </c>
      <c r="P123" s="76">
        <v>36648</v>
      </c>
      <c r="Q123" s="76">
        <v>8757</v>
      </c>
      <c r="R123" s="76">
        <v>77639</v>
      </c>
      <c r="S123" s="76">
        <v>286411</v>
      </c>
      <c r="T123" s="76">
        <v>73607</v>
      </c>
      <c r="U123" s="177">
        <v>85492</v>
      </c>
    </row>
    <row r="124" spans="2:21" s="11" customFormat="1" ht="15" customHeight="1" x14ac:dyDescent="0.2">
      <c r="B124" s="75">
        <v>2015</v>
      </c>
      <c r="C124" s="75" t="s">
        <v>50</v>
      </c>
      <c r="D124" s="76">
        <v>867</v>
      </c>
      <c r="E124" s="76">
        <v>894442</v>
      </c>
      <c r="F124" s="76">
        <v>502955</v>
      </c>
      <c r="G124" s="76">
        <v>190105</v>
      </c>
      <c r="H124" s="76">
        <v>284068</v>
      </c>
      <c r="I124" s="76">
        <v>391487</v>
      </c>
      <c r="J124" s="76">
        <v>6516</v>
      </c>
      <c r="K124" s="76">
        <v>136279</v>
      </c>
      <c r="L124" s="76">
        <v>595582</v>
      </c>
      <c r="M124" s="76">
        <v>362044</v>
      </c>
      <c r="N124" s="76">
        <v>317041</v>
      </c>
      <c r="O124" s="76">
        <v>233538</v>
      </c>
      <c r="P124" s="76">
        <v>35267</v>
      </c>
      <c r="Q124" s="76">
        <v>7492</v>
      </c>
      <c r="R124" s="76">
        <v>116211</v>
      </c>
      <c r="S124" s="76">
        <v>298860</v>
      </c>
      <c r="T124" s="76">
        <v>74134</v>
      </c>
      <c r="U124" s="177">
        <v>106398</v>
      </c>
    </row>
    <row r="125" spans="2:21" s="11" customFormat="1" ht="15" customHeight="1" x14ac:dyDescent="0.2">
      <c r="B125" s="265" t="s">
        <v>25</v>
      </c>
      <c r="C125" s="73"/>
      <c r="D125" s="73"/>
      <c r="E125" s="73"/>
      <c r="F125" s="73"/>
      <c r="G125" s="73"/>
      <c r="H125" s="73"/>
      <c r="I125" s="73"/>
      <c r="J125" s="73"/>
      <c r="K125" s="73"/>
      <c r="L125" s="76"/>
      <c r="M125" s="76"/>
      <c r="N125" s="76"/>
      <c r="O125" s="76"/>
      <c r="P125" s="76"/>
      <c r="Q125" s="76"/>
      <c r="R125" s="76"/>
      <c r="S125" s="76"/>
      <c r="T125" s="76"/>
      <c r="U125" s="177"/>
    </row>
    <row r="126" spans="2:21" s="11" customFormat="1" ht="15" customHeight="1" x14ac:dyDescent="0.2">
      <c r="B126" s="75">
        <v>2020</v>
      </c>
      <c r="C126" s="73"/>
      <c r="D126" s="76">
        <v>3777</v>
      </c>
      <c r="E126" s="76">
        <v>2227246</v>
      </c>
      <c r="F126" s="76">
        <v>1761066</v>
      </c>
      <c r="G126" s="76">
        <v>1434307</v>
      </c>
      <c r="H126" s="76">
        <v>35698</v>
      </c>
      <c r="I126" s="76">
        <v>466181</v>
      </c>
      <c r="J126" s="76">
        <v>65880</v>
      </c>
      <c r="K126" s="76">
        <v>37921</v>
      </c>
      <c r="L126" s="76">
        <v>1361151</v>
      </c>
      <c r="M126" s="76">
        <v>933130</v>
      </c>
      <c r="N126" s="76">
        <v>713326</v>
      </c>
      <c r="O126" s="76">
        <v>428021</v>
      </c>
      <c r="P126" s="76">
        <v>58645</v>
      </c>
      <c r="Q126" s="76">
        <v>20808</v>
      </c>
      <c r="R126" s="76">
        <v>71928</v>
      </c>
      <c r="S126" s="76">
        <v>866095</v>
      </c>
      <c r="T126" s="76">
        <v>272566</v>
      </c>
      <c r="U126" s="177">
        <v>79420</v>
      </c>
    </row>
    <row r="127" spans="2:21" s="11" customFormat="1" ht="15" customHeight="1" x14ac:dyDescent="0.2">
      <c r="B127" s="75">
        <v>2019</v>
      </c>
      <c r="C127" s="73"/>
      <c r="D127" s="76">
        <v>3935</v>
      </c>
      <c r="E127" s="76">
        <v>2367819</v>
      </c>
      <c r="F127" s="76">
        <v>1841572</v>
      </c>
      <c r="G127" s="76">
        <v>1496932</v>
      </c>
      <c r="H127" s="76">
        <v>32328</v>
      </c>
      <c r="I127" s="76">
        <v>526248</v>
      </c>
      <c r="J127" s="76">
        <v>55398</v>
      </c>
      <c r="K127" s="76">
        <v>54827</v>
      </c>
      <c r="L127" s="76">
        <v>1384573</v>
      </c>
      <c r="M127" s="76">
        <v>845482</v>
      </c>
      <c r="N127" s="76">
        <v>609044</v>
      </c>
      <c r="O127" s="76">
        <v>539091</v>
      </c>
      <c r="P127" s="76">
        <v>73938</v>
      </c>
      <c r="Q127" s="76">
        <v>27207</v>
      </c>
      <c r="R127" s="76">
        <v>74521</v>
      </c>
      <c r="S127" s="76">
        <v>983246</v>
      </c>
      <c r="T127" s="76">
        <v>257971</v>
      </c>
      <c r="U127" s="177">
        <v>30571</v>
      </c>
    </row>
    <row r="128" spans="2:21" s="11" customFormat="1" ht="15" customHeight="1" x14ac:dyDescent="0.2">
      <c r="B128" s="75">
        <v>2018</v>
      </c>
      <c r="C128" s="73"/>
      <c r="D128" s="76">
        <v>3747</v>
      </c>
      <c r="E128" s="76">
        <v>2244753</v>
      </c>
      <c r="F128" s="76">
        <v>1743574</v>
      </c>
      <c r="G128" s="76">
        <v>1393360</v>
      </c>
      <c r="H128" s="76">
        <v>34831</v>
      </c>
      <c r="I128" s="76">
        <v>501179</v>
      </c>
      <c r="J128" s="76">
        <v>54456</v>
      </c>
      <c r="K128" s="76">
        <v>60872</v>
      </c>
      <c r="L128" s="76">
        <v>1331864</v>
      </c>
      <c r="M128" s="76">
        <v>798088</v>
      </c>
      <c r="N128" s="76">
        <v>567205</v>
      </c>
      <c r="O128" s="76">
        <v>533776</v>
      </c>
      <c r="P128" s="76">
        <v>72415</v>
      </c>
      <c r="Q128" s="76">
        <v>31246</v>
      </c>
      <c r="R128" s="76">
        <v>83279</v>
      </c>
      <c r="S128" s="76">
        <v>912889</v>
      </c>
      <c r="T128" s="76">
        <v>254970</v>
      </c>
      <c r="U128" s="177">
        <v>-28226</v>
      </c>
    </row>
    <row r="129" spans="2:21" s="11" customFormat="1" ht="15" customHeight="1" x14ac:dyDescent="0.2">
      <c r="B129" s="75">
        <v>2017</v>
      </c>
      <c r="C129" s="254"/>
      <c r="D129" s="76">
        <v>3282</v>
      </c>
      <c r="E129" s="76">
        <v>1997178</v>
      </c>
      <c r="F129" s="76">
        <v>1536294</v>
      </c>
      <c r="G129" s="76">
        <v>1241531</v>
      </c>
      <c r="H129" s="76">
        <v>34277</v>
      </c>
      <c r="I129" s="76">
        <v>460883</v>
      </c>
      <c r="J129" s="76">
        <v>49815</v>
      </c>
      <c r="K129" s="76">
        <v>66722</v>
      </c>
      <c r="L129" s="76">
        <v>1210452</v>
      </c>
      <c r="M129" s="76">
        <v>714723</v>
      </c>
      <c r="N129" s="76">
        <v>467079</v>
      </c>
      <c r="O129" s="76">
        <v>495728</v>
      </c>
      <c r="P129" s="76">
        <v>69611</v>
      </c>
      <c r="Q129" s="76">
        <v>32391</v>
      </c>
      <c r="R129" s="76">
        <v>87488</v>
      </c>
      <c r="S129" s="76">
        <v>786726</v>
      </c>
      <c r="T129" s="76">
        <v>235352</v>
      </c>
      <c r="U129" s="177">
        <v>-73113</v>
      </c>
    </row>
    <row r="130" spans="2:21" s="11" customFormat="1" ht="15" customHeight="1" x14ac:dyDescent="0.2">
      <c r="B130" s="75">
        <v>2016</v>
      </c>
      <c r="C130" s="254"/>
      <c r="D130" s="76">
        <v>2809</v>
      </c>
      <c r="E130" s="76">
        <v>1890066</v>
      </c>
      <c r="F130" s="76">
        <v>1496793</v>
      </c>
      <c r="G130" s="76">
        <v>1184219</v>
      </c>
      <c r="H130" s="76">
        <v>28894</v>
      </c>
      <c r="I130" s="76">
        <v>393273</v>
      </c>
      <c r="J130" s="76">
        <v>48269</v>
      </c>
      <c r="K130" s="76">
        <v>73010</v>
      </c>
      <c r="L130" s="76">
        <v>1178022</v>
      </c>
      <c r="M130" s="76">
        <v>675323</v>
      </c>
      <c r="N130" s="76">
        <v>430273</v>
      </c>
      <c r="O130" s="76">
        <v>502699</v>
      </c>
      <c r="P130" s="76">
        <v>73300</v>
      </c>
      <c r="Q130" s="76">
        <v>30579</v>
      </c>
      <c r="R130" s="76">
        <v>88209</v>
      </c>
      <c r="S130" s="76">
        <v>712044</v>
      </c>
      <c r="T130" s="76">
        <v>232867</v>
      </c>
      <c r="U130" s="177">
        <v>-143184</v>
      </c>
    </row>
    <row r="131" spans="2:21" s="11" customFormat="1" ht="15" customHeight="1" x14ac:dyDescent="0.2">
      <c r="B131" s="75">
        <v>2015</v>
      </c>
      <c r="C131" s="75" t="s">
        <v>50</v>
      </c>
      <c r="D131" s="76">
        <v>2524</v>
      </c>
      <c r="E131" s="76">
        <v>1716116</v>
      </c>
      <c r="F131" s="76">
        <v>1372666</v>
      </c>
      <c r="G131" s="76">
        <v>1140670</v>
      </c>
      <c r="H131" s="76">
        <v>26604</v>
      </c>
      <c r="I131" s="76">
        <v>343451</v>
      </c>
      <c r="J131" s="76">
        <v>46163</v>
      </c>
      <c r="K131" s="76">
        <v>65479</v>
      </c>
      <c r="L131" s="76">
        <v>1092782</v>
      </c>
      <c r="M131" s="76">
        <v>637698</v>
      </c>
      <c r="N131" s="76">
        <v>403134</v>
      </c>
      <c r="O131" s="76">
        <v>455084</v>
      </c>
      <c r="P131" s="76">
        <v>68099</v>
      </c>
      <c r="Q131" s="76">
        <v>29397</v>
      </c>
      <c r="R131" s="76">
        <v>81252</v>
      </c>
      <c r="S131" s="76">
        <v>623334</v>
      </c>
      <c r="T131" s="76">
        <v>208786</v>
      </c>
      <c r="U131" s="177">
        <v>-128064</v>
      </c>
    </row>
    <row r="132" spans="2:21" s="11" customFormat="1" ht="15" customHeight="1" x14ac:dyDescent="0.2">
      <c r="B132" s="265" t="s">
        <v>26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6"/>
      <c r="M132" s="76"/>
      <c r="N132" s="76"/>
      <c r="O132" s="76"/>
      <c r="P132" s="76"/>
      <c r="Q132" s="76"/>
      <c r="R132" s="76"/>
      <c r="S132" s="76"/>
      <c r="T132" s="76"/>
      <c r="U132" s="177"/>
    </row>
    <row r="133" spans="2:21" s="11" customFormat="1" ht="15" customHeight="1" x14ac:dyDescent="0.2">
      <c r="B133" s="75">
        <v>2020</v>
      </c>
      <c r="C133" s="73"/>
      <c r="D133" s="76">
        <v>393</v>
      </c>
      <c r="E133" s="76">
        <v>238675</v>
      </c>
      <c r="F133" s="76">
        <v>105611</v>
      </c>
      <c r="G133" s="76">
        <v>62514</v>
      </c>
      <c r="H133" s="76">
        <v>19547</v>
      </c>
      <c r="I133" s="76">
        <v>133064</v>
      </c>
      <c r="J133" s="76">
        <v>5049</v>
      </c>
      <c r="K133" s="76">
        <v>36450</v>
      </c>
      <c r="L133" s="76">
        <v>130182</v>
      </c>
      <c r="M133" s="76">
        <v>31389</v>
      </c>
      <c r="N133" s="76">
        <v>23403</v>
      </c>
      <c r="O133" s="76">
        <v>98793</v>
      </c>
      <c r="P133" s="76">
        <v>27432</v>
      </c>
      <c r="Q133" s="76">
        <v>5106</v>
      </c>
      <c r="R133" s="76">
        <v>15372</v>
      </c>
      <c r="S133" s="76">
        <v>108493</v>
      </c>
      <c r="T133" s="76">
        <v>12627</v>
      </c>
      <c r="U133" s="177">
        <v>18065</v>
      </c>
    </row>
    <row r="134" spans="2:21" s="11" customFormat="1" ht="15" customHeight="1" x14ac:dyDescent="0.2">
      <c r="B134" s="75">
        <v>2019</v>
      </c>
      <c r="C134" s="73"/>
      <c r="D134" s="76">
        <v>372</v>
      </c>
      <c r="E134" s="76">
        <v>179660</v>
      </c>
      <c r="F134" s="76">
        <v>81864</v>
      </c>
      <c r="G134" s="76">
        <v>48604</v>
      </c>
      <c r="H134" s="76">
        <v>20664</v>
      </c>
      <c r="I134" s="76">
        <v>97797</v>
      </c>
      <c r="J134" s="76">
        <v>4691</v>
      </c>
      <c r="K134" s="76">
        <v>33809</v>
      </c>
      <c r="L134" s="76">
        <v>102594</v>
      </c>
      <c r="M134" s="76">
        <v>27817</v>
      </c>
      <c r="N134" s="76">
        <v>17633</v>
      </c>
      <c r="O134" s="76">
        <v>74776</v>
      </c>
      <c r="P134" s="76">
        <v>21299</v>
      </c>
      <c r="Q134" s="76">
        <v>4004</v>
      </c>
      <c r="R134" s="76">
        <v>9215</v>
      </c>
      <c r="S134" s="76">
        <v>77067</v>
      </c>
      <c r="T134" s="76">
        <v>10348</v>
      </c>
      <c r="U134" s="182">
        <v>-178</v>
      </c>
    </row>
    <row r="135" spans="2:21" s="11" customFormat="1" ht="15" customHeight="1" x14ac:dyDescent="0.2">
      <c r="B135" s="75">
        <v>2018</v>
      </c>
      <c r="C135" s="73"/>
      <c r="D135" s="76">
        <v>332</v>
      </c>
      <c r="E135" s="76">
        <v>154038</v>
      </c>
      <c r="F135" s="76">
        <v>65635</v>
      </c>
      <c r="G135" s="76">
        <v>35694</v>
      </c>
      <c r="H135" s="76">
        <v>20455</v>
      </c>
      <c r="I135" s="76">
        <v>88404</v>
      </c>
      <c r="J135" s="76">
        <v>2875</v>
      </c>
      <c r="K135" s="76">
        <v>30369</v>
      </c>
      <c r="L135" s="76">
        <v>87227</v>
      </c>
      <c r="M135" s="76">
        <v>24527</v>
      </c>
      <c r="N135" s="76">
        <v>14420</v>
      </c>
      <c r="O135" s="76">
        <v>62700</v>
      </c>
      <c r="P135" s="76">
        <v>19725</v>
      </c>
      <c r="Q135" s="76">
        <v>3535</v>
      </c>
      <c r="R135" s="76">
        <v>3689</v>
      </c>
      <c r="S135" s="76">
        <v>66812</v>
      </c>
      <c r="T135" s="76">
        <v>10427</v>
      </c>
      <c r="U135" s="177">
        <v>1514</v>
      </c>
    </row>
    <row r="136" spans="2:21" s="11" customFormat="1" ht="15" customHeight="1" x14ac:dyDescent="0.2">
      <c r="B136" s="75">
        <v>2017</v>
      </c>
      <c r="C136" s="254"/>
      <c r="D136" s="76">
        <v>320</v>
      </c>
      <c r="E136" s="76">
        <v>147587</v>
      </c>
      <c r="F136" s="76">
        <v>60043</v>
      </c>
      <c r="G136" s="76">
        <v>40500</v>
      </c>
      <c r="H136" s="76">
        <v>11711</v>
      </c>
      <c r="I136" s="76">
        <v>87544</v>
      </c>
      <c r="J136" s="76">
        <v>2408</v>
      </c>
      <c r="K136" s="76">
        <v>29676</v>
      </c>
      <c r="L136" s="76">
        <v>77977</v>
      </c>
      <c r="M136" s="76">
        <v>25641</v>
      </c>
      <c r="N136" s="76">
        <v>13330</v>
      </c>
      <c r="O136" s="76">
        <v>52336</v>
      </c>
      <c r="P136" s="76">
        <v>15194</v>
      </c>
      <c r="Q136" s="76">
        <v>3478</v>
      </c>
      <c r="R136" s="76">
        <v>2217</v>
      </c>
      <c r="S136" s="76">
        <v>69611</v>
      </c>
      <c r="T136" s="76">
        <v>9559</v>
      </c>
      <c r="U136" s="177">
        <v>5946</v>
      </c>
    </row>
    <row r="137" spans="2:21" s="11" customFormat="1" ht="15" customHeight="1" x14ac:dyDescent="0.2">
      <c r="B137" s="75">
        <v>2016</v>
      </c>
      <c r="C137" s="254"/>
      <c r="D137" s="76">
        <v>264</v>
      </c>
      <c r="E137" s="76">
        <v>150042</v>
      </c>
      <c r="F137" s="76">
        <v>49559</v>
      </c>
      <c r="G137" s="76">
        <v>36617</v>
      </c>
      <c r="H137" s="76">
        <v>5909</v>
      </c>
      <c r="I137" s="76">
        <v>100483</v>
      </c>
      <c r="J137" s="76">
        <v>2577</v>
      </c>
      <c r="K137" s="76">
        <v>21685</v>
      </c>
      <c r="L137" s="76">
        <v>70115</v>
      </c>
      <c r="M137" s="76">
        <v>17968</v>
      </c>
      <c r="N137" s="76">
        <v>7451</v>
      </c>
      <c r="O137" s="76">
        <v>52147</v>
      </c>
      <c r="P137" s="76">
        <v>14532</v>
      </c>
      <c r="Q137" s="76">
        <v>2877</v>
      </c>
      <c r="R137" s="76">
        <v>4576</v>
      </c>
      <c r="S137" s="76">
        <v>79927</v>
      </c>
      <c r="T137" s="76">
        <v>37844</v>
      </c>
      <c r="U137" s="177">
        <v>1208</v>
      </c>
    </row>
    <row r="138" spans="2:21" s="11" customFormat="1" ht="15" customHeight="1" x14ac:dyDescent="0.2">
      <c r="B138" s="75">
        <v>2015</v>
      </c>
      <c r="C138" s="75" t="s">
        <v>50</v>
      </c>
      <c r="D138" s="76">
        <v>255</v>
      </c>
      <c r="E138" s="76">
        <v>118692</v>
      </c>
      <c r="F138" s="76">
        <v>46374</v>
      </c>
      <c r="G138" s="76">
        <v>34115</v>
      </c>
      <c r="H138" s="76">
        <v>4785</v>
      </c>
      <c r="I138" s="76">
        <v>72318</v>
      </c>
      <c r="J138" s="76">
        <v>2276</v>
      </c>
      <c r="K138" s="76">
        <v>24188</v>
      </c>
      <c r="L138" s="76">
        <v>72874</v>
      </c>
      <c r="M138" s="76">
        <v>12720</v>
      </c>
      <c r="N138" s="76">
        <v>6620</v>
      </c>
      <c r="O138" s="76">
        <v>60154</v>
      </c>
      <c r="P138" s="76">
        <v>16003</v>
      </c>
      <c r="Q138" s="76">
        <v>2831</v>
      </c>
      <c r="R138" s="76">
        <v>10164</v>
      </c>
      <c r="S138" s="76">
        <v>45818</v>
      </c>
      <c r="T138" s="76">
        <v>9430</v>
      </c>
      <c r="U138" s="177">
        <v>-9045</v>
      </c>
    </row>
    <row r="139" spans="2:21" s="11" customFormat="1" ht="15" customHeight="1" x14ac:dyDescent="0.2">
      <c r="B139" s="265" t="s">
        <v>27</v>
      </c>
      <c r="C139" s="73"/>
      <c r="D139" s="73"/>
      <c r="E139" s="73"/>
      <c r="F139" s="73"/>
      <c r="G139" s="73"/>
      <c r="H139" s="73"/>
      <c r="I139" s="73"/>
      <c r="J139" s="73"/>
      <c r="K139" s="73"/>
      <c r="L139" s="76"/>
      <c r="M139" s="76"/>
      <c r="N139" s="76"/>
      <c r="O139" s="76"/>
      <c r="P139" s="76"/>
      <c r="Q139" s="76"/>
      <c r="R139" s="76"/>
      <c r="S139" s="76"/>
      <c r="T139" s="76"/>
      <c r="U139" s="177"/>
    </row>
    <row r="140" spans="2:21" s="11" customFormat="1" ht="15" customHeight="1" x14ac:dyDescent="0.2">
      <c r="B140" s="75">
        <v>2020</v>
      </c>
      <c r="C140" s="73"/>
      <c r="D140" s="76">
        <v>1012</v>
      </c>
      <c r="E140" s="76">
        <v>2387717</v>
      </c>
      <c r="F140" s="76">
        <v>1731727</v>
      </c>
      <c r="G140" s="76">
        <v>748236</v>
      </c>
      <c r="H140" s="76">
        <v>6211</v>
      </c>
      <c r="I140" s="76">
        <v>655990</v>
      </c>
      <c r="J140" s="76">
        <v>285644</v>
      </c>
      <c r="K140" s="76">
        <v>17333</v>
      </c>
      <c r="L140" s="76">
        <v>1203540</v>
      </c>
      <c r="M140" s="76">
        <v>910312</v>
      </c>
      <c r="N140" s="76">
        <v>783225</v>
      </c>
      <c r="O140" s="76">
        <v>293228</v>
      </c>
      <c r="P140" s="76">
        <v>19753</v>
      </c>
      <c r="Q140" s="76">
        <v>10217</v>
      </c>
      <c r="R140" s="76">
        <v>74721</v>
      </c>
      <c r="S140" s="76">
        <v>1184176</v>
      </c>
      <c r="T140" s="76">
        <v>219271</v>
      </c>
      <c r="U140" s="177">
        <v>-36659</v>
      </c>
    </row>
    <row r="141" spans="2:21" s="11" customFormat="1" ht="15" customHeight="1" x14ac:dyDescent="0.2">
      <c r="B141" s="75">
        <v>2019</v>
      </c>
      <c r="C141" s="73"/>
      <c r="D141" s="76">
        <v>980</v>
      </c>
      <c r="E141" s="76">
        <v>2351284</v>
      </c>
      <c r="F141" s="76">
        <v>1707772</v>
      </c>
      <c r="G141" s="76">
        <v>741450</v>
      </c>
      <c r="H141" s="76">
        <v>1320</v>
      </c>
      <c r="I141" s="76">
        <v>643512</v>
      </c>
      <c r="J141" s="76">
        <v>295114</v>
      </c>
      <c r="K141" s="76">
        <v>16007</v>
      </c>
      <c r="L141" s="76">
        <v>1326235</v>
      </c>
      <c r="M141" s="76">
        <v>1022697</v>
      </c>
      <c r="N141" s="76">
        <v>904026</v>
      </c>
      <c r="O141" s="76">
        <v>303538</v>
      </c>
      <c r="P141" s="76">
        <v>20337</v>
      </c>
      <c r="Q141" s="76">
        <v>9938</v>
      </c>
      <c r="R141" s="76">
        <v>93518</v>
      </c>
      <c r="S141" s="76">
        <v>1025049</v>
      </c>
      <c r="T141" s="76">
        <v>208740</v>
      </c>
      <c r="U141" s="177">
        <v>-41807</v>
      </c>
    </row>
    <row r="142" spans="2:21" s="11" customFormat="1" ht="15" customHeight="1" x14ac:dyDescent="0.2">
      <c r="B142" s="75">
        <v>2018</v>
      </c>
      <c r="C142" s="73"/>
      <c r="D142" s="76">
        <v>913</v>
      </c>
      <c r="E142" s="76">
        <v>2067496</v>
      </c>
      <c r="F142" s="76">
        <v>1418145</v>
      </c>
      <c r="G142" s="76">
        <v>675427</v>
      </c>
      <c r="H142" s="76">
        <v>768</v>
      </c>
      <c r="I142" s="76">
        <v>649351</v>
      </c>
      <c r="J142" s="76">
        <v>276334</v>
      </c>
      <c r="K142" s="76">
        <v>16745</v>
      </c>
      <c r="L142" s="76">
        <v>1094344</v>
      </c>
      <c r="M142" s="76">
        <v>829953</v>
      </c>
      <c r="N142" s="76">
        <v>711713</v>
      </c>
      <c r="O142" s="76">
        <v>264391</v>
      </c>
      <c r="P142" s="76">
        <v>19988</v>
      </c>
      <c r="Q142" s="76">
        <v>8476</v>
      </c>
      <c r="R142" s="76">
        <v>61538</v>
      </c>
      <c r="S142" s="76">
        <v>973152</v>
      </c>
      <c r="T142" s="76">
        <v>224486</v>
      </c>
      <c r="U142" s="177">
        <v>-52528</v>
      </c>
    </row>
    <row r="143" spans="2:21" s="11" customFormat="1" ht="15" customHeight="1" x14ac:dyDescent="0.2">
      <c r="B143" s="75">
        <v>2017</v>
      </c>
      <c r="C143" s="254"/>
      <c r="D143" s="76">
        <v>809</v>
      </c>
      <c r="E143" s="76">
        <v>1374976</v>
      </c>
      <c r="F143" s="76">
        <v>877866</v>
      </c>
      <c r="G143" s="76">
        <v>665298</v>
      </c>
      <c r="H143" s="76">
        <v>8916</v>
      </c>
      <c r="I143" s="76">
        <v>497110</v>
      </c>
      <c r="J143" s="76">
        <v>256591</v>
      </c>
      <c r="K143" s="76">
        <v>15596</v>
      </c>
      <c r="L143" s="76">
        <v>846865</v>
      </c>
      <c r="M143" s="76">
        <v>618506</v>
      </c>
      <c r="N143" s="76">
        <v>442848</v>
      </c>
      <c r="O143" s="76">
        <v>228358</v>
      </c>
      <c r="P143" s="76">
        <v>20160</v>
      </c>
      <c r="Q143" s="76">
        <v>10209</v>
      </c>
      <c r="R143" s="76">
        <v>53824</v>
      </c>
      <c r="S143" s="76">
        <v>528112</v>
      </c>
      <c r="T143" s="76">
        <v>186936</v>
      </c>
      <c r="U143" s="177">
        <v>-31862</v>
      </c>
    </row>
    <row r="144" spans="2:21" s="11" customFormat="1" ht="15" customHeight="1" x14ac:dyDescent="0.2">
      <c r="B144" s="75">
        <v>2016</v>
      </c>
      <c r="C144" s="254"/>
      <c r="D144" s="76">
        <v>726</v>
      </c>
      <c r="E144" s="76">
        <v>1295172</v>
      </c>
      <c r="F144" s="76">
        <v>869779</v>
      </c>
      <c r="G144" s="76">
        <v>648101</v>
      </c>
      <c r="H144" s="76">
        <v>16222</v>
      </c>
      <c r="I144" s="76">
        <v>425393</v>
      </c>
      <c r="J144" s="76">
        <v>254569</v>
      </c>
      <c r="K144" s="76">
        <v>14333</v>
      </c>
      <c r="L144" s="76">
        <v>797328</v>
      </c>
      <c r="M144" s="76">
        <v>516316</v>
      </c>
      <c r="N144" s="76">
        <v>393159</v>
      </c>
      <c r="O144" s="76">
        <v>281013</v>
      </c>
      <c r="P144" s="76">
        <v>20170</v>
      </c>
      <c r="Q144" s="76">
        <v>7805</v>
      </c>
      <c r="R144" s="76">
        <v>69315</v>
      </c>
      <c r="S144" s="76">
        <v>497844</v>
      </c>
      <c r="T144" s="76">
        <v>182246</v>
      </c>
      <c r="U144" s="177">
        <v>-80190</v>
      </c>
    </row>
    <row r="145" spans="2:21" s="11" customFormat="1" ht="15" customHeight="1" x14ac:dyDescent="0.2">
      <c r="B145" s="75">
        <v>2015</v>
      </c>
      <c r="C145" s="75" t="s">
        <v>50</v>
      </c>
      <c r="D145" s="76">
        <v>677</v>
      </c>
      <c r="E145" s="76">
        <v>1324509</v>
      </c>
      <c r="F145" s="76">
        <v>850924</v>
      </c>
      <c r="G145" s="76">
        <v>619983</v>
      </c>
      <c r="H145" s="76">
        <v>11398</v>
      </c>
      <c r="I145" s="76">
        <v>473585</v>
      </c>
      <c r="J145" s="76">
        <v>273456</v>
      </c>
      <c r="K145" s="76">
        <v>13247</v>
      </c>
      <c r="L145" s="76">
        <v>871760</v>
      </c>
      <c r="M145" s="76">
        <v>597243</v>
      </c>
      <c r="N145" s="76">
        <v>428531</v>
      </c>
      <c r="O145" s="76">
        <v>274516</v>
      </c>
      <c r="P145" s="76">
        <v>25347</v>
      </c>
      <c r="Q145" s="76">
        <v>8704</v>
      </c>
      <c r="R145" s="76">
        <v>73840</v>
      </c>
      <c r="S145" s="76">
        <v>452749</v>
      </c>
      <c r="T145" s="76">
        <v>177898</v>
      </c>
      <c r="U145" s="177">
        <v>-96313</v>
      </c>
    </row>
    <row r="146" spans="2:21" s="11" customFormat="1" ht="15" customHeight="1" x14ac:dyDescent="0.2">
      <c r="B146" s="265" t="s">
        <v>28</v>
      </c>
      <c r="C146" s="73"/>
      <c r="D146" s="73"/>
      <c r="E146" s="73"/>
      <c r="F146" s="73"/>
      <c r="G146" s="73"/>
      <c r="H146" s="73"/>
      <c r="I146" s="73"/>
      <c r="J146" s="73"/>
      <c r="K146" s="73"/>
      <c r="L146" s="76"/>
      <c r="M146" s="76"/>
      <c r="N146" s="76"/>
      <c r="O146" s="76"/>
      <c r="P146" s="76"/>
      <c r="Q146" s="76"/>
      <c r="R146" s="76"/>
      <c r="S146" s="76"/>
      <c r="T146" s="76"/>
      <c r="U146" s="177"/>
    </row>
    <row r="147" spans="2:21" s="11" customFormat="1" ht="15" customHeight="1" x14ac:dyDescent="0.2">
      <c r="B147" s="75">
        <v>2020</v>
      </c>
      <c r="C147" s="73"/>
      <c r="D147" s="76">
        <v>2469</v>
      </c>
      <c r="E147" s="76">
        <v>2844455</v>
      </c>
      <c r="F147" s="76">
        <v>2292818</v>
      </c>
      <c r="G147" s="76">
        <v>238018</v>
      </c>
      <c r="H147" s="76">
        <v>57419</v>
      </c>
      <c r="I147" s="76">
        <v>551637</v>
      </c>
      <c r="J147" s="76">
        <v>22060</v>
      </c>
      <c r="K147" s="76">
        <v>61293</v>
      </c>
      <c r="L147" s="76">
        <v>959360</v>
      </c>
      <c r="M147" s="76">
        <v>496726</v>
      </c>
      <c r="N147" s="76">
        <v>347268</v>
      </c>
      <c r="O147" s="76">
        <v>462635</v>
      </c>
      <c r="P147" s="76">
        <v>33550</v>
      </c>
      <c r="Q147" s="76">
        <v>19969</v>
      </c>
      <c r="R147" s="76">
        <v>79003</v>
      </c>
      <c r="S147" s="76">
        <v>1885094</v>
      </c>
      <c r="T147" s="76">
        <v>334788</v>
      </c>
      <c r="U147" s="177">
        <v>505827</v>
      </c>
    </row>
    <row r="148" spans="2:21" s="11" customFormat="1" ht="15" customHeight="1" x14ac:dyDescent="0.2">
      <c r="B148" s="75">
        <v>2019</v>
      </c>
      <c r="C148" s="73"/>
      <c r="D148" s="76">
        <v>2324</v>
      </c>
      <c r="E148" s="76">
        <v>2758795</v>
      </c>
      <c r="F148" s="76">
        <v>2182900</v>
      </c>
      <c r="G148" s="76">
        <v>234481</v>
      </c>
      <c r="H148" s="76">
        <v>60453</v>
      </c>
      <c r="I148" s="76">
        <v>575896</v>
      </c>
      <c r="J148" s="76">
        <v>18181</v>
      </c>
      <c r="K148" s="76">
        <v>65785</v>
      </c>
      <c r="L148" s="76">
        <v>901615</v>
      </c>
      <c r="M148" s="76">
        <v>425534</v>
      </c>
      <c r="N148" s="76">
        <v>287612</v>
      </c>
      <c r="O148" s="76">
        <v>476081</v>
      </c>
      <c r="P148" s="76">
        <v>29169</v>
      </c>
      <c r="Q148" s="76">
        <v>19901</v>
      </c>
      <c r="R148" s="76">
        <v>145151</v>
      </c>
      <c r="S148" s="76">
        <v>1857180</v>
      </c>
      <c r="T148" s="76">
        <v>295054</v>
      </c>
      <c r="U148" s="177">
        <v>535365</v>
      </c>
    </row>
    <row r="149" spans="2:21" s="11" customFormat="1" ht="15" customHeight="1" x14ac:dyDescent="0.2">
      <c r="B149" s="75">
        <v>2018</v>
      </c>
      <c r="C149" s="73"/>
      <c r="D149" s="76">
        <v>2229</v>
      </c>
      <c r="E149" s="76">
        <v>2231448</v>
      </c>
      <c r="F149" s="76">
        <v>1774604</v>
      </c>
      <c r="G149" s="76">
        <v>180551</v>
      </c>
      <c r="H149" s="76">
        <v>62140</v>
      </c>
      <c r="I149" s="76">
        <v>456844</v>
      </c>
      <c r="J149" s="76">
        <v>16590</v>
      </c>
      <c r="K149" s="76">
        <v>54214</v>
      </c>
      <c r="L149" s="76">
        <v>786690</v>
      </c>
      <c r="M149" s="76">
        <v>432156</v>
      </c>
      <c r="N149" s="76">
        <v>312127</v>
      </c>
      <c r="O149" s="76">
        <v>354533</v>
      </c>
      <c r="P149" s="76">
        <v>28553</v>
      </c>
      <c r="Q149" s="76">
        <v>20108</v>
      </c>
      <c r="R149" s="76">
        <v>57369</v>
      </c>
      <c r="S149" s="76">
        <v>1444758</v>
      </c>
      <c r="T149" s="76">
        <v>282300</v>
      </c>
      <c r="U149" s="177">
        <v>430509</v>
      </c>
    </row>
    <row r="150" spans="2:21" s="11" customFormat="1" ht="15" customHeight="1" x14ac:dyDescent="0.2">
      <c r="B150" s="75">
        <v>2017</v>
      </c>
      <c r="C150" s="254"/>
      <c r="D150" s="76">
        <v>2076</v>
      </c>
      <c r="E150" s="76">
        <v>2177303</v>
      </c>
      <c r="F150" s="76">
        <v>1609537</v>
      </c>
      <c r="G150" s="76">
        <v>138805</v>
      </c>
      <c r="H150" s="76">
        <v>71781</v>
      </c>
      <c r="I150" s="76">
        <v>567766</v>
      </c>
      <c r="J150" s="76">
        <v>7275</v>
      </c>
      <c r="K150" s="76">
        <v>38862</v>
      </c>
      <c r="L150" s="76">
        <v>839101</v>
      </c>
      <c r="M150" s="76">
        <v>420046</v>
      </c>
      <c r="N150" s="76">
        <v>302175</v>
      </c>
      <c r="O150" s="76">
        <v>419056</v>
      </c>
      <c r="P150" s="76">
        <v>16054</v>
      </c>
      <c r="Q150" s="76">
        <v>32260</v>
      </c>
      <c r="R150" s="76">
        <v>77419</v>
      </c>
      <c r="S150" s="76">
        <v>1338201</v>
      </c>
      <c r="T150" s="76">
        <v>268332</v>
      </c>
      <c r="U150" s="177">
        <v>345464</v>
      </c>
    </row>
    <row r="151" spans="2:21" s="11" customFormat="1" ht="15" customHeight="1" x14ac:dyDescent="0.2">
      <c r="B151" s="75">
        <v>2016</v>
      </c>
      <c r="C151" s="254"/>
      <c r="D151" s="76">
        <v>1925</v>
      </c>
      <c r="E151" s="76">
        <v>2069883</v>
      </c>
      <c r="F151" s="76">
        <v>1673112</v>
      </c>
      <c r="G151" s="76">
        <v>88038</v>
      </c>
      <c r="H151" s="76">
        <v>75125</v>
      </c>
      <c r="I151" s="76">
        <v>396771</v>
      </c>
      <c r="J151" s="76">
        <v>7961</v>
      </c>
      <c r="K151" s="76">
        <v>38415</v>
      </c>
      <c r="L151" s="76">
        <v>906865</v>
      </c>
      <c r="M151" s="76">
        <v>620081</v>
      </c>
      <c r="N151" s="76">
        <v>498290</v>
      </c>
      <c r="O151" s="76">
        <v>286784</v>
      </c>
      <c r="P151" s="76">
        <v>11320</v>
      </c>
      <c r="Q151" s="76">
        <v>18974</v>
      </c>
      <c r="R151" s="76">
        <v>54621</v>
      </c>
      <c r="S151" s="76">
        <v>1163018</v>
      </c>
      <c r="T151" s="76">
        <v>257950</v>
      </c>
      <c r="U151" s="177">
        <v>276638</v>
      </c>
    </row>
    <row r="152" spans="2:21" s="11" customFormat="1" ht="15" customHeight="1" x14ac:dyDescent="0.2">
      <c r="B152" s="75">
        <v>2015</v>
      </c>
      <c r="C152" s="75" t="s">
        <v>50</v>
      </c>
      <c r="D152" s="76">
        <v>1862</v>
      </c>
      <c r="E152" s="76">
        <v>1881780</v>
      </c>
      <c r="F152" s="76">
        <v>1580263</v>
      </c>
      <c r="G152" s="76">
        <v>95575</v>
      </c>
      <c r="H152" s="76">
        <v>5246</v>
      </c>
      <c r="I152" s="76">
        <v>301518</v>
      </c>
      <c r="J152" s="76">
        <v>13861</v>
      </c>
      <c r="K152" s="76">
        <v>33380</v>
      </c>
      <c r="L152" s="76">
        <v>877196</v>
      </c>
      <c r="M152" s="76">
        <v>524859</v>
      </c>
      <c r="N152" s="76">
        <v>421434</v>
      </c>
      <c r="O152" s="76">
        <v>352338</v>
      </c>
      <c r="P152" s="76">
        <v>30880</v>
      </c>
      <c r="Q152" s="76">
        <v>23554</v>
      </c>
      <c r="R152" s="76">
        <v>54272</v>
      </c>
      <c r="S152" s="76">
        <v>1004584</v>
      </c>
      <c r="T152" s="76">
        <v>265575</v>
      </c>
      <c r="U152" s="177">
        <v>182813</v>
      </c>
    </row>
    <row r="153" spans="2:21" s="11" customFormat="1" ht="15" customHeight="1" x14ac:dyDescent="0.2">
      <c r="B153" s="265" t="s">
        <v>29</v>
      </c>
      <c r="C153" s="73"/>
      <c r="D153" s="73"/>
      <c r="E153" s="73"/>
      <c r="F153" s="73"/>
      <c r="G153" s="73"/>
      <c r="H153" s="73"/>
      <c r="I153" s="73"/>
      <c r="J153" s="73"/>
      <c r="K153" s="73"/>
      <c r="L153" s="76"/>
      <c r="M153" s="76"/>
      <c r="N153" s="76"/>
      <c r="O153" s="76"/>
      <c r="P153" s="76"/>
      <c r="Q153" s="76"/>
      <c r="R153" s="76"/>
      <c r="S153" s="76"/>
      <c r="T153" s="76"/>
      <c r="U153" s="177"/>
    </row>
    <row r="154" spans="2:21" s="11" customFormat="1" ht="15" customHeight="1" x14ac:dyDescent="0.2">
      <c r="B154" s="75">
        <v>2020</v>
      </c>
      <c r="C154" s="73"/>
      <c r="D154" s="76">
        <v>4309</v>
      </c>
      <c r="E154" s="76">
        <v>204812</v>
      </c>
      <c r="F154" s="76">
        <v>66200</v>
      </c>
      <c r="G154" s="76">
        <v>56885</v>
      </c>
      <c r="H154" s="76">
        <v>2513</v>
      </c>
      <c r="I154" s="76">
        <v>138611</v>
      </c>
      <c r="J154" s="76">
        <v>8615</v>
      </c>
      <c r="K154" s="76">
        <v>36986</v>
      </c>
      <c r="L154" s="76">
        <v>149108</v>
      </c>
      <c r="M154" s="76">
        <v>45448</v>
      </c>
      <c r="N154" s="76">
        <v>29854</v>
      </c>
      <c r="O154" s="76">
        <v>103660</v>
      </c>
      <c r="P154" s="76">
        <v>18406</v>
      </c>
      <c r="Q154" s="76">
        <v>8295</v>
      </c>
      <c r="R154" s="76">
        <v>16653</v>
      </c>
      <c r="S154" s="76">
        <v>55704</v>
      </c>
      <c r="T154" s="76">
        <v>18184</v>
      </c>
      <c r="U154" s="177">
        <v>8408</v>
      </c>
    </row>
    <row r="155" spans="2:21" s="11" customFormat="1" ht="15" customHeight="1" x14ac:dyDescent="0.2">
      <c r="B155" s="75">
        <v>2019</v>
      </c>
      <c r="C155" s="73"/>
      <c r="D155" s="76">
        <v>4582</v>
      </c>
      <c r="E155" s="76">
        <v>264615</v>
      </c>
      <c r="F155" s="76">
        <v>113811</v>
      </c>
      <c r="G155" s="76">
        <v>55482</v>
      </c>
      <c r="H155" s="76">
        <v>9909</v>
      </c>
      <c r="I155" s="76">
        <v>150805</v>
      </c>
      <c r="J155" s="76">
        <v>7210</v>
      </c>
      <c r="K155" s="76">
        <v>47099</v>
      </c>
      <c r="L155" s="76">
        <v>161133</v>
      </c>
      <c r="M155" s="76">
        <v>41881</v>
      </c>
      <c r="N155" s="76">
        <v>20192</v>
      </c>
      <c r="O155" s="76">
        <v>119252</v>
      </c>
      <c r="P155" s="76">
        <v>25113</v>
      </c>
      <c r="Q155" s="76">
        <v>10245</v>
      </c>
      <c r="R155" s="76">
        <v>15330</v>
      </c>
      <c r="S155" s="76">
        <v>103482</v>
      </c>
      <c r="T155" s="76">
        <v>22003</v>
      </c>
      <c r="U155" s="177">
        <v>31327</v>
      </c>
    </row>
    <row r="156" spans="2:21" s="11" customFormat="1" ht="15" customHeight="1" x14ac:dyDescent="0.2">
      <c r="B156" s="75">
        <v>2018</v>
      </c>
      <c r="C156" s="73"/>
      <c r="D156" s="76">
        <v>4485</v>
      </c>
      <c r="E156" s="76">
        <v>248252</v>
      </c>
      <c r="F156" s="76">
        <v>107146</v>
      </c>
      <c r="G156" s="76">
        <v>53655</v>
      </c>
      <c r="H156" s="76">
        <v>10122</v>
      </c>
      <c r="I156" s="76">
        <v>141107</v>
      </c>
      <c r="J156" s="76">
        <v>5985</v>
      </c>
      <c r="K156" s="76">
        <v>46841</v>
      </c>
      <c r="L156" s="76">
        <v>155037</v>
      </c>
      <c r="M156" s="76">
        <v>44884</v>
      </c>
      <c r="N156" s="76">
        <v>23753</v>
      </c>
      <c r="O156" s="76">
        <v>110153</v>
      </c>
      <c r="P156" s="76">
        <v>26827</v>
      </c>
      <c r="Q156" s="76">
        <v>8853</v>
      </c>
      <c r="R156" s="76">
        <v>12633</v>
      </c>
      <c r="S156" s="76">
        <v>93215</v>
      </c>
      <c r="T156" s="76">
        <v>21631</v>
      </c>
      <c r="U156" s="177">
        <v>26743</v>
      </c>
    </row>
    <row r="157" spans="2:21" s="11" customFormat="1" ht="15" customHeight="1" x14ac:dyDescent="0.2">
      <c r="B157" s="75">
        <v>2017</v>
      </c>
      <c r="C157" s="254"/>
      <c r="D157" s="76">
        <v>4369</v>
      </c>
      <c r="E157" s="76">
        <v>233389</v>
      </c>
      <c r="F157" s="76">
        <v>111739</v>
      </c>
      <c r="G157" s="76">
        <v>47952</v>
      </c>
      <c r="H157" s="76">
        <v>9754</v>
      </c>
      <c r="I157" s="76">
        <v>121650</v>
      </c>
      <c r="J157" s="76">
        <v>5086</v>
      </c>
      <c r="K157" s="76">
        <v>42653</v>
      </c>
      <c r="L157" s="76">
        <v>148560</v>
      </c>
      <c r="M157" s="76">
        <v>43987</v>
      </c>
      <c r="N157" s="76">
        <v>25284</v>
      </c>
      <c r="O157" s="76">
        <v>104573</v>
      </c>
      <c r="P157" s="76">
        <v>26970</v>
      </c>
      <c r="Q157" s="76">
        <v>7926</v>
      </c>
      <c r="R157" s="76">
        <v>16971</v>
      </c>
      <c r="S157" s="76">
        <v>84829</v>
      </c>
      <c r="T157" s="76">
        <v>21205</v>
      </c>
      <c r="U157" s="177">
        <v>10676</v>
      </c>
    </row>
    <row r="158" spans="2:21" s="11" customFormat="1" ht="15" customHeight="1" x14ac:dyDescent="0.2">
      <c r="B158" s="75">
        <v>2016</v>
      </c>
      <c r="C158" s="254"/>
      <c r="D158" s="76">
        <v>4063</v>
      </c>
      <c r="E158" s="76">
        <v>158968</v>
      </c>
      <c r="F158" s="76">
        <v>56083</v>
      </c>
      <c r="G158" s="76">
        <v>42320</v>
      </c>
      <c r="H158" s="76">
        <v>2924</v>
      </c>
      <c r="I158" s="76">
        <v>102886</v>
      </c>
      <c r="J158" s="76">
        <v>3359</v>
      </c>
      <c r="K158" s="76">
        <v>31740</v>
      </c>
      <c r="L158" s="76">
        <v>111263</v>
      </c>
      <c r="M158" s="76">
        <v>33828</v>
      </c>
      <c r="N158" s="76">
        <v>21445</v>
      </c>
      <c r="O158" s="76">
        <v>77435</v>
      </c>
      <c r="P158" s="76">
        <v>22051</v>
      </c>
      <c r="Q158" s="76">
        <v>7984</v>
      </c>
      <c r="R158" s="76">
        <v>11944</v>
      </c>
      <c r="S158" s="76">
        <v>47705</v>
      </c>
      <c r="T158" s="76">
        <v>18479</v>
      </c>
      <c r="U158" s="177">
        <v>-12104</v>
      </c>
    </row>
    <row r="159" spans="2:21" s="11" customFormat="1" ht="15" customHeight="1" x14ac:dyDescent="0.2">
      <c r="B159" s="75">
        <v>2015</v>
      </c>
      <c r="C159" s="75" t="s">
        <v>50</v>
      </c>
      <c r="D159" s="76">
        <v>3782</v>
      </c>
      <c r="E159" s="76">
        <v>151932</v>
      </c>
      <c r="F159" s="76">
        <v>59766</v>
      </c>
      <c r="G159" s="76">
        <v>40783</v>
      </c>
      <c r="H159" s="76">
        <v>4063</v>
      </c>
      <c r="I159" s="76">
        <v>92166</v>
      </c>
      <c r="J159" s="76">
        <v>1674</v>
      </c>
      <c r="K159" s="76">
        <v>32593</v>
      </c>
      <c r="L159" s="76">
        <v>112534</v>
      </c>
      <c r="M159" s="76">
        <v>36942</v>
      </c>
      <c r="N159" s="76">
        <v>26471</v>
      </c>
      <c r="O159" s="76">
        <v>75591</v>
      </c>
      <c r="P159" s="76">
        <v>22256</v>
      </c>
      <c r="Q159" s="76">
        <v>7999</v>
      </c>
      <c r="R159" s="76">
        <v>10870</v>
      </c>
      <c r="S159" s="76">
        <v>39398</v>
      </c>
      <c r="T159" s="76">
        <v>23366</v>
      </c>
      <c r="U159" s="177">
        <v>-29000</v>
      </c>
    </row>
    <row r="160" spans="2:21" s="11" customFormat="1" ht="15" customHeight="1" x14ac:dyDescent="0.2">
      <c r="B160" s="265" t="s">
        <v>30</v>
      </c>
      <c r="C160" s="73"/>
      <c r="D160" s="73"/>
      <c r="E160" s="73"/>
      <c r="F160" s="73"/>
      <c r="G160" s="73"/>
      <c r="H160" s="73"/>
      <c r="I160" s="73"/>
      <c r="J160" s="73"/>
      <c r="K160" s="73"/>
      <c r="L160" s="76"/>
      <c r="M160" s="76"/>
      <c r="N160" s="76"/>
      <c r="O160" s="76"/>
      <c r="P160" s="76"/>
      <c r="Q160" s="76"/>
      <c r="R160" s="76"/>
      <c r="S160" s="76"/>
      <c r="T160" s="76"/>
      <c r="U160" s="177"/>
    </row>
    <row r="161" spans="2:21" s="11" customFormat="1" ht="15" customHeight="1" x14ac:dyDescent="0.2">
      <c r="B161" s="75">
        <v>2020</v>
      </c>
      <c r="C161" s="73"/>
      <c r="D161" s="76">
        <v>878</v>
      </c>
      <c r="E161" s="76">
        <v>57693</v>
      </c>
      <c r="F161" s="76">
        <v>22197</v>
      </c>
      <c r="G161" s="76">
        <v>17709</v>
      </c>
      <c r="H161" s="76">
        <v>549</v>
      </c>
      <c r="I161" s="76">
        <v>35496</v>
      </c>
      <c r="J161" s="76">
        <v>185</v>
      </c>
      <c r="K161" s="76">
        <v>2144</v>
      </c>
      <c r="L161" s="76">
        <v>43745</v>
      </c>
      <c r="M161" s="76">
        <v>10384</v>
      </c>
      <c r="N161" s="76">
        <v>9297</v>
      </c>
      <c r="O161" s="76">
        <v>33361</v>
      </c>
      <c r="P161" s="76">
        <v>3219</v>
      </c>
      <c r="Q161" s="76">
        <v>3601</v>
      </c>
      <c r="R161" s="76">
        <v>2324</v>
      </c>
      <c r="S161" s="76">
        <v>13948</v>
      </c>
      <c r="T161" s="76">
        <v>2048</v>
      </c>
      <c r="U161" s="177">
        <v>-2400</v>
      </c>
    </row>
    <row r="162" spans="2:21" s="11" customFormat="1" ht="15" customHeight="1" x14ac:dyDescent="0.2">
      <c r="B162" s="75">
        <v>2019</v>
      </c>
      <c r="C162" s="73"/>
      <c r="D162" s="76">
        <v>854</v>
      </c>
      <c r="E162" s="76">
        <v>53928</v>
      </c>
      <c r="F162" s="76">
        <v>20983</v>
      </c>
      <c r="G162" s="76">
        <v>17945</v>
      </c>
      <c r="H162" s="76">
        <v>573</v>
      </c>
      <c r="I162" s="76">
        <v>32945</v>
      </c>
      <c r="J162" s="76">
        <v>183</v>
      </c>
      <c r="K162" s="76">
        <v>893</v>
      </c>
      <c r="L162" s="76">
        <v>45686</v>
      </c>
      <c r="M162" s="76">
        <v>9990</v>
      </c>
      <c r="N162" s="76">
        <v>8997</v>
      </c>
      <c r="O162" s="76">
        <v>35696</v>
      </c>
      <c r="P162" s="76">
        <v>3006</v>
      </c>
      <c r="Q162" s="76">
        <v>3353</v>
      </c>
      <c r="R162" s="76">
        <v>3442</v>
      </c>
      <c r="S162" s="76">
        <v>8243</v>
      </c>
      <c r="T162" s="76">
        <v>2352</v>
      </c>
      <c r="U162" s="177">
        <v>-5151</v>
      </c>
    </row>
    <row r="163" spans="2:21" s="11" customFormat="1" ht="15" customHeight="1" x14ac:dyDescent="0.2">
      <c r="B163" s="75">
        <v>2018</v>
      </c>
      <c r="C163" s="73"/>
      <c r="D163" s="76">
        <v>847</v>
      </c>
      <c r="E163" s="76">
        <v>49484</v>
      </c>
      <c r="F163" s="76">
        <v>19424</v>
      </c>
      <c r="G163" s="76">
        <v>17124</v>
      </c>
      <c r="H163" s="76">
        <v>523</v>
      </c>
      <c r="I163" s="76">
        <v>30059</v>
      </c>
      <c r="J163" s="76">
        <v>161</v>
      </c>
      <c r="K163" s="76">
        <v>1035</v>
      </c>
      <c r="L163" s="76">
        <v>45776</v>
      </c>
      <c r="M163" s="76">
        <v>9623</v>
      </c>
      <c r="N163" s="76">
        <v>9148</v>
      </c>
      <c r="O163" s="76">
        <v>36153</v>
      </c>
      <c r="P163" s="76">
        <v>3359</v>
      </c>
      <c r="Q163" s="76">
        <v>3354</v>
      </c>
      <c r="R163" s="76">
        <v>4247</v>
      </c>
      <c r="S163" s="76">
        <v>3708</v>
      </c>
      <c r="T163" s="76">
        <v>2306</v>
      </c>
      <c r="U163" s="177">
        <v>-5337</v>
      </c>
    </row>
    <row r="164" spans="2:21" s="11" customFormat="1" ht="15" customHeight="1" x14ac:dyDescent="0.2">
      <c r="B164" s="75">
        <v>2017</v>
      </c>
      <c r="C164" s="254"/>
      <c r="D164" s="76">
        <v>830</v>
      </c>
      <c r="E164" s="76">
        <v>48727</v>
      </c>
      <c r="F164" s="76">
        <v>18078</v>
      </c>
      <c r="G164" s="76">
        <v>17090</v>
      </c>
      <c r="H164" s="76">
        <v>615</v>
      </c>
      <c r="I164" s="76">
        <v>30650</v>
      </c>
      <c r="J164" s="76">
        <v>154</v>
      </c>
      <c r="K164" s="76">
        <v>951</v>
      </c>
      <c r="L164" s="76">
        <v>46402</v>
      </c>
      <c r="M164" s="76">
        <v>11123</v>
      </c>
      <c r="N164" s="76">
        <v>10151</v>
      </c>
      <c r="O164" s="76">
        <v>35279</v>
      </c>
      <c r="P164" s="76">
        <v>3483</v>
      </c>
      <c r="Q164" s="76">
        <v>3276</v>
      </c>
      <c r="R164" s="76">
        <v>7302</v>
      </c>
      <c r="S164" s="76">
        <v>2325</v>
      </c>
      <c r="T164" s="76">
        <v>2248</v>
      </c>
      <c r="U164" s="177">
        <v>-5538</v>
      </c>
    </row>
    <row r="165" spans="2:21" s="11" customFormat="1" ht="15" customHeight="1" x14ac:dyDescent="0.2">
      <c r="B165" s="75">
        <v>2016</v>
      </c>
      <c r="C165" s="254"/>
      <c r="D165" s="76">
        <v>825</v>
      </c>
      <c r="E165" s="76">
        <v>51584</v>
      </c>
      <c r="F165" s="76">
        <v>19848</v>
      </c>
      <c r="G165" s="76">
        <v>18636</v>
      </c>
      <c r="H165" s="76">
        <v>744</v>
      </c>
      <c r="I165" s="76">
        <v>31736</v>
      </c>
      <c r="J165" s="76">
        <v>146</v>
      </c>
      <c r="K165" s="76">
        <v>1784</v>
      </c>
      <c r="L165" s="76">
        <v>47762</v>
      </c>
      <c r="M165" s="76">
        <v>10760</v>
      </c>
      <c r="N165" s="76">
        <v>9840</v>
      </c>
      <c r="O165" s="76">
        <v>37002</v>
      </c>
      <c r="P165" s="76">
        <v>3541</v>
      </c>
      <c r="Q165" s="76">
        <v>3378</v>
      </c>
      <c r="R165" s="76">
        <v>6717</v>
      </c>
      <c r="S165" s="76">
        <v>3822</v>
      </c>
      <c r="T165" s="76">
        <v>2247</v>
      </c>
      <c r="U165" s="177">
        <v>-3061</v>
      </c>
    </row>
    <row r="166" spans="2:21" s="11" customFormat="1" ht="15" customHeight="1" x14ac:dyDescent="0.2">
      <c r="B166" s="75">
        <v>2015</v>
      </c>
      <c r="C166" s="75" t="s">
        <v>50</v>
      </c>
      <c r="D166" s="76">
        <v>918</v>
      </c>
      <c r="E166" s="76">
        <v>45187</v>
      </c>
      <c r="F166" s="76">
        <v>21542</v>
      </c>
      <c r="G166" s="76">
        <v>19602</v>
      </c>
      <c r="H166" s="76">
        <v>804</v>
      </c>
      <c r="I166" s="76">
        <v>23645</v>
      </c>
      <c r="J166" s="76">
        <v>140</v>
      </c>
      <c r="K166" s="76">
        <v>1504</v>
      </c>
      <c r="L166" s="76">
        <v>40373</v>
      </c>
      <c r="M166" s="76">
        <v>14309</v>
      </c>
      <c r="N166" s="76">
        <v>12265</v>
      </c>
      <c r="O166" s="76">
        <v>26064</v>
      </c>
      <c r="P166" s="76">
        <v>3064</v>
      </c>
      <c r="Q166" s="76">
        <v>3416</v>
      </c>
      <c r="R166" s="76">
        <v>5629</v>
      </c>
      <c r="S166" s="76">
        <v>4813</v>
      </c>
      <c r="T166" s="76">
        <v>2259</v>
      </c>
      <c r="U166" s="177">
        <v>-2684</v>
      </c>
    </row>
    <row r="167" spans="2:21" s="11" customFormat="1" ht="15" customHeight="1" x14ac:dyDescent="0.2">
      <c r="B167" s="265" t="s">
        <v>31</v>
      </c>
      <c r="C167" s="73"/>
      <c r="D167" s="73"/>
      <c r="E167" s="73"/>
      <c r="F167" s="73"/>
      <c r="G167" s="73"/>
      <c r="H167" s="73"/>
      <c r="I167" s="73"/>
      <c r="J167" s="73"/>
      <c r="K167" s="73"/>
      <c r="L167" s="76"/>
      <c r="M167" s="76"/>
      <c r="N167" s="76"/>
      <c r="O167" s="76"/>
      <c r="P167" s="76"/>
      <c r="Q167" s="76"/>
      <c r="R167" s="76"/>
      <c r="S167" s="76"/>
      <c r="T167" s="76"/>
      <c r="U167" s="177"/>
    </row>
    <row r="168" spans="2:21" s="11" customFormat="1" ht="15" customHeight="1" x14ac:dyDescent="0.2">
      <c r="B168" s="75">
        <v>2020</v>
      </c>
      <c r="C168" s="73"/>
      <c r="D168" s="76">
        <v>2228</v>
      </c>
      <c r="E168" s="76">
        <v>205116</v>
      </c>
      <c r="F168" s="76">
        <v>111113</v>
      </c>
      <c r="G168" s="76">
        <v>96993</v>
      </c>
      <c r="H168" s="76">
        <v>1444</v>
      </c>
      <c r="I168" s="76">
        <v>94003</v>
      </c>
      <c r="J168" s="76">
        <v>3326</v>
      </c>
      <c r="K168" s="76">
        <v>12308</v>
      </c>
      <c r="L168" s="76">
        <v>109528</v>
      </c>
      <c r="M168" s="76">
        <v>70384</v>
      </c>
      <c r="N168" s="76">
        <v>65129</v>
      </c>
      <c r="O168" s="76">
        <v>39143</v>
      </c>
      <c r="P168" s="76">
        <v>7464</v>
      </c>
      <c r="Q168" s="76">
        <v>4816</v>
      </c>
      <c r="R168" s="76">
        <v>7779</v>
      </c>
      <c r="S168" s="76">
        <v>95589</v>
      </c>
      <c r="T168" s="76">
        <v>13801</v>
      </c>
      <c r="U168" s="177">
        <v>46379</v>
      </c>
    </row>
    <row r="169" spans="2:21" s="11" customFormat="1" ht="15" customHeight="1" x14ac:dyDescent="0.2">
      <c r="B169" s="75">
        <v>2019</v>
      </c>
      <c r="C169" s="73"/>
      <c r="D169" s="76">
        <v>2107</v>
      </c>
      <c r="E169" s="76">
        <v>203954</v>
      </c>
      <c r="F169" s="76">
        <v>116787</v>
      </c>
      <c r="G169" s="76">
        <v>103005</v>
      </c>
      <c r="H169" s="76">
        <v>1487</v>
      </c>
      <c r="I169" s="76">
        <v>87168</v>
      </c>
      <c r="J169" s="76">
        <v>2844</v>
      </c>
      <c r="K169" s="76">
        <v>11793</v>
      </c>
      <c r="L169" s="76">
        <v>107140</v>
      </c>
      <c r="M169" s="76">
        <v>60046</v>
      </c>
      <c r="N169" s="76">
        <v>53995</v>
      </c>
      <c r="O169" s="76">
        <v>47094</v>
      </c>
      <c r="P169" s="76">
        <v>9078</v>
      </c>
      <c r="Q169" s="76">
        <v>5169</v>
      </c>
      <c r="R169" s="76">
        <v>5587</v>
      </c>
      <c r="S169" s="76">
        <v>96814</v>
      </c>
      <c r="T169" s="76">
        <v>13022</v>
      </c>
      <c r="U169" s="177">
        <v>47550</v>
      </c>
    </row>
    <row r="170" spans="2:21" s="11" customFormat="1" ht="15" customHeight="1" x14ac:dyDescent="0.2">
      <c r="B170" s="75">
        <v>2018</v>
      </c>
      <c r="C170" s="73"/>
      <c r="D170" s="76">
        <v>1937</v>
      </c>
      <c r="E170" s="76">
        <v>186226</v>
      </c>
      <c r="F170" s="76">
        <v>99654</v>
      </c>
      <c r="G170" s="76">
        <v>87359</v>
      </c>
      <c r="H170" s="76">
        <v>1332</v>
      </c>
      <c r="I170" s="76">
        <v>86572</v>
      </c>
      <c r="J170" s="76">
        <v>2919</v>
      </c>
      <c r="K170" s="76">
        <v>11601</v>
      </c>
      <c r="L170" s="76">
        <v>93297</v>
      </c>
      <c r="M170" s="76">
        <v>44099</v>
      </c>
      <c r="N170" s="76">
        <v>39276</v>
      </c>
      <c r="O170" s="76">
        <v>49198</v>
      </c>
      <c r="P170" s="76">
        <v>5662</v>
      </c>
      <c r="Q170" s="76">
        <v>6151</v>
      </c>
      <c r="R170" s="76">
        <v>6938</v>
      </c>
      <c r="S170" s="76">
        <v>92929</v>
      </c>
      <c r="T170" s="76">
        <v>11779</v>
      </c>
      <c r="U170" s="177">
        <v>44644</v>
      </c>
    </row>
    <row r="171" spans="2:21" s="11" customFormat="1" ht="15" customHeight="1" x14ac:dyDescent="0.2">
      <c r="B171" s="75">
        <v>2017</v>
      </c>
      <c r="C171" s="254"/>
      <c r="D171" s="76">
        <v>1789</v>
      </c>
      <c r="E171" s="76">
        <v>155040</v>
      </c>
      <c r="F171" s="76">
        <v>75949</v>
      </c>
      <c r="G171" s="76">
        <v>65519</v>
      </c>
      <c r="H171" s="76">
        <v>1560</v>
      </c>
      <c r="I171" s="76">
        <v>79092</v>
      </c>
      <c r="J171" s="76">
        <v>1761</v>
      </c>
      <c r="K171" s="76">
        <v>12546</v>
      </c>
      <c r="L171" s="76">
        <v>73383</v>
      </c>
      <c r="M171" s="76">
        <v>31707</v>
      </c>
      <c r="N171" s="76">
        <v>26763</v>
      </c>
      <c r="O171" s="76">
        <v>41675</v>
      </c>
      <c r="P171" s="76">
        <v>5472</v>
      </c>
      <c r="Q171" s="76">
        <v>5339</v>
      </c>
      <c r="R171" s="76">
        <v>4602</v>
      </c>
      <c r="S171" s="76">
        <v>81658</v>
      </c>
      <c r="T171" s="76">
        <v>11685</v>
      </c>
      <c r="U171" s="177">
        <v>38935</v>
      </c>
    </row>
    <row r="172" spans="2:21" s="11" customFormat="1" ht="15" customHeight="1" x14ac:dyDescent="0.2">
      <c r="B172" s="75">
        <v>2016</v>
      </c>
      <c r="C172" s="254"/>
      <c r="D172" s="76">
        <v>1750</v>
      </c>
      <c r="E172" s="76">
        <v>134449</v>
      </c>
      <c r="F172" s="76">
        <v>66021</v>
      </c>
      <c r="G172" s="76">
        <v>55687</v>
      </c>
      <c r="H172" s="76">
        <v>718</v>
      </c>
      <c r="I172" s="76">
        <v>68429</v>
      </c>
      <c r="J172" s="76">
        <v>1791</v>
      </c>
      <c r="K172" s="76">
        <v>10078</v>
      </c>
      <c r="L172" s="76">
        <v>61271</v>
      </c>
      <c r="M172" s="76">
        <v>24976</v>
      </c>
      <c r="N172" s="76">
        <v>19701</v>
      </c>
      <c r="O172" s="76">
        <v>36294</v>
      </c>
      <c r="P172" s="76">
        <v>4817</v>
      </c>
      <c r="Q172" s="76">
        <v>4809</v>
      </c>
      <c r="R172" s="76">
        <v>3833</v>
      </c>
      <c r="S172" s="76">
        <v>73179</v>
      </c>
      <c r="T172" s="76">
        <v>11691</v>
      </c>
      <c r="U172" s="177">
        <v>37294</v>
      </c>
    </row>
    <row r="173" spans="2:21" s="11" customFormat="1" ht="15" customHeight="1" x14ac:dyDescent="0.2">
      <c r="B173" s="75">
        <v>2015</v>
      </c>
      <c r="C173" s="75" t="s">
        <v>50</v>
      </c>
      <c r="D173" s="76">
        <v>1672</v>
      </c>
      <c r="E173" s="76">
        <v>123025</v>
      </c>
      <c r="F173" s="76">
        <v>60443</v>
      </c>
      <c r="G173" s="76">
        <v>51014</v>
      </c>
      <c r="H173" s="76">
        <v>802</v>
      </c>
      <c r="I173" s="76">
        <v>62581</v>
      </c>
      <c r="J173" s="76">
        <v>1661</v>
      </c>
      <c r="K173" s="76">
        <v>8525</v>
      </c>
      <c r="L173" s="76">
        <v>56021</v>
      </c>
      <c r="M173" s="76">
        <v>24601</v>
      </c>
      <c r="N173" s="76">
        <v>19435</v>
      </c>
      <c r="O173" s="76">
        <v>31420</v>
      </c>
      <c r="P173" s="76">
        <v>3554</v>
      </c>
      <c r="Q173" s="76">
        <v>3876</v>
      </c>
      <c r="R173" s="76">
        <v>2752</v>
      </c>
      <c r="S173" s="76">
        <v>67003</v>
      </c>
      <c r="T173" s="76">
        <v>10868</v>
      </c>
      <c r="U173" s="177">
        <v>35509</v>
      </c>
    </row>
    <row r="174" spans="2:21" s="11" customFormat="1" ht="15" customHeight="1" x14ac:dyDescent="0.2">
      <c r="B174" s="265" t="s">
        <v>32</v>
      </c>
      <c r="C174" s="73"/>
      <c r="D174" s="73"/>
      <c r="E174" s="73"/>
      <c r="F174" s="73"/>
      <c r="G174" s="73"/>
      <c r="H174" s="73"/>
      <c r="I174" s="73"/>
      <c r="J174" s="73"/>
      <c r="K174" s="73"/>
      <c r="L174" s="76"/>
      <c r="M174" s="76"/>
      <c r="N174" s="76"/>
      <c r="O174" s="76"/>
      <c r="P174" s="76"/>
      <c r="Q174" s="76"/>
      <c r="R174" s="76"/>
      <c r="S174" s="76"/>
      <c r="T174" s="76"/>
      <c r="U174" s="177"/>
    </row>
    <row r="175" spans="2:21" s="11" customFormat="1" ht="15" customHeight="1" x14ac:dyDescent="0.2">
      <c r="B175" s="75">
        <v>2020</v>
      </c>
      <c r="C175" s="73"/>
      <c r="D175" s="76">
        <v>966</v>
      </c>
      <c r="E175" s="76">
        <v>163737</v>
      </c>
      <c r="F175" s="76">
        <v>105521</v>
      </c>
      <c r="G175" s="76">
        <v>102592</v>
      </c>
      <c r="H175" s="76">
        <v>1241</v>
      </c>
      <c r="I175" s="76">
        <v>58217</v>
      </c>
      <c r="J175" s="76">
        <v>2221</v>
      </c>
      <c r="K175" s="76">
        <v>9193</v>
      </c>
      <c r="L175" s="76">
        <v>84281</v>
      </c>
      <c r="M175" s="76">
        <v>36915</v>
      </c>
      <c r="N175" s="76">
        <v>27177</v>
      </c>
      <c r="O175" s="76">
        <v>47366</v>
      </c>
      <c r="P175" s="76">
        <v>7396</v>
      </c>
      <c r="Q175" s="76">
        <v>3179</v>
      </c>
      <c r="R175" s="76">
        <v>12645</v>
      </c>
      <c r="S175" s="76">
        <v>79456</v>
      </c>
      <c r="T175" s="76">
        <v>23295</v>
      </c>
      <c r="U175" s="177">
        <v>23703</v>
      </c>
    </row>
    <row r="176" spans="2:21" s="11" customFormat="1" ht="15" customHeight="1" x14ac:dyDescent="0.2">
      <c r="B176" s="75">
        <v>2019</v>
      </c>
      <c r="C176" s="73"/>
      <c r="D176" s="76">
        <v>978</v>
      </c>
      <c r="E176" s="76">
        <v>171865</v>
      </c>
      <c r="F176" s="76">
        <v>111577</v>
      </c>
      <c r="G176" s="76">
        <v>98289</v>
      </c>
      <c r="H176" s="76">
        <v>1099</v>
      </c>
      <c r="I176" s="76">
        <v>60288</v>
      </c>
      <c r="J176" s="76">
        <v>2137</v>
      </c>
      <c r="K176" s="76">
        <v>12109</v>
      </c>
      <c r="L176" s="76">
        <v>88486</v>
      </c>
      <c r="M176" s="76">
        <v>33160</v>
      </c>
      <c r="N176" s="76">
        <v>23747</v>
      </c>
      <c r="O176" s="76">
        <v>55326</v>
      </c>
      <c r="P176" s="76">
        <v>9524</v>
      </c>
      <c r="Q176" s="76">
        <v>4974</v>
      </c>
      <c r="R176" s="76">
        <v>14284</v>
      </c>
      <c r="S176" s="76">
        <v>83379</v>
      </c>
      <c r="T176" s="76">
        <v>22622</v>
      </c>
      <c r="U176" s="177">
        <v>10720</v>
      </c>
    </row>
    <row r="177" spans="2:21" s="11" customFormat="1" ht="15" customHeight="1" x14ac:dyDescent="0.2">
      <c r="B177" s="75">
        <v>2018</v>
      </c>
      <c r="C177" s="73"/>
      <c r="D177" s="76">
        <v>936</v>
      </c>
      <c r="E177" s="76">
        <v>154717</v>
      </c>
      <c r="F177" s="76">
        <v>100290</v>
      </c>
      <c r="G177" s="76">
        <v>89852</v>
      </c>
      <c r="H177" s="76">
        <v>2852</v>
      </c>
      <c r="I177" s="76">
        <v>54427</v>
      </c>
      <c r="J177" s="76">
        <v>1815</v>
      </c>
      <c r="K177" s="76">
        <v>9848</v>
      </c>
      <c r="L177" s="76">
        <v>83856</v>
      </c>
      <c r="M177" s="76">
        <v>37938</v>
      </c>
      <c r="N177" s="76">
        <v>25915</v>
      </c>
      <c r="O177" s="76">
        <v>45918</v>
      </c>
      <c r="P177" s="76">
        <v>8890</v>
      </c>
      <c r="Q177" s="76">
        <v>3482</v>
      </c>
      <c r="R177" s="76">
        <v>8019</v>
      </c>
      <c r="S177" s="76">
        <v>70860</v>
      </c>
      <c r="T177" s="76">
        <v>22824</v>
      </c>
      <c r="U177" s="177">
        <v>4011</v>
      </c>
    </row>
    <row r="178" spans="2:21" s="11" customFormat="1" ht="15" customHeight="1" x14ac:dyDescent="0.2">
      <c r="B178" s="75">
        <v>2017</v>
      </c>
      <c r="C178" s="254"/>
      <c r="D178" s="76">
        <v>924</v>
      </c>
      <c r="E178" s="76">
        <v>153709</v>
      </c>
      <c r="F178" s="76">
        <v>98550</v>
      </c>
      <c r="G178" s="76">
        <v>90275</v>
      </c>
      <c r="H178" s="76">
        <v>3658</v>
      </c>
      <c r="I178" s="76">
        <v>55159</v>
      </c>
      <c r="J178" s="76">
        <v>1686</v>
      </c>
      <c r="K178" s="76">
        <v>10117</v>
      </c>
      <c r="L178" s="76">
        <v>90321</v>
      </c>
      <c r="M178" s="76">
        <v>43888</v>
      </c>
      <c r="N178" s="76">
        <v>30013</v>
      </c>
      <c r="O178" s="76">
        <v>46433</v>
      </c>
      <c r="P178" s="76">
        <v>9387</v>
      </c>
      <c r="Q178" s="76">
        <v>3811</v>
      </c>
      <c r="R178" s="76">
        <v>8887</v>
      </c>
      <c r="S178" s="76">
        <v>63388</v>
      </c>
      <c r="T178" s="76">
        <v>21665</v>
      </c>
      <c r="U178" s="177">
        <v>1142</v>
      </c>
    </row>
    <row r="179" spans="2:21" s="11" customFormat="1" ht="15" customHeight="1" x14ac:dyDescent="0.2">
      <c r="B179" s="75">
        <v>2016</v>
      </c>
      <c r="C179" s="254"/>
      <c r="D179" s="76">
        <v>884</v>
      </c>
      <c r="E179" s="76">
        <v>145548</v>
      </c>
      <c r="F179" s="76">
        <v>91834</v>
      </c>
      <c r="G179" s="76">
        <v>85269</v>
      </c>
      <c r="H179" s="76">
        <v>3991</v>
      </c>
      <c r="I179" s="76">
        <v>53714</v>
      </c>
      <c r="J179" s="76">
        <v>1615</v>
      </c>
      <c r="K179" s="76">
        <v>11161</v>
      </c>
      <c r="L179" s="76">
        <v>93212</v>
      </c>
      <c r="M179" s="76">
        <v>50521</v>
      </c>
      <c r="N179" s="76">
        <v>33748</v>
      </c>
      <c r="O179" s="76">
        <v>42691</v>
      </c>
      <c r="P179" s="76">
        <v>9150</v>
      </c>
      <c r="Q179" s="76">
        <v>3335</v>
      </c>
      <c r="R179" s="76">
        <v>7061</v>
      </c>
      <c r="S179" s="76">
        <v>52336</v>
      </c>
      <c r="T179" s="76">
        <v>21193</v>
      </c>
      <c r="U179" s="177">
        <v>-4259</v>
      </c>
    </row>
    <row r="180" spans="2:21" s="11" customFormat="1" ht="15" customHeight="1" x14ac:dyDescent="0.2">
      <c r="B180" s="75">
        <v>2015</v>
      </c>
      <c r="C180" s="75" t="s">
        <v>50</v>
      </c>
      <c r="D180" s="76">
        <v>838</v>
      </c>
      <c r="E180" s="76">
        <v>157574</v>
      </c>
      <c r="F180" s="76">
        <v>109250</v>
      </c>
      <c r="G180" s="76">
        <v>96333</v>
      </c>
      <c r="H180" s="76">
        <v>5314</v>
      </c>
      <c r="I180" s="76">
        <v>48324</v>
      </c>
      <c r="J180" s="76">
        <v>1390</v>
      </c>
      <c r="K180" s="76">
        <v>11919</v>
      </c>
      <c r="L180" s="76">
        <v>109995</v>
      </c>
      <c r="M180" s="76">
        <v>63337</v>
      </c>
      <c r="N180" s="76">
        <v>46678</v>
      </c>
      <c r="O180" s="76">
        <v>46658</v>
      </c>
      <c r="P180" s="76">
        <v>9954</v>
      </c>
      <c r="Q180" s="76">
        <v>3735</v>
      </c>
      <c r="R180" s="76">
        <v>8828</v>
      </c>
      <c r="S180" s="76">
        <v>47579</v>
      </c>
      <c r="T180" s="76">
        <v>22155</v>
      </c>
      <c r="U180" s="177">
        <v>-4499</v>
      </c>
    </row>
    <row r="181" spans="2:21" s="11" customFormat="1" ht="15" customHeight="1" x14ac:dyDescent="0.2">
      <c r="B181" s="265" t="s">
        <v>33</v>
      </c>
      <c r="C181" s="73"/>
      <c r="D181" s="73"/>
      <c r="E181" s="73"/>
      <c r="F181" s="73"/>
      <c r="G181" s="73"/>
      <c r="H181" s="73"/>
      <c r="I181" s="73"/>
      <c r="J181" s="73"/>
      <c r="K181" s="73"/>
      <c r="L181" s="76"/>
      <c r="M181" s="76"/>
      <c r="N181" s="76"/>
      <c r="O181" s="76"/>
      <c r="P181" s="76"/>
      <c r="Q181" s="76"/>
      <c r="R181" s="76"/>
      <c r="S181" s="76"/>
      <c r="T181" s="76"/>
      <c r="U181" s="177"/>
    </row>
    <row r="182" spans="2:21" s="11" customFormat="1" ht="15" customHeight="1" x14ac:dyDescent="0.2">
      <c r="B182" s="75">
        <v>2020</v>
      </c>
      <c r="C182" s="73"/>
      <c r="D182" s="76">
        <v>1133</v>
      </c>
      <c r="E182" s="76">
        <v>49604</v>
      </c>
      <c r="F182" s="76">
        <v>28068</v>
      </c>
      <c r="G182" s="76">
        <v>17100</v>
      </c>
      <c r="H182" s="76">
        <v>902</v>
      </c>
      <c r="I182" s="76">
        <v>21536</v>
      </c>
      <c r="J182" s="76">
        <v>2304</v>
      </c>
      <c r="K182" s="76">
        <v>5642</v>
      </c>
      <c r="L182" s="76">
        <v>37300</v>
      </c>
      <c r="M182" s="76">
        <v>18355</v>
      </c>
      <c r="N182" s="76">
        <v>15746</v>
      </c>
      <c r="O182" s="76">
        <v>18945</v>
      </c>
      <c r="P182" s="76">
        <v>4173</v>
      </c>
      <c r="Q182" s="76">
        <v>1849</v>
      </c>
      <c r="R182" s="76">
        <v>2948</v>
      </c>
      <c r="S182" s="76">
        <v>12304</v>
      </c>
      <c r="T182" s="76">
        <v>5426</v>
      </c>
      <c r="U182" s="177">
        <v>-10761</v>
      </c>
    </row>
    <row r="183" spans="2:21" s="11" customFormat="1" ht="15" customHeight="1" x14ac:dyDescent="0.2">
      <c r="B183" s="75">
        <v>2019</v>
      </c>
      <c r="C183" s="73"/>
      <c r="D183" s="76">
        <v>1089</v>
      </c>
      <c r="E183" s="76">
        <v>48756</v>
      </c>
      <c r="F183" s="76">
        <v>28030</v>
      </c>
      <c r="G183" s="76">
        <v>16865</v>
      </c>
      <c r="H183" s="76">
        <v>2290</v>
      </c>
      <c r="I183" s="76">
        <v>20726</v>
      </c>
      <c r="J183" s="76">
        <v>2430</v>
      </c>
      <c r="K183" s="76">
        <v>6868</v>
      </c>
      <c r="L183" s="76">
        <v>34807</v>
      </c>
      <c r="M183" s="76">
        <v>14693</v>
      </c>
      <c r="N183" s="76">
        <v>11630</v>
      </c>
      <c r="O183" s="76">
        <v>20113</v>
      </c>
      <c r="P183" s="76">
        <v>4907</v>
      </c>
      <c r="Q183" s="76">
        <v>2423</v>
      </c>
      <c r="R183" s="76">
        <v>3114</v>
      </c>
      <c r="S183" s="76">
        <v>13949</v>
      </c>
      <c r="T183" s="76">
        <v>10622</v>
      </c>
      <c r="U183" s="177">
        <v>-16984</v>
      </c>
    </row>
    <row r="184" spans="2:21" s="11" customFormat="1" ht="15" customHeight="1" x14ac:dyDescent="0.2">
      <c r="B184" s="75">
        <v>2018</v>
      </c>
      <c r="C184" s="73"/>
      <c r="D184" s="76">
        <v>1049</v>
      </c>
      <c r="E184" s="76">
        <v>47102</v>
      </c>
      <c r="F184" s="76">
        <v>26367</v>
      </c>
      <c r="G184" s="76">
        <v>15454</v>
      </c>
      <c r="H184" s="76">
        <v>2281</v>
      </c>
      <c r="I184" s="76">
        <v>20736</v>
      </c>
      <c r="J184" s="76">
        <v>3463</v>
      </c>
      <c r="K184" s="76">
        <v>6645</v>
      </c>
      <c r="L184" s="76">
        <v>33997</v>
      </c>
      <c r="M184" s="76">
        <v>14400</v>
      </c>
      <c r="N184" s="76">
        <v>11294</v>
      </c>
      <c r="O184" s="76">
        <v>19598</v>
      </c>
      <c r="P184" s="76">
        <v>5424</v>
      </c>
      <c r="Q184" s="76">
        <v>3038</v>
      </c>
      <c r="R184" s="76">
        <v>2387</v>
      </c>
      <c r="S184" s="76">
        <v>13105</v>
      </c>
      <c r="T184" s="76">
        <v>4698</v>
      </c>
      <c r="U184" s="177">
        <v>-17952</v>
      </c>
    </row>
    <row r="185" spans="2:21" s="11" customFormat="1" ht="15" customHeight="1" x14ac:dyDescent="0.2">
      <c r="B185" s="75">
        <v>2017</v>
      </c>
      <c r="C185" s="254"/>
      <c r="D185" s="76">
        <v>986</v>
      </c>
      <c r="E185" s="76">
        <v>45418</v>
      </c>
      <c r="F185" s="76">
        <v>23482</v>
      </c>
      <c r="G185" s="76">
        <v>12724</v>
      </c>
      <c r="H185" s="76">
        <v>2226</v>
      </c>
      <c r="I185" s="76">
        <v>21936</v>
      </c>
      <c r="J185" s="76">
        <v>3395</v>
      </c>
      <c r="K185" s="76">
        <v>6928</v>
      </c>
      <c r="L185" s="76">
        <v>32377</v>
      </c>
      <c r="M185" s="76">
        <v>13103</v>
      </c>
      <c r="N185" s="76">
        <v>9647</v>
      </c>
      <c r="O185" s="76">
        <v>19274</v>
      </c>
      <c r="P185" s="76">
        <v>6932</v>
      </c>
      <c r="Q185" s="76">
        <v>2566</v>
      </c>
      <c r="R185" s="76">
        <v>2279</v>
      </c>
      <c r="S185" s="76">
        <v>13041</v>
      </c>
      <c r="T185" s="76">
        <v>4432</v>
      </c>
      <c r="U185" s="177">
        <v>-15989</v>
      </c>
    </row>
    <row r="186" spans="2:21" s="11" customFormat="1" ht="15" customHeight="1" x14ac:dyDescent="0.2">
      <c r="B186" s="75">
        <v>2016</v>
      </c>
      <c r="C186" s="254"/>
      <c r="D186" s="76">
        <v>933</v>
      </c>
      <c r="E186" s="76">
        <v>42307</v>
      </c>
      <c r="F186" s="76">
        <v>22888</v>
      </c>
      <c r="G186" s="76">
        <v>12719</v>
      </c>
      <c r="H186" s="76">
        <v>2038</v>
      </c>
      <c r="I186" s="76">
        <v>19419</v>
      </c>
      <c r="J186" s="76">
        <v>3023</v>
      </c>
      <c r="K186" s="76">
        <v>6848</v>
      </c>
      <c r="L186" s="76">
        <v>40392</v>
      </c>
      <c r="M186" s="76">
        <v>16161</v>
      </c>
      <c r="N186" s="76">
        <v>9960</v>
      </c>
      <c r="O186" s="76">
        <v>24231</v>
      </c>
      <c r="P186" s="76">
        <v>6148</v>
      </c>
      <c r="Q186" s="76">
        <v>2091</v>
      </c>
      <c r="R186" s="76">
        <v>1953</v>
      </c>
      <c r="S186" s="76">
        <v>1915</v>
      </c>
      <c r="T186" s="76">
        <v>4517</v>
      </c>
      <c r="U186" s="177">
        <v>-16128</v>
      </c>
    </row>
    <row r="187" spans="2:21" s="11" customFormat="1" ht="15" customHeight="1" x14ac:dyDescent="0.2">
      <c r="B187" s="75">
        <v>2015</v>
      </c>
      <c r="C187" s="75" t="s">
        <v>50</v>
      </c>
      <c r="D187" s="76">
        <v>943</v>
      </c>
      <c r="E187" s="76">
        <v>44903</v>
      </c>
      <c r="F187" s="76">
        <v>23758</v>
      </c>
      <c r="G187" s="76">
        <v>13531</v>
      </c>
      <c r="H187" s="76">
        <v>2404</v>
      </c>
      <c r="I187" s="76">
        <v>21145</v>
      </c>
      <c r="J187" s="76">
        <v>2911</v>
      </c>
      <c r="K187" s="76">
        <v>8111</v>
      </c>
      <c r="L187" s="76">
        <v>42551</v>
      </c>
      <c r="M187" s="76">
        <v>17141</v>
      </c>
      <c r="N187" s="76">
        <v>10199</v>
      </c>
      <c r="O187" s="76">
        <v>25410</v>
      </c>
      <c r="P187" s="76">
        <v>6053</v>
      </c>
      <c r="Q187" s="76">
        <v>2499</v>
      </c>
      <c r="R187" s="76">
        <v>3121</v>
      </c>
      <c r="S187" s="76">
        <v>2351</v>
      </c>
      <c r="T187" s="76">
        <v>5585</v>
      </c>
      <c r="U187" s="177">
        <v>-16902</v>
      </c>
    </row>
    <row r="188" spans="2:21" ht="9.75" customHeight="1" x14ac:dyDescent="0.2"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2:21" ht="3" customHeight="1" x14ac:dyDescent="0.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</row>
    <row r="190" spans="2:21" ht="9" customHeight="1" x14ac:dyDescent="0.2">
      <c r="E190" s="76"/>
      <c r="T190" s="48"/>
      <c r="U190" s="48"/>
    </row>
    <row r="191" spans="2:21" ht="12.75" customHeight="1" x14ac:dyDescent="0.2">
      <c r="B191" s="336" t="s">
        <v>289</v>
      </c>
      <c r="C191" s="336"/>
      <c r="D191" s="336"/>
      <c r="E191" s="336"/>
      <c r="F191" s="336"/>
      <c r="G191" s="336"/>
      <c r="H191" s="336"/>
      <c r="I191" s="336"/>
      <c r="J191" s="336"/>
      <c r="K191" s="336"/>
      <c r="L191" s="336"/>
      <c r="M191" s="336"/>
      <c r="N191" s="336"/>
      <c r="O191" s="336"/>
      <c r="P191" s="336"/>
      <c r="Q191" s="336"/>
      <c r="R191" s="336"/>
      <c r="S191" s="336"/>
      <c r="T191" s="336"/>
      <c r="U191" s="336"/>
    </row>
    <row r="193" spans="2:3" ht="12" x14ac:dyDescent="0.2">
      <c r="B193" s="134" t="s">
        <v>0</v>
      </c>
      <c r="C193" s="26"/>
    </row>
  </sheetData>
  <mergeCells count="24">
    <mergeCell ref="B191:U191"/>
    <mergeCell ref="B1:U1"/>
    <mergeCell ref="T6:T7"/>
    <mergeCell ref="U6:U7"/>
    <mergeCell ref="M5:N5"/>
    <mergeCell ref="O5:R5"/>
    <mergeCell ref="S5:S7"/>
    <mergeCell ref="T5:U5"/>
    <mergeCell ref="D4:D7"/>
    <mergeCell ref="E4:K4"/>
    <mergeCell ref="S4:U4"/>
    <mergeCell ref="E5:E7"/>
    <mergeCell ref="F5:H5"/>
    <mergeCell ref="I5:K5"/>
    <mergeCell ref="L5:L7"/>
    <mergeCell ref="L4:R4"/>
    <mergeCell ref="B4:C8"/>
    <mergeCell ref="P6:R6"/>
    <mergeCell ref="F6:F7"/>
    <mergeCell ref="G6:H6"/>
    <mergeCell ref="I6:I7"/>
    <mergeCell ref="J6:K6"/>
    <mergeCell ref="M6:M7"/>
    <mergeCell ref="O6:O7"/>
  </mergeCells>
  <hyperlinks>
    <hyperlink ref="B193" location="Índice!A1" display="(Voltar ao Índice)" xr:uid="{00000000-0004-0000-1100-000000000000}"/>
  </hyperlinks>
  <printOptions horizontalCentered="1"/>
  <pageMargins left="7.874015748031496E-2" right="7.874015748031496E-2" top="0.6692913385826772" bottom="0.47244094488188981" header="0" footer="0"/>
  <pageSetup paperSize="9" scale="57" fitToHeight="12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pageSetUpPr fitToPage="1"/>
  </sheetPr>
  <dimension ref="B1:J192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5.7109375" style="1" customWidth="1"/>
    <col min="5" max="7" width="15.7109375" style="48" customWidth="1"/>
    <col min="8" max="8" width="16.7109375" style="48" customWidth="1"/>
    <col min="9" max="9" width="15.7109375" style="48" customWidth="1"/>
    <col min="10" max="10" width="6.7109375" style="48" customWidth="1"/>
    <col min="11" max="16384" width="12.5703125" style="1"/>
  </cols>
  <sheetData>
    <row r="1" spans="2:10" s="120" customFormat="1" ht="33" customHeight="1" x14ac:dyDescent="0.2">
      <c r="B1" s="340" t="s">
        <v>306</v>
      </c>
      <c r="C1" s="340"/>
      <c r="D1" s="340"/>
      <c r="E1" s="340"/>
      <c r="F1" s="340"/>
      <c r="G1" s="340"/>
      <c r="H1" s="340"/>
      <c r="I1" s="340"/>
      <c r="J1" s="124"/>
    </row>
    <row r="2" spans="2:10" ht="18" customHeight="1" x14ac:dyDescent="0.2">
      <c r="B2" s="20"/>
      <c r="C2" s="20"/>
      <c r="D2" s="20"/>
    </row>
    <row r="3" spans="2:10" ht="12.75" customHeight="1" x14ac:dyDescent="0.2">
      <c r="B3" s="126" t="s">
        <v>218</v>
      </c>
      <c r="C3" s="20"/>
      <c r="D3" s="20"/>
    </row>
    <row r="4" spans="2:10" s="6" customFormat="1" ht="18" customHeight="1" x14ac:dyDescent="0.2">
      <c r="B4" s="338" t="s">
        <v>4</v>
      </c>
      <c r="C4" s="339"/>
      <c r="D4" s="352" t="s">
        <v>6</v>
      </c>
      <c r="E4" s="352" t="s">
        <v>84</v>
      </c>
      <c r="F4" s="352" t="s">
        <v>85</v>
      </c>
      <c r="G4" s="359" t="s">
        <v>86</v>
      </c>
      <c r="H4" s="359"/>
      <c r="I4" s="360" t="s">
        <v>397</v>
      </c>
      <c r="J4" s="49"/>
    </row>
    <row r="5" spans="2:10" s="6" customFormat="1" ht="18" customHeight="1" x14ac:dyDescent="0.2">
      <c r="B5" s="338"/>
      <c r="C5" s="339"/>
      <c r="D5" s="352"/>
      <c r="E5" s="352"/>
      <c r="F5" s="352"/>
      <c r="G5" s="359" t="s">
        <v>1</v>
      </c>
      <c r="H5" s="148" t="s">
        <v>88</v>
      </c>
      <c r="I5" s="360"/>
      <c r="J5" s="49"/>
    </row>
    <row r="6" spans="2:10" s="6" customFormat="1" ht="49.5" customHeight="1" x14ac:dyDescent="0.2">
      <c r="B6" s="338"/>
      <c r="C6" s="339"/>
      <c r="D6" s="352"/>
      <c r="E6" s="352"/>
      <c r="F6" s="352"/>
      <c r="G6" s="359"/>
      <c r="H6" s="144" t="s">
        <v>89</v>
      </c>
      <c r="I6" s="360"/>
      <c r="J6" s="49"/>
    </row>
    <row r="7" spans="2:10" ht="18" customHeight="1" x14ac:dyDescent="0.2">
      <c r="B7" s="338"/>
      <c r="C7" s="339"/>
      <c r="D7" s="136" t="s">
        <v>15</v>
      </c>
      <c r="E7" s="160" t="s">
        <v>344</v>
      </c>
      <c r="F7" s="160" t="s">
        <v>344</v>
      </c>
      <c r="G7" s="160" t="s">
        <v>344</v>
      </c>
      <c r="H7" s="160" t="s">
        <v>344</v>
      </c>
      <c r="I7" s="145" t="s">
        <v>16</v>
      </c>
    </row>
    <row r="8" spans="2:10" s="9" customFormat="1" ht="3.75" customHeight="1" x14ac:dyDescent="0.2">
      <c r="B8" s="7"/>
      <c r="C8" s="7"/>
      <c r="D8" s="8"/>
      <c r="E8" s="50"/>
      <c r="F8" s="50"/>
      <c r="G8" s="50"/>
      <c r="H8" s="50"/>
      <c r="I8" s="50"/>
      <c r="J8" s="50"/>
    </row>
    <row r="9" spans="2:10" s="11" customFormat="1" ht="15" customHeight="1" x14ac:dyDescent="0.2">
      <c r="B9" s="73" t="s">
        <v>5</v>
      </c>
      <c r="C9" s="73"/>
      <c r="D9" s="74"/>
      <c r="E9" s="74"/>
      <c r="F9" s="74"/>
      <c r="G9" s="74"/>
      <c r="H9" s="47"/>
      <c r="I9" s="47"/>
      <c r="J9" s="47"/>
    </row>
    <row r="10" spans="2:10" s="11" customFormat="1" ht="15" customHeight="1" x14ac:dyDescent="0.2">
      <c r="B10" s="75">
        <v>2020</v>
      </c>
      <c r="C10" s="73"/>
      <c r="D10" s="76">
        <v>28674</v>
      </c>
      <c r="E10" s="177">
        <v>446902</v>
      </c>
      <c r="F10" s="76">
        <v>475735</v>
      </c>
      <c r="G10" s="76">
        <v>73541</v>
      </c>
      <c r="H10" s="76">
        <v>6928</v>
      </c>
      <c r="I10" s="14">
        <v>30.4</v>
      </c>
      <c r="J10" s="47"/>
    </row>
    <row r="11" spans="2:10" s="11" customFormat="1" ht="15" customHeight="1" x14ac:dyDescent="0.2">
      <c r="B11" s="75">
        <v>2019</v>
      </c>
      <c r="C11" s="73"/>
      <c r="D11" s="76">
        <v>28661</v>
      </c>
      <c r="E11" s="177">
        <v>475509</v>
      </c>
      <c r="F11" s="76">
        <v>811310</v>
      </c>
      <c r="G11" s="76">
        <v>43509</v>
      </c>
      <c r="H11" s="76">
        <v>16438</v>
      </c>
      <c r="I11" s="14">
        <v>26.18</v>
      </c>
      <c r="J11" s="47"/>
    </row>
    <row r="12" spans="2:10" s="11" customFormat="1" ht="15" customHeight="1" x14ac:dyDescent="0.2">
      <c r="B12" s="75">
        <v>2018</v>
      </c>
      <c r="C12" s="73"/>
      <c r="D12" s="76">
        <v>27875</v>
      </c>
      <c r="E12" s="177">
        <v>422632</v>
      </c>
      <c r="F12" s="76">
        <v>468004</v>
      </c>
      <c r="G12" s="76">
        <v>30270</v>
      </c>
      <c r="H12" s="76">
        <v>15556</v>
      </c>
      <c r="I12" s="14">
        <v>25.3</v>
      </c>
      <c r="J12" s="47"/>
    </row>
    <row r="13" spans="2:10" s="11" customFormat="1" ht="15" customHeight="1" x14ac:dyDescent="0.2">
      <c r="B13" s="75">
        <v>2017</v>
      </c>
      <c r="C13" s="73"/>
      <c r="D13" s="76">
        <v>26400</v>
      </c>
      <c r="E13" s="177">
        <v>320858</v>
      </c>
      <c r="F13" s="76">
        <v>362494</v>
      </c>
      <c r="G13" s="76">
        <v>29453</v>
      </c>
      <c r="H13" s="76">
        <v>8909</v>
      </c>
      <c r="I13" s="14">
        <v>20.96</v>
      </c>
      <c r="J13" s="47"/>
    </row>
    <row r="14" spans="2:10" s="11" customFormat="1" ht="15" customHeight="1" x14ac:dyDescent="0.2">
      <c r="B14" s="75">
        <v>2016</v>
      </c>
      <c r="C14" s="73"/>
      <c r="D14" s="76">
        <v>25108</v>
      </c>
      <c r="E14" s="177">
        <v>269794</v>
      </c>
      <c r="F14" s="76">
        <v>279218</v>
      </c>
      <c r="G14" s="76">
        <v>53416</v>
      </c>
      <c r="H14" s="76">
        <v>5130</v>
      </c>
      <c r="I14" s="14">
        <v>20.399999999999999</v>
      </c>
      <c r="J14" s="47"/>
    </row>
    <row r="15" spans="2:10" s="11" customFormat="1" ht="15" customHeight="1" x14ac:dyDescent="0.2">
      <c r="B15" s="75">
        <v>2015</v>
      </c>
      <c r="C15" s="75" t="str">
        <f t="shared" ref="C15" si="0">IF(B15=2008,$C$2,"")</f>
        <v/>
      </c>
      <c r="D15" s="76">
        <v>24361</v>
      </c>
      <c r="E15" s="177">
        <v>192567</v>
      </c>
      <c r="F15" s="76">
        <v>311387</v>
      </c>
      <c r="G15" s="76">
        <v>12127</v>
      </c>
      <c r="H15" s="76">
        <v>4069</v>
      </c>
      <c r="I15" s="14">
        <v>16.18</v>
      </c>
      <c r="J15" s="47"/>
    </row>
    <row r="16" spans="2:10" s="11" customFormat="1" ht="15" customHeight="1" x14ac:dyDescent="0.2">
      <c r="B16" s="255" t="s">
        <v>3</v>
      </c>
      <c r="C16" s="73"/>
      <c r="D16" s="73"/>
      <c r="E16" s="73"/>
      <c r="F16" s="73"/>
      <c r="G16" s="73"/>
      <c r="H16" s="73"/>
      <c r="I16" s="73"/>
      <c r="J16" s="86"/>
    </row>
    <row r="17" spans="2:10" s="11" customFormat="1" ht="15" customHeight="1" x14ac:dyDescent="0.2">
      <c r="B17" s="254" t="s">
        <v>34</v>
      </c>
      <c r="C17" s="208"/>
      <c r="D17" s="208"/>
      <c r="E17" s="208"/>
      <c r="F17" s="208"/>
      <c r="G17" s="208"/>
      <c r="H17" s="208"/>
      <c r="I17" s="208"/>
      <c r="J17" s="88"/>
    </row>
    <row r="18" spans="2:10" s="11" customFormat="1" ht="15" customHeight="1" x14ac:dyDescent="0.2">
      <c r="B18" s="75">
        <v>2020</v>
      </c>
      <c r="C18" s="208"/>
      <c r="D18" s="76">
        <v>18903</v>
      </c>
      <c r="E18" s="177">
        <v>9720</v>
      </c>
      <c r="F18" s="76">
        <v>10979</v>
      </c>
      <c r="G18" s="76">
        <v>252</v>
      </c>
      <c r="H18" s="76">
        <v>42</v>
      </c>
      <c r="I18" s="14">
        <v>9.19</v>
      </c>
      <c r="J18" s="88"/>
    </row>
    <row r="19" spans="2:10" s="11" customFormat="1" ht="15" customHeight="1" x14ac:dyDescent="0.2">
      <c r="B19" s="75">
        <v>2019</v>
      </c>
      <c r="C19" s="254"/>
      <c r="D19" s="76">
        <v>19148</v>
      </c>
      <c r="E19" s="177">
        <v>10181</v>
      </c>
      <c r="F19" s="76">
        <v>11727</v>
      </c>
      <c r="G19" s="76">
        <v>191</v>
      </c>
      <c r="H19" s="76">
        <v>49</v>
      </c>
      <c r="I19" s="14">
        <v>7.88</v>
      </c>
      <c r="J19" s="88"/>
    </row>
    <row r="20" spans="2:10" s="11" customFormat="1" ht="15" customHeight="1" x14ac:dyDescent="0.2">
      <c r="B20" s="75">
        <v>2018</v>
      </c>
      <c r="C20" s="73"/>
      <c r="D20" s="76">
        <v>18804</v>
      </c>
      <c r="E20" s="177">
        <v>8823</v>
      </c>
      <c r="F20" s="76">
        <v>10152</v>
      </c>
      <c r="G20" s="76">
        <v>176</v>
      </c>
      <c r="H20" s="76">
        <v>30</v>
      </c>
      <c r="I20" s="14">
        <v>7.03</v>
      </c>
      <c r="J20" s="47"/>
    </row>
    <row r="21" spans="2:10" s="11" customFormat="1" ht="15" customHeight="1" x14ac:dyDescent="0.2">
      <c r="B21" s="75">
        <v>2017</v>
      </c>
      <c r="C21" s="254"/>
      <c r="D21" s="76">
        <v>17885</v>
      </c>
      <c r="E21" s="177">
        <v>7326</v>
      </c>
      <c r="F21" s="76">
        <v>7998</v>
      </c>
      <c r="G21" s="76">
        <v>492</v>
      </c>
      <c r="H21" s="76">
        <v>22</v>
      </c>
      <c r="I21" s="14">
        <v>6.39</v>
      </c>
      <c r="J21" s="88"/>
    </row>
    <row r="22" spans="2:10" s="11" customFormat="1" ht="15" customHeight="1" x14ac:dyDescent="0.2">
      <c r="B22" s="75">
        <v>2016</v>
      </c>
      <c r="C22" s="254"/>
      <c r="D22" s="76">
        <v>16948</v>
      </c>
      <c r="E22" s="177">
        <v>6111</v>
      </c>
      <c r="F22" s="76">
        <v>6973</v>
      </c>
      <c r="G22" s="76">
        <v>144</v>
      </c>
      <c r="H22" s="76">
        <v>33</v>
      </c>
      <c r="I22" s="14">
        <v>5.98</v>
      </c>
      <c r="J22" s="88"/>
    </row>
    <row r="23" spans="2:10" s="11" customFormat="1" ht="15" customHeight="1" x14ac:dyDescent="0.2">
      <c r="B23" s="75">
        <v>2015</v>
      </c>
      <c r="C23" s="75" t="s">
        <v>50</v>
      </c>
      <c r="D23" s="76">
        <v>16251</v>
      </c>
      <c r="E23" s="177">
        <v>5784</v>
      </c>
      <c r="F23" s="76">
        <v>6965</v>
      </c>
      <c r="G23" s="76">
        <v>144</v>
      </c>
      <c r="H23" s="76">
        <v>31</v>
      </c>
      <c r="I23" s="14">
        <v>6.26</v>
      </c>
      <c r="J23" s="87"/>
    </row>
    <row r="24" spans="2:10" s="11" customFormat="1" ht="15" customHeight="1" x14ac:dyDescent="0.2">
      <c r="B24" s="254" t="s">
        <v>35</v>
      </c>
      <c r="C24" s="208" t="s">
        <v>50</v>
      </c>
      <c r="D24" s="208"/>
      <c r="E24" s="208"/>
      <c r="F24" s="208"/>
      <c r="G24" s="208"/>
      <c r="H24" s="208"/>
      <c r="I24" s="208"/>
      <c r="J24" s="88"/>
    </row>
    <row r="25" spans="2:10" s="11" customFormat="1" ht="15" customHeight="1" x14ac:dyDescent="0.2">
      <c r="B25" s="75">
        <v>2020</v>
      </c>
      <c r="C25" s="208"/>
      <c r="D25" s="76">
        <v>9771</v>
      </c>
      <c r="E25" s="177">
        <v>437182</v>
      </c>
      <c r="F25" s="76">
        <v>464756</v>
      </c>
      <c r="G25" s="76">
        <v>73289</v>
      </c>
      <c r="H25" s="76">
        <v>6885</v>
      </c>
      <c r="I25" s="14">
        <v>32.049999999999997</v>
      </c>
      <c r="J25" s="88"/>
    </row>
    <row r="26" spans="2:10" s="11" customFormat="1" ht="15" customHeight="1" x14ac:dyDescent="0.2">
      <c r="B26" s="75">
        <v>2019</v>
      </c>
      <c r="C26" s="254"/>
      <c r="D26" s="76">
        <v>9513</v>
      </c>
      <c r="E26" s="177">
        <v>465329</v>
      </c>
      <c r="F26" s="76">
        <v>799584</v>
      </c>
      <c r="G26" s="76">
        <v>43318</v>
      </c>
      <c r="H26" s="76">
        <v>16388</v>
      </c>
      <c r="I26" s="14">
        <v>27.58</v>
      </c>
      <c r="J26" s="88"/>
    </row>
    <row r="27" spans="2:10" s="11" customFormat="1" ht="15" customHeight="1" x14ac:dyDescent="0.2">
      <c r="B27" s="75">
        <v>2018</v>
      </c>
      <c r="C27" s="73"/>
      <c r="D27" s="76">
        <v>9071</v>
      </c>
      <c r="E27" s="177">
        <v>413809</v>
      </c>
      <c r="F27" s="76">
        <v>457853</v>
      </c>
      <c r="G27" s="76">
        <v>30093</v>
      </c>
      <c r="H27" s="76">
        <v>15525</v>
      </c>
      <c r="I27" s="14">
        <v>26.78</v>
      </c>
      <c r="J27" s="47"/>
    </row>
    <row r="28" spans="2:10" s="11" customFormat="1" ht="15" customHeight="1" x14ac:dyDescent="0.2">
      <c r="B28" s="75">
        <v>2017</v>
      </c>
      <c r="C28" s="254"/>
      <c r="D28" s="76">
        <v>8515</v>
      </c>
      <c r="E28" s="177">
        <v>313532</v>
      </c>
      <c r="F28" s="76">
        <v>354496</v>
      </c>
      <c r="G28" s="76">
        <v>28962</v>
      </c>
      <c r="H28" s="76">
        <v>8887</v>
      </c>
      <c r="I28" s="14">
        <v>22.14</v>
      </c>
      <c r="J28" s="88"/>
    </row>
    <row r="29" spans="2:10" s="11" customFormat="1" ht="15" customHeight="1" x14ac:dyDescent="0.2">
      <c r="B29" s="75">
        <v>2016</v>
      </c>
      <c r="C29" s="254"/>
      <c r="D29" s="76">
        <v>8160</v>
      </c>
      <c r="E29" s="177">
        <v>263683</v>
      </c>
      <c r="F29" s="76">
        <v>272246</v>
      </c>
      <c r="G29" s="76">
        <v>53272</v>
      </c>
      <c r="H29" s="76">
        <v>5096</v>
      </c>
      <c r="I29" s="14">
        <v>21.61</v>
      </c>
      <c r="J29" s="88"/>
    </row>
    <row r="30" spans="2:10" s="11" customFormat="1" ht="15" customHeight="1" x14ac:dyDescent="0.2">
      <c r="B30" s="75">
        <v>2015</v>
      </c>
      <c r="C30" s="75" t="s">
        <v>50</v>
      </c>
      <c r="D30" s="76">
        <v>8110</v>
      </c>
      <c r="E30" s="177">
        <v>186782</v>
      </c>
      <c r="F30" s="76">
        <v>304422</v>
      </c>
      <c r="G30" s="76">
        <v>11983</v>
      </c>
      <c r="H30" s="76">
        <v>4039</v>
      </c>
      <c r="I30" s="14">
        <v>17.02</v>
      </c>
      <c r="J30" s="87"/>
    </row>
    <row r="31" spans="2:10" s="11" customFormat="1" ht="15" customHeight="1" x14ac:dyDescent="0.2">
      <c r="B31" s="255" t="s">
        <v>55</v>
      </c>
      <c r="C31" s="73"/>
      <c r="D31" s="73"/>
      <c r="E31" s="73"/>
      <c r="F31" s="73"/>
      <c r="G31" s="73"/>
      <c r="H31" s="73"/>
      <c r="I31" s="73"/>
      <c r="J31" s="86"/>
    </row>
    <row r="32" spans="2:10" s="11" customFormat="1" ht="15" customHeight="1" x14ac:dyDescent="0.2">
      <c r="B32" s="254" t="s">
        <v>56</v>
      </c>
      <c r="C32" s="208"/>
      <c r="D32" s="208"/>
      <c r="E32" s="208"/>
      <c r="F32" s="208"/>
      <c r="G32" s="208"/>
      <c r="H32" s="208"/>
      <c r="I32" s="208"/>
      <c r="J32" s="88"/>
    </row>
    <row r="33" spans="2:10" s="11" customFormat="1" ht="15" customHeight="1" x14ac:dyDescent="0.2">
      <c r="B33" s="75">
        <v>2020</v>
      </c>
      <c r="C33" s="208"/>
      <c r="D33" s="76">
        <v>28653</v>
      </c>
      <c r="E33" s="177">
        <v>390710</v>
      </c>
      <c r="F33" s="76">
        <v>407025</v>
      </c>
      <c r="G33" s="76">
        <v>64542</v>
      </c>
      <c r="H33" s="76">
        <v>4384</v>
      </c>
      <c r="I33" s="14">
        <v>34.49</v>
      </c>
      <c r="J33" s="88"/>
    </row>
    <row r="34" spans="2:10" s="11" customFormat="1" ht="15" customHeight="1" x14ac:dyDescent="0.2">
      <c r="B34" s="75">
        <v>2019</v>
      </c>
      <c r="C34" s="256"/>
      <c r="D34" s="76">
        <v>28640</v>
      </c>
      <c r="E34" s="177">
        <v>314802</v>
      </c>
      <c r="F34" s="76">
        <v>361683</v>
      </c>
      <c r="G34" s="76">
        <v>25405</v>
      </c>
      <c r="H34" s="76">
        <v>6614</v>
      </c>
      <c r="I34" s="14">
        <v>23.26</v>
      </c>
      <c r="J34" s="88"/>
    </row>
    <row r="35" spans="2:10" s="11" customFormat="1" ht="15" customHeight="1" x14ac:dyDescent="0.2">
      <c r="B35" s="75">
        <v>2018</v>
      </c>
      <c r="C35" s="73"/>
      <c r="D35" s="76">
        <v>27858</v>
      </c>
      <c r="E35" s="177">
        <v>324662</v>
      </c>
      <c r="F35" s="76">
        <v>366580</v>
      </c>
      <c r="G35" s="76">
        <v>18918</v>
      </c>
      <c r="H35" s="76">
        <v>10022</v>
      </c>
      <c r="I35" s="14">
        <v>25.36</v>
      </c>
      <c r="J35" s="47"/>
    </row>
    <row r="36" spans="2:10" s="11" customFormat="1" ht="15" customHeight="1" x14ac:dyDescent="0.2">
      <c r="B36" s="75">
        <v>2017</v>
      </c>
      <c r="C36" s="256"/>
      <c r="D36" s="76">
        <v>26384</v>
      </c>
      <c r="E36" s="177">
        <v>245936</v>
      </c>
      <c r="F36" s="76">
        <v>289100</v>
      </c>
      <c r="G36" s="76">
        <v>23609</v>
      </c>
      <c r="H36" s="76">
        <v>7602</v>
      </c>
      <c r="I36" s="14">
        <v>20.89</v>
      </c>
      <c r="J36" s="88"/>
    </row>
    <row r="37" spans="2:10" s="11" customFormat="1" ht="15" customHeight="1" x14ac:dyDescent="0.2">
      <c r="B37" s="75">
        <v>2016</v>
      </c>
      <c r="C37" s="256"/>
      <c r="D37" s="76">
        <v>25093</v>
      </c>
      <c r="E37" s="177">
        <v>238435</v>
      </c>
      <c r="F37" s="76">
        <v>244324</v>
      </c>
      <c r="G37" s="76">
        <v>50759</v>
      </c>
      <c r="H37" s="76">
        <v>4219</v>
      </c>
      <c r="I37" s="14">
        <v>24.01</v>
      </c>
      <c r="J37" s="88"/>
    </row>
    <row r="38" spans="2:10" s="11" customFormat="1" ht="15" customHeight="1" x14ac:dyDescent="0.2">
      <c r="B38" s="75">
        <v>2015</v>
      </c>
      <c r="C38" s="75" t="s">
        <v>50</v>
      </c>
      <c r="D38" s="76">
        <v>24349</v>
      </c>
      <c r="E38" s="177">
        <v>213120</v>
      </c>
      <c r="F38" s="76">
        <v>289377</v>
      </c>
      <c r="G38" s="76">
        <v>8730</v>
      </c>
      <c r="H38" s="76">
        <v>3304</v>
      </c>
      <c r="I38" s="14">
        <v>22.61</v>
      </c>
      <c r="J38" s="87"/>
    </row>
    <row r="39" spans="2:10" s="11" customFormat="1" ht="15" customHeight="1" x14ac:dyDescent="0.2">
      <c r="B39" s="254" t="s">
        <v>57</v>
      </c>
      <c r="C39" s="208" t="s">
        <v>50</v>
      </c>
      <c r="D39" s="208"/>
      <c r="E39" s="208"/>
      <c r="F39" s="208"/>
      <c r="G39" s="208"/>
      <c r="H39" s="208"/>
      <c r="I39" s="208"/>
      <c r="J39" s="88"/>
    </row>
    <row r="40" spans="2:10" s="11" customFormat="1" ht="15" customHeight="1" x14ac:dyDescent="0.2">
      <c r="B40" s="75">
        <v>2020</v>
      </c>
      <c r="C40" s="208"/>
      <c r="D40" s="76">
        <v>27543</v>
      </c>
      <c r="E40" s="177">
        <v>97911</v>
      </c>
      <c r="F40" s="76">
        <v>139322</v>
      </c>
      <c r="G40" s="76">
        <v>4834</v>
      </c>
      <c r="H40" s="76">
        <v>2278</v>
      </c>
      <c r="I40" s="14">
        <v>27.1</v>
      </c>
      <c r="J40" s="88"/>
    </row>
    <row r="41" spans="2:10" s="11" customFormat="1" ht="15" customHeight="1" x14ac:dyDescent="0.2">
      <c r="B41" s="75">
        <v>2019</v>
      </c>
      <c r="C41" s="256"/>
      <c r="D41" s="76">
        <v>27514</v>
      </c>
      <c r="E41" s="177">
        <v>144863</v>
      </c>
      <c r="F41" s="76">
        <v>171129</v>
      </c>
      <c r="G41" s="76">
        <v>6791</v>
      </c>
      <c r="H41" s="76">
        <v>2701</v>
      </c>
      <c r="I41" s="14">
        <v>34.53</v>
      </c>
      <c r="J41" s="88"/>
    </row>
    <row r="42" spans="2:10" s="11" customFormat="1" ht="15" customHeight="1" x14ac:dyDescent="0.2">
      <c r="B42" s="75">
        <v>2018</v>
      </c>
      <c r="C42" s="73"/>
      <c r="D42" s="76">
        <v>26803</v>
      </c>
      <c r="E42" s="177">
        <v>192535</v>
      </c>
      <c r="F42" s="76">
        <v>215673</v>
      </c>
      <c r="G42" s="76">
        <v>8653</v>
      </c>
      <c r="H42" s="76">
        <v>4290</v>
      </c>
      <c r="I42" s="14">
        <v>49.46</v>
      </c>
      <c r="J42" s="47"/>
    </row>
    <row r="43" spans="2:10" s="11" customFormat="1" ht="15" customHeight="1" x14ac:dyDescent="0.2">
      <c r="B43" s="75">
        <v>2017</v>
      </c>
      <c r="C43" s="256"/>
      <c r="D43" s="76">
        <v>25420</v>
      </c>
      <c r="E43" s="177">
        <v>151200</v>
      </c>
      <c r="F43" s="76">
        <v>179333</v>
      </c>
      <c r="G43" s="76">
        <v>15297</v>
      </c>
      <c r="H43" s="76">
        <v>3098</v>
      </c>
      <c r="I43" s="14">
        <v>41.95</v>
      </c>
      <c r="J43" s="88"/>
    </row>
    <row r="44" spans="2:10" s="11" customFormat="1" ht="15" customHeight="1" x14ac:dyDescent="0.2">
      <c r="B44" s="75">
        <v>2016</v>
      </c>
      <c r="C44" s="256"/>
      <c r="D44" s="76">
        <v>24190</v>
      </c>
      <c r="E44" s="177">
        <v>84046</v>
      </c>
      <c r="F44" s="76">
        <v>91940</v>
      </c>
      <c r="G44" s="76">
        <v>13934</v>
      </c>
      <c r="H44" s="76">
        <v>1530</v>
      </c>
      <c r="I44" s="14">
        <v>27.32</v>
      </c>
      <c r="J44" s="88"/>
    </row>
    <row r="45" spans="2:10" s="11" customFormat="1" ht="15" customHeight="1" x14ac:dyDescent="0.2">
      <c r="B45" s="75">
        <v>2015</v>
      </c>
      <c r="C45" s="75" t="s">
        <v>50</v>
      </c>
      <c r="D45" s="76">
        <v>23483</v>
      </c>
      <c r="E45" s="177">
        <v>58963</v>
      </c>
      <c r="F45" s="76">
        <v>96563</v>
      </c>
      <c r="G45" s="76">
        <v>4122</v>
      </c>
      <c r="H45" s="76">
        <v>1942</v>
      </c>
      <c r="I45" s="14">
        <v>21.09</v>
      </c>
      <c r="J45" s="87"/>
    </row>
    <row r="46" spans="2:10" s="11" customFormat="1" ht="15" customHeight="1" x14ac:dyDescent="0.2">
      <c r="B46" s="254" t="s">
        <v>58</v>
      </c>
      <c r="C46" s="208" t="s">
        <v>50</v>
      </c>
      <c r="D46" s="208"/>
      <c r="E46" s="208"/>
      <c r="F46" s="208"/>
      <c r="G46" s="208"/>
      <c r="H46" s="208"/>
      <c r="I46" s="208"/>
      <c r="J46" s="88"/>
    </row>
    <row r="47" spans="2:10" s="11" customFormat="1" ht="15" customHeight="1" x14ac:dyDescent="0.2">
      <c r="B47" s="75">
        <v>2020</v>
      </c>
      <c r="C47" s="208"/>
      <c r="D47" s="76">
        <v>958</v>
      </c>
      <c r="E47" s="177">
        <v>107683</v>
      </c>
      <c r="F47" s="76">
        <v>112870</v>
      </c>
      <c r="G47" s="76">
        <v>14286</v>
      </c>
      <c r="H47" s="76">
        <v>1685</v>
      </c>
      <c r="I47" s="14">
        <v>25.37</v>
      </c>
      <c r="J47" s="88"/>
    </row>
    <row r="48" spans="2:10" s="11" customFormat="1" ht="15" customHeight="1" x14ac:dyDescent="0.2">
      <c r="B48" s="75">
        <v>2019</v>
      </c>
      <c r="C48" s="256"/>
      <c r="D48" s="76">
        <v>964</v>
      </c>
      <c r="E48" s="177">
        <v>59988</v>
      </c>
      <c r="F48" s="76">
        <v>73016</v>
      </c>
      <c r="G48" s="76">
        <v>14018</v>
      </c>
      <c r="H48" s="76">
        <v>2936</v>
      </c>
      <c r="I48" s="14">
        <v>12.99</v>
      </c>
      <c r="J48" s="88"/>
    </row>
    <row r="49" spans="2:10" s="11" customFormat="1" ht="15" customHeight="1" x14ac:dyDescent="0.2">
      <c r="B49" s="75">
        <v>2018</v>
      </c>
      <c r="C49" s="73"/>
      <c r="D49" s="76">
        <v>905</v>
      </c>
      <c r="E49" s="177">
        <v>59128</v>
      </c>
      <c r="F49" s="76">
        <v>67312</v>
      </c>
      <c r="G49" s="76">
        <v>4556</v>
      </c>
      <c r="H49" s="76">
        <v>2999</v>
      </c>
      <c r="I49" s="14">
        <v>13.48</v>
      </c>
      <c r="J49" s="47"/>
    </row>
    <row r="50" spans="2:10" s="11" customFormat="1" ht="15" customHeight="1" x14ac:dyDescent="0.2">
      <c r="B50" s="75">
        <v>2017</v>
      </c>
      <c r="C50" s="256"/>
      <c r="D50" s="76">
        <v>829</v>
      </c>
      <c r="E50" s="177">
        <v>46034</v>
      </c>
      <c r="F50" s="76">
        <v>61672</v>
      </c>
      <c r="G50" s="76">
        <v>3516</v>
      </c>
      <c r="H50" s="76">
        <v>1398</v>
      </c>
      <c r="I50" s="14">
        <v>11.58</v>
      </c>
      <c r="J50" s="88"/>
    </row>
    <row r="51" spans="2:10" s="11" customFormat="1" ht="15" customHeight="1" x14ac:dyDescent="0.2">
      <c r="B51" s="75">
        <v>2016</v>
      </c>
      <c r="C51" s="256"/>
      <c r="D51" s="76">
        <v>791</v>
      </c>
      <c r="E51" s="177">
        <v>68018</v>
      </c>
      <c r="F51" s="76">
        <v>51401</v>
      </c>
      <c r="G51" s="76">
        <v>28046</v>
      </c>
      <c r="H51" s="76">
        <v>1357</v>
      </c>
      <c r="I51" s="14">
        <v>18.899999999999999</v>
      </c>
      <c r="J51" s="88"/>
    </row>
    <row r="52" spans="2:10" s="11" customFormat="1" ht="15" customHeight="1" x14ac:dyDescent="0.2">
      <c r="B52" s="75">
        <v>2015</v>
      </c>
      <c r="C52" s="75" t="s">
        <v>50</v>
      </c>
      <c r="D52" s="76">
        <v>754</v>
      </c>
      <c r="E52" s="177">
        <v>42112</v>
      </c>
      <c r="F52" s="76">
        <v>65152</v>
      </c>
      <c r="G52" s="76">
        <v>2652</v>
      </c>
      <c r="H52" s="76">
        <v>667</v>
      </c>
      <c r="I52" s="14">
        <v>13.43</v>
      </c>
      <c r="J52" s="87"/>
    </row>
    <row r="53" spans="2:10" s="11" customFormat="1" ht="15" customHeight="1" x14ac:dyDescent="0.2">
      <c r="B53" s="254" t="s">
        <v>59</v>
      </c>
      <c r="C53" s="208" t="s">
        <v>50</v>
      </c>
      <c r="D53" s="208"/>
      <c r="E53" s="208"/>
      <c r="F53" s="208"/>
      <c r="G53" s="208"/>
      <c r="H53" s="208"/>
      <c r="I53" s="208"/>
      <c r="J53" s="88"/>
    </row>
    <row r="54" spans="2:10" s="11" customFormat="1" ht="15" customHeight="1" x14ac:dyDescent="0.2">
      <c r="B54" s="75">
        <v>2020</v>
      </c>
      <c r="C54" s="208"/>
      <c r="D54" s="76">
        <v>152</v>
      </c>
      <c r="E54" s="177">
        <v>185116</v>
      </c>
      <c r="F54" s="76">
        <v>154833</v>
      </c>
      <c r="G54" s="76">
        <v>45422</v>
      </c>
      <c r="H54" s="76">
        <v>421</v>
      </c>
      <c r="I54" s="14">
        <v>53.31</v>
      </c>
      <c r="J54" s="88"/>
    </row>
    <row r="55" spans="2:10" s="11" customFormat="1" ht="15" customHeight="1" x14ac:dyDescent="0.2">
      <c r="B55" s="75">
        <v>2019</v>
      </c>
      <c r="C55" s="256"/>
      <c r="D55" s="76">
        <v>162</v>
      </c>
      <c r="E55" s="177">
        <v>109951</v>
      </c>
      <c r="F55" s="76">
        <v>117538</v>
      </c>
      <c r="G55" s="76">
        <v>4596</v>
      </c>
      <c r="H55" s="76">
        <v>977</v>
      </c>
      <c r="I55" s="14">
        <v>23.3</v>
      </c>
      <c r="J55" s="88"/>
    </row>
    <row r="56" spans="2:10" s="11" customFormat="1" ht="15" customHeight="1" x14ac:dyDescent="0.2">
      <c r="B56" s="75">
        <v>2018</v>
      </c>
      <c r="C56" s="73"/>
      <c r="D56" s="76">
        <v>150</v>
      </c>
      <c r="E56" s="177">
        <v>72999</v>
      </c>
      <c r="F56" s="76">
        <v>83595</v>
      </c>
      <c r="G56" s="76">
        <v>5708</v>
      </c>
      <c r="H56" s="76">
        <v>2732</v>
      </c>
      <c r="I56" s="14">
        <v>16.13</v>
      </c>
      <c r="J56" s="47"/>
    </row>
    <row r="57" spans="2:10" s="11" customFormat="1" ht="15" customHeight="1" x14ac:dyDescent="0.2">
      <c r="B57" s="75">
        <v>2017</v>
      </c>
      <c r="C57" s="256"/>
      <c r="D57" s="76">
        <v>135</v>
      </c>
      <c r="E57" s="177">
        <v>48701</v>
      </c>
      <c r="F57" s="76">
        <v>48094</v>
      </c>
      <c r="G57" s="76">
        <v>4795</v>
      </c>
      <c r="H57" s="76">
        <v>3106</v>
      </c>
      <c r="I57" s="14">
        <v>11.62</v>
      </c>
      <c r="J57" s="88"/>
    </row>
    <row r="58" spans="2:10" s="11" customFormat="1" ht="15" customHeight="1" x14ac:dyDescent="0.2">
      <c r="B58" s="75">
        <v>2016</v>
      </c>
      <c r="C58" s="256"/>
      <c r="D58" s="76">
        <v>112</v>
      </c>
      <c r="E58" s="177">
        <v>86371</v>
      </c>
      <c r="F58" s="76">
        <v>100982</v>
      </c>
      <c r="G58" s="76">
        <v>8779</v>
      </c>
      <c r="H58" s="76">
        <v>1332</v>
      </c>
      <c r="I58" s="14">
        <v>26.53</v>
      </c>
      <c r="J58" s="88"/>
    </row>
    <row r="59" spans="2:10" s="11" customFormat="1" ht="15" customHeight="1" x14ac:dyDescent="0.2">
      <c r="B59" s="75">
        <v>2015</v>
      </c>
      <c r="C59" s="75" t="s">
        <v>50</v>
      </c>
      <c r="D59" s="76">
        <v>112</v>
      </c>
      <c r="E59" s="177">
        <v>112046</v>
      </c>
      <c r="F59" s="76">
        <v>127662</v>
      </c>
      <c r="G59" s="76">
        <v>1956</v>
      </c>
      <c r="H59" s="76">
        <v>696</v>
      </c>
      <c r="I59" s="14">
        <v>32.06</v>
      </c>
      <c r="J59" s="87"/>
    </row>
    <row r="60" spans="2:10" s="11" customFormat="1" ht="15" customHeight="1" x14ac:dyDescent="0.2">
      <c r="B60" s="254" t="s">
        <v>60</v>
      </c>
      <c r="C60" s="208" t="s">
        <v>50</v>
      </c>
      <c r="D60" s="208"/>
      <c r="E60" s="208"/>
      <c r="F60" s="208"/>
      <c r="G60" s="208"/>
      <c r="H60" s="208"/>
      <c r="I60" s="208"/>
      <c r="J60" s="88"/>
    </row>
    <row r="61" spans="2:10" s="11" customFormat="1" ht="15" customHeight="1" x14ac:dyDescent="0.2">
      <c r="B61" s="75">
        <v>2020</v>
      </c>
      <c r="C61" s="208"/>
      <c r="D61" s="76">
        <v>21</v>
      </c>
      <c r="E61" s="177">
        <v>56192</v>
      </c>
      <c r="F61" s="76">
        <v>68711</v>
      </c>
      <c r="G61" s="76">
        <v>8998</v>
      </c>
      <c r="H61" s="76">
        <v>2545</v>
      </c>
      <c r="I61" s="14">
        <v>16.670000000000002</v>
      </c>
      <c r="J61" s="88"/>
    </row>
    <row r="62" spans="2:10" s="11" customFormat="1" ht="15" customHeight="1" x14ac:dyDescent="0.2">
      <c r="B62" s="75">
        <v>2019</v>
      </c>
      <c r="C62" s="256"/>
      <c r="D62" s="76">
        <v>21</v>
      </c>
      <c r="E62" s="177">
        <v>160707</v>
      </c>
      <c r="F62" s="76">
        <v>449628</v>
      </c>
      <c r="G62" s="76">
        <v>18104</v>
      </c>
      <c r="H62" s="76">
        <v>9823</v>
      </c>
      <c r="I62" s="14">
        <v>34.72</v>
      </c>
      <c r="J62" s="88"/>
    </row>
    <row r="63" spans="2:10" s="11" customFormat="1" ht="15" customHeight="1" x14ac:dyDescent="0.2">
      <c r="B63" s="75">
        <v>2018</v>
      </c>
      <c r="C63" s="73"/>
      <c r="D63" s="76">
        <v>17</v>
      </c>
      <c r="E63" s="177">
        <v>97969</v>
      </c>
      <c r="F63" s="76">
        <v>101425</v>
      </c>
      <c r="G63" s="76">
        <v>11352</v>
      </c>
      <c r="H63" s="76">
        <v>5535</v>
      </c>
      <c r="I63" s="14">
        <v>25.1</v>
      </c>
      <c r="J63" s="47"/>
    </row>
    <row r="64" spans="2:10" s="11" customFormat="1" ht="15" customHeight="1" x14ac:dyDescent="0.2">
      <c r="B64" s="75">
        <v>2017</v>
      </c>
      <c r="C64" s="256"/>
      <c r="D64" s="76">
        <v>16</v>
      </c>
      <c r="E64" s="177">
        <v>74922</v>
      </c>
      <c r="F64" s="76">
        <v>73394</v>
      </c>
      <c r="G64" s="76">
        <v>5845</v>
      </c>
      <c r="H64" s="76">
        <v>1307</v>
      </c>
      <c r="I64" s="14">
        <v>21.17</v>
      </c>
      <c r="J64" s="88"/>
    </row>
    <row r="65" spans="2:10" s="11" customFormat="1" ht="15" customHeight="1" x14ac:dyDescent="0.2">
      <c r="B65" s="75">
        <v>2016</v>
      </c>
      <c r="C65" s="256"/>
      <c r="D65" s="76">
        <v>15</v>
      </c>
      <c r="E65" s="177">
        <v>31359</v>
      </c>
      <c r="F65" s="76">
        <v>34895</v>
      </c>
      <c r="G65" s="76">
        <v>2658</v>
      </c>
      <c r="H65" s="76">
        <v>911</v>
      </c>
      <c r="I65" s="14">
        <v>9.5299999999999994</v>
      </c>
      <c r="J65" s="88"/>
    </row>
    <row r="66" spans="2:10" s="11" customFormat="1" ht="15" customHeight="1" x14ac:dyDescent="0.2">
      <c r="B66" s="75">
        <v>2015</v>
      </c>
      <c r="C66" s="75" t="s">
        <v>50</v>
      </c>
      <c r="D66" s="76">
        <v>12</v>
      </c>
      <c r="E66" s="177">
        <v>-20554</v>
      </c>
      <c r="F66" s="76">
        <v>22010</v>
      </c>
      <c r="G66" s="76">
        <v>3397</v>
      </c>
      <c r="H66" s="76">
        <v>765</v>
      </c>
      <c r="I66" s="14">
        <v>-8.32</v>
      </c>
      <c r="J66" s="87"/>
    </row>
    <row r="67" spans="2:10" s="11" customFormat="1" ht="15" customHeight="1" x14ac:dyDescent="0.2">
      <c r="B67" s="255" t="s">
        <v>36</v>
      </c>
      <c r="C67" s="73"/>
      <c r="D67" s="73"/>
      <c r="E67" s="73"/>
      <c r="F67" s="73"/>
      <c r="G67" s="73"/>
      <c r="H67" s="73"/>
      <c r="I67" s="73"/>
      <c r="J67" s="47"/>
    </row>
    <row r="68" spans="2:10" s="11" customFormat="1" ht="15" customHeight="1" x14ac:dyDescent="0.2">
      <c r="B68" s="265" t="s">
        <v>17</v>
      </c>
      <c r="C68" s="73"/>
      <c r="D68" s="73"/>
      <c r="E68" s="73"/>
      <c r="F68" s="73"/>
      <c r="G68" s="73"/>
      <c r="H68" s="73"/>
      <c r="I68" s="73"/>
      <c r="J68" s="47"/>
    </row>
    <row r="69" spans="2:10" s="11" customFormat="1" ht="15" customHeight="1" x14ac:dyDescent="0.2">
      <c r="B69" s="75">
        <v>2020</v>
      </c>
      <c r="C69" s="73"/>
      <c r="D69" s="76">
        <v>4755</v>
      </c>
      <c r="E69" s="177">
        <v>10583</v>
      </c>
      <c r="F69" s="76">
        <v>11458</v>
      </c>
      <c r="G69" s="76">
        <v>25</v>
      </c>
      <c r="H69" s="76">
        <v>13</v>
      </c>
      <c r="I69" s="14">
        <v>38</v>
      </c>
      <c r="J69" s="47"/>
    </row>
    <row r="70" spans="2:10" s="11" customFormat="1" ht="15" customHeight="1" x14ac:dyDescent="0.2">
      <c r="B70" s="75">
        <v>2019</v>
      </c>
      <c r="C70" s="254"/>
      <c r="D70" s="76">
        <v>4752</v>
      </c>
      <c r="E70" s="177">
        <v>12547</v>
      </c>
      <c r="F70" s="76">
        <v>13054</v>
      </c>
      <c r="G70" s="76">
        <v>99</v>
      </c>
      <c r="H70" s="76">
        <v>73</v>
      </c>
      <c r="I70" s="14">
        <v>39.840000000000003</v>
      </c>
      <c r="J70" s="47"/>
    </row>
    <row r="71" spans="2:10" s="11" customFormat="1" ht="15" customHeight="1" x14ac:dyDescent="0.2">
      <c r="B71" s="75">
        <v>2018</v>
      </c>
      <c r="C71" s="73"/>
      <c r="D71" s="76">
        <v>4828</v>
      </c>
      <c r="E71" s="177">
        <v>6611</v>
      </c>
      <c r="F71" s="76">
        <v>7259</v>
      </c>
      <c r="G71" s="76">
        <v>88</v>
      </c>
      <c r="H71" s="76">
        <v>47</v>
      </c>
      <c r="I71" s="14">
        <v>22.77</v>
      </c>
      <c r="J71" s="47"/>
    </row>
    <row r="72" spans="2:10" s="11" customFormat="1" ht="15" customHeight="1" x14ac:dyDescent="0.2">
      <c r="B72" s="75">
        <v>2017</v>
      </c>
      <c r="C72" s="254"/>
      <c r="D72" s="76">
        <v>4679</v>
      </c>
      <c r="E72" s="177">
        <v>4833</v>
      </c>
      <c r="F72" s="76">
        <v>7664</v>
      </c>
      <c r="G72" s="76">
        <v>10</v>
      </c>
      <c r="H72" s="76">
        <v>8</v>
      </c>
      <c r="I72" s="14">
        <v>19.37</v>
      </c>
      <c r="J72" s="47"/>
    </row>
    <row r="73" spans="2:10" s="11" customFormat="1" ht="15" customHeight="1" x14ac:dyDescent="0.2">
      <c r="B73" s="75">
        <v>2016</v>
      </c>
      <c r="C73" s="254"/>
      <c r="D73" s="76">
        <v>4645</v>
      </c>
      <c r="E73" s="177">
        <v>2720</v>
      </c>
      <c r="F73" s="76">
        <v>3212</v>
      </c>
      <c r="G73" s="76">
        <v>17</v>
      </c>
      <c r="H73" s="76">
        <v>6</v>
      </c>
      <c r="I73" s="14">
        <v>12.86</v>
      </c>
      <c r="J73" s="47"/>
    </row>
    <row r="74" spans="2:10" s="11" customFormat="1" ht="15" customHeight="1" x14ac:dyDescent="0.2">
      <c r="B74" s="75">
        <v>2015</v>
      </c>
      <c r="C74" s="75" t="s">
        <v>50</v>
      </c>
      <c r="D74" s="76">
        <v>4574</v>
      </c>
      <c r="E74" s="177">
        <v>5323</v>
      </c>
      <c r="F74" s="76">
        <v>5619</v>
      </c>
      <c r="G74" s="76">
        <v>11</v>
      </c>
      <c r="H74" s="76">
        <v>7</v>
      </c>
      <c r="I74" s="14">
        <v>27.42</v>
      </c>
      <c r="J74" s="47"/>
    </row>
    <row r="75" spans="2:10" s="11" customFormat="1" ht="15" customHeight="1" x14ac:dyDescent="0.2">
      <c r="B75" s="265" t="s">
        <v>18</v>
      </c>
      <c r="C75" s="73"/>
      <c r="D75" s="73"/>
      <c r="E75" s="73"/>
      <c r="F75" s="73"/>
      <c r="G75" s="73"/>
      <c r="H75" s="73"/>
      <c r="I75" s="73"/>
      <c r="J75" s="47"/>
    </row>
    <row r="76" spans="2:10" s="11" customFormat="1" ht="15" customHeight="1" x14ac:dyDescent="0.2">
      <c r="B76" s="75">
        <v>2020</v>
      </c>
      <c r="C76" s="73"/>
      <c r="D76" s="76">
        <v>15</v>
      </c>
      <c r="E76" s="177">
        <v>888</v>
      </c>
      <c r="F76" s="76">
        <v>1205</v>
      </c>
      <c r="G76" s="76">
        <v>0</v>
      </c>
      <c r="H76" s="76">
        <v>0</v>
      </c>
      <c r="I76" s="14">
        <v>-15.11</v>
      </c>
      <c r="J76" s="47"/>
    </row>
    <row r="77" spans="2:10" s="11" customFormat="1" ht="15" customHeight="1" x14ac:dyDescent="0.2">
      <c r="B77" s="75">
        <v>2019</v>
      </c>
      <c r="C77" s="254"/>
      <c r="D77" s="76">
        <v>14</v>
      </c>
      <c r="E77" s="177">
        <v>1241</v>
      </c>
      <c r="F77" s="76">
        <v>1299</v>
      </c>
      <c r="G77" s="76">
        <v>2</v>
      </c>
      <c r="H77" s="76">
        <v>2</v>
      </c>
      <c r="I77" s="14">
        <v>65.319999999999993</v>
      </c>
      <c r="J77" s="47"/>
    </row>
    <row r="78" spans="2:10" s="11" customFormat="1" ht="15" customHeight="1" x14ac:dyDescent="0.2">
      <c r="B78" s="75">
        <v>2018</v>
      </c>
      <c r="C78" s="73"/>
      <c r="D78" s="76">
        <v>15</v>
      </c>
      <c r="E78" s="177">
        <v>522</v>
      </c>
      <c r="F78" s="76">
        <v>524</v>
      </c>
      <c r="G78" s="76">
        <v>3</v>
      </c>
      <c r="H78" s="76">
        <v>3</v>
      </c>
      <c r="I78" s="14">
        <v>26.96</v>
      </c>
      <c r="J78" s="47"/>
    </row>
    <row r="79" spans="2:10" s="11" customFormat="1" ht="15" customHeight="1" x14ac:dyDescent="0.2">
      <c r="B79" s="75">
        <v>2017</v>
      </c>
      <c r="C79" s="254"/>
      <c r="D79" s="76">
        <v>15</v>
      </c>
      <c r="E79" s="182">
        <v>-93</v>
      </c>
      <c r="F79" s="76">
        <v>72</v>
      </c>
      <c r="G79" s="76">
        <v>3</v>
      </c>
      <c r="H79" s="76">
        <v>3</v>
      </c>
      <c r="I79" s="14">
        <v>-4.66</v>
      </c>
      <c r="J79" s="47"/>
    </row>
    <row r="80" spans="2:10" s="11" customFormat="1" ht="15" customHeight="1" x14ac:dyDescent="0.2">
      <c r="B80" s="75">
        <v>2016</v>
      </c>
      <c r="C80" s="254"/>
      <c r="D80" s="76">
        <v>17</v>
      </c>
      <c r="E80" s="177">
        <v>-1582</v>
      </c>
      <c r="F80" s="76">
        <v>408</v>
      </c>
      <c r="G80" s="76">
        <v>0</v>
      </c>
      <c r="H80" s="76">
        <v>0</v>
      </c>
      <c r="I80" s="14">
        <v>-56.28</v>
      </c>
      <c r="J80" s="47"/>
    </row>
    <row r="81" spans="2:10" s="11" customFormat="1" ht="15" customHeight="1" x14ac:dyDescent="0.2">
      <c r="B81" s="75">
        <v>2015</v>
      </c>
      <c r="C81" s="75" t="s">
        <v>50</v>
      </c>
      <c r="D81" s="76">
        <v>17</v>
      </c>
      <c r="E81" s="177">
        <v>415</v>
      </c>
      <c r="F81" s="76">
        <v>415</v>
      </c>
      <c r="G81" s="76">
        <v>0</v>
      </c>
      <c r="H81" s="76">
        <v>0</v>
      </c>
      <c r="I81" s="14">
        <v>39.04</v>
      </c>
      <c r="J81" s="47"/>
    </row>
    <row r="82" spans="2:10" s="11" customFormat="1" ht="15" customHeight="1" x14ac:dyDescent="0.2">
      <c r="B82" s="265" t="s">
        <v>19</v>
      </c>
      <c r="C82" s="73"/>
      <c r="D82" s="73"/>
      <c r="E82" s="73"/>
      <c r="F82" s="73"/>
      <c r="G82" s="73"/>
      <c r="H82" s="73"/>
      <c r="I82" s="73"/>
      <c r="J82" s="47"/>
    </row>
    <row r="83" spans="2:10" s="11" customFormat="1" ht="15" customHeight="1" x14ac:dyDescent="0.2">
      <c r="B83" s="75">
        <v>2020</v>
      </c>
      <c r="C83" s="73"/>
      <c r="D83" s="76">
        <v>726</v>
      </c>
      <c r="E83" s="177">
        <v>6741</v>
      </c>
      <c r="F83" s="76">
        <v>12416</v>
      </c>
      <c r="G83" s="76">
        <v>365</v>
      </c>
      <c r="H83" s="76">
        <v>24</v>
      </c>
      <c r="I83" s="14">
        <v>7.47</v>
      </c>
      <c r="J83" s="47"/>
    </row>
    <row r="84" spans="2:10" s="11" customFormat="1" ht="15" customHeight="1" x14ac:dyDescent="0.2">
      <c r="B84" s="75">
        <v>2019</v>
      </c>
      <c r="C84" s="254"/>
      <c r="D84" s="76">
        <v>717</v>
      </c>
      <c r="E84" s="177">
        <v>8229</v>
      </c>
      <c r="F84" s="76">
        <v>17158</v>
      </c>
      <c r="G84" s="76">
        <v>410</v>
      </c>
      <c r="H84" s="76">
        <v>192</v>
      </c>
      <c r="I84" s="14">
        <v>7.78</v>
      </c>
      <c r="J84" s="47"/>
    </row>
    <row r="85" spans="2:10" s="11" customFormat="1" ht="15" customHeight="1" x14ac:dyDescent="0.2">
      <c r="B85" s="75">
        <v>2018</v>
      </c>
      <c r="C85" s="73"/>
      <c r="D85" s="76">
        <v>715</v>
      </c>
      <c r="E85" s="177">
        <v>14139</v>
      </c>
      <c r="F85" s="76">
        <v>19809</v>
      </c>
      <c r="G85" s="76">
        <v>337</v>
      </c>
      <c r="H85" s="76">
        <v>71</v>
      </c>
      <c r="I85" s="14">
        <v>14.98</v>
      </c>
      <c r="J85" s="47"/>
    </row>
    <row r="86" spans="2:10" s="11" customFormat="1" ht="15" customHeight="1" x14ac:dyDescent="0.2">
      <c r="B86" s="75">
        <v>2017</v>
      </c>
      <c r="C86" s="254"/>
      <c r="D86" s="76">
        <v>687</v>
      </c>
      <c r="E86" s="177">
        <v>17518</v>
      </c>
      <c r="F86" s="76">
        <v>18939</v>
      </c>
      <c r="G86" s="76">
        <v>117</v>
      </c>
      <c r="H86" s="76">
        <v>46</v>
      </c>
      <c r="I86" s="14">
        <v>19</v>
      </c>
      <c r="J86" s="47"/>
    </row>
    <row r="87" spans="2:10" s="11" customFormat="1" ht="15" customHeight="1" x14ac:dyDescent="0.2">
      <c r="B87" s="75">
        <v>2016</v>
      </c>
      <c r="C87" s="254"/>
      <c r="D87" s="76">
        <v>674</v>
      </c>
      <c r="E87" s="177">
        <v>19768</v>
      </c>
      <c r="F87" s="76">
        <v>16157</v>
      </c>
      <c r="G87" s="76">
        <v>5482</v>
      </c>
      <c r="H87" s="76">
        <v>76</v>
      </c>
      <c r="I87" s="14">
        <v>25.89</v>
      </c>
      <c r="J87" s="47"/>
    </row>
    <row r="88" spans="2:10" s="11" customFormat="1" ht="15" customHeight="1" x14ac:dyDescent="0.2">
      <c r="B88" s="75">
        <v>2015</v>
      </c>
      <c r="C88" s="75" t="s">
        <v>50</v>
      </c>
      <c r="D88" s="76">
        <v>685</v>
      </c>
      <c r="E88" s="177">
        <v>8629</v>
      </c>
      <c r="F88" s="76">
        <v>14152</v>
      </c>
      <c r="G88" s="76">
        <v>141</v>
      </c>
      <c r="H88" s="76">
        <v>104</v>
      </c>
      <c r="I88" s="14">
        <v>12.12</v>
      </c>
      <c r="J88" s="47"/>
    </row>
    <row r="89" spans="2:10" s="11" customFormat="1" ht="15" customHeight="1" x14ac:dyDescent="0.2">
      <c r="B89" s="265" t="s">
        <v>20</v>
      </c>
      <c r="C89" s="73"/>
      <c r="D89" s="73"/>
      <c r="E89" s="73"/>
      <c r="F89" s="73"/>
      <c r="G89" s="73"/>
      <c r="H89" s="73"/>
      <c r="I89" s="73"/>
      <c r="J89" s="47"/>
    </row>
    <row r="90" spans="2:10" s="11" customFormat="1" ht="15" customHeight="1" x14ac:dyDescent="0.2">
      <c r="B90" s="75">
        <v>2020</v>
      </c>
      <c r="C90" s="73"/>
      <c r="D90" s="76">
        <v>73</v>
      </c>
      <c r="E90" s="177">
        <v>36434</v>
      </c>
      <c r="F90" s="76">
        <v>40085</v>
      </c>
      <c r="G90" s="76">
        <v>7256</v>
      </c>
      <c r="H90" s="76">
        <v>1004</v>
      </c>
      <c r="I90" s="14">
        <v>39.19</v>
      </c>
      <c r="J90" s="47"/>
    </row>
    <row r="91" spans="2:10" s="11" customFormat="1" ht="15" customHeight="1" x14ac:dyDescent="0.2">
      <c r="B91" s="75">
        <v>2019</v>
      </c>
      <c r="C91" s="254"/>
      <c r="D91" s="76">
        <v>72</v>
      </c>
      <c r="E91" s="177">
        <v>57109</v>
      </c>
      <c r="F91" s="76">
        <v>48404</v>
      </c>
      <c r="G91" s="76">
        <v>8826</v>
      </c>
      <c r="H91" s="76">
        <v>1040</v>
      </c>
      <c r="I91" s="14">
        <v>59.13</v>
      </c>
      <c r="J91" s="47"/>
    </row>
    <row r="92" spans="2:10" s="11" customFormat="1" ht="15" customHeight="1" x14ac:dyDescent="0.2">
      <c r="B92" s="75">
        <v>2018</v>
      </c>
      <c r="C92" s="73"/>
      <c r="D92" s="76">
        <v>70</v>
      </c>
      <c r="E92" s="177">
        <v>42181</v>
      </c>
      <c r="F92" s="76">
        <v>36678</v>
      </c>
      <c r="G92" s="76">
        <v>5504</v>
      </c>
      <c r="H92" s="76">
        <v>995</v>
      </c>
      <c r="I92" s="14">
        <v>48.49</v>
      </c>
      <c r="J92" s="47"/>
    </row>
    <row r="93" spans="2:10" s="11" customFormat="1" ht="15" customHeight="1" x14ac:dyDescent="0.2">
      <c r="B93" s="75">
        <v>2017</v>
      </c>
      <c r="C93" s="254"/>
      <c r="D93" s="76">
        <v>57</v>
      </c>
      <c r="E93" s="177">
        <v>29965</v>
      </c>
      <c r="F93" s="76">
        <v>26919</v>
      </c>
      <c r="G93" s="76">
        <v>3046</v>
      </c>
      <c r="H93" s="76">
        <v>909</v>
      </c>
      <c r="I93" s="14">
        <v>33.79</v>
      </c>
      <c r="J93" s="47"/>
    </row>
    <row r="94" spans="2:10" s="11" customFormat="1" ht="15" customHeight="1" x14ac:dyDescent="0.2">
      <c r="B94" s="75">
        <v>2016</v>
      </c>
      <c r="C94" s="254"/>
      <c r="D94" s="76">
        <v>58</v>
      </c>
      <c r="E94" s="177">
        <v>18917</v>
      </c>
      <c r="F94" s="76">
        <v>16382</v>
      </c>
      <c r="G94" s="76">
        <v>2535</v>
      </c>
      <c r="H94" s="76">
        <v>858</v>
      </c>
      <c r="I94" s="14">
        <v>23.38</v>
      </c>
      <c r="J94" s="47"/>
    </row>
    <row r="95" spans="2:10" s="11" customFormat="1" ht="15" customHeight="1" x14ac:dyDescent="0.2">
      <c r="B95" s="75">
        <v>2015</v>
      </c>
      <c r="C95" s="75" t="s">
        <v>50</v>
      </c>
      <c r="D95" s="76">
        <v>15</v>
      </c>
      <c r="E95" s="177">
        <v>17044</v>
      </c>
      <c r="F95" s="76">
        <v>15359</v>
      </c>
      <c r="G95" s="76">
        <v>3364</v>
      </c>
      <c r="H95" s="76">
        <v>818</v>
      </c>
      <c r="I95" s="14">
        <v>21.99</v>
      </c>
      <c r="J95" s="47"/>
    </row>
    <row r="96" spans="2:10" s="11" customFormat="1" ht="15" customHeight="1" x14ac:dyDescent="0.2">
      <c r="B96" s="265" t="s">
        <v>21</v>
      </c>
      <c r="C96" s="242"/>
      <c r="D96" s="242"/>
      <c r="E96" s="242"/>
      <c r="F96" s="242"/>
      <c r="G96" s="242"/>
      <c r="H96" s="242"/>
      <c r="I96" s="242"/>
      <c r="J96" s="47"/>
    </row>
    <row r="97" spans="2:10" s="11" customFormat="1" ht="15" customHeight="1" x14ac:dyDescent="0.2">
      <c r="B97" s="75">
        <v>2020</v>
      </c>
      <c r="C97" s="242"/>
      <c r="D97" s="76">
        <v>20</v>
      </c>
      <c r="E97" s="177">
        <v>936</v>
      </c>
      <c r="F97" s="76">
        <v>2076</v>
      </c>
      <c r="G97" s="76">
        <v>10</v>
      </c>
      <c r="H97" s="76">
        <v>0</v>
      </c>
      <c r="I97" s="14">
        <v>3.09</v>
      </c>
      <c r="J97" s="47"/>
    </row>
    <row r="98" spans="2:10" s="11" customFormat="1" ht="15" customHeight="1" x14ac:dyDescent="0.2">
      <c r="B98" s="75">
        <v>2019</v>
      </c>
      <c r="C98" s="236"/>
      <c r="D98" s="76">
        <v>22</v>
      </c>
      <c r="E98" s="182">
        <v>-109</v>
      </c>
      <c r="F98" s="76">
        <v>536</v>
      </c>
      <c r="G98" s="76">
        <v>0</v>
      </c>
      <c r="H98" s="76">
        <v>0</v>
      </c>
      <c r="I98" s="14">
        <v>-0.35</v>
      </c>
      <c r="J98" s="47"/>
    </row>
    <row r="99" spans="2:10" s="11" customFormat="1" ht="15" customHeight="1" x14ac:dyDescent="0.2">
      <c r="B99" s="75">
        <v>2018</v>
      </c>
      <c r="C99" s="73"/>
      <c r="D99" s="76">
        <v>21</v>
      </c>
      <c r="E99" s="177">
        <v>78</v>
      </c>
      <c r="F99" s="76">
        <v>174</v>
      </c>
      <c r="G99" s="76">
        <v>0</v>
      </c>
      <c r="H99" s="76">
        <v>0</v>
      </c>
      <c r="I99" s="14">
        <v>0.27</v>
      </c>
      <c r="J99" s="47"/>
    </row>
    <row r="100" spans="2:10" s="11" customFormat="1" ht="15" customHeight="1" x14ac:dyDescent="0.2">
      <c r="B100" s="75">
        <v>2017</v>
      </c>
      <c r="C100" s="236"/>
      <c r="D100" s="76">
        <v>26</v>
      </c>
      <c r="E100" s="177">
        <v>-1679</v>
      </c>
      <c r="F100" s="76">
        <v>717</v>
      </c>
      <c r="G100" s="76">
        <v>0</v>
      </c>
      <c r="H100" s="76">
        <v>0</v>
      </c>
      <c r="I100" s="14">
        <v>-5.68</v>
      </c>
      <c r="J100" s="47"/>
    </row>
    <row r="101" spans="2:10" s="11" customFormat="1" ht="15" customHeight="1" x14ac:dyDescent="0.2">
      <c r="B101" s="75">
        <v>2016</v>
      </c>
      <c r="C101" s="236"/>
      <c r="D101" s="76">
        <v>24</v>
      </c>
      <c r="E101" s="177">
        <v>746</v>
      </c>
      <c r="F101" s="76">
        <v>958</v>
      </c>
      <c r="G101" s="76">
        <v>1</v>
      </c>
      <c r="H101" s="76">
        <v>1</v>
      </c>
      <c r="I101" s="14">
        <v>2.95</v>
      </c>
      <c r="J101" s="47"/>
    </row>
    <row r="102" spans="2:10" s="11" customFormat="1" ht="15" customHeight="1" x14ac:dyDescent="0.2">
      <c r="B102" s="75">
        <v>2015</v>
      </c>
      <c r="C102" s="75" t="s">
        <v>50</v>
      </c>
      <c r="D102" s="76">
        <v>21</v>
      </c>
      <c r="E102" s="177">
        <v>1871</v>
      </c>
      <c r="F102" s="76">
        <v>1606</v>
      </c>
      <c r="G102" s="76">
        <v>297</v>
      </c>
      <c r="H102" s="76">
        <v>0</v>
      </c>
      <c r="I102" s="14">
        <v>7.47</v>
      </c>
      <c r="J102" s="47"/>
    </row>
    <row r="103" spans="2:10" s="11" customFormat="1" ht="15" customHeight="1" x14ac:dyDescent="0.2">
      <c r="B103" s="265" t="s">
        <v>22</v>
      </c>
      <c r="C103" s="73"/>
      <c r="D103" s="73"/>
      <c r="E103" s="73"/>
      <c r="F103" s="73"/>
      <c r="G103" s="73"/>
      <c r="H103" s="73"/>
      <c r="I103" s="73"/>
      <c r="J103" s="47"/>
    </row>
    <row r="104" spans="2:10" s="11" customFormat="1" ht="15" customHeight="1" x14ac:dyDescent="0.2">
      <c r="B104" s="75">
        <v>2020</v>
      </c>
      <c r="C104" s="73"/>
      <c r="D104" s="76">
        <v>1357</v>
      </c>
      <c r="E104" s="177">
        <v>19317</v>
      </c>
      <c r="F104" s="76">
        <v>24047</v>
      </c>
      <c r="G104" s="76">
        <v>125</v>
      </c>
      <c r="H104" s="76">
        <v>120</v>
      </c>
      <c r="I104" s="14">
        <v>9.6199999999999992</v>
      </c>
      <c r="J104" s="47"/>
    </row>
    <row r="105" spans="2:10" s="11" customFormat="1" ht="15" customHeight="1" x14ac:dyDescent="0.2">
      <c r="B105" s="75">
        <v>2019</v>
      </c>
      <c r="C105" s="254"/>
      <c r="D105" s="76">
        <v>1306</v>
      </c>
      <c r="E105" s="177">
        <v>12666</v>
      </c>
      <c r="F105" s="76">
        <v>312362</v>
      </c>
      <c r="G105" s="76">
        <v>204</v>
      </c>
      <c r="H105" s="76">
        <v>33</v>
      </c>
      <c r="I105" s="14">
        <v>5.75</v>
      </c>
      <c r="J105" s="47"/>
    </row>
    <row r="106" spans="2:10" s="11" customFormat="1" ht="15" customHeight="1" x14ac:dyDescent="0.2">
      <c r="B106" s="75">
        <v>2018</v>
      </c>
      <c r="C106" s="73"/>
      <c r="D106" s="76">
        <v>1217</v>
      </c>
      <c r="E106" s="177">
        <v>18205</v>
      </c>
      <c r="F106" s="76">
        <v>25747</v>
      </c>
      <c r="G106" s="76">
        <v>441</v>
      </c>
      <c r="H106" s="76">
        <v>51</v>
      </c>
      <c r="I106" s="14">
        <v>11.47</v>
      </c>
      <c r="J106" s="47"/>
    </row>
    <row r="107" spans="2:10" s="11" customFormat="1" ht="15" customHeight="1" x14ac:dyDescent="0.2">
      <c r="B107" s="75">
        <v>2017</v>
      </c>
      <c r="C107" s="254"/>
      <c r="D107" s="76">
        <v>1142</v>
      </c>
      <c r="E107" s="177">
        <v>14465</v>
      </c>
      <c r="F107" s="76">
        <v>18393</v>
      </c>
      <c r="G107" s="76">
        <v>1225</v>
      </c>
      <c r="H107" s="76">
        <v>60</v>
      </c>
      <c r="I107" s="14">
        <v>10.52</v>
      </c>
      <c r="J107" s="47"/>
    </row>
    <row r="108" spans="2:10" s="11" customFormat="1" ht="15" customHeight="1" x14ac:dyDescent="0.2">
      <c r="B108" s="75">
        <v>2016</v>
      </c>
      <c r="C108" s="254"/>
      <c r="D108" s="76">
        <v>1101</v>
      </c>
      <c r="E108" s="177">
        <v>6666</v>
      </c>
      <c r="F108" s="76">
        <v>11342</v>
      </c>
      <c r="G108" s="76">
        <v>166</v>
      </c>
      <c r="H108" s="76">
        <v>75</v>
      </c>
      <c r="I108" s="14">
        <v>5.56</v>
      </c>
      <c r="J108" s="47"/>
    </row>
    <row r="109" spans="2:10" s="11" customFormat="1" ht="15" customHeight="1" x14ac:dyDescent="0.2">
      <c r="B109" s="75">
        <v>2015</v>
      </c>
      <c r="C109" s="75" t="s">
        <v>50</v>
      </c>
      <c r="D109" s="76">
        <v>1137</v>
      </c>
      <c r="E109" s="177">
        <v>-5282</v>
      </c>
      <c r="F109" s="76">
        <v>9280</v>
      </c>
      <c r="G109" s="76">
        <v>90</v>
      </c>
      <c r="H109" s="76">
        <v>31</v>
      </c>
      <c r="I109" s="14">
        <v>-4.58</v>
      </c>
      <c r="J109" s="47"/>
    </row>
    <row r="110" spans="2:10" s="11" customFormat="1" ht="15" customHeight="1" x14ac:dyDescent="0.2">
      <c r="B110" s="265" t="s">
        <v>23</v>
      </c>
      <c r="C110" s="73"/>
      <c r="D110" s="73"/>
      <c r="E110" s="73"/>
      <c r="F110" s="73"/>
      <c r="G110" s="73"/>
      <c r="H110" s="73"/>
      <c r="I110" s="73"/>
      <c r="J110" s="47"/>
    </row>
    <row r="111" spans="2:10" s="11" customFormat="1" ht="15" customHeight="1" x14ac:dyDescent="0.2">
      <c r="B111" s="75">
        <v>2020</v>
      </c>
      <c r="C111" s="73"/>
      <c r="D111" s="76">
        <v>3612</v>
      </c>
      <c r="E111" s="177">
        <v>70241</v>
      </c>
      <c r="F111" s="76">
        <v>38879</v>
      </c>
      <c r="G111" s="76">
        <v>46835</v>
      </c>
      <c r="H111" s="76">
        <v>1144</v>
      </c>
      <c r="I111" s="14">
        <v>22.97</v>
      </c>
      <c r="J111" s="47"/>
    </row>
    <row r="112" spans="2:10" s="11" customFormat="1" ht="15" customHeight="1" x14ac:dyDescent="0.2">
      <c r="B112" s="75">
        <v>2019</v>
      </c>
      <c r="C112" s="236"/>
      <c r="D112" s="76">
        <v>3657</v>
      </c>
      <c r="E112" s="177">
        <v>44642</v>
      </c>
      <c r="F112" s="76">
        <v>41777</v>
      </c>
      <c r="G112" s="76">
        <v>12135</v>
      </c>
      <c r="H112" s="76">
        <v>8525</v>
      </c>
      <c r="I112" s="14">
        <v>15.1</v>
      </c>
      <c r="J112" s="47"/>
    </row>
    <row r="113" spans="2:10" s="11" customFormat="1" ht="15" customHeight="1" x14ac:dyDescent="0.2">
      <c r="B113" s="75">
        <v>2018</v>
      </c>
      <c r="C113" s="73"/>
      <c r="D113" s="76">
        <v>3650</v>
      </c>
      <c r="E113" s="177">
        <v>27669</v>
      </c>
      <c r="F113" s="76">
        <v>30897</v>
      </c>
      <c r="G113" s="76">
        <v>7447</v>
      </c>
      <c r="H113" s="76">
        <v>4438</v>
      </c>
      <c r="I113" s="14">
        <v>9.3000000000000007</v>
      </c>
      <c r="J113" s="47"/>
    </row>
    <row r="114" spans="2:10" s="11" customFormat="1" ht="15" customHeight="1" x14ac:dyDescent="0.2">
      <c r="B114" s="75">
        <v>2017</v>
      </c>
      <c r="C114" s="236"/>
      <c r="D114" s="76">
        <v>3553</v>
      </c>
      <c r="E114" s="177">
        <v>25044</v>
      </c>
      <c r="F114" s="76">
        <v>34176</v>
      </c>
      <c r="G114" s="76">
        <v>5818</v>
      </c>
      <c r="H114" s="76">
        <v>2915</v>
      </c>
      <c r="I114" s="14">
        <v>9.83</v>
      </c>
      <c r="J114" s="47"/>
    </row>
    <row r="115" spans="2:10" s="11" customFormat="1" ht="15" customHeight="1" x14ac:dyDescent="0.2">
      <c r="B115" s="75">
        <v>2016</v>
      </c>
      <c r="C115" s="236"/>
      <c r="D115" s="76">
        <v>3542</v>
      </c>
      <c r="E115" s="177">
        <v>31963</v>
      </c>
      <c r="F115" s="76">
        <v>31012</v>
      </c>
      <c r="G115" s="76">
        <v>7882</v>
      </c>
      <c r="H115" s="76">
        <v>1089</v>
      </c>
      <c r="I115" s="14">
        <v>14.23</v>
      </c>
      <c r="J115" s="47"/>
    </row>
    <row r="116" spans="2:10" s="11" customFormat="1" ht="15" customHeight="1" x14ac:dyDescent="0.2">
      <c r="B116" s="75">
        <v>2015</v>
      </c>
      <c r="C116" s="75" t="s">
        <v>50</v>
      </c>
      <c r="D116" s="76">
        <v>3574</v>
      </c>
      <c r="E116" s="177">
        <v>24314</v>
      </c>
      <c r="F116" s="76">
        <v>34183</v>
      </c>
      <c r="G116" s="76">
        <v>3601</v>
      </c>
      <c r="H116" s="76">
        <v>805</v>
      </c>
      <c r="I116" s="14">
        <v>12.07</v>
      </c>
      <c r="J116" s="47"/>
    </row>
    <row r="117" spans="2:10" s="11" customFormat="1" ht="15" customHeight="1" x14ac:dyDescent="0.2">
      <c r="B117" s="265" t="s">
        <v>24</v>
      </c>
      <c r="C117" s="73"/>
      <c r="D117" s="73"/>
      <c r="E117" s="73"/>
      <c r="F117" s="73"/>
      <c r="G117" s="73"/>
      <c r="H117" s="73"/>
      <c r="I117" s="73"/>
      <c r="J117" s="47"/>
    </row>
    <row r="118" spans="2:10" s="11" customFormat="1" ht="15" customHeight="1" x14ac:dyDescent="0.2">
      <c r="B118" s="75">
        <v>2020</v>
      </c>
      <c r="C118" s="73"/>
      <c r="D118" s="76">
        <v>951</v>
      </c>
      <c r="E118" s="177">
        <v>132204</v>
      </c>
      <c r="F118" s="76">
        <v>130076</v>
      </c>
      <c r="G118" s="76">
        <v>10262</v>
      </c>
      <c r="H118" s="76">
        <v>817</v>
      </c>
      <c r="I118" s="14">
        <v>90.04</v>
      </c>
      <c r="J118" s="47"/>
    </row>
    <row r="119" spans="2:10" s="11" customFormat="1" ht="15" customHeight="1" x14ac:dyDescent="0.2">
      <c r="B119" s="75">
        <v>2019</v>
      </c>
      <c r="C119" s="254"/>
      <c r="D119" s="76">
        <v>900</v>
      </c>
      <c r="E119" s="177">
        <v>99642</v>
      </c>
      <c r="F119" s="76">
        <v>106359</v>
      </c>
      <c r="G119" s="76">
        <v>10865</v>
      </c>
      <c r="H119" s="76">
        <v>995</v>
      </c>
      <c r="I119" s="14">
        <v>50.39</v>
      </c>
      <c r="J119" s="47"/>
    </row>
    <row r="120" spans="2:10" s="11" customFormat="1" ht="15" customHeight="1" x14ac:dyDescent="0.2">
      <c r="B120" s="75">
        <v>2018</v>
      </c>
      <c r="C120" s="73"/>
      <c r="D120" s="76">
        <v>884</v>
      </c>
      <c r="E120" s="177">
        <v>20510</v>
      </c>
      <c r="F120" s="76">
        <v>24101</v>
      </c>
      <c r="G120" s="76">
        <v>2565</v>
      </c>
      <c r="H120" s="76">
        <v>2515</v>
      </c>
      <c r="I120" s="14">
        <v>12.25</v>
      </c>
      <c r="J120" s="47"/>
    </row>
    <row r="121" spans="2:10" s="11" customFormat="1" ht="15" customHeight="1" x14ac:dyDescent="0.2">
      <c r="B121" s="75">
        <v>2017</v>
      </c>
      <c r="C121" s="254"/>
      <c r="D121" s="76">
        <v>856</v>
      </c>
      <c r="E121" s="177">
        <v>3884</v>
      </c>
      <c r="F121" s="76">
        <v>11210</v>
      </c>
      <c r="G121" s="76">
        <v>271</v>
      </c>
      <c r="H121" s="76">
        <v>232</v>
      </c>
      <c r="I121" s="14">
        <v>2.4500000000000002</v>
      </c>
      <c r="J121" s="47"/>
    </row>
    <row r="122" spans="2:10" s="11" customFormat="1" ht="15" customHeight="1" x14ac:dyDescent="0.2">
      <c r="B122" s="75">
        <v>2016</v>
      </c>
      <c r="C122" s="76"/>
      <c r="D122" s="76">
        <v>868</v>
      </c>
      <c r="E122" s="177">
        <v>7795</v>
      </c>
      <c r="F122" s="76">
        <v>13920</v>
      </c>
      <c r="G122" s="76">
        <v>341</v>
      </c>
      <c r="H122" s="76">
        <v>207</v>
      </c>
      <c r="I122" s="14">
        <v>5.21</v>
      </c>
      <c r="J122" s="47"/>
    </row>
    <row r="123" spans="2:10" s="11" customFormat="1" ht="15" customHeight="1" x14ac:dyDescent="0.2">
      <c r="B123" s="75">
        <v>2015</v>
      </c>
      <c r="C123" s="75" t="s">
        <v>50</v>
      </c>
      <c r="D123" s="76">
        <v>867</v>
      </c>
      <c r="E123" s="177">
        <v>8337</v>
      </c>
      <c r="F123" s="76">
        <v>13220</v>
      </c>
      <c r="G123" s="76">
        <v>141</v>
      </c>
      <c r="H123" s="76">
        <v>32</v>
      </c>
      <c r="I123" s="14">
        <v>6.25</v>
      </c>
      <c r="J123" s="47"/>
    </row>
    <row r="124" spans="2:10" s="11" customFormat="1" ht="15" customHeight="1" x14ac:dyDescent="0.2">
      <c r="B124" s="265" t="s">
        <v>25</v>
      </c>
      <c r="C124" s="73"/>
      <c r="D124" s="73"/>
      <c r="E124" s="73"/>
      <c r="F124" s="73"/>
      <c r="G124" s="73"/>
      <c r="H124" s="73"/>
      <c r="I124" s="73"/>
      <c r="J124" s="47"/>
    </row>
    <row r="125" spans="2:10" s="11" customFormat="1" ht="15" customHeight="1" x14ac:dyDescent="0.2">
      <c r="B125" s="75">
        <v>2020</v>
      </c>
      <c r="C125" s="73"/>
      <c r="D125" s="76">
        <v>3777</v>
      </c>
      <c r="E125" s="177">
        <v>58839</v>
      </c>
      <c r="F125" s="76">
        <v>85161</v>
      </c>
      <c r="G125" s="76">
        <v>2226</v>
      </c>
      <c r="H125" s="76">
        <v>387</v>
      </c>
      <c r="I125" s="14">
        <v>37.97</v>
      </c>
      <c r="J125" s="47"/>
    </row>
    <row r="126" spans="2:10" s="11" customFormat="1" ht="15" customHeight="1" x14ac:dyDescent="0.2">
      <c r="B126" s="75">
        <v>2019</v>
      </c>
      <c r="C126" s="254"/>
      <c r="D126" s="76">
        <v>3935</v>
      </c>
      <c r="E126" s="177">
        <v>131518</v>
      </c>
      <c r="F126" s="76">
        <v>137393</v>
      </c>
      <c r="G126" s="76">
        <v>2019</v>
      </c>
      <c r="H126" s="76">
        <v>353</v>
      </c>
      <c r="I126" s="14">
        <v>34.49</v>
      </c>
      <c r="J126" s="47"/>
    </row>
    <row r="127" spans="2:10" s="11" customFormat="1" ht="15" customHeight="1" x14ac:dyDescent="0.2">
      <c r="B127" s="75">
        <v>2018</v>
      </c>
      <c r="C127" s="73"/>
      <c r="D127" s="76">
        <v>3747</v>
      </c>
      <c r="E127" s="177">
        <v>201552</v>
      </c>
      <c r="F127" s="76">
        <v>210751</v>
      </c>
      <c r="G127" s="76">
        <v>2092</v>
      </c>
      <c r="H127" s="76">
        <v>532</v>
      </c>
      <c r="I127" s="14">
        <v>53.96</v>
      </c>
      <c r="J127" s="47"/>
    </row>
    <row r="128" spans="2:10" s="11" customFormat="1" ht="15" customHeight="1" x14ac:dyDescent="0.2">
      <c r="B128" s="75">
        <v>2017</v>
      </c>
      <c r="C128" s="254"/>
      <c r="D128" s="76">
        <v>3282</v>
      </c>
      <c r="E128" s="177">
        <v>94765</v>
      </c>
      <c r="F128" s="76">
        <v>95152</v>
      </c>
      <c r="G128" s="76">
        <v>8324</v>
      </c>
      <c r="H128" s="76">
        <v>547</v>
      </c>
      <c r="I128" s="14">
        <v>26.87</v>
      </c>
      <c r="J128" s="47"/>
    </row>
    <row r="129" spans="2:10" s="11" customFormat="1" ht="15" customHeight="1" x14ac:dyDescent="0.2">
      <c r="B129" s="75">
        <v>2016</v>
      </c>
      <c r="C129" s="254"/>
      <c r="D129" s="76">
        <v>2809</v>
      </c>
      <c r="E129" s="177">
        <v>101628</v>
      </c>
      <c r="F129" s="76">
        <v>123751</v>
      </c>
      <c r="G129" s="76">
        <v>4350</v>
      </c>
      <c r="H129" s="76">
        <v>461</v>
      </c>
      <c r="I129" s="14">
        <v>33.75</v>
      </c>
      <c r="J129" s="47"/>
    </row>
    <row r="130" spans="2:10" s="11" customFormat="1" ht="15" customHeight="1" x14ac:dyDescent="0.2">
      <c r="B130" s="75">
        <v>2015</v>
      </c>
      <c r="C130" s="75" t="s">
        <v>50</v>
      </c>
      <c r="D130" s="76">
        <v>2524</v>
      </c>
      <c r="E130" s="177">
        <v>63608</v>
      </c>
      <c r="F130" s="76">
        <v>122134</v>
      </c>
      <c r="G130" s="76">
        <v>1142</v>
      </c>
      <c r="H130" s="76">
        <v>342</v>
      </c>
      <c r="I130" s="14">
        <v>25.94</v>
      </c>
      <c r="J130" s="47"/>
    </row>
    <row r="131" spans="2:10" s="11" customFormat="1" ht="15" customHeight="1" x14ac:dyDescent="0.2">
      <c r="B131" s="265" t="s">
        <v>26</v>
      </c>
      <c r="C131" s="73"/>
      <c r="D131" s="73"/>
      <c r="E131" s="73"/>
      <c r="F131" s="73"/>
      <c r="G131" s="73"/>
      <c r="H131" s="73"/>
      <c r="I131" s="73"/>
      <c r="J131" s="47"/>
    </row>
    <row r="132" spans="2:10" s="11" customFormat="1" ht="15" customHeight="1" x14ac:dyDescent="0.2">
      <c r="B132" s="75">
        <v>2020</v>
      </c>
      <c r="C132" s="73"/>
      <c r="D132" s="76">
        <v>393</v>
      </c>
      <c r="E132" s="177">
        <v>11431</v>
      </c>
      <c r="F132" s="76">
        <v>14314</v>
      </c>
      <c r="G132" s="76">
        <v>1740</v>
      </c>
      <c r="H132" s="76">
        <v>1361</v>
      </c>
      <c r="I132" s="14">
        <v>14.63</v>
      </c>
      <c r="J132" s="47"/>
    </row>
    <row r="133" spans="2:10" s="11" customFormat="1" ht="15" customHeight="1" x14ac:dyDescent="0.2">
      <c r="B133" s="75">
        <v>2019</v>
      </c>
      <c r="C133" s="254"/>
      <c r="D133" s="76">
        <v>372</v>
      </c>
      <c r="E133" s="177">
        <v>13978</v>
      </c>
      <c r="F133" s="76">
        <v>11863</v>
      </c>
      <c r="G133" s="76">
        <v>2997</v>
      </c>
      <c r="H133" s="76">
        <v>1602</v>
      </c>
      <c r="I133" s="14">
        <v>19.329999999999998</v>
      </c>
      <c r="J133" s="47"/>
    </row>
    <row r="134" spans="2:10" s="11" customFormat="1" ht="15" customHeight="1" x14ac:dyDescent="0.2">
      <c r="B134" s="75">
        <v>2018</v>
      </c>
      <c r="C134" s="73"/>
      <c r="D134" s="76">
        <v>332</v>
      </c>
      <c r="E134" s="177">
        <v>9582</v>
      </c>
      <c r="F134" s="76">
        <v>8290</v>
      </c>
      <c r="G134" s="76">
        <v>5854</v>
      </c>
      <c r="H134" s="76">
        <v>2966</v>
      </c>
      <c r="I134" s="14">
        <v>17.66</v>
      </c>
      <c r="J134" s="47"/>
    </row>
    <row r="135" spans="2:10" s="11" customFormat="1" ht="15" customHeight="1" x14ac:dyDescent="0.2">
      <c r="B135" s="75">
        <v>2017</v>
      </c>
      <c r="C135" s="254"/>
      <c r="D135" s="76">
        <v>320</v>
      </c>
      <c r="E135" s="177">
        <v>15001</v>
      </c>
      <c r="F135" s="76">
        <v>9219</v>
      </c>
      <c r="G135" s="76">
        <v>6071</v>
      </c>
      <c r="H135" s="76">
        <v>2063</v>
      </c>
      <c r="I135" s="14">
        <v>28.56</v>
      </c>
      <c r="J135" s="47"/>
    </row>
    <row r="136" spans="2:10" s="11" customFormat="1" ht="15" customHeight="1" x14ac:dyDescent="0.2">
      <c r="B136" s="75">
        <v>2016</v>
      </c>
      <c r="C136" s="254"/>
      <c r="D136" s="76">
        <v>264</v>
      </c>
      <c r="E136" s="177">
        <v>7715</v>
      </c>
      <c r="F136" s="76">
        <v>7749</v>
      </c>
      <c r="G136" s="76">
        <v>1733</v>
      </c>
      <c r="H136" s="76">
        <v>691</v>
      </c>
      <c r="I136" s="14">
        <v>19.91</v>
      </c>
      <c r="J136" s="47"/>
    </row>
    <row r="137" spans="2:10" s="11" customFormat="1" ht="15" customHeight="1" x14ac:dyDescent="0.2">
      <c r="B137" s="75">
        <v>2015</v>
      </c>
      <c r="C137" s="75" t="s">
        <v>50</v>
      </c>
      <c r="D137" s="76">
        <v>255</v>
      </c>
      <c r="E137" s="177">
        <v>10099</v>
      </c>
      <c r="F137" s="76">
        <v>8822</v>
      </c>
      <c r="G137" s="76">
        <v>1686</v>
      </c>
      <c r="H137" s="76">
        <v>1206</v>
      </c>
      <c r="I137" s="14">
        <v>23.45</v>
      </c>
      <c r="J137" s="47"/>
    </row>
    <row r="138" spans="2:10" s="11" customFormat="1" ht="15" customHeight="1" x14ac:dyDescent="0.2">
      <c r="B138" s="265" t="s">
        <v>27</v>
      </c>
      <c r="C138" s="73"/>
      <c r="D138" s="73"/>
      <c r="E138" s="73"/>
      <c r="F138" s="73"/>
      <c r="G138" s="73"/>
      <c r="H138" s="73"/>
      <c r="I138" s="73"/>
      <c r="J138" s="47"/>
    </row>
    <row r="139" spans="2:10" s="11" customFormat="1" ht="15" customHeight="1" x14ac:dyDescent="0.2">
      <c r="B139" s="75">
        <v>2020</v>
      </c>
      <c r="C139" s="73"/>
      <c r="D139" s="76">
        <v>1012</v>
      </c>
      <c r="E139" s="177">
        <v>24885</v>
      </c>
      <c r="F139" s="76">
        <v>30589</v>
      </c>
      <c r="G139" s="76">
        <v>26</v>
      </c>
      <c r="H139" s="76">
        <v>21</v>
      </c>
      <c r="I139" s="14">
        <v>76.5</v>
      </c>
      <c r="J139" s="47"/>
    </row>
    <row r="140" spans="2:10" s="11" customFormat="1" ht="15" customHeight="1" x14ac:dyDescent="0.2">
      <c r="B140" s="75">
        <v>2019</v>
      </c>
      <c r="C140" s="254"/>
      <c r="D140" s="76">
        <v>980</v>
      </c>
      <c r="E140" s="177">
        <v>37618</v>
      </c>
      <c r="F140" s="76">
        <v>44690</v>
      </c>
      <c r="G140" s="76">
        <v>555</v>
      </c>
      <c r="H140" s="76">
        <v>61</v>
      </c>
      <c r="I140" s="14">
        <v>95.05</v>
      </c>
      <c r="J140" s="47"/>
    </row>
    <row r="141" spans="2:10" s="11" customFormat="1" ht="15" customHeight="1" x14ac:dyDescent="0.2">
      <c r="B141" s="75">
        <v>2018</v>
      </c>
      <c r="C141" s="73"/>
      <c r="D141" s="76">
        <v>913</v>
      </c>
      <c r="E141" s="177">
        <v>23527</v>
      </c>
      <c r="F141" s="76">
        <v>29265</v>
      </c>
      <c r="G141" s="76">
        <v>95</v>
      </c>
      <c r="H141" s="76">
        <v>19</v>
      </c>
      <c r="I141" s="14">
        <v>63.87</v>
      </c>
      <c r="J141" s="47"/>
    </row>
    <row r="142" spans="2:10" s="11" customFormat="1" ht="15" customHeight="1" x14ac:dyDescent="0.2">
      <c r="B142" s="75">
        <v>2017</v>
      </c>
      <c r="C142" s="254"/>
      <c r="D142" s="76">
        <v>809</v>
      </c>
      <c r="E142" s="177">
        <v>21681</v>
      </c>
      <c r="F142" s="76">
        <v>36059</v>
      </c>
      <c r="G142" s="76">
        <v>43</v>
      </c>
      <c r="H142" s="76">
        <v>11</v>
      </c>
      <c r="I142" s="14">
        <v>63.91</v>
      </c>
      <c r="J142" s="47"/>
    </row>
    <row r="143" spans="2:10" s="11" customFormat="1" ht="15" customHeight="1" x14ac:dyDescent="0.2">
      <c r="B143" s="75">
        <v>2016</v>
      </c>
      <c r="C143" s="254"/>
      <c r="D143" s="76">
        <v>726</v>
      </c>
      <c r="E143" s="177">
        <v>14570</v>
      </c>
      <c r="F143" s="76">
        <v>18075</v>
      </c>
      <c r="G143" s="76">
        <v>162</v>
      </c>
      <c r="H143" s="76">
        <v>23</v>
      </c>
      <c r="I143" s="14">
        <v>54.14</v>
      </c>
      <c r="J143" s="47"/>
    </row>
    <row r="144" spans="2:10" s="11" customFormat="1" ht="15" customHeight="1" x14ac:dyDescent="0.2">
      <c r="B144" s="75">
        <v>2015</v>
      </c>
      <c r="C144" s="75" t="s">
        <v>50</v>
      </c>
      <c r="D144" s="76">
        <v>677</v>
      </c>
      <c r="E144" s="177">
        <v>27240</v>
      </c>
      <c r="F144" s="76">
        <v>38544</v>
      </c>
      <c r="G144" s="76">
        <v>43</v>
      </c>
      <c r="H144" s="76">
        <v>0</v>
      </c>
      <c r="I144" s="14">
        <v>98.09</v>
      </c>
      <c r="J144" s="47"/>
    </row>
    <row r="145" spans="2:10" s="11" customFormat="1" ht="15" customHeight="1" x14ac:dyDescent="0.2">
      <c r="B145" s="265" t="s">
        <v>28</v>
      </c>
      <c r="C145" s="73"/>
      <c r="D145" s="73"/>
      <c r="E145" s="73"/>
      <c r="F145" s="73"/>
      <c r="G145" s="73"/>
      <c r="H145" s="73"/>
      <c r="I145" s="73"/>
      <c r="J145" s="47"/>
    </row>
    <row r="146" spans="2:10" s="11" customFormat="1" ht="15" customHeight="1" x14ac:dyDescent="0.2">
      <c r="B146" s="75">
        <v>2020</v>
      </c>
      <c r="C146" s="73"/>
      <c r="D146" s="76">
        <v>2469</v>
      </c>
      <c r="E146" s="177">
        <v>43806</v>
      </c>
      <c r="F146" s="76">
        <v>45006</v>
      </c>
      <c r="G146" s="76">
        <v>2998</v>
      </c>
      <c r="H146" s="76">
        <v>1074</v>
      </c>
      <c r="I146" s="14">
        <v>39.94</v>
      </c>
      <c r="J146" s="47"/>
    </row>
    <row r="147" spans="2:10" s="11" customFormat="1" ht="15" customHeight="1" x14ac:dyDescent="0.2">
      <c r="B147" s="75">
        <v>2019</v>
      </c>
      <c r="C147" s="254"/>
      <c r="D147" s="76">
        <v>2324</v>
      </c>
      <c r="E147" s="177">
        <v>14768</v>
      </c>
      <c r="F147" s="76">
        <v>25624</v>
      </c>
      <c r="G147" s="76">
        <v>3784</v>
      </c>
      <c r="H147" s="76">
        <v>2833</v>
      </c>
      <c r="I147" s="14">
        <v>18.059999999999999</v>
      </c>
      <c r="J147" s="47"/>
    </row>
    <row r="148" spans="2:10" s="11" customFormat="1" ht="15" customHeight="1" x14ac:dyDescent="0.2">
      <c r="B148" s="75">
        <v>2018</v>
      </c>
      <c r="C148" s="73"/>
      <c r="D148" s="76">
        <v>2229</v>
      </c>
      <c r="E148" s="177">
        <v>15538</v>
      </c>
      <c r="F148" s="76">
        <v>21743</v>
      </c>
      <c r="G148" s="76">
        <v>3842</v>
      </c>
      <c r="H148" s="76">
        <v>3362</v>
      </c>
      <c r="I148" s="14">
        <v>15.4</v>
      </c>
      <c r="J148" s="47"/>
    </row>
    <row r="149" spans="2:10" s="11" customFormat="1" ht="15" customHeight="1" x14ac:dyDescent="0.2">
      <c r="B149" s="75">
        <v>2017</v>
      </c>
      <c r="C149" s="254"/>
      <c r="D149" s="76">
        <v>2076</v>
      </c>
      <c r="E149" s="177">
        <v>57308</v>
      </c>
      <c r="F149" s="76">
        <v>56921</v>
      </c>
      <c r="G149" s="76">
        <v>2409</v>
      </c>
      <c r="H149" s="76">
        <v>1061</v>
      </c>
      <c r="I149" s="14">
        <v>67.42</v>
      </c>
      <c r="J149" s="47"/>
    </row>
    <row r="150" spans="2:10" s="11" customFormat="1" ht="15" customHeight="1" x14ac:dyDescent="0.2">
      <c r="B150" s="75">
        <v>2016</v>
      </c>
      <c r="C150" s="254"/>
      <c r="D150" s="76">
        <v>1925</v>
      </c>
      <c r="E150" s="177">
        <v>35957</v>
      </c>
      <c r="F150" s="76">
        <v>7564</v>
      </c>
      <c r="G150" s="76">
        <v>29556</v>
      </c>
      <c r="H150" s="76">
        <v>1001</v>
      </c>
      <c r="I150" s="14">
        <v>53.12</v>
      </c>
      <c r="J150" s="47"/>
    </row>
    <row r="151" spans="2:10" s="11" customFormat="1" ht="15" customHeight="1" x14ac:dyDescent="0.2">
      <c r="B151" s="75">
        <v>2015</v>
      </c>
      <c r="C151" s="75" t="s">
        <v>50</v>
      </c>
      <c r="D151" s="76">
        <v>1862</v>
      </c>
      <c r="E151" s="177">
        <v>2449</v>
      </c>
      <c r="F151" s="76">
        <v>9557</v>
      </c>
      <c r="G151" s="76">
        <v>693</v>
      </c>
      <c r="H151" s="76">
        <v>626</v>
      </c>
      <c r="I151" s="14">
        <v>4.5</v>
      </c>
      <c r="J151" s="47"/>
    </row>
    <row r="152" spans="2:10" s="11" customFormat="1" ht="15" customHeight="1" x14ac:dyDescent="0.2">
      <c r="B152" s="265" t="s">
        <v>29</v>
      </c>
      <c r="C152" s="73"/>
      <c r="D152" s="73"/>
      <c r="E152" s="73"/>
      <c r="F152" s="73"/>
      <c r="G152" s="73"/>
      <c r="H152" s="73"/>
      <c r="I152" s="73"/>
      <c r="J152" s="47"/>
    </row>
    <row r="153" spans="2:10" s="11" customFormat="1" ht="15" customHeight="1" x14ac:dyDescent="0.2">
      <c r="B153" s="75">
        <v>2020</v>
      </c>
      <c r="C153" s="73"/>
      <c r="D153" s="76">
        <v>4309</v>
      </c>
      <c r="E153" s="177">
        <v>2686</v>
      </c>
      <c r="F153" s="76">
        <v>6992</v>
      </c>
      <c r="G153" s="76">
        <v>1137</v>
      </c>
      <c r="H153" s="76">
        <v>807</v>
      </c>
      <c r="I153" s="14">
        <v>3.07</v>
      </c>
      <c r="J153" s="47"/>
    </row>
    <row r="154" spans="2:10" s="11" customFormat="1" ht="15" customHeight="1" x14ac:dyDescent="0.2">
      <c r="B154" s="75">
        <v>2019</v>
      </c>
      <c r="C154" s="254"/>
      <c r="D154" s="76">
        <v>4582</v>
      </c>
      <c r="E154" s="177">
        <v>8384</v>
      </c>
      <c r="F154" s="76">
        <v>13255</v>
      </c>
      <c r="G154" s="76">
        <v>698</v>
      </c>
      <c r="H154" s="76">
        <v>477</v>
      </c>
      <c r="I154" s="14">
        <v>7.27</v>
      </c>
      <c r="J154" s="47"/>
    </row>
    <row r="155" spans="2:10" s="11" customFormat="1" ht="15" customHeight="1" x14ac:dyDescent="0.2">
      <c r="B155" s="75">
        <v>2018</v>
      </c>
      <c r="C155" s="73"/>
      <c r="D155" s="76">
        <v>4485</v>
      </c>
      <c r="E155" s="177">
        <v>8644</v>
      </c>
      <c r="F155" s="76">
        <v>14448</v>
      </c>
      <c r="G155" s="76">
        <v>1070</v>
      </c>
      <c r="H155" s="76">
        <v>485</v>
      </c>
      <c r="I155" s="14">
        <v>7.99</v>
      </c>
      <c r="J155" s="47"/>
    </row>
    <row r="156" spans="2:10" s="11" customFormat="1" ht="15" customHeight="1" x14ac:dyDescent="0.2">
      <c r="B156" s="75">
        <v>2017</v>
      </c>
      <c r="C156" s="254"/>
      <c r="D156" s="76">
        <v>4369</v>
      </c>
      <c r="E156" s="177">
        <v>10566</v>
      </c>
      <c r="F156" s="76">
        <v>15965</v>
      </c>
      <c r="G156" s="76">
        <v>1190</v>
      </c>
      <c r="H156" s="76">
        <v>894</v>
      </c>
      <c r="I156" s="14">
        <v>12.18</v>
      </c>
      <c r="J156" s="47"/>
    </row>
    <row r="157" spans="2:10" s="11" customFormat="1" ht="15" customHeight="1" x14ac:dyDescent="0.2">
      <c r="B157" s="75">
        <v>2016</v>
      </c>
      <c r="C157" s="254"/>
      <c r="D157" s="76">
        <v>4063</v>
      </c>
      <c r="E157" s="177">
        <v>8266</v>
      </c>
      <c r="F157" s="76">
        <v>12788</v>
      </c>
      <c r="G157" s="76">
        <v>572</v>
      </c>
      <c r="H157" s="76">
        <v>492</v>
      </c>
      <c r="I157" s="14">
        <v>11.55</v>
      </c>
      <c r="J157" s="47"/>
    </row>
    <row r="158" spans="2:10" s="11" customFormat="1" ht="15" customHeight="1" x14ac:dyDescent="0.2">
      <c r="B158" s="75">
        <v>2015</v>
      </c>
      <c r="C158" s="75" t="s">
        <v>50</v>
      </c>
      <c r="D158" s="76">
        <v>3782</v>
      </c>
      <c r="E158" s="177">
        <v>8103</v>
      </c>
      <c r="F158" s="76">
        <v>14995</v>
      </c>
      <c r="G158" s="76">
        <v>217</v>
      </c>
      <c r="H158" s="76">
        <v>51</v>
      </c>
      <c r="I158" s="14">
        <v>12.18</v>
      </c>
      <c r="J158" s="47"/>
    </row>
    <row r="159" spans="2:10" s="11" customFormat="1" ht="15" customHeight="1" x14ac:dyDescent="0.2">
      <c r="B159" s="265" t="s">
        <v>30</v>
      </c>
      <c r="C159" s="73"/>
      <c r="D159" s="73"/>
      <c r="E159" s="73"/>
      <c r="F159" s="73"/>
      <c r="G159" s="73"/>
      <c r="H159" s="73"/>
      <c r="I159" s="73"/>
      <c r="J159" s="47"/>
    </row>
    <row r="160" spans="2:10" s="11" customFormat="1" ht="15" customHeight="1" x14ac:dyDescent="0.2">
      <c r="B160" s="75">
        <v>2020</v>
      </c>
      <c r="C160" s="73"/>
      <c r="D160" s="76">
        <v>878</v>
      </c>
      <c r="E160" s="177">
        <v>2164</v>
      </c>
      <c r="F160" s="76">
        <v>2713</v>
      </c>
      <c r="G160" s="76">
        <v>79</v>
      </c>
      <c r="H160" s="76">
        <v>77</v>
      </c>
      <c r="I160" s="14">
        <v>9.33</v>
      </c>
      <c r="J160" s="47"/>
    </row>
    <row r="161" spans="2:10" s="11" customFormat="1" ht="15" customHeight="1" x14ac:dyDescent="0.2">
      <c r="B161" s="75">
        <v>2019</v>
      </c>
      <c r="C161" s="254"/>
      <c r="D161" s="76">
        <v>854</v>
      </c>
      <c r="E161" s="177">
        <v>1816</v>
      </c>
      <c r="F161" s="76">
        <v>1685</v>
      </c>
      <c r="G161" s="76">
        <v>142</v>
      </c>
      <c r="H161" s="76">
        <v>77</v>
      </c>
      <c r="I161" s="14">
        <v>9.0299999999999994</v>
      </c>
      <c r="J161" s="47"/>
    </row>
    <row r="162" spans="2:10" s="11" customFormat="1" ht="15" customHeight="1" x14ac:dyDescent="0.2">
      <c r="B162" s="75">
        <v>2018</v>
      </c>
      <c r="C162" s="73"/>
      <c r="D162" s="76">
        <v>847</v>
      </c>
      <c r="E162" s="177">
        <v>1280</v>
      </c>
      <c r="F162" s="76">
        <v>1325</v>
      </c>
      <c r="G162" s="76">
        <v>23</v>
      </c>
      <c r="H162" s="76">
        <v>2</v>
      </c>
      <c r="I162" s="14">
        <v>6.85</v>
      </c>
      <c r="J162" s="47"/>
    </row>
    <row r="163" spans="2:10" s="11" customFormat="1" ht="15" customHeight="1" x14ac:dyDescent="0.2">
      <c r="B163" s="75">
        <v>2017</v>
      </c>
      <c r="C163" s="254"/>
      <c r="D163" s="76">
        <v>830</v>
      </c>
      <c r="E163" s="177">
        <v>594</v>
      </c>
      <c r="F163" s="76">
        <v>649</v>
      </c>
      <c r="G163" s="76">
        <v>34</v>
      </c>
      <c r="H163" s="76">
        <v>10</v>
      </c>
      <c r="I163" s="14">
        <v>2.95</v>
      </c>
      <c r="J163" s="47"/>
    </row>
    <row r="164" spans="2:10" s="11" customFormat="1" ht="15" customHeight="1" x14ac:dyDescent="0.2">
      <c r="B164" s="75">
        <v>2016</v>
      </c>
      <c r="C164" s="254"/>
      <c r="D164" s="76">
        <v>825</v>
      </c>
      <c r="E164" s="177">
        <v>669</v>
      </c>
      <c r="F164" s="76">
        <v>656</v>
      </c>
      <c r="G164" s="76">
        <v>122</v>
      </c>
      <c r="H164" s="76">
        <v>91</v>
      </c>
      <c r="I164" s="14">
        <v>3.47</v>
      </c>
      <c r="J164" s="47"/>
    </row>
    <row r="165" spans="2:10" s="11" customFormat="1" ht="15" customHeight="1" x14ac:dyDescent="0.2">
      <c r="B165" s="75">
        <v>2015</v>
      </c>
      <c r="C165" s="75" t="s">
        <v>50</v>
      </c>
      <c r="D165" s="76">
        <v>918</v>
      </c>
      <c r="E165" s="177">
        <v>1532</v>
      </c>
      <c r="F165" s="76">
        <v>1733</v>
      </c>
      <c r="G165" s="76">
        <v>12</v>
      </c>
      <c r="H165" s="76">
        <v>2</v>
      </c>
      <c r="I165" s="14">
        <v>7.43</v>
      </c>
      <c r="J165" s="47"/>
    </row>
    <row r="166" spans="2:10" s="11" customFormat="1" ht="15" customHeight="1" x14ac:dyDescent="0.2">
      <c r="B166" s="265" t="s">
        <v>31</v>
      </c>
      <c r="C166" s="73"/>
      <c r="D166" s="73"/>
      <c r="E166" s="73"/>
      <c r="F166" s="73"/>
      <c r="G166" s="73"/>
      <c r="H166" s="73"/>
      <c r="I166" s="73"/>
      <c r="J166" s="47"/>
    </row>
    <row r="167" spans="2:10" s="11" customFormat="1" ht="15" customHeight="1" x14ac:dyDescent="0.2">
      <c r="B167" s="75">
        <v>2020</v>
      </c>
      <c r="C167" s="73"/>
      <c r="D167" s="76">
        <v>2228</v>
      </c>
      <c r="E167" s="177">
        <v>8332</v>
      </c>
      <c r="F167" s="76">
        <v>11276</v>
      </c>
      <c r="G167" s="76">
        <v>60</v>
      </c>
      <c r="H167" s="76">
        <v>48</v>
      </c>
      <c r="I167" s="14">
        <v>14.5</v>
      </c>
      <c r="J167" s="47"/>
    </row>
    <row r="168" spans="2:10" s="11" customFormat="1" ht="15" customHeight="1" x14ac:dyDescent="0.2">
      <c r="B168" s="75">
        <v>2019</v>
      </c>
      <c r="C168" s="254"/>
      <c r="D168" s="76">
        <v>2107</v>
      </c>
      <c r="E168" s="177">
        <v>19139</v>
      </c>
      <c r="F168" s="76">
        <v>23048</v>
      </c>
      <c r="G168" s="76">
        <v>224</v>
      </c>
      <c r="H168" s="76">
        <v>60</v>
      </c>
      <c r="I168" s="14">
        <v>31.75</v>
      </c>
      <c r="J168" s="47"/>
    </row>
    <row r="169" spans="2:10" s="11" customFormat="1" ht="15" customHeight="1" x14ac:dyDescent="0.2">
      <c r="B169" s="75">
        <v>2018</v>
      </c>
      <c r="C169" s="73"/>
      <c r="D169" s="76">
        <v>1937</v>
      </c>
      <c r="E169" s="177">
        <v>24931</v>
      </c>
      <c r="F169" s="76">
        <v>26329</v>
      </c>
      <c r="G169" s="76">
        <v>81</v>
      </c>
      <c r="H169" s="76">
        <v>31</v>
      </c>
      <c r="I169" s="14">
        <v>45.73</v>
      </c>
      <c r="J169" s="47"/>
    </row>
    <row r="170" spans="2:10" s="11" customFormat="1" ht="15" customHeight="1" x14ac:dyDescent="0.2">
      <c r="B170" s="75">
        <v>2017</v>
      </c>
      <c r="C170" s="254"/>
      <c r="D170" s="76">
        <v>1789</v>
      </c>
      <c r="E170" s="177">
        <v>15758</v>
      </c>
      <c r="F170" s="76">
        <v>18732</v>
      </c>
      <c r="G170" s="76">
        <v>438</v>
      </c>
      <c r="H170" s="76">
        <v>40</v>
      </c>
      <c r="I170" s="14">
        <v>31.55</v>
      </c>
      <c r="J170" s="47"/>
    </row>
    <row r="171" spans="2:10" s="11" customFormat="1" ht="15" customHeight="1" x14ac:dyDescent="0.2">
      <c r="B171" s="75">
        <v>2016</v>
      </c>
      <c r="C171" s="254"/>
      <c r="D171" s="76">
        <v>1750</v>
      </c>
      <c r="E171" s="177">
        <v>7686</v>
      </c>
      <c r="F171" s="76">
        <v>8399</v>
      </c>
      <c r="G171" s="76">
        <v>41</v>
      </c>
      <c r="H171" s="76">
        <v>25</v>
      </c>
      <c r="I171" s="14">
        <v>16.899999999999999</v>
      </c>
      <c r="J171" s="47"/>
    </row>
    <row r="172" spans="2:10" s="11" customFormat="1" ht="15" customHeight="1" x14ac:dyDescent="0.2">
      <c r="B172" s="75">
        <v>2015</v>
      </c>
      <c r="C172" s="75" t="s">
        <v>50</v>
      </c>
      <c r="D172" s="76">
        <v>1672</v>
      </c>
      <c r="E172" s="177">
        <v>12664</v>
      </c>
      <c r="F172" s="76">
        <v>13888</v>
      </c>
      <c r="G172" s="76">
        <v>17</v>
      </c>
      <c r="H172" s="76">
        <v>14</v>
      </c>
      <c r="I172" s="14">
        <v>31.99</v>
      </c>
      <c r="J172" s="47"/>
    </row>
    <row r="173" spans="2:10" s="11" customFormat="1" ht="15" customHeight="1" x14ac:dyDescent="0.2">
      <c r="B173" s="265" t="s">
        <v>32</v>
      </c>
      <c r="C173" s="73"/>
      <c r="D173" s="73"/>
      <c r="E173" s="73"/>
      <c r="F173" s="73"/>
      <c r="G173" s="73"/>
      <c r="H173" s="73"/>
      <c r="I173" s="73"/>
      <c r="J173" s="47"/>
    </row>
    <row r="174" spans="2:10" s="11" customFormat="1" ht="15" customHeight="1" x14ac:dyDescent="0.2">
      <c r="B174" s="75">
        <v>2020</v>
      </c>
      <c r="C174" s="73"/>
      <c r="D174" s="76">
        <v>966</v>
      </c>
      <c r="E174" s="177">
        <v>15107</v>
      </c>
      <c r="F174" s="76">
        <v>16170</v>
      </c>
      <c r="G174" s="76">
        <v>342</v>
      </c>
      <c r="H174" s="76">
        <v>3</v>
      </c>
      <c r="I174" s="14">
        <v>68.44</v>
      </c>
      <c r="J174" s="47"/>
    </row>
    <row r="175" spans="2:10" s="11" customFormat="1" ht="15" customHeight="1" x14ac:dyDescent="0.2">
      <c r="B175" s="75">
        <v>2019</v>
      </c>
      <c r="C175" s="254"/>
      <c r="D175" s="76">
        <v>978</v>
      </c>
      <c r="E175" s="177">
        <v>9976</v>
      </c>
      <c r="F175" s="76">
        <v>10233</v>
      </c>
      <c r="G175" s="76">
        <v>403</v>
      </c>
      <c r="H175" s="76">
        <v>60</v>
      </c>
      <c r="I175" s="14">
        <v>22.65</v>
      </c>
      <c r="J175" s="47"/>
    </row>
    <row r="176" spans="2:10" s="11" customFormat="1" ht="15" customHeight="1" x14ac:dyDescent="0.2">
      <c r="B176" s="75">
        <v>2018</v>
      </c>
      <c r="C176" s="73"/>
      <c r="D176" s="76">
        <v>936</v>
      </c>
      <c r="E176" s="177">
        <v>2987</v>
      </c>
      <c r="F176" s="76">
        <v>5507</v>
      </c>
      <c r="G176" s="76">
        <v>784</v>
      </c>
      <c r="H176" s="76">
        <v>11</v>
      </c>
      <c r="I176" s="14">
        <v>7.63</v>
      </c>
      <c r="J176" s="47"/>
    </row>
    <row r="177" spans="2:10" s="11" customFormat="1" ht="15" customHeight="1" x14ac:dyDescent="0.2">
      <c r="B177" s="75">
        <v>2017</v>
      </c>
      <c r="C177" s="254"/>
      <c r="D177" s="76">
        <v>924</v>
      </c>
      <c r="E177" s="177">
        <v>8659</v>
      </c>
      <c r="F177" s="76">
        <v>8923</v>
      </c>
      <c r="G177" s="76">
        <v>427</v>
      </c>
      <c r="H177" s="76">
        <v>102</v>
      </c>
      <c r="I177" s="14">
        <v>19.64</v>
      </c>
      <c r="J177" s="47"/>
    </row>
    <row r="178" spans="2:10" s="11" customFormat="1" ht="15" customHeight="1" x14ac:dyDescent="0.2">
      <c r="B178" s="75">
        <v>2016</v>
      </c>
      <c r="C178" s="254"/>
      <c r="D178" s="76">
        <v>884</v>
      </c>
      <c r="E178" s="177">
        <v>4424</v>
      </c>
      <c r="F178" s="76">
        <v>4637</v>
      </c>
      <c r="G178" s="76">
        <v>416</v>
      </c>
      <c r="H178" s="76">
        <v>25</v>
      </c>
      <c r="I178" s="14">
        <v>12.62</v>
      </c>
      <c r="J178" s="47"/>
    </row>
    <row r="179" spans="2:10" s="11" customFormat="1" ht="15" customHeight="1" x14ac:dyDescent="0.2">
      <c r="B179" s="75">
        <v>2015</v>
      </c>
      <c r="C179" s="75" t="s">
        <v>50</v>
      </c>
      <c r="D179" s="76">
        <v>838</v>
      </c>
      <c r="E179" s="177">
        <v>4002</v>
      </c>
      <c r="F179" s="76">
        <v>4499</v>
      </c>
      <c r="G179" s="76">
        <v>487</v>
      </c>
      <c r="H179" s="76">
        <v>21</v>
      </c>
      <c r="I179" s="14">
        <v>12.29</v>
      </c>
      <c r="J179" s="47"/>
    </row>
    <row r="180" spans="2:10" s="11" customFormat="1" ht="15" customHeight="1" x14ac:dyDescent="0.2">
      <c r="B180" s="265" t="s">
        <v>33</v>
      </c>
      <c r="C180" s="73"/>
      <c r="D180" s="73"/>
      <c r="E180" s="73"/>
      <c r="F180" s="73"/>
      <c r="G180" s="73"/>
      <c r="H180" s="73"/>
      <c r="I180" s="73"/>
      <c r="J180" s="47"/>
    </row>
    <row r="181" spans="2:10" s="11" customFormat="1" ht="15" customHeight="1" x14ac:dyDescent="0.2">
      <c r="B181" s="75">
        <v>2020</v>
      </c>
      <c r="C181" s="73"/>
      <c r="D181" s="76">
        <v>1133</v>
      </c>
      <c r="E181" s="177">
        <v>2308</v>
      </c>
      <c r="F181" s="76">
        <v>3270</v>
      </c>
      <c r="G181" s="76">
        <v>55</v>
      </c>
      <c r="H181" s="76">
        <v>29</v>
      </c>
      <c r="I181" s="14">
        <v>14.68</v>
      </c>
      <c r="J181" s="47"/>
    </row>
    <row r="182" spans="2:10" s="11" customFormat="1" ht="15" customHeight="1" x14ac:dyDescent="0.2">
      <c r="B182" s="75">
        <v>2019</v>
      </c>
      <c r="C182" s="254"/>
      <c r="D182" s="76">
        <v>1089</v>
      </c>
      <c r="E182" s="177">
        <v>2347</v>
      </c>
      <c r="F182" s="76">
        <v>2572</v>
      </c>
      <c r="G182" s="76">
        <v>146</v>
      </c>
      <c r="H182" s="76">
        <v>56</v>
      </c>
      <c r="I182" s="14">
        <v>11.21</v>
      </c>
      <c r="J182" s="47"/>
    </row>
    <row r="183" spans="2:10" s="11" customFormat="1" ht="15" customHeight="1" x14ac:dyDescent="0.2">
      <c r="B183" s="75">
        <v>2018</v>
      </c>
      <c r="C183" s="73"/>
      <c r="D183" s="76">
        <v>1049</v>
      </c>
      <c r="E183" s="177">
        <v>4676</v>
      </c>
      <c r="F183" s="76">
        <v>5158</v>
      </c>
      <c r="G183" s="76">
        <v>45</v>
      </c>
      <c r="H183" s="76">
        <v>26</v>
      </c>
      <c r="I183" s="14">
        <v>24.03</v>
      </c>
      <c r="J183" s="47"/>
    </row>
    <row r="184" spans="2:10" s="11" customFormat="1" ht="15" customHeight="1" x14ac:dyDescent="0.2">
      <c r="B184" s="75">
        <v>2017</v>
      </c>
      <c r="C184" s="254"/>
      <c r="D184" s="76">
        <v>986</v>
      </c>
      <c r="E184" s="177">
        <v>2590</v>
      </c>
      <c r="F184" s="76">
        <v>2784</v>
      </c>
      <c r="G184" s="76">
        <v>30</v>
      </c>
      <c r="H184" s="76">
        <v>7</v>
      </c>
      <c r="I184" s="14">
        <v>14.35</v>
      </c>
      <c r="J184" s="47"/>
    </row>
    <row r="185" spans="2:10" s="11" customFormat="1" ht="15" customHeight="1" x14ac:dyDescent="0.2">
      <c r="B185" s="75">
        <v>2016</v>
      </c>
      <c r="C185" s="254"/>
      <c r="D185" s="76">
        <v>933</v>
      </c>
      <c r="E185" s="177">
        <v>1885</v>
      </c>
      <c r="F185" s="76">
        <v>2208</v>
      </c>
      <c r="G185" s="76">
        <v>40</v>
      </c>
      <c r="H185" s="76">
        <v>8</v>
      </c>
      <c r="I185" s="14">
        <v>11.99</v>
      </c>
      <c r="J185" s="47"/>
    </row>
    <row r="186" spans="2:10" s="11" customFormat="1" ht="15" customHeight="1" x14ac:dyDescent="0.2">
      <c r="B186" s="75">
        <v>2015</v>
      </c>
      <c r="C186" s="75" t="s">
        <v>50</v>
      </c>
      <c r="D186" s="76">
        <v>943</v>
      </c>
      <c r="E186" s="177">
        <v>2218</v>
      </c>
      <c r="F186" s="76">
        <v>3380</v>
      </c>
      <c r="G186" s="76">
        <v>186</v>
      </c>
      <c r="H186" s="76">
        <v>12</v>
      </c>
      <c r="I186" s="14">
        <v>13.98</v>
      </c>
      <c r="J186" s="47"/>
    </row>
    <row r="187" spans="2:10" ht="9.75" customHeight="1" x14ac:dyDescent="0.2">
      <c r="B187" s="48"/>
      <c r="C187" s="48"/>
      <c r="D187" s="48"/>
    </row>
    <row r="188" spans="2:10" ht="3" customHeight="1" x14ac:dyDescent="0.2">
      <c r="B188" s="137"/>
      <c r="C188" s="137"/>
      <c r="D188" s="137"/>
      <c r="E188" s="137"/>
      <c r="F188" s="137"/>
      <c r="G188" s="137"/>
      <c r="H188" s="137"/>
      <c r="I188" s="137"/>
    </row>
    <row r="189" spans="2:10" ht="9" customHeight="1" x14ac:dyDescent="0.2"/>
    <row r="190" spans="2:10" ht="12.75" customHeight="1" x14ac:dyDescent="0.2">
      <c r="B190" s="336" t="s">
        <v>289</v>
      </c>
      <c r="C190" s="336"/>
      <c r="D190" s="336"/>
      <c r="E190" s="336"/>
      <c r="F190" s="336"/>
      <c r="G190" s="336"/>
      <c r="H190" s="336"/>
      <c r="I190" s="336"/>
    </row>
    <row r="192" spans="2:10" ht="12" x14ac:dyDescent="0.2">
      <c r="B192" s="134" t="s">
        <v>0</v>
      </c>
      <c r="C192" s="26"/>
    </row>
  </sheetData>
  <mergeCells count="9">
    <mergeCell ref="B190:I190"/>
    <mergeCell ref="B4:C7"/>
    <mergeCell ref="B1:I1"/>
    <mergeCell ref="D4:D6"/>
    <mergeCell ref="E4:E6"/>
    <mergeCell ref="F4:F6"/>
    <mergeCell ref="G4:H4"/>
    <mergeCell ref="I4:I6"/>
    <mergeCell ref="G5:G6"/>
  </mergeCells>
  <hyperlinks>
    <hyperlink ref="B192" location="Índice!A1" display="(Voltar ao Índice)" xr:uid="{00000000-0004-0000-1200-000000000000}"/>
  </hyperlinks>
  <printOptions horizontalCentered="1"/>
  <pageMargins left="0.27559055118110237" right="0.27559055118110237" top="0.6692913385826772" bottom="0.6692913385826772" header="0" footer="0"/>
  <pageSetup paperSize="9" scale="85" fitToHeight="1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C100"/>
  <sheetViews>
    <sheetView workbookViewId="0">
      <pane ySplit="1" topLeftCell="A2" activePane="bottomLeft" state="frozen"/>
      <selection pane="bottomLeft" activeCell="B1" sqref="B1:C1"/>
    </sheetView>
  </sheetViews>
  <sheetFormatPr defaultColWidth="9.140625" defaultRowHeight="12.75" x14ac:dyDescent="0.2"/>
  <cols>
    <col min="1" max="1" width="6.7109375" style="32" customWidth="1"/>
    <col min="2" max="2" width="63.28515625" style="32" bestFit="1" customWidth="1"/>
    <col min="3" max="3" width="86" style="32" customWidth="1"/>
    <col min="4" max="16384" width="9.140625" style="32"/>
  </cols>
  <sheetData>
    <row r="1" spans="2:3" ht="24" customHeight="1" x14ac:dyDescent="0.2">
      <c r="B1" s="332" t="s">
        <v>120</v>
      </c>
      <c r="C1" s="332"/>
    </row>
    <row r="2" spans="2:3" x14ac:dyDescent="0.2">
      <c r="B2" s="30"/>
      <c r="C2" s="30"/>
    </row>
    <row r="3" spans="2:3" ht="18" customHeight="1" x14ac:dyDescent="0.2">
      <c r="B3" s="31" t="s">
        <v>121</v>
      </c>
      <c r="C3" s="31"/>
    </row>
    <row r="4" spans="2:3" x14ac:dyDescent="0.2">
      <c r="B4" s="22"/>
      <c r="C4" s="22"/>
    </row>
    <row r="5" spans="2:3" x14ac:dyDescent="0.2">
      <c r="B5" s="166" t="s">
        <v>37</v>
      </c>
      <c r="C5" s="33" t="s">
        <v>122</v>
      </c>
    </row>
    <row r="6" spans="2:3" x14ac:dyDescent="0.2">
      <c r="B6" s="166" t="s">
        <v>39</v>
      </c>
      <c r="C6" s="33" t="s">
        <v>123</v>
      </c>
    </row>
    <row r="7" spans="2:3" x14ac:dyDescent="0.2">
      <c r="B7" s="166" t="s">
        <v>2</v>
      </c>
      <c r="C7" s="33" t="s">
        <v>124</v>
      </c>
    </row>
    <row r="8" spans="2:3" x14ac:dyDescent="0.2">
      <c r="B8" s="34"/>
      <c r="C8" s="34"/>
    </row>
    <row r="9" spans="2:3" ht="18" customHeight="1" x14ac:dyDescent="0.2">
      <c r="B9" s="31" t="s">
        <v>125</v>
      </c>
      <c r="C9" s="35"/>
    </row>
    <row r="10" spans="2:3" x14ac:dyDescent="0.2">
      <c r="B10" s="22"/>
      <c r="C10" s="43"/>
    </row>
    <row r="11" spans="2:3" x14ac:dyDescent="0.2">
      <c r="B11" s="167" t="s">
        <v>16</v>
      </c>
      <c r="C11" s="36" t="s">
        <v>126</v>
      </c>
    </row>
    <row r="12" spans="2:3" x14ac:dyDescent="0.2">
      <c r="B12" s="167" t="s">
        <v>196</v>
      </c>
      <c r="C12" s="36" t="s">
        <v>78</v>
      </c>
    </row>
    <row r="13" spans="2:3" x14ac:dyDescent="0.2">
      <c r="B13" s="167" t="s">
        <v>197</v>
      </c>
      <c r="C13" s="36" t="s">
        <v>198</v>
      </c>
    </row>
    <row r="14" spans="2:3" x14ac:dyDescent="0.2">
      <c r="B14" s="167" t="s">
        <v>15</v>
      </c>
      <c r="C14" s="36" t="s">
        <v>127</v>
      </c>
    </row>
    <row r="15" spans="2:3" x14ac:dyDescent="0.2">
      <c r="B15" s="167" t="s">
        <v>56</v>
      </c>
      <c r="C15" s="36" t="s">
        <v>128</v>
      </c>
    </row>
    <row r="16" spans="2:3" x14ac:dyDescent="0.2">
      <c r="B16" s="167" t="s">
        <v>348</v>
      </c>
      <c r="C16" s="36" t="s">
        <v>199</v>
      </c>
    </row>
    <row r="17" spans="2:3" ht="18" customHeight="1" x14ac:dyDescent="0.2">
      <c r="B17" s="167" t="s">
        <v>347</v>
      </c>
      <c r="C17" s="36" t="s">
        <v>200</v>
      </c>
    </row>
    <row r="18" spans="2:3" x14ac:dyDescent="0.2">
      <c r="B18" s="166" t="s">
        <v>129</v>
      </c>
      <c r="C18" s="33" t="s">
        <v>68</v>
      </c>
    </row>
    <row r="19" spans="2:3" x14ac:dyDescent="0.2">
      <c r="B19" s="166" t="s">
        <v>274</v>
      </c>
      <c r="C19" s="33" t="s">
        <v>130</v>
      </c>
    </row>
    <row r="20" spans="2:3" x14ac:dyDescent="0.2">
      <c r="B20" s="166" t="s">
        <v>357</v>
      </c>
      <c r="C20" s="33" t="s">
        <v>362</v>
      </c>
    </row>
    <row r="21" spans="2:3" x14ac:dyDescent="0.2">
      <c r="B21" s="166" t="s">
        <v>276</v>
      </c>
      <c r="C21" s="33" t="s">
        <v>359</v>
      </c>
    </row>
    <row r="22" spans="2:3" x14ac:dyDescent="0.2">
      <c r="B22" s="33"/>
      <c r="C22" s="33"/>
    </row>
    <row r="23" spans="2:3" ht="18" customHeight="1" x14ac:dyDescent="0.2">
      <c r="B23" s="37" t="s">
        <v>220</v>
      </c>
      <c r="C23" s="31" t="s">
        <v>132</v>
      </c>
    </row>
    <row r="24" spans="2:3" x14ac:dyDescent="0.2">
      <c r="B24" s="33"/>
      <c r="C24" s="33"/>
    </row>
    <row r="25" spans="2:3" x14ac:dyDescent="0.2">
      <c r="B25" s="168" t="s">
        <v>175</v>
      </c>
      <c r="C25" s="38" t="s">
        <v>176</v>
      </c>
    </row>
    <row r="26" spans="2:3" x14ac:dyDescent="0.2">
      <c r="B26" s="168" t="s">
        <v>92</v>
      </c>
      <c r="C26" s="38" t="s">
        <v>177</v>
      </c>
    </row>
    <row r="27" spans="2:3" x14ac:dyDescent="0.2">
      <c r="B27" s="168" t="s">
        <v>64</v>
      </c>
      <c r="C27" s="38" t="s">
        <v>178</v>
      </c>
    </row>
    <row r="28" spans="2:3" ht="33.75" x14ac:dyDescent="0.2">
      <c r="B28" s="168" t="s">
        <v>179</v>
      </c>
      <c r="C28" s="39" t="s">
        <v>180</v>
      </c>
    </row>
    <row r="29" spans="2:3" ht="33.75" x14ac:dyDescent="0.2">
      <c r="B29" s="168" t="s">
        <v>181</v>
      </c>
      <c r="C29" s="39" t="s">
        <v>182</v>
      </c>
    </row>
    <row r="30" spans="2:3" x14ac:dyDescent="0.2">
      <c r="B30" s="168" t="s">
        <v>363</v>
      </c>
      <c r="C30" s="36" t="s">
        <v>183</v>
      </c>
    </row>
    <row r="31" spans="2:3" x14ac:dyDescent="0.2">
      <c r="B31" s="168" t="s">
        <v>65</v>
      </c>
      <c r="C31" s="36" t="s">
        <v>184</v>
      </c>
    </row>
    <row r="32" spans="2:3" x14ac:dyDescent="0.2">
      <c r="B32" s="168" t="s">
        <v>349</v>
      </c>
      <c r="C32" s="36" t="s">
        <v>356</v>
      </c>
    </row>
    <row r="33" spans="2:3" x14ac:dyDescent="0.2">
      <c r="B33" s="168" t="s">
        <v>350</v>
      </c>
      <c r="C33" s="36" t="s">
        <v>355</v>
      </c>
    </row>
    <row r="34" spans="2:3" x14ac:dyDescent="0.2">
      <c r="B34" s="168" t="s">
        <v>185</v>
      </c>
      <c r="C34" s="36" t="s">
        <v>351</v>
      </c>
    </row>
    <row r="35" spans="2:3" x14ac:dyDescent="0.2">
      <c r="B35" s="168" t="s">
        <v>67</v>
      </c>
      <c r="C35" s="36" t="s">
        <v>352</v>
      </c>
    </row>
    <row r="36" spans="2:3" x14ac:dyDescent="0.2">
      <c r="B36" s="168" t="s">
        <v>93</v>
      </c>
      <c r="C36" s="36" t="s">
        <v>186</v>
      </c>
    </row>
    <row r="37" spans="2:3" x14ac:dyDescent="0.2">
      <c r="B37" s="168" t="s">
        <v>94</v>
      </c>
      <c r="C37" s="36" t="s">
        <v>187</v>
      </c>
    </row>
    <row r="38" spans="2:3" x14ac:dyDescent="0.2">
      <c r="B38" s="168" t="s">
        <v>95</v>
      </c>
      <c r="C38" s="36" t="s">
        <v>188</v>
      </c>
    </row>
    <row r="39" spans="2:3" x14ac:dyDescent="0.2">
      <c r="B39" s="168" t="s">
        <v>83</v>
      </c>
      <c r="C39" s="36" t="s">
        <v>189</v>
      </c>
    </row>
    <row r="40" spans="2:3" x14ac:dyDescent="0.2">
      <c r="B40" s="168" t="s">
        <v>98</v>
      </c>
      <c r="C40" s="36" t="s">
        <v>190</v>
      </c>
    </row>
    <row r="41" spans="2:3" x14ac:dyDescent="0.2">
      <c r="B41" s="168" t="s">
        <v>96</v>
      </c>
      <c r="C41" s="36" t="s">
        <v>191</v>
      </c>
    </row>
    <row r="42" spans="2:3" x14ac:dyDescent="0.2">
      <c r="B42" s="168" t="s">
        <v>97</v>
      </c>
      <c r="C42" s="36" t="s">
        <v>192</v>
      </c>
    </row>
    <row r="43" spans="2:3" x14ac:dyDescent="0.2">
      <c r="B43" s="168" t="s">
        <v>91</v>
      </c>
      <c r="C43" s="36" t="s">
        <v>193</v>
      </c>
    </row>
    <row r="44" spans="2:3" x14ac:dyDescent="0.2">
      <c r="B44" s="168" t="s">
        <v>87</v>
      </c>
      <c r="C44" s="36" t="s">
        <v>354</v>
      </c>
    </row>
    <row r="45" spans="2:3" x14ac:dyDescent="0.2">
      <c r="B45" s="168" t="s">
        <v>82</v>
      </c>
      <c r="C45" s="36" t="s">
        <v>194</v>
      </c>
    </row>
    <row r="46" spans="2:3" x14ac:dyDescent="0.2">
      <c r="B46" s="168" t="s">
        <v>81</v>
      </c>
      <c r="C46" s="36" t="s">
        <v>353</v>
      </c>
    </row>
    <row r="47" spans="2:3" x14ac:dyDescent="0.2">
      <c r="B47" s="168" t="s">
        <v>80</v>
      </c>
      <c r="C47" s="36" t="s">
        <v>195</v>
      </c>
    </row>
    <row r="48" spans="2:3" x14ac:dyDescent="0.2">
      <c r="B48" s="34"/>
      <c r="C48" s="34"/>
    </row>
    <row r="49" spans="2:3" ht="18" customHeight="1" x14ac:dyDescent="0.2">
      <c r="B49" s="31" t="s">
        <v>131</v>
      </c>
      <c r="C49" s="31" t="s">
        <v>132</v>
      </c>
    </row>
    <row r="50" spans="2:3" x14ac:dyDescent="0.2">
      <c r="B50" s="22"/>
      <c r="C50" s="22"/>
    </row>
    <row r="51" spans="2:3" x14ac:dyDescent="0.2">
      <c r="B51" s="166" t="s">
        <v>133</v>
      </c>
      <c r="C51" s="40" t="s">
        <v>134</v>
      </c>
    </row>
    <row r="52" spans="2:3" ht="22.5" x14ac:dyDescent="0.2">
      <c r="B52" s="166" t="s">
        <v>135</v>
      </c>
      <c r="C52" s="40" t="s">
        <v>136</v>
      </c>
    </row>
    <row r="53" spans="2:3" ht="22.5" x14ac:dyDescent="0.2">
      <c r="B53" s="166" t="s">
        <v>14</v>
      </c>
      <c r="C53" s="40" t="s">
        <v>137</v>
      </c>
    </row>
    <row r="54" spans="2:3" ht="22.5" x14ac:dyDescent="0.2">
      <c r="B54" s="166" t="s">
        <v>138</v>
      </c>
      <c r="C54" s="40" t="s">
        <v>139</v>
      </c>
    </row>
    <row r="55" spans="2:3" x14ac:dyDescent="0.2">
      <c r="B55" s="166" t="s">
        <v>140</v>
      </c>
      <c r="C55" s="40" t="s">
        <v>141</v>
      </c>
    </row>
    <row r="56" spans="2:3" x14ac:dyDescent="0.2">
      <c r="B56" s="166" t="s">
        <v>142</v>
      </c>
      <c r="C56" s="40" t="s">
        <v>143</v>
      </c>
    </row>
    <row r="57" spans="2:3" x14ac:dyDescent="0.2">
      <c r="B57" s="166" t="s">
        <v>144</v>
      </c>
      <c r="C57" s="40" t="s">
        <v>145</v>
      </c>
    </row>
    <row r="58" spans="2:3" ht="22.5" x14ac:dyDescent="0.2">
      <c r="B58" s="166" t="s">
        <v>146</v>
      </c>
      <c r="C58" s="40" t="s">
        <v>147</v>
      </c>
    </row>
    <row r="59" spans="2:3" x14ac:dyDescent="0.2">
      <c r="B59" s="166" t="s">
        <v>148</v>
      </c>
      <c r="C59" s="40" t="s">
        <v>149</v>
      </c>
    </row>
    <row r="60" spans="2:3" ht="22.5" x14ac:dyDescent="0.2">
      <c r="B60" s="166" t="s">
        <v>150</v>
      </c>
      <c r="C60" s="40" t="s">
        <v>151</v>
      </c>
    </row>
    <row r="61" spans="2:3" x14ac:dyDescent="0.2">
      <c r="B61" s="166" t="s">
        <v>152</v>
      </c>
      <c r="C61" s="40" t="s">
        <v>153</v>
      </c>
    </row>
    <row r="62" spans="2:3" ht="22.5" x14ac:dyDescent="0.2">
      <c r="B62" s="166" t="s">
        <v>154</v>
      </c>
      <c r="C62" s="40" t="s">
        <v>155</v>
      </c>
    </row>
    <row r="63" spans="2:3" x14ac:dyDescent="0.2">
      <c r="B63" s="166" t="s">
        <v>156</v>
      </c>
      <c r="C63" s="40" t="s">
        <v>157</v>
      </c>
    </row>
    <row r="64" spans="2:3" ht="22.5" x14ac:dyDescent="0.2">
      <c r="B64" s="166" t="s">
        <v>158</v>
      </c>
      <c r="C64" s="40" t="s">
        <v>159</v>
      </c>
    </row>
    <row r="65" spans="2:3" x14ac:dyDescent="0.2">
      <c r="B65" s="166" t="s">
        <v>160</v>
      </c>
      <c r="C65" s="40" t="s">
        <v>161</v>
      </c>
    </row>
    <row r="66" spans="2:3" ht="22.5" x14ac:dyDescent="0.2">
      <c r="B66" s="166" t="s">
        <v>162</v>
      </c>
      <c r="C66" s="40" t="s">
        <v>163</v>
      </c>
    </row>
    <row r="67" spans="2:3" x14ac:dyDescent="0.2">
      <c r="B67" s="166" t="s">
        <v>364</v>
      </c>
      <c r="C67" s="40" t="s">
        <v>365</v>
      </c>
    </row>
    <row r="68" spans="2:3" ht="22.5" x14ac:dyDescent="0.2">
      <c r="B68" s="166" t="s">
        <v>366</v>
      </c>
      <c r="C68" s="40" t="s">
        <v>367</v>
      </c>
    </row>
    <row r="69" spans="2:3" x14ac:dyDescent="0.2">
      <c r="B69" s="34"/>
      <c r="C69" s="34"/>
    </row>
    <row r="70" spans="2:3" ht="18" customHeight="1" x14ac:dyDescent="0.2">
      <c r="B70" s="31" t="s">
        <v>164</v>
      </c>
      <c r="C70" s="31" t="s">
        <v>132</v>
      </c>
    </row>
    <row r="71" spans="2:3" x14ac:dyDescent="0.2">
      <c r="B71" s="22"/>
      <c r="C71" s="22"/>
    </row>
    <row r="72" spans="2:3" ht="45" x14ac:dyDescent="0.2">
      <c r="B72" s="166" t="s">
        <v>165</v>
      </c>
      <c r="C72" s="40" t="s">
        <v>166</v>
      </c>
    </row>
    <row r="73" spans="2:3" ht="33.75" x14ac:dyDescent="0.2">
      <c r="B73" s="166" t="s">
        <v>167</v>
      </c>
      <c r="C73" s="40" t="s">
        <v>168</v>
      </c>
    </row>
    <row r="74" spans="2:3" ht="33.75" x14ac:dyDescent="0.2">
      <c r="B74" s="166" t="s">
        <v>169</v>
      </c>
      <c r="C74" s="40" t="s">
        <v>170</v>
      </c>
    </row>
    <row r="75" spans="2:3" ht="33.75" x14ac:dyDescent="0.2">
      <c r="B75" s="166" t="s">
        <v>171</v>
      </c>
      <c r="C75" s="40" t="s">
        <v>172</v>
      </c>
    </row>
    <row r="76" spans="2:3" ht="33.75" x14ac:dyDescent="0.2">
      <c r="B76" s="166" t="s">
        <v>173</v>
      </c>
      <c r="C76" s="40" t="s">
        <v>174</v>
      </c>
    </row>
    <row r="77" spans="2:3" x14ac:dyDescent="0.2">
      <c r="C77" s="18"/>
    </row>
    <row r="78" spans="2:3" ht="18" customHeight="1" x14ac:dyDescent="0.2">
      <c r="B78" s="31" t="s">
        <v>222</v>
      </c>
      <c r="C78" s="35"/>
    </row>
    <row r="79" spans="2:3" x14ac:dyDescent="0.2">
      <c r="C79" s="18"/>
    </row>
    <row r="80" spans="2:3" ht="22.5" x14ac:dyDescent="0.2">
      <c r="B80" s="169" t="s">
        <v>235</v>
      </c>
      <c r="C80" s="42" t="s">
        <v>234</v>
      </c>
    </row>
    <row r="81" spans="2:3" ht="33.75" x14ac:dyDescent="0.2">
      <c r="B81" s="169" t="s">
        <v>252</v>
      </c>
      <c r="C81" s="42" t="s">
        <v>251</v>
      </c>
    </row>
    <row r="82" spans="2:3" ht="22.5" x14ac:dyDescent="0.2">
      <c r="B82" s="169" t="s">
        <v>233</v>
      </c>
      <c r="C82" s="42" t="s">
        <v>221</v>
      </c>
    </row>
    <row r="83" spans="2:3" ht="22.5" x14ac:dyDescent="0.2">
      <c r="B83" s="169" t="s">
        <v>258</v>
      </c>
      <c r="C83" s="42" t="s">
        <v>257</v>
      </c>
    </row>
    <row r="84" spans="2:3" ht="33.75" x14ac:dyDescent="0.2">
      <c r="B84" s="169" t="s">
        <v>245</v>
      </c>
      <c r="C84" s="42" t="s">
        <v>244</v>
      </c>
    </row>
    <row r="85" spans="2:3" x14ac:dyDescent="0.2">
      <c r="B85" s="169" t="s">
        <v>232</v>
      </c>
      <c r="C85" s="42" t="s">
        <v>231</v>
      </c>
    </row>
    <row r="86" spans="2:3" ht="45" x14ac:dyDescent="0.2">
      <c r="B86" s="169" t="s">
        <v>247</v>
      </c>
      <c r="C86" s="42" t="s">
        <v>246</v>
      </c>
    </row>
    <row r="88" spans="2:3" x14ac:dyDescent="0.2">
      <c r="B88" s="31" t="s">
        <v>279</v>
      </c>
    </row>
    <row r="90" spans="2:3" x14ac:dyDescent="0.2">
      <c r="B90" s="117" t="s">
        <v>280</v>
      </c>
    </row>
    <row r="91" spans="2:3" x14ac:dyDescent="0.2">
      <c r="B91" s="18" t="s">
        <v>283</v>
      </c>
    </row>
    <row r="92" spans="2:3" x14ac:dyDescent="0.2">
      <c r="B92" s="118" t="s">
        <v>281</v>
      </c>
    </row>
    <row r="93" spans="2:3" x14ac:dyDescent="0.2">
      <c r="B93" s="118" t="s">
        <v>282</v>
      </c>
    </row>
    <row r="94" spans="2:3" x14ac:dyDescent="0.2">
      <c r="B94" s="61" t="s">
        <v>284</v>
      </c>
    </row>
    <row r="95" spans="2:3" ht="27" customHeight="1" x14ac:dyDescent="0.2">
      <c r="B95" s="331" t="s">
        <v>285</v>
      </c>
      <c r="C95" s="331"/>
    </row>
    <row r="96" spans="2:3" ht="21.75" customHeight="1" x14ac:dyDescent="0.2">
      <c r="B96" s="331" t="s">
        <v>286</v>
      </c>
      <c r="C96" s="331"/>
    </row>
    <row r="97" spans="2:2" x14ac:dyDescent="0.2">
      <c r="B97" s="61" t="s">
        <v>287</v>
      </c>
    </row>
    <row r="100" spans="2:2" x14ac:dyDescent="0.2">
      <c r="B100" s="134" t="s">
        <v>0</v>
      </c>
    </row>
  </sheetData>
  <mergeCells count="3">
    <mergeCell ref="B95:C95"/>
    <mergeCell ref="B96:C96"/>
    <mergeCell ref="B1:C1"/>
  </mergeCells>
  <hyperlinks>
    <hyperlink ref="B100" location="Índice!A1" display="(Voltar ao Índice)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89" fitToHeight="4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6">
    <pageSetUpPr fitToPage="1"/>
  </sheetPr>
  <dimension ref="B1:O177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" style="1" customWidth="1"/>
    <col min="4" max="4" width="15.7109375" style="1" customWidth="1"/>
    <col min="5" max="7" width="15.7109375" style="48" customWidth="1"/>
    <col min="8" max="8" width="16.7109375" style="48" customWidth="1"/>
    <col min="9" max="14" width="15.7109375" style="48" customWidth="1"/>
    <col min="15" max="15" width="6.7109375" style="1" customWidth="1"/>
    <col min="16" max="16384" width="12.5703125" style="1"/>
  </cols>
  <sheetData>
    <row r="1" spans="2:14" s="120" customFormat="1" ht="24" customHeight="1" x14ac:dyDescent="0.2">
      <c r="B1" s="340" t="s">
        <v>307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</row>
    <row r="2" spans="2:14" ht="18" customHeight="1" x14ac:dyDescent="0.2">
      <c r="B2" s="20"/>
      <c r="C2" s="20"/>
      <c r="D2" s="20"/>
      <c r="N2" s="72"/>
    </row>
    <row r="3" spans="2:14" ht="12.75" customHeight="1" x14ac:dyDescent="0.2">
      <c r="B3" s="126" t="s">
        <v>218</v>
      </c>
      <c r="C3" s="27"/>
      <c r="D3" s="20"/>
    </row>
    <row r="4" spans="2:14" s="6" customFormat="1" ht="18" customHeight="1" x14ac:dyDescent="0.2">
      <c r="B4" s="338" t="s">
        <v>4</v>
      </c>
      <c r="C4" s="339"/>
      <c r="D4" s="352" t="s">
        <v>35</v>
      </c>
      <c r="E4" s="352" t="s">
        <v>90</v>
      </c>
      <c r="F4" s="352" t="s">
        <v>91</v>
      </c>
      <c r="G4" s="352" t="s">
        <v>342</v>
      </c>
      <c r="H4" s="352" t="s">
        <v>360</v>
      </c>
      <c r="I4" s="352" t="s">
        <v>93</v>
      </c>
      <c r="J4" s="352" t="s">
        <v>94</v>
      </c>
      <c r="K4" s="352" t="s">
        <v>95</v>
      </c>
      <c r="L4" s="352" t="s">
        <v>96</v>
      </c>
      <c r="M4" s="352" t="s">
        <v>97</v>
      </c>
      <c r="N4" s="354" t="s">
        <v>98</v>
      </c>
    </row>
    <row r="5" spans="2:14" s="6" customFormat="1" ht="18" customHeight="1" x14ac:dyDescent="0.2">
      <c r="B5" s="338"/>
      <c r="C5" s="339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4"/>
    </row>
    <row r="6" spans="2:14" s="6" customFormat="1" ht="18" customHeight="1" x14ac:dyDescent="0.2">
      <c r="B6" s="338"/>
      <c r="C6" s="339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4"/>
    </row>
    <row r="7" spans="2:14" ht="18" customHeight="1" x14ac:dyDescent="0.2">
      <c r="B7" s="338"/>
      <c r="C7" s="339"/>
      <c r="D7" s="144" t="s">
        <v>15</v>
      </c>
      <c r="E7" s="144" t="s">
        <v>99</v>
      </c>
      <c r="F7" s="144" t="s">
        <v>99</v>
      </c>
      <c r="G7" s="144" t="s">
        <v>99</v>
      </c>
      <c r="H7" s="144" t="s">
        <v>99</v>
      </c>
      <c r="I7" s="144" t="s">
        <v>16</v>
      </c>
      <c r="J7" s="144" t="s">
        <v>16</v>
      </c>
      <c r="K7" s="144" t="s">
        <v>16</v>
      </c>
      <c r="L7" s="144" t="s">
        <v>100</v>
      </c>
      <c r="M7" s="144" t="s">
        <v>100</v>
      </c>
      <c r="N7" s="161" t="s">
        <v>345</v>
      </c>
    </row>
    <row r="8" spans="2:14" s="9" customFormat="1" ht="3.75" customHeight="1" x14ac:dyDescent="0.2">
      <c r="B8" s="7"/>
      <c r="C8" s="7"/>
      <c r="D8" s="8"/>
      <c r="E8" s="50"/>
      <c r="F8" s="50"/>
      <c r="G8" s="50"/>
      <c r="H8" s="50"/>
      <c r="I8" s="50"/>
      <c r="J8" s="50"/>
      <c r="K8" s="50"/>
      <c r="L8" s="50"/>
      <c r="M8" s="50"/>
      <c r="N8" s="50"/>
    </row>
    <row r="9" spans="2:14" s="11" customFormat="1" ht="15" customHeight="1" x14ac:dyDescent="0.2">
      <c r="B9" s="73" t="s">
        <v>5</v>
      </c>
      <c r="C9" s="73"/>
      <c r="D9" s="74"/>
      <c r="E9" s="74"/>
      <c r="F9" s="74"/>
      <c r="G9" s="74"/>
      <c r="H9" s="47"/>
      <c r="I9" s="47"/>
      <c r="J9" s="47"/>
      <c r="K9" s="47"/>
      <c r="L9" s="47"/>
      <c r="M9" s="47"/>
      <c r="N9" s="47"/>
    </row>
    <row r="10" spans="2:14" s="11" customFormat="1" ht="15" customHeight="1" x14ac:dyDescent="0.2">
      <c r="B10" s="75">
        <v>2020</v>
      </c>
      <c r="C10" s="73"/>
      <c r="D10" s="76">
        <v>9771</v>
      </c>
      <c r="E10" s="14">
        <v>0.46</v>
      </c>
      <c r="F10" s="14">
        <v>0.85</v>
      </c>
      <c r="G10" s="14">
        <v>1.18</v>
      </c>
      <c r="H10" s="14">
        <v>0.54</v>
      </c>
      <c r="I10" s="97">
        <v>6.98</v>
      </c>
      <c r="J10" s="97">
        <v>2.27</v>
      </c>
      <c r="K10" s="97">
        <v>4.9400000000000004</v>
      </c>
      <c r="L10" s="97">
        <v>0.33</v>
      </c>
      <c r="M10" s="97">
        <v>0.71</v>
      </c>
      <c r="N10" s="97">
        <v>33.71</v>
      </c>
    </row>
    <row r="11" spans="2:14" s="11" customFormat="1" ht="15" customHeight="1" x14ac:dyDescent="0.2">
      <c r="B11" s="75">
        <v>2019</v>
      </c>
      <c r="C11" s="73"/>
      <c r="D11" s="76">
        <v>9513</v>
      </c>
      <c r="E11" s="14">
        <v>0.46</v>
      </c>
      <c r="F11" s="14">
        <v>0.85</v>
      </c>
      <c r="G11" s="14">
        <v>1.18</v>
      </c>
      <c r="H11" s="14">
        <v>0.54</v>
      </c>
      <c r="I11" s="97">
        <v>10.43</v>
      </c>
      <c r="J11" s="97">
        <v>4.03</v>
      </c>
      <c r="K11" s="97">
        <v>8.7799999999999994</v>
      </c>
      <c r="L11" s="97">
        <v>0.39</v>
      </c>
      <c r="M11" s="97">
        <v>0.84</v>
      </c>
      <c r="N11" s="97">
        <v>60.55</v>
      </c>
    </row>
    <row r="12" spans="2:14" s="11" customFormat="1" ht="15" customHeight="1" x14ac:dyDescent="0.2">
      <c r="B12" s="75">
        <v>2018</v>
      </c>
      <c r="C12" s="73"/>
      <c r="D12" s="76">
        <v>9071</v>
      </c>
      <c r="E12" s="14">
        <v>0.44</v>
      </c>
      <c r="F12" s="14">
        <v>0.79</v>
      </c>
      <c r="G12" s="14">
        <v>1.26</v>
      </c>
      <c r="H12" s="14">
        <v>0.56000000000000005</v>
      </c>
      <c r="I12" s="97">
        <v>10.17</v>
      </c>
      <c r="J12" s="97">
        <v>3.85</v>
      </c>
      <c r="K12" s="97">
        <v>8.6999999999999993</v>
      </c>
      <c r="L12" s="97">
        <v>0.38</v>
      </c>
      <c r="M12" s="97">
        <v>0.86</v>
      </c>
      <c r="N12" s="97">
        <v>54.64</v>
      </c>
    </row>
    <row r="13" spans="2:14" s="11" customFormat="1" ht="15" customHeight="1" x14ac:dyDescent="0.2">
      <c r="B13" s="75">
        <v>2017</v>
      </c>
      <c r="C13" s="73"/>
      <c r="D13" s="76">
        <v>8515</v>
      </c>
      <c r="E13" s="14">
        <v>0.41</v>
      </c>
      <c r="F13" s="14">
        <v>0.7</v>
      </c>
      <c r="G13" s="14">
        <v>1.43</v>
      </c>
      <c r="H13" s="14">
        <v>0.59</v>
      </c>
      <c r="I13" s="97">
        <v>10.52</v>
      </c>
      <c r="J13" s="97">
        <v>4.0199999999999996</v>
      </c>
      <c r="K13" s="97">
        <v>9.76</v>
      </c>
      <c r="L13" s="97">
        <v>0.38</v>
      </c>
      <c r="M13" s="97">
        <v>0.93</v>
      </c>
      <c r="N13" s="97">
        <v>55.08</v>
      </c>
    </row>
    <row r="14" spans="2:14" s="11" customFormat="1" ht="15" customHeight="1" x14ac:dyDescent="0.2">
      <c r="B14" s="75">
        <v>2016</v>
      </c>
      <c r="C14" s="73"/>
      <c r="D14" s="76">
        <v>8160</v>
      </c>
      <c r="E14" s="14">
        <v>0.39</v>
      </c>
      <c r="F14" s="14">
        <v>0.64</v>
      </c>
      <c r="G14" s="14">
        <v>1.56</v>
      </c>
      <c r="H14" s="14">
        <v>0.61</v>
      </c>
      <c r="I14" s="14">
        <v>8.69</v>
      </c>
      <c r="J14" s="14">
        <v>3</v>
      </c>
      <c r="K14" s="14">
        <v>7.66</v>
      </c>
      <c r="L14" s="14">
        <v>0.34</v>
      </c>
      <c r="M14" s="14">
        <v>0.88</v>
      </c>
      <c r="N14" s="14">
        <v>41.41</v>
      </c>
    </row>
    <row r="15" spans="2:14" s="11" customFormat="1" ht="15" customHeight="1" x14ac:dyDescent="0.2">
      <c r="B15" s="75">
        <v>2015</v>
      </c>
      <c r="C15" s="75" t="str">
        <f t="shared" ref="C15" si="0">IF(B15=2008,$C$2,"")</f>
        <v/>
      </c>
      <c r="D15" s="76">
        <v>8110</v>
      </c>
      <c r="E15" s="14">
        <v>0.37</v>
      </c>
      <c r="F15" s="14">
        <v>0.57999999999999996</v>
      </c>
      <c r="G15" s="14">
        <v>1.73</v>
      </c>
      <c r="H15" s="14">
        <v>0.63</v>
      </c>
      <c r="I15" s="14">
        <v>4.58</v>
      </c>
      <c r="J15" s="14">
        <v>1.58</v>
      </c>
      <c r="K15" s="14">
        <v>4.3</v>
      </c>
      <c r="L15" s="14">
        <v>0.34</v>
      </c>
      <c r="M15" s="14">
        <v>0.94</v>
      </c>
      <c r="N15" s="14">
        <v>20.96</v>
      </c>
    </row>
    <row r="16" spans="2:14" s="11" customFormat="1" ht="15" customHeight="1" x14ac:dyDescent="0.2">
      <c r="B16" s="255" t="s">
        <v>55</v>
      </c>
      <c r="C16" s="73"/>
      <c r="D16" s="73"/>
      <c r="E16" s="73"/>
      <c r="F16" s="73"/>
      <c r="G16" s="73"/>
      <c r="H16" s="73"/>
      <c r="I16" s="73"/>
      <c r="J16" s="73"/>
      <c r="K16" s="73"/>
      <c r="L16" s="251"/>
      <c r="M16" s="251"/>
      <c r="N16" s="251"/>
    </row>
    <row r="17" spans="2:14" s="11" customFormat="1" ht="15" customHeight="1" x14ac:dyDescent="0.2">
      <c r="B17" s="272" t="s">
        <v>56</v>
      </c>
      <c r="C17" s="239"/>
      <c r="D17" s="239"/>
      <c r="E17" s="239"/>
      <c r="F17" s="239"/>
      <c r="G17" s="239"/>
      <c r="H17" s="239"/>
      <c r="I17" s="239"/>
      <c r="J17" s="239"/>
      <c r="K17" s="239"/>
      <c r="L17" s="252"/>
      <c r="M17" s="252"/>
      <c r="N17" s="252"/>
    </row>
    <row r="18" spans="2:14" s="11" customFormat="1" ht="15" customHeight="1" x14ac:dyDescent="0.2">
      <c r="B18" s="75">
        <v>2020</v>
      </c>
      <c r="C18" s="239"/>
      <c r="D18" s="76">
        <v>9750</v>
      </c>
      <c r="E18" s="14">
        <v>0.46</v>
      </c>
      <c r="F18" s="14">
        <v>0.87</v>
      </c>
      <c r="G18" s="14">
        <v>1.1499999999999999</v>
      </c>
      <c r="H18" s="14">
        <v>0.54</v>
      </c>
      <c r="I18" s="97">
        <v>7.66</v>
      </c>
      <c r="J18" s="97">
        <v>2.34</v>
      </c>
      <c r="K18" s="97">
        <v>5.04</v>
      </c>
      <c r="L18" s="97">
        <v>0.31</v>
      </c>
      <c r="M18" s="97">
        <v>0.66</v>
      </c>
      <c r="N18" s="97">
        <v>29.13</v>
      </c>
    </row>
    <row r="19" spans="2:14" s="11" customFormat="1" ht="15" customHeight="1" x14ac:dyDescent="0.2">
      <c r="B19" s="75">
        <v>2019</v>
      </c>
      <c r="C19" s="256"/>
      <c r="D19" s="76">
        <v>9492</v>
      </c>
      <c r="E19" s="14">
        <v>0.46</v>
      </c>
      <c r="F19" s="14">
        <v>0.86</v>
      </c>
      <c r="G19" s="14">
        <v>1.1599999999999999</v>
      </c>
      <c r="H19" s="14">
        <v>0.54</v>
      </c>
      <c r="I19" s="97">
        <v>10.48</v>
      </c>
      <c r="J19" s="97">
        <v>3.84</v>
      </c>
      <c r="K19" s="97">
        <v>8.3000000000000007</v>
      </c>
      <c r="L19" s="97">
        <v>0.37</v>
      </c>
      <c r="M19" s="97">
        <v>0.79</v>
      </c>
      <c r="N19" s="97">
        <v>47.5</v>
      </c>
    </row>
    <row r="20" spans="2:14" s="11" customFormat="1" ht="15" customHeight="1" x14ac:dyDescent="0.2">
      <c r="B20" s="75">
        <v>2018</v>
      </c>
      <c r="C20" s="73"/>
      <c r="D20" s="76">
        <v>9054</v>
      </c>
      <c r="E20" s="14">
        <v>0.45</v>
      </c>
      <c r="F20" s="14">
        <v>0.81</v>
      </c>
      <c r="G20" s="14">
        <v>1.23</v>
      </c>
      <c r="H20" s="14">
        <v>0.55000000000000004</v>
      </c>
      <c r="I20" s="97">
        <v>10.3</v>
      </c>
      <c r="J20" s="97">
        <v>3.77</v>
      </c>
      <c r="K20" s="97">
        <v>8.42</v>
      </c>
      <c r="L20" s="97">
        <v>0.37</v>
      </c>
      <c r="M20" s="97">
        <v>0.82</v>
      </c>
      <c r="N20" s="97">
        <v>44.01</v>
      </c>
    </row>
    <row r="21" spans="2:14" s="11" customFormat="1" ht="15" customHeight="1" x14ac:dyDescent="0.2">
      <c r="B21" s="75">
        <v>2017</v>
      </c>
      <c r="C21" s="256"/>
      <c r="D21" s="76">
        <v>8499</v>
      </c>
      <c r="E21" s="14">
        <v>0.42</v>
      </c>
      <c r="F21" s="14">
        <v>0.74</v>
      </c>
      <c r="G21" s="14">
        <v>1.36</v>
      </c>
      <c r="H21" s="14">
        <v>0.57999999999999996</v>
      </c>
      <c r="I21" s="97">
        <v>11.1</v>
      </c>
      <c r="J21" s="97">
        <v>4.26</v>
      </c>
      <c r="K21" s="97">
        <v>10.06</v>
      </c>
      <c r="L21" s="97">
        <v>0.38</v>
      </c>
      <c r="M21" s="97">
        <v>0.91</v>
      </c>
      <c r="N21" s="97">
        <v>47.27</v>
      </c>
    </row>
    <row r="22" spans="2:14" s="11" customFormat="1" ht="15" customHeight="1" x14ac:dyDescent="0.2">
      <c r="B22" s="75">
        <v>2016</v>
      </c>
      <c r="C22" s="256"/>
      <c r="D22" s="76">
        <v>8145</v>
      </c>
      <c r="E22" s="14">
        <v>0.4</v>
      </c>
      <c r="F22" s="14">
        <v>0.67</v>
      </c>
      <c r="G22" s="14">
        <v>1.5</v>
      </c>
      <c r="H22" s="14">
        <v>0.6</v>
      </c>
      <c r="I22" s="97">
        <v>7.9</v>
      </c>
      <c r="J22" s="97">
        <v>2.76</v>
      </c>
      <c r="K22" s="97">
        <v>6.9</v>
      </c>
      <c r="L22" s="97">
        <v>0.35</v>
      </c>
      <c r="M22" s="97">
        <v>0.87</v>
      </c>
      <c r="N22" s="97">
        <v>30.38</v>
      </c>
    </row>
    <row r="23" spans="2:14" s="11" customFormat="1" ht="15" customHeight="1" x14ac:dyDescent="0.2">
      <c r="B23" s="75">
        <v>2015</v>
      </c>
      <c r="C23" s="75" t="s">
        <v>50</v>
      </c>
      <c r="D23" s="76">
        <v>8098</v>
      </c>
      <c r="E23" s="14">
        <v>0.37</v>
      </c>
      <c r="F23" s="14">
        <v>0.57999999999999996</v>
      </c>
      <c r="G23" s="14">
        <v>1.72</v>
      </c>
      <c r="H23" s="14">
        <v>0.63</v>
      </c>
      <c r="I23" s="97">
        <v>4.3</v>
      </c>
      <c r="J23" s="97">
        <v>1.45</v>
      </c>
      <c r="K23" s="97">
        <v>3.95</v>
      </c>
      <c r="L23" s="97">
        <v>0.34</v>
      </c>
      <c r="M23" s="97">
        <v>0.92</v>
      </c>
      <c r="N23" s="97">
        <v>16.04</v>
      </c>
    </row>
    <row r="24" spans="2:14" s="11" customFormat="1" ht="15" customHeight="1" x14ac:dyDescent="0.2">
      <c r="B24" s="272" t="s">
        <v>57</v>
      </c>
      <c r="C24" s="239" t="s">
        <v>50</v>
      </c>
      <c r="D24" s="239"/>
      <c r="E24" s="239"/>
      <c r="F24" s="239"/>
      <c r="G24" s="239"/>
      <c r="H24" s="239"/>
      <c r="I24" s="239"/>
      <c r="J24" s="239"/>
      <c r="K24" s="97"/>
      <c r="L24" s="97"/>
      <c r="M24" s="97"/>
      <c r="N24" s="97"/>
    </row>
    <row r="25" spans="2:14" s="11" customFormat="1" ht="15" customHeight="1" x14ac:dyDescent="0.2">
      <c r="B25" s="75">
        <v>2020</v>
      </c>
      <c r="C25" s="239"/>
      <c r="D25" s="76">
        <v>8643</v>
      </c>
      <c r="E25" s="14">
        <v>0.45</v>
      </c>
      <c r="F25" s="14">
        <v>0.82</v>
      </c>
      <c r="G25" s="14">
        <v>1.22</v>
      </c>
      <c r="H25" s="14">
        <v>0.55000000000000004</v>
      </c>
      <c r="I25" s="97">
        <v>17.28</v>
      </c>
      <c r="J25" s="97">
        <v>2.99</v>
      </c>
      <c r="K25" s="97">
        <v>6.64</v>
      </c>
      <c r="L25" s="97">
        <v>0.17</v>
      </c>
      <c r="M25" s="97">
        <v>0.38</v>
      </c>
      <c r="N25" s="97">
        <v>21.98</v>
      </c>
    </row>
    <row r="26" spans="2:14" s="11" customFormat="1" ht="15" customHeight="1" x14ac:dyDescent="0.2">
      <c r="B26" s="75">
        <v>2019</v>
      </c>
      <c r="C26" s="257"/>
      <c r="D26" s="76">
        <v>8372</v>
      </c>
      <c r="E26" s="14">
        <v>0.42</v>
      </c>
      <c r="F26" s="14">
        <v>0.73</v>
      </c>
      <c r="G26" s="14">
        <v>1.38</v>
      </c>
      <c r="H26" s="14">
        <v>0.57999999999999996</v>
      </c>
      <c r="I26" s="97">
        <v>12.86</v>
      </c>
      <c r="J26" s="97">
        <v>2.5</v>
      </c>
      <c r="K26" s="97">
        <v>5.93</v>
      </c>
      <c r="L26" s="97">
        <v>0.19</v>
      </c>
      <c r="M26" s="97">
        <v>0.46</v>
      </c>
      <c r="N26" s="97">
        <v>18.2</v>
      </c>
    </row>
    <row r="27" spans="2:14" s="11" customFormat="1" ht="15" customHeight="1" x14ac:dyDescent="0.2">
      <c r="B27" s="75">
        <v>2018</v>
      </c>
      <c r="C27" s="73"/>
      <c r="D27" s="76">
        <v>8007</v>
      </c>
      <c r="E27" s="14">
        <v>0.42</v>
      </c>
      <c r="F27" s="14">
        <v>0.73</v>
      </c>
      <c r="G27" s="14">
        <v>1.36</v>
      </c>
      <c r="H27" s="14">
        <v>0.57999999999999996</v>
      </c>
      <c r="I27" s="97">
        <v>8.6999999999999993</v>
      </c>
      <c r="J27" s="97">
        <v>1.66</v>
      </c>
      <c r="K27" s="97">
        <v>3.93</v>
      </c>
      <c r="L27" s="97">
        <v>0.19</v>
      </c>
      <c r="M27" s="97">
        <v>0.45</v>
      </c>
      <c r="N27" s="97">
        <v>11.29</v>
      </c>
    </row>
    <row r="28" spans="2:14" s="11" customFormat="1" ht="15" customHeight="1" x14ac:dyDescent="0.2">
      <c r="B28" s="75">
        <v>2017</v>
      </c>
      <c r="C28" s="257"/>
      <c r="D28" s="76">
        <v>7542</v>
      </c>
      <c r="E28" s="14">
        <v>0.37</v>
      </c>
      <c r="F28" s="14">
        <v>0.57999999999999996</v>
      </c>
      <c r="G28" s="14">
        <v>1.71</v>
      </c>
      <c r="H28" s="14">
        <v>0.63</v>
      </c>
      <c r="I28" s="97">
        <v>12.81</v>
      </c>
      <c r="J28" s="97">
        <v>2.73</v>
      </c>
      <c r="K28" s="97">
        <v>7.4</v>
      </c>
      <c r="L28" s="97">
        <v>0.21</v>
      </c>
      <c r="M28" s="97">
        <v>0.57999999999999996</v>
      </c>
      <c r="N28" s="97">
        <v>16.670000000000002</v>
      </c>
    </row>
    <row r="29" spans="2:14" s="11" customFormat="1" ht="15" customHeight="1" x14ac:dyDescent="0.2">
      <c r="B29" s="75">
        <v>2016</v>
      </c>
      <c r="C29" s="257"/>
      <c r="D29" s="76">
        <v>7249</v>
      </c>
      <c r="E29" s="14">
        <v>0.34</v>
      </c>
      <c r="F29" s="14">
        <v>0.51</v>
      </c>
      <c r="G29" s="14">
        <v>1.96</v>
      </c>
      <c r="H29" s="14">
        <v>0.66</v>
      </c>
      <c r="I29" s="97">
        <v>7.7</v>
      </c>
      <c r="J29" s="97">
        <v>1.52</v>
      </c>
      <c r="K29" s="97">
        <v>4.5</v>
      </c>
      <c r="L29" s="97">
        <v>0.2</v>
      </c>
      <c r="M29" s="97">
        <v>0.57999999999999996</v>
      </c>
      <c r="N29" s="97">
        <v>9.32</v>
      </c>
    </row>
    <row r="30" spans="2:14" s="11" customFormat="1" ht="15" customHeight="1" x14ac:dyDescent="0.2">
      <c r="B30" s="75">
        <v>2015</v>
      </c>
      <c r="C30" s="75" t="s">
        <v>50</v>
      </c>
      <c r="D30" s="76">
        <v>7240</v>
      </c>
      <c r="E30" s="14">
        <v>0.32</v>
      </c>
      <c r="F30" s="14">
        <v>0.46</v>
      </c>
      <c r="G30" s="14">
        <v>2.16</v>
      </c>
      <c r="H30" s="14">
        <v>0.68</v>
      </c>
      <c r="I30" s="97">
        <v>1.76</v>
      </c>
      <c r="J30" s="97">
        <v>0.32</v>
      </c>
      <c r="K30" s="97">
        <v>1</v>
      </c>
      <c r="L30" s="97">
        <v>0.18</v>
      </c>
      <c r="M30" s="97">
        <v>0.56999999999999995</v>
      </c>
      <c r="N30" s="97">
        <v>2.0099999999999998</v>
      </c>
    </row>
    <row r="31" spans="2:14" s="11" customFormat="1" ht="15" customHeight="1" x14ac:dyDescent="0.2">
      <c r="B31" s="272" t="s">
        <v>58</v>
      </c>
      <c r="C31" s="239" t="s">
        <v>50</v>
      </c>
      <c r="D31" s="239"/>
      <c r="E31" s="239"/>
      <c r="F31" s="239"/>
      <c r="G31" s="239"/>
      <c r="H31" s="239"/>
      <c r="I31" s="239"/>
      <c r="J31" s="239"/>
      <c r="K31" s="97"/>
      <c r="L31" s="97"/>
      <c r="M31" s="97"/>
      <c r="N31" s="97"/>
    </row>
    <row r="32" spans="2:14" s="11" customFormat="1" ht="15" customHeight="1" x14ac:dyDescent="0.2">
      <c r="B32" s="75">
        <v>2020</v>
      </c>
      <c r="C32" s="239"/>
      <c r="D32" s="76">
        <v>955</v>
      </c>
      <c r="E32" s="14">
        <v>0.46</v>
      </c>
      <c r="F32" s="14">
        <v>0.84</v>
      </c>
      <c r="G32" s="14">
        <v>1.18</v>
      </c>
      <c r="H32" s="14">
        <v>0.54</v>
      </c>
      <c r="I32" s="97">
        <v>4.9000000000000004</v>
      </c>
      <c r="J32" s="97">
        <v>2.3199999999999998</v>
      </c>
      <c r="K32" s="97">
        <v>5.07</v>
      </c>
      <c r="L32" s="97">
        <v>0.47</v>
      </c>
      <c r="M32" s="97">
        <v>1.03</v>
      </c>
      <c r="N32" s="97">
        <v>75.569999999999993</v>
      </c>
    </row>
    <row r="33" spans="2:14" s="11" customFormat="1" ht="15" customHeight="1" x14ac:dyDescent="0.2">
      <c r="B33" s="75">
        <v>2019</v>
      </c>
      <c r="C33" s="256"/>
      <c r="D33" s="76">
        <v>958</v>
      </c>
      <c r="E33" s="14">
        <v>0.47</v>
      </c>
      <c r="F33" s="14">
        <v>0.9</v>
      </c>
      <c r="G33" s="14">
        <v>1.1100000000000001</v>
      </c>
      <c r="H33" s="14">
        <v>0.53</v>
      </c>
      <c r="I33" s="97">
        <v>8.8699999999999992</v>
      </c>
      <c r="J33" s="97">
        <v>4.8</v>
      </c>
      <c r="K33" s="97">
        <v>10.15</v>
      </c>
      <c r="L33" s="97">
        <v>0.54</v>
      </c>
      <c r="M33" s="97">
        <v>1.1399999999999999</v>
      </c>
      <c r="N33" s="97">
        <v>156.29</v>
      </c>
    </row>
    <row r="34" spans="2:14" s="11" customFormat="1" ht="15" customHeight="1" x14ac:dyDescent="0.2">
      <c r="B34" s="75">
        <v>2018</v>
      </c>
      <c r="C34" s="73"/>
      <c r="D34" s="76">
        <v>897</v>
      </c>
      <c r="E34" s="14">
        <v>0.48</v>
      </c>
      <c r="F34" s="14">
        <v>0.91</v>
      </c>
      <c r="G34" s="14">
        <v>1.0900000000000001</v>
      </c>
      <c r="H34" s="14">
        <v>0.52</v>
      </c>
      <c r="I34" s="97">
        <v>11.88</v>
      </c>
      <c r="J34" s="97">
        <v>5.44</v>
      </c>
      <c r="K34" s="97">
        <v>11.39</v>
      </c>
      <c r="L34" s="97">
        <v>0.46</v>
      </c>
      <c r="M34" s="97">
        <v>0.96</v>
      </c>
      <c r="N34" s="97">
        <v>198.03</v>
      </c>
    </row>
    <row r="35" spans="2:14" s="11" customFormat="1" ht="15" customHeight="1" x14ac:dyDescent="0.2">
      <c r="B35" s="75">
        <v>2017</v>
      </c>
      <c r="C35" s="256"/>
      <c r="D35" s="76">
        <v>822</v>
      </c>
      <c r="E35" s="14">
        <v>0.49</v>
      </c>
      <c r="F35" s="14">
        <v>0.95</v>
      </c>
      <c r="G35" s="14">
        <v>1.05</v>
      </c>
      <c r="H35" s="14">
        <v>0.51</v>
      </c>
      <c r="I35" s="97">
        <v>10.28</v>
      </c>
      <c r="J35" s="97">
        <v>4.6100000000000003</v>
      </c>
      <c r="K35" s="97">
        <v>9.43</v>
      </c>
      <c r="L35" s="97">
        <v>0.45</v>
      </c>
      <c r="M35" s="97">
        <v>0.92</v>
      </c>
      <c r="N35" s="97">
        <v>171.62</v>
      </c>
    </row>
    <row r="36" spans="2:14" s="11" customFormat="1" ht="15" customHeight="1" x14ac:dyDescent="0.2">
      <c r="B36" s="75">
        <v>2016</v>
      </c>
      <c r="C36" s="256"/>
      <c r="D36" s="76">
        <v>784</v>
      </c>
      <c r="E36" s="14">
        <v>0.48</v>
      </c>
      <c r="F36" s="14">
        <v>0.92</v>
      </c>
      <c r="G36" s="14">
        <v>1.0900000000000001</v>
      </c>
      <c r="H36" s="14">
        <v>0.52</v>
      </c>
      <c r="I36" s="97">
        <v>8.1300000000000008</v>
      </c>
      <c r="J36" s="97">
        <v>3.49</v>
      </c>
      <c r="K36" s="97">
        <v>7.3</v>
      </c>
      <c r="L36" s="97">
        <v>0.43</v>
      </c>
      <c r="M36" s="97">
        <v>0.9</v>
      </c>
      <c r="N36" s="97">
        <v>130.74</v>
      </c>
    </row>
    <row r="37" spans="2:14" s="11" customFormat="1" ht="15" customHeight="1" x14ac:dyDescent="0.2">
      <c r="B37" s="75">
        <v>2015</v>
      </c>
      <c r="C37" s="75" t="s">
        <v>50</v>
      </c>
      <c r="D37" s="76">
        <v>746</v>
      </c>
      <c r="E37" s="14">
        <v>0.45</v>
      </c>
      <c r="F37" s="14">
        <v>0.8</v>
      </c>
      <c r="G37" s="14">
        <v>1.25</v>
      </c>
      <c r="H37" s="14">
        <v>0.55000000000000004</v>
      </c>
      <c r="I37" s="97">
        <v>2.35</v>
      </c>
      <c r="J37" s="97">
        <v>1.1599999999999999</v>
      </c>
      <c r="K37" s="97">
        <v>2.62</v>
      </c>
      <c r="L37" s="97">
        <v>0.5</v>
      </c>
      <c r="M37" s="97">
        <v>1.1100000000000001</v>
      </c>
      <c r="N37" s="97">
        <v>35.72</v>
      </c>
    </row>
    <row r="38" spans="2:14" s="11" customFormat="1" ht="15" customHeight="1" x14ac:dyDescent="0.2">
      <c r="B38" s="272" t="s">
        <v>59</v>
      </c>
      <c r="C38" s="239" t="s">
        <v>50</v>
      </c>
      <c r="D38" s="239"/>
      <c r="E38" s="239"/>
      <c r="F38" s="239"/>
      <c r="G38" s="239"/>
      <c r="H38" s="239"/>
      <c r="I38" s="239"/>
      <c r="J38" s="239"/>
      <c r="K38" s="97"/>
      <c r="L38" s="97"/>
      <c r="M38" s="97"/>
      <c r="N38" s="97"/>
    </row>
    <row r="39" spans="2:14" s="11" customFormat="1" ht="15" customHeight="1" x14ac:dyDescent="0.2">
      <c r="B39" s="75">
        <v>2020</v>
      </c>
      <c r="C39" s="239"/>
      <c r="D39" s="76">
        <v>152</v>
      </c>
      <c r="E39" s="14">
        <v>0.51</v>
      </c>
      <c r="F39" s="14">
        <v>1.02</v>
      </c>
      <c r="G39" s="14">
        <v>0.98</v>
      </c>
      <c r="H39" s="14">
        <v>0.49</v>
      </c>
      <c r="I39" s="97">
        <v>1.93</v>
      </c>
      <c r="J39" s="97">
        <v>0.82</v>
      </c>
      <c r="K39" s="97">
        <v>1.63</v>
      </c>
      <c r="L39" s="97">
        <v>0.43</v>
      </c>
      <c r="M39" s="97">
        <v>0.84</v>
      </c>
      <c r="N39" s="97">
        <v>143.99</v>
      </c>
    </row>
    <row r="40" spans="2:14" s="11" customFormat="1" ht="15" customHeight="1" x14ac:dyDescent="0.2">
      <c r="B40" s="75">
        <v>2019</v>
      </c>
      <c r="C40" s="256"/>
      <c r="D40" s="76">
        <v>162</v>
      </c>
      <c r="E40" s="14">
        <v>0.55000000000000004</v>
      </c>
      <c r="F40" s="14">
        <v>1.22</v>
      </c>
      <c r="G40" s="14">
        <v>0.82</v>
      </c>
      <c r="H40" s="14">
        <v>0.45</v>
      </c>
      <c r="I40" s="97">
        <v>10.41</v>
      </c>
      <c r="J40" s="97">
        <v>5.88</v>
      </c>
      <c r="K40" s="97">
        <v>10.69</v>
      </c>
      <c r="L40" s="97">
        <v>0.56000000000000005</v>
      </c>
      <c r="M40" s="97">
        <v>1.03</v>
      </c>
      <c r="N40" s="97">
        <v>918</v>
      </c>
    </row>
    <row r="41" spans="2:14" s="11" customFormat="1" ht="15" customHeight="1" x14ac:dyDescent="0.2">
      <c r="B41" s="75">
        <v>2018</v>
      </c>
      <c r="C41" s="73"/>
      <c r="D41" s="76">
        <v>150</v>
      </c>
      <c r="E41" s="14">
        <v>0.47</v>
      </c>
      <c r="F41" s="14">
        <v>0.88</v>
      </c>
      <c r="G41" s="14">
        <v>1.1399999999999999</v>
      </c>
      <c r="H41" s="14">
        <v>0.53</v>
      </c>
      <c r="I41" s="97">
        <v>9.76</v>
      </c>
      <c r="J41" s="97">
        <v>7.02</v>
      </c>
      <c r="K41" s="97">
        <v>15</v>
      </c>
      <c r="L41" s="97">
        <v>0.72</v>
      </c>
      <c r="M41" s="97">
        <v>1.54</v>
      </c>
      <c r="N41" s="97">
        <v>869.53</v>
      </c>
    </row>
    <row r="42" spans="2:14" s="11" customFormat="1" ht="15" customHeight="1" x14ac:dyDescent="0.2">
      <c r="B42" s="75">
        <v>2017</v>
      </c>
      <c r="C42" s="256"/>
      <c r="D42" s="76">
        <v>135</v>
      </c>
      <c r="E42" s="14">
        <v>0.46</v>
      </c>
      <c r="F42" s="14">
        <v>0.84</v>
      </c>
      <c r="G42" s="14">
        <v>1.19</v>
      </c>
      <c r="H42" s="14">
        <v>0.54</v>
      </c>
      <c r="I42" s="97">
        <v>10.66</v>
      </c>
      <c r="J42" s="97">
        <v>7.69</v>
      </c>
      <c r="K42" s="97">
        <v>16.86</v>
      </c>
      <c r="L42" s="97">
        <v>0.72</v>
      </c>
      <c r="M42" s="97">
        <v>1.58</v>
      </c>
      <c r="N42" s="97">
        <v>999.65</v>
      </c>
    </row>
    <row r="43" spans="2:14" s="11" customFormat="1" ht="15" customHeight="1" x14ac:dyDescent="0.2">
      <c r="B43" s="75">
        <v>2016</v>
      </c>
      <c r="C43" s="256"/>
      <c r="D43" s="76">
        <v>112</v>
      </c>
      <c r="E43" s="14">
        <v>0.43</v>
      </c>
      <c r="F43" s="14">
        <v>0.76</v>
      </c>
      <c r="G43" s="14">
        <v>1.32</v>
      </c>
      <c r="H43" s="14">
        <v>0.56999999999999995</v>
      </c>
      <c r="I43" s="97">
        <v>7.79</v>
      </c>
      <c r="J43" s="97">
        <v>4.9000000000000004</v>
      </c>
      <c r="K43" s="97">
        <v>11.37</v>
      </c>
      <c r="L43" s="97">
        <v>0.63</v>
      </c>
      <c r="M43" s="97">
        <v>1.46</v>
      </c>
      <c r="N43" s="97">
        <v>690.96</v>
      </c>
    </row>
    <row r="44" spans="2:14" s="11" customFormat="1" ht="15" customHeight="1" x14ac:dyDescent="0.2">
      <c r="B44" s="75">
        <v>2015</v>
      </c>
      <c r="C44" s="75" t="s">
        <v>50</v>
      </c>
      <c r="D44" s="76">
        <v>112</v>
      </c>
      <c r="E44" s="14">
        <v>0.4</v>
      </c>
      <c r="F44" s="14">
        <v>0.66</v>
      </c>
      <c r="G44" s="14">
        <v>1.52</v>
      </c>
      <c r="H44" s="14">
        <v>0.6</v>
      </c>
      <c r="I44" s="97">
        <v>8.36</v>
      </c>
      <c r="J44" s="97">
        <v>4.32</v>
      </c>
      <c r="K44" s="97">
        <v>10.88</v>
      </c>
      <c r="L44" s="97">
        <v>0.52</v>
      </c>
      <c r="M44" s="97">
        <v>1.3</v>
      </c>
      <c r="N44" s="97">
        <v>791.4</v>
      </c>
    </row>
    <row r="45" spans="2:14" s="11" customFormat="1" ht="15" customHeight="1" x14ac:dyDescent="0.2">
      <c r="B45" s="272" t="s">
        <v>60</v>
      </c>
      <c r="C45" s="239" t="s">
        <v>50</v>
      </c>
      <c r="D45" s="239"/>
      <c r="E45" s="239"/>
      <c r="F45" s="239"/>
      <c r="G45" s="239"/>
      <c r="H45" s="239"/>
      <c r="I45" s="239"/>
      <c r="J45" s="239"/>
      <c r="K45" s="97"/>
      <c r="L45" s="97"/>
      <c r="M45" s="97"/>
      <c r="N45" s="97"/>
    </row>
    <row r="46" spans="2:14" s="11" customFormat="1" ht="15" customHeight="1" x14ac:dyDescent="0.2">
      <c r="B46" s="75">
        <v>2020</v>
      </c>
      <c r="C46" s="239"/>
      <c r="D46" s="76">
        <v>21</v>
      </c>
      <c r="E46" s="14">
        <v>0.43</v>
      </c>
      <c r="F46" s="14">
        <v>0.76</v>
      </c>
      <c r="G46" s="14">
        <v>1.32</v>
      </c>
      <c r="H46" s="14">
        <v>0.56999999999999995</v>
      </c>
      <c r="I46" s="97">
        <v>4.47</v>
      </c>
      <c r="J46" s="97">
        <v>1.9</v>
      </c>
      <c r="K46" s="97">
        <v>4.4000000000000004</v>
      </c>
      <c r="L46" s="97">
        <v>0.42</v>
      </c>
      <c r="M46" s="97">
        <v>0.98</v>
      </c>
      <c r="N46" s="250">
        <v>2160.14</v>
      </c>
    </row>
    <row r="47" spans="2:14" s="11" customFormat="1" ht="15" customHeight="1" x14ac:dyDescent="0.2">
      <c r="B47" s="75">
        <v>2019</v>
      </c>
      <c r="C47" s="256"/>
      <c r="D47" s="76">
        <v>21</v>
      </c>
      <c r="E47" s="14">
        <v>0.44</v>
      </c>
      <c r="F47" s="14">
        <v>0.79</v>
      </c>
      <c r="G47" s="14">
        <v>1.26</v>
      </c>
      <c r="H47" s="14">
        <v>0.56000000000000005</v>
      </c>
      <c r="I47" s="97">
        <v>10.23</v>
      </c>
      <c r="J47" s="97">
        <v>4.92</v>
      </c>
      <c r="K47" s="97">
        <v>11.12</v>
      </c>
      <c r="L47" s="97">
        <v>0.48</v>
      </c>
      <c r="M47" s="97">
        <v>1.0900000000000001</v>
      </c>
      <c r="N47" s="250">
        <v>5958.81</v>
      </c>
    </row>
    <row r="48" spans="2:14" s="11" customFormat="1" ht="15" customHeight="1" x14ac:dyDescent="0.2">
      <c r="B48" s="75">
        <v>2018</v>
      </c>
      <c r="C48" s="73"/>
      <c r="D48" s="76">
        <v>17</v>
      </c>
      <c r="E48" s="14">
        <v>0.41</v>
      </c>
      <c r="F48" s="14">
        <v>0.71</v>
      </c>
      <c r="G48" s="14">
        <v>1.41</v>
      </c>
      <c r="H48" s="14">
        <v>0.59</v>
      </c>
      <c r="I48" s="97">
        <v>9.6999999999999993</v>
      </c>
      <c r="J48" s="97">
        <v>4.18</v>
      </c>
      <c r="K48" s="97">
        <v>10.08</v>
      </c>
      <c r="L48" s="97">
        <v>0.43</v>
      </c>
      <c r="M48" s="97">
        <v>1.04</v>
      </c>
      <c r="N48" s="250">
        <v>5716.35</v>
      </c>
    </row>
    <row r="49" spans="2:14" s="11" customFormat="1" ht="15" customHeight="1" x14ac:dyDescent="0.2">
      <c r="B49" s="75">
        <v>2017</v>
      </c>
      <c r="C49" s="256"/>
      <c r="D49" s="76">
        <v>16</v>
      </c>
      <c r="E49" s="14">
        <v>0.36</v>
      </c>
      <c r="F49" s="14">
        <v>0.56000000000000005</v>
      </c>
      <c r="G49" s="14">
        <v>1.78</v>
      </c>
      <c r="H49" s="14">
        <v>0.64</v>
      </c>
      <c r="I49" s="97">
        <v>8.02</v>
      </c>
      <c r="J49" s="97">
        <v>2.99</v>
      </c>
      <c r="K49" s="97">
        <v>8.2899999999999991</v>
      </c>
      <c r="L49" s="97">
        <v>0.37</v>
      </c>
      <c r="M49" s="97">
        <v>1.03</v>
      </c>
      <c r="N49" s="250">
        <v>4203.75</v>
      </c>
    </row>
    <row r="50" spans="2:14" s="11" customFormat="1" ht="15" customHeight="1" x14ac:dyDescent="0.2">
      <c r="B50" s="75">
        <v>2016</v>
      </c>
      <c r="C50" s="256"/>
      <c r="D50" s="76">
        <v>15</v>
      </c>
      <c r="E50" s="14">
        <v>0.36</v>
      </c>
      <c r="F50" s="14">
        <v>0.56000000000000005</v>
      </c>
      <c r="G50" s="14">
        <v>1.8</v>
      </c>
      <c r="H50" s="14">
        <v>0.64</v>
      </c>
      <c r="I50" s="97">
        <v>11.97</v>
      </c>
      <c r="J50" s="97">
        <v>3.9</v>
      </c>
      <c r="K50" s="97">
        <v>10.92</v>
      </c>
      <c r="L50" s="97">
        <v>0.33</v>
      </c>
      <c r="M50" s="97">
        <v>0.91</v>
      </c>
      <c r="N50" s="250">
        <v>6030.73</v>
      </c>
    </row>
    <row r="51" spans="2:14" s="11" customFormat="1" ht="15" customHeight="1" x14ac:dyDescent="0.2">
      <c r="B51" s="75">
        <v>2015</v>
      </c>
      <c r="C51" s="75" t="s">
        <v>50</v>
      </c>
      <c r="D51" s="76">
        <v>12</v>
      </c>
      <c r="E51" s="14">
        <v>0.36</v>
      </c>
      <c r="F51" s="14">
        <v>0.56000000000000005</v>
      </c>
      <c r="G51" s="14">
        <v>1.79</v>
      </c>
      <c r="H51" s="14">
        <v>0.64</v>
      </c>
      <c r="I51" s="97">
        <v>5.86</v>
      </c>
      <c r="J51" s="97">
        <v>2.1800000000000002</v>
      </c>
      <c r="K51" s="97">
        <v>6.08</v>
      </c>
      <c r="L51" s="97">
        <v>0.37</v>
      </c>
      <c r="M51" s="97">
        <v>1.04</v>
      </c>
      <c r="N51" s="250">
        <v>3340.67</v>
      </c>
    </row>
    <row r="52" spans="2:14" s="11" customFormat="1" ht="15" customHeight="1" x14ac:dyDescent="0.2">
      <c r="B52" s="255" t="s">
        <v>36</v>
      </c>
      <c r="C52" s="75"/>
      <c r="D52" s="76"/>
      <c r="E52" s="14"/>
      <c r="F52" s="14"/>
      <c r="G52" s="14"/>
      <c r="H52" s="14"/>
      <c r="I52" s="97"/>
      <c r="J52" s="97"/>
      <c r="K52" s="97"/>
      <c r="L52" s="97"/>
      <c r="M52" s="97"/>
      <c r="N52" s="250"/>
    </row>
    <row r="53" spans="2:14" s="11" customFormat="1" ht="15" customHeight="1" x14ac:dyDescent="0.2">
      <c r="B53" s="265" t="s">
        <v>17</v>
      </c>
      <c r="C53" s="73"/>
      <c r="D53" s="73"/>
      <c r="E53" s="73"/>
      <c r="F53" s="73"/>
      <c r="G53" s="73"/>
      <c r="H53" s="73"/>
      <c r="I53" s="73"/>
      <c r="J53" s="73"/>
      <c r="K53" s="73"/>
      <c r="L53" s="97"/>
      <c r="M53" s="97"/>
      <c r="N53" s="97"/>
    </row>
    <row r="54" spans="2:14" s="11" customFormat="1" ht="15" customHeight="1" x14ac:dyDescent="0.2">
      <c r="B54" s="75">
        <v>2020</v>
      </c>
      <c r="C54" s="73"/>
      <c r="D54" s="76">
        <v>181</v>
      </c>
      <c r="E54" s="14">
        <v>0.35</v>
      </c>
      <c r="F54" s="14">
        <v>0.53</v>
      </c>
      <c r="G54" s="14">
        <v>1.87</v>
      </c>
      <c r="H54" s="14">
        <v>0.65</v>
      </c>
      <c r="I54" s="97">
        <v>-0.88</v>
      </c>
      <c r="J54" s="97">
        <v>-0.48</v>
      </c>
      <c r="K54" s="97">
        <v>-1.37</v>
      </c>
      <c r="L54" s="97">
        <v>0.54</v>
      </c>
      <c r="M54" s="97">
        <v>1.56</v>
      </c>
      <c r="N54" s="97">
        <v>-2.4500000000000002</v>
      </c>
    </row>
    <row r="55" spans="2:14" s="11" customFormat="1" ht="15" customHeight="1" x14ac:dyDescent="0.2">
      <c r="B55" s="75">
        <v>2019</v>
      </c>
      <c r="C55" s="254"/>
      <c r="D55" s="76">
        <v>171</v>
      </c>
      <c r="E55" s="14">
        <v>0.28999999999999998</v>
      </c>
      <c r="F55" s="14">
        <v>0.41</v>
      </c>
      <c r="G55" s="14">
        <v>2.4300000000000002</v>
      </c>
      <c r="H55" s="14">
        <v>0.71</v>
      </c>
      <c r="I55" s="97">
        <v>1.99</v>
      </c>
      <c r="J55" s="97">
        <v>1.31</v>
      </c>
      <c r="K55" s="97">
        <v>4.5</v>
      </c>
      <c r="L55" s="97">
        <v>0.66</v>
      </c>
      <c r="M55" s="97">
        <v>2.2599999999999998</v>
      </c>
      <c r="N55" s="97">
        <v>6.99</v>
      </c>
    </row>
    <row r="56" spans="2:14" s="11" customFormat="1" ht="15" customHeight="1" x14ac:dyDescent="0.2">
      <c r="B56" s="75">
        <v>2018</v>
      </c>
      <c r="C56" s="73"/>
      <c r="D56" s="76">
        <v>169</v>
      </c>
      <c r="E56" s="14">
        <v>0.28999999999999998</v>
      </c>
      <c r="F56" s="14">
        <v>0.41</v>
      </c>
      <c r="G56" s="14">
        <v>2.44</v>
      </c>
      <c r="H56" s="14">
        <v>0.71</v>
      </c>
      <c r="I56" s="97">
        <v>1.73</v>
      </c>
      <c r="J56" s="97">
        <v>1.19</v>
      </c>
      <c r="K56" s="97">
        <v>4.0999999999999996</v>
      </c>
      <c r="L56" s="97">
        <v>0.69</v>
      </c>
      <c r="M56" s="97">
        <v>2.37</v>
      </c>
      <c r="N56" s="97">
        <v>5.62</v>
      </c>
    </row>
    <row r="57" spans="2:14" s="11" customFormat="1" ht="15" customHeight="1" x14ac:dyDescent="0.2">
      <c r="B57" s="75">
        <v>2017</v>
      </c>
      <c r="C57" s="254"/>
      <c r="D57" s="76">
        <v>152</v>
      </c>
      <c r="E57" s="14">
        <v>0.28000000000000003</v>
      </c>
      <c r="F57" s="14">
        <v>0.38</v>
      </c>
      <c r="G57" s="14">
        <v>2.64</v>
      </c>
      <c r="H57" s="14">
        <v>0.72</v>
      </c>
      <c r="I57" s="97">
        <v>1.86</v>
      </c>
      <c r="J57" s="97">
        <v>1.19</v>
      </c>
      <c r="K57" s="97">
        <v>4.33</v>
      </c>
      <c r="L57" s="97">
        <v>0.64</v>
      </c>
      <c r="M57" s="97">
        <v>2.3199999999999998</v>
      </c>
      <c r="N57" s="97">
        <v>5.73</v>
      </c>
    </row>
    <row r="58" spans="2:14" s="11" customFormat="1" ht="15" customHeight="1" x14ac:dyDescent="0.2">
      <c r="B58" s="75">
        <v>2016</v>
      </c>
      <c r="C58" s="254"/>
      <c r="D58" s="76">
        <v>145</v>
      </c>
      <c r="E58" s="14">
        <v>0.27</v>
      </c>
      <c r="F58" s="14">
        <v>0.38</v>
      </c>
      <c r="G58" s="14">
        <v>2.66</v>
      </c>
      <c r="H58" s="14">
        <v>0.73</v>
      </c>
      <c r="I58" s="97">
        <v>-2.92</v>
      </c>
      <c r="J58" s="97">
        <v>-1.83</v>
      </c>
      <c r="K58" s="97">
        <v>-6.69</v>
      </c>
      <c r="L58" s="97">
        <v>0.63</v>
      </c>
      <c r="M58" s="97">
        <v>2.29</v>
      </c>
      <c r="N58" s="97">
        <v>-8.11</v>
      </c>
    </row>
    <row r="59" spans="2:14" s="11" customFormat="1" ht="15" customHeight="1" x14ac:dyDescent="0.2">
      <c r="B59" s="75">
        <v>2015</v>
      </c>
      <c r="C59" s="75" t="s">
        <v>50</v>
      </c>
      <c r="D59" s="76">
        <v>135</v>
      </c>
      <c r="E59" s="14">
        <v>0.28000000000000003</v>
      </c>
      <c r="F59" s="14">
        <v>0.38</v>
      </c>
      <c r="G59" s="14">
        <v>2.6</v>
      </c>
      <c r="H59" s="14">
        <v>0.72</v>
      </c>
      <c r="I59" s="97">
        <v>-3.2</v>
      </c>
      <c r="J59" s="97">
        <v>-2</v>
      </c>
      <c r="K59" s="97">
        <v>-7.18</v>
      </c>
      <c r="L59" s="97">
        <v>0.62</v>
      </c>
      <c r="M59" s="97">
        <v>2.2400000000000002</v>
      </c>
      <c r="N59" s="97">
        <v>-9.5299999999999994</v>
      </c>
    </row>
    <row r="60" spans="2:14" s="11" customFormat="1" ht="15" customHeight="1" x14ac:dyDescent="0.2">
      <c r="B60" s="265" t="s">
        <v>18</v>
      </c>
      <c r="C60" s="73"/>
      <c r="D60" s="73"/>
      <c r="E60" s="73"/>
      <c r="F60" s="73"/>
      <c r="G60" s="73"/>
      <c r="H60" s="73"/>
      <c r="I60" s="73"/>
      <c r="J60" s="73"/>
      <c r="K60" s="73"/>
      <c r="L60" s="97"/>
      <c r="M60" s="97"/>
      <c r="N60" s="97"/>
    </row>
    <row r="61" spans="2:14" s="11" customFormat="1" ht="15" customHeight="1" x14ac:dyDescent="0.2">
      <c r="B61" s="75">
        <v>2020</v>
      </c>
      <c r="C61" s="73"/>
      <c r="D61" s="76">
        <v>15</v>
      </c>
      <c r="E61" s="14">
        <v>0.73</v>
      </c>
      <c r="F61" s="14">
        <v>2.7</v>
      </c>
      <c r="G61" s="14">
        <v>0.37</v>
      </c>
      <c r="H61" s="14">
        <v>0.27</v>
      </c>
      <c r="I61" s="97">
        <v>-1.29</v>
      </c>
      <c r="J61" s="97">
        <v>-0.23</v>
      </c>
      <c r="K61" s="97">
        <v>-0.32</v>
      </c>
      <c r="L61" s="97">
        <v>0.18</v>
      </c>
      <c r="M61" s="97">
        <v>0.25</v>
      </c>
      <c r="N61" s="97">
        <v>-9</v>
      </c>
    </row>
    <row r="62" spans="2:14" s="11" customFormat="1" ht="15" customHeight="1" x14ac:dyDescent="0.2">
      <c r="B62" s="75">
        <v>2019</v>
      </c>
      <c r="C62" s="254"/>
      <c r="D62" s="76">
        <v>14</v>
      </c>
      <c r="E62" s="14">
        <v>0.62</v>
      </c>
      <c r="F62" s="14">
        <v>1.62</v>
      </c>
      <c r="G62" s="14">
        <v>0.62</v>
      </c>
      <c r="H62" s="14">
        <v>0.38</v>
      </c>
      <c r="I62" s="97">
        <v>28.02</v>
      </c>
      <c r="J62" s="97">
        <v>4.08</v>
      </c>
      <c r="K62" s="97">
        <v>6.61</v>
      </c>
      <c r="L62" s="97">
        <v>0.15</v>
      </c>
      <c r="M62" s="97">
        <v>0.24</v>
      </c>
      <c r="N62" s="97">
        <v>198.29</v>
      </c>
    </row>
    <row r="63" spans="2:14" s="11" customFormat="1" ht="15" customHeight="1" x14ac:dyDescent="0.2">
      <c r="B63" s="75">
        <v>2018</v>
      </c>
      <c r="C63" s="73"/>
      <c r="D63" s="76">
        <v>15</v>
      </c>
      <c r="E63" s="14">
        <v>0.52</v>
      </c>
      <c r="F63" s="14">
        <v>1.1000000000000001</v>
      </c>
      <c r="G63" s="14">
        <v>0.91</v>
      </c>
      <c r="H63" s="14">
        <v>0.48</v>
      </c>
      <c r="I63" s="97">
        <v>20.100000000000001</v>
      </c>
      <c r="J63" s="97">
        <v>1.61</v>
      </c>
      <c r="K63" s="97">
        <v>3.08</v>
      </c>
      <c r="L63" s="97">
        <v>0.08</v>
      </c>
      <c r="M63" s="97">
        <v>0.15</v>
      </c>
      <c r="N63" s="97">
        <v>102.87</v>
      </c>
    </row>
    <row r="64" spans="2:14" s="11" customFormat="1" ht="15" customHeight="1" x14ac:dyDescent="0.2">
      <c r="B64" s="75">
        <v>2017</v>
      </c>
      <c r="C64" s="254"/>
      <c r="D64" s="76">
        <v>15</v>
      </c>
      <c r="E64" s="14">
        <v>0.44</v>
      </c>
      <c r="F64" s="14">
        <v>0.79</v>
      </c>
      <c r="G64" s="14">
        <v>1.27</v>
      </c>
      <c r="H64" s="14">
        <v>0.56000000000000005</v>
      </c>
      <c r="I64" s="97">
        <v>-66.89</v>
      </c>
      <c r="J64" s="97">
        <v>-3.77</v>
      </c>
      <c r="K64" s="97">
        <v>-8.56</v>
      </c>
      <c r="L64" s="97">
        <v>0.06</v>
      </c>
      <c r="M64" s="97">
        <v>0.13</v>
      </c>
      <c r="N64" s="97">
        <v>-277.8</v>
      </c>
    </row>
    <row r="65" spans="2:14" s="11" customFormat="1" ht="15" customHeight="1" x14ac:dyDescent="0.2">
      <c r="B65" s="75">
        <v>2016</v>
      </c>
      <c r="C65" s="254"/>
      <c r="D65" s="76">
        <v>17</v>
      </c>
      <c r="E65" s="14">
        <v>0.39</v>
      </c>
      <c r="F65" s="14">
        <v>0.63</v>
      </c>
      <c r="G65" s="14">
        <v>1.58</v>
      </c>
      <c r="H65" s="14">
        <v>0.61</v>
      </c>
      <c r="I65" s="97">
        <v>22.7</v>
      </c>
      <c r="J65" s="97">
        <v>1.03</v>
      </c>
      <c r="K65" s="97">
        <v>2.66</v>
      </c>
      <c r="L65" s="97">
        <v>0.05</v>
      </c>
      <c r="M65" s="97">
        <v>0.12</v>
      </c>
      <c r="N65" s="97">
        <v>80.06</v>
      </c>
    </row>
    <row r="66" spans="2:14" s="11" customFormat="1" ht="15" customHeight="1" x14ac:dyDescent="0.2">
      <c r="B66" s="75">
        <v>2015</v>
      </c>
      <c r="C66" s="75" t="s">
        <v>50</v>
      </c>
      <c r="D66" s="76">
        <v>17</v>
      </c>
      <c r="E66" s="14">
        <v>0.51</v>
      </c>
      <c r="F66" s="14">
        <v>1.05</v>
      </c>
      <c r="G66" s="14">
        <v>0.96</v>
      </c>
      <c r="H66" s="14">
        <v>0.49</v>
      </c>
      <c r="I66" s="97">
        <v>-29.08</v>
      </c>
      <c r="J66" s="97">
        <v>-3.65</v>
      </c>
      <c r="K66" s="97">
        <v>-7.14</v>
      </c>
      <c r="L66" s="97">
        <v>0.13</v>
      </c>
      <c r="M66" s="97">
        <v>0.25</v>
      </c>
      <c r="N66" s="97">
        <v>-74.59</v>
      </c>
    </row>
    <row r="67" spans="2:14" s="11" customFormat="1" ht="15" customHeight="1" x14ac:dyDescent="0.2">
      <c r="B67" s="265" t="s">
        <v>19</v>
      </c>
      <c r="C67" s="73"/>
      <c r="D67" s="73"/>
      <c r="E67" s="73"/>
      <c r="F67" s="73"/>
      <c r="G67" s="73"/>
      <c r="H67" s="73"/>
      <c r="I67" s="73"/>
      <c r="J67" s="73"/>
      <c r="K67" s="73"/>
      <c r="L67" s="97"/>
      <c r="M67" s="97"/>
      <c r="N67" s="97"/>
    </row>
    <row r="68" spans="2:14" s="11" customFormat="1" ht="15" customHeight="1" x14ac:dyDescent="0.2">
      <c r="B68" s="75">
        <v>2020</v>
      </c>
      <c r="C68" s="73"/>
      <c r="D68" s="76">
        <v>471</v>
      </c>
      <c r="E68" s="14">
        <v>0.54</v>
      </c>
      <c r="F68" s="14">
        <v>1.1599999999999999</v>
      </c>
      <c r="G68" s="14">
        <v>0.86</v>
      </c>
      <c r="H68" s="14">
        <v>0.46</v>
      </c>
      <c r="I68" s="97">
        <v>1.31</v>
      </c>
      <c r="J68" s="97">
        <v>0.84</v>
      </c>
      <c r="K68" s="97">
        <v>1.57</v>
      </c>
      <c r="L68" s="97">
        <v>0.65</v>
      </c>
      <c r="M68" s="97">
        <v>1.2</v>
      </c>
      <c r="N68" s="97">
        <v>8.6</v>
      </c>
    </row>
    <row r="69" spans="2:14" s="11" customFormat="1" ht="15" customHeight="1" x14ac:dyDescent="0.2">
      <c r="B69" s="75">
        <v>2019</v>
      </c>
      <c r="C69" s="254"/>
      <c r="D69" s="76">
        <v>477</v>
      </c>
      <c r="E69" s="14">
        <v>0.5</v>
      </c>
      <c r="F69" s="14">
        <v>1.01</v>
      </c>
      <c r="G69" s="14">
        <v>0.99</v>
      </c>
      <c r="H69" s="14">
        <v>0.5</v>
      </c>
      <c r="I69" s="97">
        <v>4.9800000000000004</v>
      </c>
      <c r="J69" s="97">
        <v>3.74</v>
      </c>
      <c r="K69" s="97">
        <v>7.45</v>
      </c>
      <c r="L69" s="97">
        <v>0.75</v>
      </c>
      <c r="M69" s="97">
        <v>1.5</v>
      </c>
      <c r="N69" s="97">
        <v>37.79</v>
      </c>
    </row>
    <row r="70" spans="2:14" s="11" customFormat="1" ht="15" customHeight="1" x14ac:dyDescent="0.2">
      <c r="B70" s="75">
        <v>2018</v>
      </c>
      <c r="C70" s="73"/>
      <c r="D70" s="76">
        <v>462</v>
      </c>
      <c r="E70" s="14">
        <v>0.45</v>
      </c>
      <c r="F70" s="14">
        <v>0.81</v>
      </c>
      <c r="G70" s="14">
        <v>1.24</v>
      </c>
      <c r="H70" s="14">
        <v>0.55000000000000004</v>
      </c>
      <c r="I70" s="97">
        <v>6.35</v>
      </c>
      <c r="J70" s="97">
        <v>3.68</v>
      </c>
      <c r="K70" s="97">
        <v>8.24</v>
      </c>
      <c r="L70" s="97">
        <v>0.57999999999999996</v>
      </c>
      <c r="M70" s="97">
        <v>1.3</v>
      </c>
      <c r="N70" s="97">
        <v>37.770000000000003</v>
      </c>
    </row>
    <row r="71" spans="2:14" s="11" customFormat="1" ht="15" customHeight="1" x14ac:dyDescent="0.2">
      <c r="B71" s="75">
        <v>2017</v>
      </c>
      <c r="C71" s="254"/>
      <c r="D71" s="76">
        <v>458</v>
      </c>
      <c r="E71" s="14">
        <v>0.43</v>
      </c>
      <c r="F71" s="14">
        <v>0.75</v>
      </c>
      <c r="G71" s="14">
        <v>1.33</v>
      </c>
      <c r="H71" s="14">
        <v>0.56999999999999995</v>
      </c>
      <c r="I71" s="97">
        <v>5.01</v>
      </c>
      <c r="J71" s="97">
        <v>2.84</v>
      </c>
      <c r="K71" s="97">
        <v>6.6</v>
      </c>
      <c r="L71" s="97">
        <v>0.56999999999999995</v>
      </c>
      <c r="M71" s="97">
        <v>1.32</v>
      </c>
      <c r="N71" s="97">
        <v>28.63</v>
      </c>
    </row>
    <row r="72" spans="2:14" s="11" customFormat="1" ht="15" customHeight="1" x14ac:dyDescent="0.2">
      <c r="B72" s="75">
        <v>2016</v>
      </c>
      <c r="C72" s="254"/>
      <c r="D72" s="76">
        <v>446</v>
      </c>
      <c r="E72" s="14">
        <v>0.42</v>
      </c>
      <c r="F72" s="14">
        <v>0.71</v>
      </c>
      <c r="G72" s="14">
        <v>1.41</v>
      </c>
      <c r="H72" s="14">
        <v>0.57999999999999996</v>
      </c>
      <c r="I72" s="97">
        <v>3.78</v>
      </c>
      <c r="J72" s="97">
        <v>1.96</v>
      </c>
      <c r="K72" s="97">
        <v>4.71</v>
      </c>
      <c r="L72" s="97">
        <v>0.52</v>
      </c>
      <c r="M72" s="97">
        <v>1.25</v>
      </c>
      <c r="N72" s="97">
        <v>19.149999999999999</v>
      </c>
    </row>
    <row r="73" spans="2:14" s="11" customFormat="1" ht="15" customHeight="1" x14ac:dyDescent="0.2">
      <c r="B73" s="75">
        <v>2015</v>
      </c>
      <c r="C73" s="75" t="s">
        <v>50</v>
      </c>
      <c r="D73" s="76">
        <v>466</v>
      </c>
      <c r="E73" s="14">
        <v>0.4</v>
      </c>
      <c r="F73" s="14">
        <v>0.65</v>
      </c>
      <c r="G73" s="14">
        <v>1.53</v>
      </c>
      <c r="H73" s="14">
        <v>0.6</v>
      </c>
      <c r="I73" s="97">
        <v>-6.89</v>
      </c>
      <c r="J73" s="97">
        <v>-3.51</v>
      </c>
      <c r="K73" s="97">
        <v>-8.8800000000000008</v>
      </c>
      <c r="L73" s="97">
        <v>0.51</v>
      </c>
      <c r="M73" s="97">
        <v>1.29</v>
      </c>
      <c r="N73" s="97">
        <v>-34.53</v>
      </c>
    </row>
    <row r="74" spans="2:14" s="11" customFormat="1" ht="15" customHeight="1" x14ac:dyDescent="0.2">
      <c r="B74" s="265" t="s">
        <v>20</v>
      </c>
      <c r="C74" s="73"/>
      <c r="D74" s="73"/>
      <c r="E74" s="73"/>
      <c r="F74" s="73"/>
      <c r="G74" s="73"/>
      <c r="H74" s="73"/>
      <c r="I74" s="73"/>
      <c r="J74" s="73"/>
      <c r="K74" s="73"/>
      <c r="L74" s="97"/>
      <c r="M74" s="97"/>
      <c r="N74" s="97"/>
    </row>
    <row r="75" spans="2:14" s="11" customFormat="1" ht="15" customHeight="1" x14ac:dyDescent="0.2">
      <c r="B75" s="75">
        <v>2020</v>
      </c>
      <c r="C75" s="73"/>
      <c r="D75" s="76">
        <v>16</v>
      </c>
      <c r="E75" s="14">
        <v>0.28999999999999998</v>
      </c>
      <c r="F75" s="14">
        <v>0.42</v>
      </c>
      <c r="G75" s="14">
        <v>2.4</v>
      </c>
      <c r="H75" s="14">
        <v>0.71</v>
      </c>
      <c r="I75" s="97">
        <v>4.21</v>
      </c>
      <c r="J75" s="97">
        <v>1.34</v>
      </c>
      <c r="K75" s="97">
        <v>4.57</v>
      </c>
      <c r="L75" s="97">
        <v>0.32</v>
      </c>
      <c r="M75" s="97">
        <v>1.0900000000000001</v>
      </c>
      <c r="N75" s="97">
        <v>536</v>
      </c>
    </row>
    <row r="76" spans="2:14" s="11" customFormat="1" ht="15" customHeight="1" x14ac:dyDescent="0.2">
      <c r="B76" s="75">
        <v>2019</v>
      </c>
      <c r="C76" s="254"/>
      <c r="D76" s="76">
        <v>15</v>
      </c>
      <c r="E76" s="14">
        <v>0.28999999999999998</v>
      </c>
      <c r="F76" s="14">
        <v>0.42</v>
      </c>
      <c r="G76" s="14">
        <v>2.4</v>
      </c>
      <c r="H76" s="14">
        <v>0.71</v>
      </c>
      <c r="I76" s="97">
        <v>6.4</v>
      </c>
      <c r="J76" s="97">
        <v>2.27</v>
      </c>
      <c r="K76" s="97">
        <v>7.73</v>
      </c>
      <c r="L76" s="97">
        <v>0.36</v>
      </c>
      <c r="M76" s="97">
        <v>1.21</v>
      </c>
      <c r="N76" s="97">
        <v>977.6</v>
      </c>
    </row>
    <row r="77" spans="2:14" s="11" customFormat="1" ht="15" customHeight="1" x14ac:dyDescent="0.2">
      <c r="B77" s="75">
        <v>2018</v>
      </c>
      <c r="C77" s="73"/>
      <c r="D77" s="76">
        <v>14</v>
      </c>
      <c r="E77" s="14">
        <v>0.28999999999999998</v>
      </c>
      <c r="F77" s="14">
        <v>0.41</v>
      </c>
      <c r="G77" s="14">
        <v>2.4500000000000002</v>
      </c>
      <c r="H77" s="14">
        <v>0.71</v>
      </c>
      <c r="I77" s="97">
        <v>6.69</v>
      </c>
      <c r="J77" s="97">
        <v>2.2799999999999998</v>
      </c>
      <c r="K77" s="97">
        <v>7.86</v>
      </c>
      <c r="L77" s="97">
        <v>0.34</v>
      </c>
      <c r="M77" s="97">
        <v>1.17</v>
      </c>
      <c r="N77" s="250">
        <v>1008.29</v>
      </c>
    </row>
    <row r="78" spans="2:14" s="11" customFormat="1" ht="15" customHeight="1" x14ac:dyDescent="0.2">
      <c r="B78" s="75">
        <v>2017</v>
      </c>
      <c r="C78" s="254"/>
      <c r="D78" s="76">
        <v>12</v>
      </c>
      <c r="E78" s="14">
        <v>0.26</v>
      </c>
      <c r="F78" s="14">
        <v>0.35</v>
      </c>
      <c r="G78" s="14">
        <v>2.87</v>
      </c>
      <c r="H78" s="14">
        <v>0.74</v>
      </c>
      <c r="I78" s="97">
        <v>5.35</v>
      </c>
      <c r="J78" s="97">
        <v>1.83</v>
      </c>
      <c r="K78" s="97">
        <v>7.07</v>
      </c>
      <c r="L78" s="97">
        <v>0.34</v>
      </c>
      <c r="M78" s="97">
        <v>1.32</v>
      </c>
      <c r="N78" s="97">
        <v>900.33</v>
      </c>
    </row>
    <row r="79" spans="2:14" s="11" customFormat="1" ht="15" customHeight="1" x14ac:dyDescent="0.2">
      <c r="B79" s="75">
        <v>2016</v>
      </c>
      <c r="C79" s="254"/>
      <c r="D79" s="76">
        <v>11</v>
      </c>
      <c r="E79" s="14">
        <v>0.25</v>
      </c>
      <c r="F79" s="14">
        <v>0.34</v>
      </c>
      <c r="G79" s="14">
        <v>2.95</v>
      </c>
      <c r="H79" s="14">
        <v>0.75</v>
      </c>
      <c r="I79" s="97">
        <v>4.45</v>
      </c>
      <c r="J79" s="97">
        <v>1.3</v>
      </c>
      <c r="K79" s="97">
        <v>5.12</v>
      </c>
      <c r="L79" s="97">
        <v>0.28999999999999998</v>
      </c>
      <c r="M79" s="97">
        <v>1.1499999999999999</v>
      </c>
      <c r="N79" s="97">
        <v>714.91</v>
      </c>
    </row>
    <row r="80" spans="2:14" s="11" customFormat="1" ht="15" customHeight="1" x14ac:dyDescent="0.2">
      <c r="B80" s="75">
        <v>2015</v>
      </c>
      <c r="C80" s="75" t="s">
        <v>50</v>
      </c>
      <c r="D80" s="76">
        <v>11</v>
      </c>
      <c r="E80" s="14">
        <v>0.26</v>
      </c>
      <c r="F80" s="14">
        <v>0.34</v>
      </c>
      <c r="G80" s="14">
        <v>2.9</v>
      </c>
      <c r="H80" s="14">
        <v>0.74</v>
      </c>
      <c r="I80" s="97">
        <v>3.75</v>
      </c>
      <c r="J80" s="97">
        <v>1.17</v>
      </c>
      <c r="K80" s="97">
        <v>4.5599999999999996</v>
      </c>
      <c r="L80" s="97">
        <v>0.31</v>
      </c>
      <c r="M80" s="97">
        <v>1.22</v>
      </c>
      <c r="N80" s="97">
        <v>653.64</v>
      </c>
    </row>
    <row r="81" spans="2:14" s="11" customFormat="1" ht="15" customHeight="1" x14ac:dyDescent="0.2">
      <c r="B81" s="265" t="s">
        <v>21</v>
      </c>
      <c r="C81" s="73"/>
      <c r="D81" s="73"/>
      <c r="E81" s="73"/>
      <c r="F81" s="73"/>
      <c r="G81" s="73"/>
      <c r="H81" s="73"/>
      <c r="I81" s="73"/>
      <c r="J81" s="73"/>
      <c r="K81" s="73"/>
      <c r="L81" s="97"/>
      <c r="M81" s="97"/>
      <c r="N81" s="97"/>
    </row>
    <row r="82" spans="2:14" s="11" customFormat="1" ht="15" customHeight="1" x14ac:dyDescent="0.2">
      <c r="B82" s="75">
        <v>2020</v>
      </c>
      <c r="C82" s="73"/>
      <c r="D82" s="76">
        <v>20</v>
      </c>
      <c r="E82" s="14">
        <v>0.44</v>
      </c>
      <c r="F82" s="14">
        <v>0.79</v>
      </c>
      <c r="G82" s="14">
        <v>1.27</v>
      </c>
      <c r="H82" s="14">
        <v>0.56000000000000005</v>
      </c>
      <c r="I82" s="97">
        <v>3.32</v>
      </c>
      <c r="J82" s="97">
        <v>0.39</v>
      </c>
      <c r="K82" s="97">
        <v>0.88</v>
      </c>
      <c r="L82" s="97">
        <v>0.12</v>
      </c>
      <c r="M82" s="97">
        <v>0.26</v>
      </c>
      <c r="N82" s="97">
        <v>74.599999999999994</v>
      </c>
    </row>
    <row r="83" spans="2:14" s="11" customFormat="1" ht="15" customHeight="1" x14ac:dyDescent="0.2">
      <c r="B83" s="75">
        <v>2019</v>
      </c>
      <c r="C83" s="254"/>
      <c r="D83" s="76">
        <v>22</v>
      </c>
      <c r="E83" s="14">
        <v>0.39</v>
      </c>
      <c r="F83" s="14">
        <v>0.65</v>
      </c>
      <c r="G83" s="14">
        <v>1.55</v>
      </c>
      <c r="H83" s="14">
        <v>0.61</v>
      </c>
      <c r="I83" s="97">
        <v>8.6199999999999992</v>
      </c>
      <c r="J83" s="97">
        <v>0.98</v>
      </c>
      <c r="K83" s="97">
        <v>2.5099999999999998</v>
      </c>
      <c r="L83" s="97">
        <v>0.11</v>
      </c>
      <c r="M83" s="97">
        <v>0.28999999999999998</v>
      </c>
      <c r="N83" s="97">
        <v>183.32</v>
      </c>
    </row>
    <row r="84" spans="2:14" s="11" customFormat="1" ht="15" customHeight="1" x14ac:dyDescent="0.2">
      <c r="B84" s="75">
        <v>2018</v>
      </c>
      <c r="C84" s="73"/>
      <c r="D84" s="76">
        <v>21</v>
      </c>
      <c r="E84" s="14">
        <v>0.37</v>
      </c>
      <c r="F84" s="14">
        <v>0.57999999999999996</v>
      </c>
      <c r="G84" s="14">
        <v>1.73</v>
      </c>
      <c r="H84" s="14">
        <v>0.63</v>
      </c>
      <c r="I84" s="97">
        <v>5.61</v>
      </c>
      <c r="J84" s="97">
        <v>0.57999999999999996</v>
      </c>
      <c r="K84" s="97">
        <v>1.58</v>
      </c>
      <c r="L84" s="97">
        <v>0.1</v>
      </c>
      <c r="M84" s="97">
        <v>0.28000000000000003</v>
      </c>
      <c r="N84" s="97">
        <v>115.71</v>
      </c>
    </row>
    <row r="85" spans="2:14" s="11" customFormat="1" ht="15" customHeight="1" x14ac:dyDescent="0.2">
      <c r="B85" s="75">
        <v>2017</v>
      </c>
      <c r="C85" s="254"/>
      <c r="D85" s="76">
        <v>26</v>
      </c>
      <c r="E85" s="14">
        <v>0.31</v>
      </c>
      <c r="F85" s="14">
        <v>0.45</v>
      </c>
      <c r="G85" s="14">
        <v>2.2000000000000002</v>
      </c>
      <c r="H85" s="14">
        <v>0.69</v>
      </c>
      <c r="I85" s="97">
        <v>3.65</v>
      </c>
      <c r="J85" s="97">
        <v>0.41</v>
      </c>
      <c r="K85" s="97">
        <v>1.32</v>
      </c>
      <c r="L85" s="97">
        <v>0.11</v>
      </c>
      <c r="M85" s="97">
        <v>0.36</v>
      </c>
      <c r="N85" s="97">
        <v>63.27</v>
      </c>
    </row>
    <row r="86" spans="2:14" s="11" customFormat="1" ht="15" customHeight="1" x14ac:dyDescent="0.2">
      <c r="B86" s="75">
        <v>2016</v>
      </c>
      <c r="C86" s="254"/>
      <c r="D86" s="76">
        <v>24</v>
      </c>
      <c r="E86" s="14">
        <v>0.3</v>
      </c>
      <c r="F86" s="14">
        <v>0.42</v>
      </c>
      <c r="G86" s="14">
        <v>2.36</v>
      </c>
      <c r="H86" s="14">
        <v>0.7</v>
      </c>
      <c r="I86" s="97">
        <v>-0.25</v>
      </c>
      <c r="J86" s="97">
        <v>-0.02</v>
      </c>
      <c r="K86" s="97">
        <v>-0.08</v>
      </c>
      <c r="L86" s="97">
        <v>0.1</v>
      </c>
      <c r="M86" s="97">
        <v>0.34</v>
      </c>
      <c r="N86" s="97">
        <v>-4.21</v>
      </c>
    </row>
    <row r="87" spans="2:14" s="11" customFormat="1" ht="15" customHeight="1" x14ac:dyDescent="0.2">
      <c r="B87" s="75">
        <v>2015</v>
      </c>
      <c r="C87" s="75" t="s">
        <v>50</v>
      </c>
      <c r="D87" s="76">
        <v>21</v>
      </c>
      <c r="E87" s="14">
        <v>0.43</v>
      </c>
      <c r="F87" s="14">
        <v>0.76</v>
      </c>
      <c r="G87" s="14">
        <v>1.32</v>
      </c>
      <c r="H87" s="14">
        <v>0.56999999999999995</v>
      </c>
      <c r="I87" s="97">
        <v>5.88</v>
      </c>
      <c r="J87" s="97">
        <v>0.83</v>
      </c>
      <c r="K87" s="97">
        <v>1.94</v>
      </c>
      <c r="L87" s="97">
        <v>0.14000000000000001</v>
      </c>
      <c r="M87" s="97">
        <v>0.33</v>
      </c>
      <c r="N87" s="97">
        <v>112.86</v>
      </c>
    </row>
    <row r="88" spans="2:14" s="11" customFormat="1" ht="15" customHeight="1" x14ac:dyDescent="0.2">
      <c r="B88" s="265" t="s">
        <v>22</v>
      </c>
      <c r="C88" s="73"/>
      <c r="D88" s="73"/>
      <c r="E88" s="73"/>
      <c r="F88" s="73"/>
      <c r="G88" s="73"/>
      <c r="H88" s="73"/>
      <c r="I88" s="73"/>
      <c r="J88" s="73"/>
      <c r="K88" s="73"/>
      <c r="L88" s="97"/>
      <c r="M88" s="97"/>
      <c r="N88" s="97"/>
    </row>
    <row r="89" spans="2:14" s="11" customFormat="1" ht="15" customHeight="1" x14ac:dyDescent="0.2">
      <c r="B89" s="75">
        <v>2020</v>
      </c>
      <c r="C89" s="73"/>
      <c r="D89" s="76">
        <v>965</v>
      </c>
      <c r="E89" s="14">
        <v>0.33</v>
      </c>
      <c r="F89" s="14">
        <v>0.49</v>
      </c>
      <c r="G89" s="14">
        <v>2.02</v>
      </c>
      <c r="H89" s="14">
        <v>0.67</v>
      </c>
      <c r="I89" s="97">
        <v>12.44</v>
      </c>
      <c r="J89" s="97">
        <v>5.73</v>
      </c>
      <c r="K89" s="97">
        <v>17.329999999999998</v>
      </c>
      <c r="L89" s="97">
        <v>0.46</v>
      </c>
      <c r="M89" s="97">
        <v>1.39</v>
      </c>
      <c r="N89" s="97">
        <v>73.48</v>
      </c>
    </row>
    <row r="90" spans="2:14" s="11" customFormat="1" ht="15" customHeight="1" x14ac:dyDescent="0.2">
      <c r="B90" s="75">
        <v>2019</v>
      </c>
      <c r="C90" s="254"/>
      <c r="D90" s="76">
        <v>940</v>
      </c>
      <c r="E90" s="14">
        <v>0.35</v>
      </c>
      <c r="F90" s="14">
        <v>0.53</v>
      </c>
      <c r="G90" s="14">
        <v>1.88</v>
      </c>
      <c r="H90" s="14">
        <v>0.65</v>
      </c>
      <c r="I90" s="97">
        <v>12.89</v>
      </c>
      <c r="J90" s="97">
        <v>6.71</v>
      </c>
      <c r="K90" s="97">
        <v>19.329999999999998</v>
      </c>
      <c r="L90" s="97">
        <v>0.52</v>
      </c>
      <c r="M90" s="97">
        <v>1.5</v>
      </c>
      <c r="N90" s="97">
        <v>91.18</v>
      </c>
    </row>
    <row r="91" spans="2:14" s="11" customFormat="1" ht="15" customHeight="1" x14ac:dyDescent="0.2">
      <c r="B91" s="75">
        <v>2018</v>
      </c>
      <c r="C91" s="73"/>
      <c r="D91" s="76">
        <v>878</v>
      </c>
      <c r="E91" s="14">
        <v>0.26</v>
      </c>
      <c r="F91" s="14">
        <v>0.36</v>
      </c>
      <c r="G91" s="14">
        <v>2.8</v>
      </c>
      <c r="H91" s="14">
        <v>0.74</v>
      </c>
      <c r="I91" s="97">
        <v>5.85</v>
      </c>
      <c r="J91" s="97">
        <v>2.37</v>
      </c>
      <c r="K91" s="97">
        <v>9.02</v>
      </c>
      <c r="L91" s="97">
        <v>0.41</v>
      </c>
      <c r="M91" s="97">
        <v>1.54</v>
      </c>
      <c r="N91" s="97">
        <v>31.91</v>
      </c>
    </row>
    <row r="92" spans="2:14" s="11" customFormat="1" ht="15" customHeight="1" x14ac:dyDescent="0.2">
      <c r="B92" s="75">
        <v>2017</v>
      </c>
      <c r="C92" s="254"/>
      <c r="D92" s="76">
        <v>839</v>
      </c>
      <c r="E92" s="14">
        <v>0.23</v>
      </c>
      <c r="F92" s="14">
        <v>0.28999999999999998</v>
      </c>
      <c r="G92" s="14">
        <v>3.44</v>
      </c>
      <c r="H92" s="14">
        <v>0.77</v>
      </c>
      <c r="I92" s="97">
        <v>6.52</v>
      </c>
      <c r="J92" s="97">
        <v>2.2400000000000002</v>
      </c>
      <c r="K92" s="97">
        <v>9.93</v>
      </c>
      <c r="L92" s="97">
        <v>0.34</v>
      </c>
      <c r="M92" s="97">
        <v>1.52</v>
      </c>
      <c r="N92" s="97">
        <v>31.58</v>
      </c>
    </row>
    <row r="93" spans="2:14" s="11" customFormat="1" ht="15" customHeight="1" x14ac:dyDescent="0.2">
      <c r="B93" s="75">
        <v>2016</v>
      </c>
      <c r="C93" s="254"/>
      <c r="D93" s="76">
        <v>832</v>
      </c>
      <c r="E93" s="14">
        <v>0.2</v>
      </c>
      <c r="F93" s="14">
        <v>0.25</v>
      </c>
      <c r="G93" s="14">
        <v>4.0199999999999996</v>
      </c>
      <c r="H93" s="14">
        <v>0.8</v>
      </c>
      <c r="I93" s="97">
        <v>4.53</v>
      </c>
      <c r="J93" s="97">
        <v>1.4</v>
      </c>
      <c r="K93" s="97">
        <v>7.03</v>
      </c>
      <c r="L93" s="97">
        <v>0.31</v>
      </c>
      <c r="M93" s="97">
        <v>1.55</v>
      </c>
      <c r="N93" s="97">
        <v>20.57</v>
      </c>
    </row>
    <row r="94" spans="2:14" s="11" customFormat="1" ht="15" customHeight="1" x14ac:dyDescent="0.2">
      <c r="B94" s="75">
        <v>2015</v>
      </c>
      <c r="C94" s="75" t="s">
        <v>50</v>
      </c>
      <c r="D94" s="76">
        <v>857</v>
      </c>
      <c r="E94" s="14">
        <v>0.19</v>
      </c>
      <c r="F94" s="14">
        <v>0.24</v>
      </c>
      <c r="G94" s="14">
        <v>4.21</v>
      </c>
      <c r="H94" s="14">
        <v>0.81</v>
      </c>
      <c r="I94" s="97">
        <v>-1.53</v>
      </c>
      <c r="J94" s="97">
        <v>-0.4</v>
      </c>
      <c r="K94" s="97">
        <v>-2.11</v>
      </c>
      <c r="L94" s="97">
        <v>0.26</v>
      </c>
      <c r="M94" s="97">
        <v>1.38</v>
      </c>
      <c r="N94" s="97">
        <v>-6.77</v>
      </c>
    </row>
    <row r="95" spans="2:14" s="11" customFormat="1" ht="15" customHeight="1" x14ac:dyDescent="0.2">
      <c r="B95" s="265" t="s">
        <v>23</v>
      </c>
      <c r="C95" s="73"/>
      <c r="D95" s="73"/>
      <c r="E95" s="73"/>
      <c r="F95" s="73"/>
      <c r="G95" s="73"/>
      <c r="H95" s="73"/>
      <c r="I95" s="73"/>
      <c r="J95" s="73"/>
      <c r="K95" s="73"/>
      <c r="L95" s="97"/>
      <c r="M95" s="97"/>
      <c r="N95" s="97"/>
    </row>
    <row r="96" spans="2:14" s="11" customFormat="1" ht="15" customHeight="1" x14ac:dyDescent="0.2">
      <c r="B96" s="75">
        <v>2020</v>
      </c>
      <c r="C96" s="73"/>
      <c r="D96" s="76">
        <v>2112</v>
      </c>
      <c r="E96" s="14">
        <v>0.38</v>
      </c>
      <c r="F96" s="14">
        <v>0.61</v>
      </c>
      <c r="G96" s="14">
        <v>1.63</v>
      </c>
      <c r="H96" s="14">
        <v>0.62</v>
      </c>
      <c r="I96" s="97">
        <v>5.0999999999999996</v>
      </c>
      <c r="J96" s="97">
        <v>4.43</v>
      </c>
      <c r="K96" s="97">
        <v>11.63</v>
      </c>
      <c r="L96" s="97">
        <v>0.87</v>
      </c>
      <c r="M96" s="97">
        <v>2.2799999999999998</v>
      </c>
      <c r="N96" s="97">
        <v>48.92</v>
      </c>
    </row>
    <row r="97" spans="2:14" s="11" customFormat="1" ht="15" customHeight="1" x14ac:dyDescent="0.2">
      <c r="B97" s="75">
        <v>2019</v>
      </c>
      <c r="C97" s="254"/>
      <c r="D97" s="76">
        <v>2100</v>
      </c>
      <c r="E97" s="14">
        <v>0.38</v>
      </c>
      <c r="F97" s="14">
        <v>0.61</v>
      </c>
      <c r="G97" s="14">
        <v>1.63</v>
      </c>
      <c r="H97" s="14">
        <v>0.62</v>
      </c>
      <c r="I97" s="97">
        <v>6.36</v>
      </c>
      <c r="J97" s="97">
        <v>5.96</v>
      </c>
      <c r="K97" s="97">
        <v>15.7</v>
      </c>
      <c r="L97" s="97">
        <v>0.94</v>
      </c>
      <c r="M97" s="97">
        <v>2.4700000000000002</v>
      </c>
      <c r="N97" s="97">
        <v>62.2</v>
      </c>
    </row>
    <row r="98" spans="2:14" s="11" customFormat="1" ht="15" customHeight="1" x14ac:dyDescent="0.2">
      <c r="B98" s="75">
        <v>2018</v>
      </c>
      <c r="C98" s="73"/>
      <c r="D98" s="76">
        <v>2069</v>
      </c>
      <c r="E98" s="14">
        <v>0.43</v>
      </c>
      <c r="F98" s="14">
        <v>0.74</v>
      </c>
      <c r="G98" s="14">
        <v>1.34</v>
      </c>
      <c r="H98" s="14">
        <v>0.56999999999999995</v>
      </c>
      <c r="I98" s="97">
        <v>5.27</v>
      </c>
      <c r="J98" s="97">
        <v>4.87</v>
      </c>
      <c r="K98" s="97">
        <v>11.42</v>
      </c>
      <c r="L98" s="97">
        <v>0.93</v>
      </c>
      <c r="M98" s="97">
        <v>2.17</v>
      </c>
      <c r="N98" s="97">
        <v>47.76</v>
      </c>
    </row>
    <row r="99" spans="2:14" s="11" customFormat="1" ht="15" customHeight="1" x14ac:dyDescent="0.2">
      <c r="B99" s="75">
        <v>2017</v>
      </c>
      <c r="C99" s="254"/>
      <c r="D99" s="76">
        <v>2022</v>
      </c>
      <c r="E99" s="14">
        <v>0.43</v>
      </c>
      <c r="F99" s="14">
        <v>0.75</v>
      </c>
      <c r="G99" s="14">
        <v>1.34</v>
      </c>
      <c r="H99" s="14">
        <v>0.56999999999999995</v>
      </c>
      <c r="I99" s="97">
        <v>4.17</v>
      </c>
      <c r="J99" s="97">
        <v>3.83</v>
      </c>
      <c r="K99" s="97">
        <v>8.9600000000000009</v>
      </c>
      <c r="L99" s="97">
        <v>0.92</v>
      </c>
      <c r="M99" s="97">
        <v>2.15</v>
      </c>
      <c r="N99" s="97">
        <v>35.33</v>
      </c>
    </row>
    <row r="100" spans="2:14" s="11" customFormat="1" ht="15" customHeight="1" x14ac:dyDescent="0.2">
      <c r="B100" s="75">
        <v>2016</v>
      </c>
      <c r="C100" s="254"/>
      <c r="D100" s="76">
        <v>1989</v>
      </c>
      <c r="E100" s="14">
        <v>0.44</v>
      </c>
      <c r="F100" s="14">
        <v>0.79</v>
      </c>
      <c r="G100" s="14">
        <v>1.27</v>
      </c>
      <c r="H100" s="14">
        <v>0.56000000000000005</v>
      </c>
      <c r="I100" s="97">
        <v>4.6399999999999997</v>
      </c>
      <c r="J100" s="97">
        <v>4.01</v>
      </c>
      <c r="K100" s="97">
        <v>9.1300000000000008</v>
      </c>
      <c r="L100" s="97">
        <v>0.86</v>
      </c>
      <c r="M100" s="97">
        <v>1.97</v>
      </c>
      <c r="N100" s="97">
        <v>35.03</v>
      </c>
    </row>
    <row r="101" spans="2:14" s="11" customFormat="1" ht="15" customHeight="1" x14ac:dyDescent="0.2">
      <c r="B101" s="75">
        <v>2015</v>
      </c>
      <c r="C101" s="75" t="s">
        <v>50</v>
      </c>
      <c r="D101" s="76">
        <v>1999</v>
      </c>
      <c r="E101" s="14">
        <v>0.43</v>
      </c>
      <c r="F101" s="14">
        <v>0.74</v>
      </c>
      <c r="G101" s="14">
        <v>1.35</v>
      </c>
      <c r="H101" s="14">
        <v>0.56999999999999995</v>
      </c>
      <c r="I101" s="97">
        <v>2.63</v>
      </c>
      <c r="J101" s="97">
        <v>2.5299999999999998</v>
      </c>
      <c r="K101" s="97">
        <v>5.94</v>
      </c>
      <c r="L101" s="97">
        <v>0.96</v>
      </c>
      <c r="M101" s="97">
        <v>2.2599999999999998</v>
      </c>
      <c r="N101" s="97">
        <v>18.77</v>
      </c>
    </row>
    <row r="102" spans="2:14" s="11" customFormat="1" ht="15" customHeight="1" x14ac:dyDescent="0.2">
      <c r="B102" s="265" t="s">
        <v>24</v>
      </c>
      <c r="C102" s="73"/>
      <c r="D102" s="73"/>
      <c r="E102" s="73"/>
      <c r="F102" s="73"/>
      <c r="G102" s="73"/>
      <c r="H102" s="73"/>
      <c r="I102" s="73"/>
      <c r="J102" s="73"/>
      <c r="K102" s="73"/>
      <c r="L102" s="97"/>
      <c r="M102" s="97"/>
      <c r="N102" s="97"/>
    </row>
    <row r="103" spans="2:14" s="11" customFormat="1" ht="15" customHeight="1" x14ac:dyDescent="0.2">
      <c r="B103" s="75">
        <v>2020</v>
      </c>
      <c r="C103" s="73"/>
      <c r="D103" s="76">
        <v>664</v>
      </c>
      <c r="E103" s="14">
        <v>0.45</v>
      </c>
      <c r="F103" s="14">
        <v>0.81</v>
      </c>
      <c r="G103" s="14">
        <v>1.24</v>
      </c>
      <c r="H103" s="14">
        <v>0.55000000000000004</v>
      </c>
      <c r="I103" s="97">
        <v>6.2</v>
      </c>
      <c r="J103" s="97">
        <v>2.35</v>
      </c>
      <c r="K103" s="97">
        <v>5.26</v>
      </c>
      <c r="L103" s="97">
        <v>0.38</v>
      </c>
      <c r="M103" s="97">
        <v>0.85</v>
      </c>
      <c r="N103" s="97">
        <v>35.44</v>
      </c>
    </row>
    <row r="104" spans="2:14" s="11" customFormat="1" ht="15" customHeight="1" x14ac:dyDescent="0.2">
      <c r="B104" s="75">
        <v>2019</v>
      </c>
      <c r="C104" s="254"/>
      <c r="D104" s="76">
        <v>660</v>
      </c>
      <c r="E104" s="14">
        <v>0.54</v>
      </c>
      <c r="F104" s="14">
        <v>1.1499999999999999</v>
      </c>
      <c r="G104" s="14">
        <v>0.87</v>
      </c>
      <c r="H104" s="14">
        <v>0.46</v>
      </c>
      <c r="I104" s="97">
        <v>10.37</v>
      </c>
      <c r="J104" s="97">
        <v>5.35</v>
      </c>
      <c r="K104" s="97">
        <v>9.99</v>
      </c>
      <c r="L104" s="97">
        <v>0.52</v>
      </c>
      <c r="M104" s="97">
        <v>0.96</v>
      </c>
      <c r="N104" s="97">
        <v>66.260000000000005</v>
      </c>
    </row>
    <row r="105" spans="2:14" s="11" customFormat="1" ht="15" customHeight="1" x14ac:dyDescent="0.2">
      <c r="B105" s="75">
        <v>2018</v>
      </c>
      <c r="C105" s="73"/>
      <c r="D105" s="76">
        <v>667</v>
      </c>
      <c r="E105" s="14">
        <v>0.43</v>
      </c>
      <c r="F105" s="14">
        <v>0.76</v>
      </c>
      <c r="G105" s="14">
        <v>1.31</v>
      </c>
      <c r="H105" s="14">
        <v>0.56999999999999995</v>
      </c>
      <c r="I105" s="97">
        <v>9.01</v>
      </c>
      <c r="J105" s="97">
        <v>4.62</v>
      </c>
      <c r="K105" s="97">
        <v>10.69</v>
      </c>
      <c r="L105" s="97">
        <v>0.51</v>
      </c>
      <c r="M105" s="97">
        <v>1.19</v>
      </c>
      <c r="N105" s="97">
        <v>48.78</v>
      </c>
    </row>
    <row r="106" spans="2:14" s="11" customFormat="1" ht="15" customHeight="1" x14ac:dyDescent="0.2">
      <c r="B106" s="75">
        <v>2017</v>
      </c>
      <c r="C106" s="254"/>
      <c r="D106" s="76">
        <v>669</v>
      </c>
      <c r="E106" s="14">
        <v>0.38</v>
      </c>
      <c r="F106" s="14">
        <v>0.62</v>
      </c>
      <c r="G106" s="14">
        <v>1.62</v>
      </c>
      <c r="H106" s="14">
        <v>0.62</v>
      </c>
      <c r="I106" s="97">
        <v>6.54</v>
      </c>
      <c r="J106" s="97">
        <v>3.05</v>
      </c>
      <c r="K106" s="97">
        <v>7.99</v>
      </c>
      <c r="L106" s="97">
        <v>0.47</v>
      </c>
      <c r="M106" s="97">
        <v>1.22</v>
      </c>
      <c r="N106" s="97">
        <v>32.44</v>
      </c>
    </row>
    <row r="107" spans="2:14" s="11" customFormat="1" ht="15" customHeight="1" x14ac:dyDescent="0.2">
      <c r="B107" s="75">
        <v>2016</v>
      </c>
      <c r="C107" s="254"/>
      <c r="D107" s="76">
        <v>694</v>
      </c>
      <c r="E107" s="14">
        <v>0.36</v>
      </c>
      <c r="F107" s="14">
        <v>0.56999999999999995</v>
      </c>
      <c r="G107" s="14">
        <v>1.75</v>
      </c>
      <c r="H107" s="14">
        <v>0.64</v>
      </c>
      <c r="I107" s="97">
        <v>15.53</v>
      </c>
      <c r="J107" s="97">
        <v>5.59</v>
      </c>
      <c r="K107" s="97">
        <v>15.37</v>
      </c>
      <c r="L107" s="97">
        <v>0.36</v>
      </c>
      <c r="M107" s="97">
        <v>0.99</v>
      </c>
      <c r="N107" s="97">
        <v>63.29</v>
      </c>
    </row>
    <row r="108" spans="2:14" s="11" customFormat="1" ht="15" customHeight="1" x14ac:dyDescent="0.2">
      <c r="B108" s="75">
        <v>2015</v>
      </c>
      <c r="C108" s="75" t="s">
        <v>50</v>
      </c>
      <c r="D108" s="76">
        <v>715</v>
      </c>
      <c r="E108" s="14">
        <v>0.33</v>
      </c>
      <c r="F108" s="14">
        <v>0.5</v>
      </c>
      <c r="G108" s="14">
        <v>2</v>
      </c>
      <c r="H108" s="14">
        <v>0.67</v>
      </c>
      <c r="I108" s="97">
        <v>14.06</v>
      </c>
      <c r="J108" s="97">
        <v>4.16</v>
      </c>
      <c r="K108" s="97">
        <v>12.46</v>
      </c>
      <c r="L108" s="97">
        <v>0.3</v>
      </c>
      <c r="M108" s="97">
        <v>0.89</v>
      </c>
      <c r="N108" s="97">
        <v>51.99</v>
      </c>
    </row>
    <row r="109" spans="2:14" s="11" customFormat="1" ht="15" customHeight="1" x14ac:dyDescent="0.2">
      <c r="B109" s="265" t="s">
        <v>25</v>
      </c>
      <c r="C109" s="73"/>
      <c r="D109" s="73"/>
      <c r="E109" s="73"/>
      <c r="F109" s="73"/>
      <c r="G109" s="73"/>
      <c r="H109" s="73"/>
      <c r="I109" s="73"/>
      <c r="J109" s="73"/>
      <c r="K109" s="73"/>
      <c r="L109" s="97"/>
      <c r="M109" s="97"/>
      <c r="N109" s="97"/>
    </row>
    <row r="110" spans="2:14" s="11" customFormat="1" ht="15" customHeight="1" x14ac:dyDescent="0.2">
      <c r="B110" s="75">
        <v>2020</v>
      </c>
      <c r="C110" s="73"/>
      <c r="D110" s="76">
        <v>1697</v>
      </c>
      <c r="E110" s="14">
        <v>0.38</v>
      </c>
      <c r="F110" s="14">
        <v>0.62</v>
      </c>
      <c r="G110" s="14">
        <v>1.62</v>
      </c>
      <c r="H110" s="14">
        <v>0.62</v>
      </c>
      <c r="I110" s="97">
        <v>-39.29</v>
      </c>
      <c r="J110" s="97">
        <v>-5.99</v>
      </c>
      <c r="K110" s="97">
        <v>-15.68</v>
      </c>
      <c r="L110" s="97">
        <v>0.15</v>
      </c>
      <c r="M110" s="97">
        <v>0.4</v>
      </c>
      <c r="N110" s="97">
        <v>-77.23</v>
      </c>
    </row>
    <row r="111" spans="2:14" s="11" customFormat="1" ht="15" customHeight="1" x14ac:dyDescent="0.2">
      <c r="B111" s="75">
        <v>2019</v>
      </c>
      <c r="C111" s="254"/>
      <c r="D111" s="76">
        <v>1669</v>
      </c>
      <c r="E111" s="14">
        <v>0.41</v>
      </c>
      <c r="F111" s="14">
        <v>0.7</v>
      </c>
      <c r="G111" s="14">
        <v>1.43</v>
      </c>
      <c r="H111" s="14">
        <v>0.59</v>
      </c>
      <c r="I111" s="97">
        <v>8.2799999999999994</v>
      </c>
      <c r="J111" s="97">
        <v>2.62</v>
      </c>
      <c r="K111" s="97">
        <v>6.37</v>
      </c>
      <c r="L111" s="97">
        <v>0.32</v>
      </c>
      <c r="M111" s="97">
        <v>0.77</v>
      </c>
      <c r="N111" s="97">
        <v>36.74</v>
      </c>
    </row>
    <row r="112" spans="2:14" s="11" customFormat="1" ht="15" customHeight="1" x14ac:dyDescent="0.2">
      <c r="B112" s="75">
        <v>2018</v>
      </c>
      <c r="C112" s="73"/>
      <c r="D112" s="76">
        <v>1599</v>
      </c>
      <c r="E112" s="14">
        <v>0.4</v>
      </c>
      <c r="F112" s="14">
        <v>0.68</v>
      </c>
      <c r="G112" s="14">
        <v>1.48</v>
      </c>
      <c r="H112" s="14">
        <v>0.6</v>
      </c>
      <c r="I112" s="97">
        <v>11.47</v>
      </c>
      <c r="J112" s="97">
        <v>3.73</v>
      </c>
      <c r="K112" s="97">
        <v>9.27</v>
      </c>
      <c r="L112" s="97">
        <v>0.33</v>
      </c>
      <c r="M112" s="97">
        <v>0.81</v>
      </c>
      <c r="N112" s="97">
        <v>51.78</v>
      </c>
    </row>
    <row r="113" spans="2:14" s="11" customFormat="1" ht="15" customHeight="1" x14ac:dyDescent="0.2">
      <c r="B113" s="75">
        <v>2017</v>
      </c>
      <c r="C113" s="254"/>
      <c r="D113" s="76">
        <v>1449</v>
      </c>
      <c r="E113" s="14">
        <v>0.39</v>
      </c>
      <c r="F113" s="14">
        <v>0.64</v>
      </c>
      <c r="G113" s="14">
        <v>1.56</v>
      </c>
      <c r="H113" s="14">
        <v>0.61</v>
      </c>
      <c r="I113" s="97">
        <v>11.36</v>
      </c>
      <c r="J113" s="97">
        <v>3.92</v>
      </c>
      <c r="K113" s="97">
        <v>10.050000000000001</v>
      </c>
      <c r="L113" s="97">
        <v>0.35</v>
      </c>
      <c r="M113" s="97">
        <v>0.89</v>
      </c>
      <c r="N113" s="97">
        <v>53.41</v>
      </c>
    </row>
    <row r="114" spans="2:14" s="11" customFormat="1" ht="15" customHeight="1" x14ac:dyDescent="0.2">
      <c r="B114" s="75">
        <v>2016</v>
      </c>
      <c r="C114" s="254"/>
      <c r="D114" s="76">
        <v>1356</v>
      </c>
      <c r="E114" s="14">
        <v>0.37</v>
      </c>
      <c r="F114" s="14">
        <v>0.6</v>
      </c>
      <c r="G114" s="14">
        <v>1.68</v>
      </c>
      <c r="H114" s="14">
        <v>0.63</v>
      </c>
      <c r="I114" s="97">
        <v>7.79</v>
      </c>
      <c r="J114" s="97">
        <v>2.52</v>
      </c>
      <c r="K114" s="97">
        <v>6.74</v>
      </c>
      <c r="L114" s="97">
        <v>0.32</v>
      </c>
      <c r="M114" s="97">
        <v>0.87</v>
      </c>
      <c r="N114" s="97">
        <v>34.700000000000003</v>
      </c>
    </row>
    <row r="115" spans="2:14" s="11" customFormat="1" ht="15" customHeight="1" x14ac:dyDescent="0.2">
      <c r="B115" s="75">
        <v>2015</v>
      </c>
      <c r="C115" s="75" t="s">
        <v>50</v>
      </c>
      <c r="D115" s="76">
        <v>1319</v>
      </c>
      <c r="E115" s="14">
        <v>0.36</v>
      </c>
      <c r="F115" s="14">
        <v>0.56000000000000005</v>
      </c>
      <c r="G115" s="14">
        <v>1.78</v>
      </c>
      <c r="H115" s="14">
        <v>0.64</v>
      </c>
      <c r="I115" s="97">
        <v>3.42</v>
      </c>
      <c r="J115" s="97">
        <v>1.05</v>
      </c>
      <c r="K115" s="97">
        <v>2.93</v>
      </c>
      <c r="L115" s="97">
        <v>0.31</v>
      </c>
      <c r="M115" s="97">
        <v>0.86</v>
      </c>
      <c r="N115" s="97">
        <v>13.52</v>
      </c>
    </row>
    <row r="116" spans="2:14" s="11" customFormat="1" ht="15" customHeight="1" x14ac:dyDescent="0.2">
      <c r="B116" s="265" t="s">
        <v>26</v>
      </c>
      <c r="C116" s="73"/>
      <c r="D116" s="73"/>
      <c r="E116" s="73"/>
      <c r="F116" s="73"/>
      <c r="G116" s="73"/>
      <c r="H116" s="73"/>
      <c r="I116" s="73"/>
      <c r="J116" s="73"/>
      <c r="K116" s="73"/>
      <c r="L116" s="97"/>
      <c r="M116" s="97"/>
      <c r="N116" s="97"/>
    </row>
    <row r="117" spans="2:14" s="11" customFormat="1" ht="15" customHeight="1" x14ac:dyDescent="0.2">
      <c r="B117" s="75">
        <v>2020</v>
      </c>
      <c r="C117" s="73"/>
      <c r="D117" s="76">
        <v>264</v>
      </c>
      <c r="E117" s="14">
        <v>0.45</v>
      </c>
      <c r="F117" s="14">
        <v>0.83</v>
      </c>
      <c r="G117" s="14">
        <v>1.21</v>
      </c>
      <c r="H117" s="14">
        <v>0.55000000000000004</v>
      </c>
      <c r="I117" s="97">
        <v>14.76</v>
      </c>
      <c r="J117" s="97">
        <v>10.75</v>
      </c>
      <c r="K117" s="97">
        <v>23.76</v>
      </c>
      <c r="L117" s="97">
        <v>0.73</v>
      </c>
      <c r="M117" s="97">
        <v>1.61</v>
      </c>
      <c r="N117" s="97">
        <v>96.26</v>
      </c>
    </row>
    <row r="118" spans="2:14" s="11" customFormat="1" ht="15" customHeight="1" x14ac:dyDescent="0.2">
      <c r="B118" s="75">
        <v>2019</v>
      </c>
      <c r="C118" s="254"/>
      <c r="D118" s="76">
        <v>258</v>
      </c>
      <c r="E118" s="14">
        <v>0.43</v>
      </c>
      <c r="F118" s="14">
        <v>0.74</v>
      </c>
      <c r="G118" s="14">
        <v>1.34</v>
      </c>
      <c r="H118" s="14">
        <v>0.56999999999999995</v>
      </c>
      <c r="I118" s="97">
        <v>11.47</v>
      </c>
      <c r="J118" s="97">
        <v>10.35</v>
      </c>
      <c r="K118" s="97">
        <v>24.24</v>
      </c>
      <c r="L118" s="97">
        <v>0.9</v>
      </c>
      <c r="M118" s="97">
        <v>2.11</v>
      </c>
      <c r="N118" s="97">
        <v>71.66</v>
      </c>
    </row>
    <row r="119" spans="2:14" s="11" customFormat="1" ht="15" customHeight="1" x14ac:dyDescent="0.2">
      <c r="B119" s="75">
        <v>2018</v>
      </c>
      <c r="C119" s="73"/>
      <c r="D119" s="76">
        <v>230</v>
      </c>
      <c r="E119" s="14">
        <v>0.43</v>
      </c>
      <c r="F119" s="14">
        <v>0.76</v>
      </c>
      <c r="G119" s="14">
        <v>1.32</v>
      </c>
      <c r="H119" s="14">
        <v>0.56999999999999995</v>
      </c>
      <c r="I119" s="97">
        <v>7.43</v>
      </c>
      <c r="J119" s="97">
        <v>5.79</v>
      </c>
      <c r="K119" s="97">
        <v>13.42</v>
      </c>
      <c r="L119" s="97">
        <v>0.78</v>
      </c>
      <c r="M119" s="97">
        <v>1.81</v>
      </c>
      <c r="N119" s="97">
        <v>38.51</v>
      </c>
    </row>
    <row r="120" spans="2:14" s="11" customFormat="1" ht="15" customHeight="1" x14ac:dyDescent="0.2">
      <c r="B120" s="75">
        <v>2017</v>
      </c>
      <c r="C120" s="254"/>
      <c r="D120" s="76">
        <v>214</v>
      </c>
      <c r="E120" s="14">
        <v>0.47</v>
      </c>
      <c r="F120" s="14">
        <v>0.89</v>
      </c>
      <c r="G120" s="14">
        <v>1.1299999999999999</v>
      </c>
      <c r="H120" s="14">
        <v>0.53</v>
      </c>
      <c r="I120" s="97">
        <v>14.01</v>
      </c>
      <c r="J120" s="97">
        <v>10.71</v>
      </c>
      <c r="K120" s="97">
        <v>22.78</v>
      </c>
      <c r="L120" s="97">
        <v>0.76</v>
      </c>
      <c r="M120" s="97">
        <v>1.63</v>
      </c>
      <c r="N120" s="97">
        <v>73.52</v>
      </c>
    </row>
    <row r="121" spans="2:14" s="11" customFormat="1" ht="15" customHeight="1" x14ac:dyDescent="0.2">
      <c r="B121" s="75">
        <v>2016</v>
      </c>
      <c r="C121" s="254"/>
      <c r="D121" s="76">
        <v>182</v>
      </c>
      <c r="E121" s="14">
        <v>0.53</v>
      </c>
      <c r="F121" s="14">
        <v>1.1399999999999999</v>
      </c>
      <c r="G121" s="14">
        <v>0.88</v>
      </c>
      <c r="H121" s="14">
        <v>0.47</v>
      </c>
      <c r="I121" s="97">
        <v>8.6999999999999993</v>
      </c>
      <c r="J121" s="97">
        <v>5.26</v>
      </c>
      <c r="K121" s="97">
        <v>9.8800000000000008</v>
      </c>
      <c r="L121" s="97">
        <v>0.6</v>
      </c>
      <c r="M121" s="97">
        <v>1.1399999999999999</v>
      </c>
      <c r="N121" s="97">
        <v>43.2</v>
      </c>
    </row>
    <row r="122" spans="2:14" s="11" customFormat="1" ht="15" customHeight="1" x14ac:dyDescent="0.2">
      <c r="B122" s="75">
        <v>2015</v>
      </c>
      <c r="C122" s="75" t="s">
        <v>50</v>
      </c>
      <c r="D122" s="76">
        <v>167</v>
      </c>
      <c r="E122" s="14">
        <v>0.38</v>
      </c>
      <c r="F122" s="14">
        <v>0.62</v>
      </c>
      <c r="G122" s="14">
        <v>1.6</v>
      </c>
      <c r="H122" s="14">
        <v>0.62</v>
      </c>
      <c r="I122" s="97">
        <v>7.59</v>
      </c>
      <c r="J122" s="97">
        <v>5.92</v>
      </c>
      <c r="K122" s="97">
        <v>15.43</v>
      </c>
      <c r="L122" s="97">
        <v>0.78</v>
      </c>
      <c r="M122" s="97">
        <v>2.0299999999999998</v>
      </c>
      <c r="N122" s="97">
        <v>41.89</v>
      </c>
    </row>
    <row r="123" spans="2:14" s="11" customFormat="1" ht="15" customHeight="1" x14ac:dyDescent="0.2">
      <c r="B123" s="265" t="s">
        <v>27</v>
      </c>
      <c r="C123" s="73"/>
      <c r="D123" s="73"/>
      <c r="E123" s="73"/>
      <c r="F123" s="73"/>
      <c r="G123" s="73"/>
      <c r="H123" s="73"/>
      <c r="I123" s="73"/>
      <c r="J123" s="73"/>
      <c r="K123" s="73"/>
      <c r="L123" s="97"/>
      <c r="M123" s="97"/>
      <c r="N123" s="97"/>
    </row>
    <row r="124" spans="2:14" s="11" customFormat="1" ht="15" customHeight="1" x14ac:dyDescent="0.2">
      <c r="B124" s="75">
        <v>2020</v>
      </c>
      <c r="C124" s="73"/>
      <c r="D124" s="76">
        <v>905</v>
      </c>
      <c r="E124" s="14">
        <v>0.49</v>
      </c>
      <c r="F124" s="14">
        <v>0.98</v>
      </c>
      <c r="G124" s="14">
        <v>1.02</v>
      </c>
      <c r="H124" s="14">
        <v>0.51</v>
      </c>
      <c r="I124" s="97">
        <v>124.41</v>
      </c>
      <c r="J124" s="97">
        <v>6.98</v>
      </c>
      <c r="K124" s="97">
        <v>14.12</v>
      </c>
      <c r="L124" s="97">
        <v>0.06</v>
      </c>
      <c r="M124" s="97">
        <v>0.11</v>
      </c>
      <c r="N124" s="97">
        <v>183.27</v>
      </c>
    </row>
    <row r="125" spans="2:14" s="11" customFormat="1" ht="15" customHeight="1" x14ac:dyDescent="0.2">
      <c r="B125" s="75">
        <v>2019</v>
      </c>
      <c r="C125" s="254"/>
      <c r="D125" s="76">
        <v>854</v>
      </c>
      <c r="E125" s="14">
        <v>0.43</v>
      </c>
      <c r="F125" s="14">
        <v>0.77</v>
      </c>
      <c r="G125" s="14">
        <v>1.3</v>
      </c>
      <c r="H125" s="14">
        <v>0.56999999999999995</v>
      </c>
      <c r="I125" s="97">
        <v>34.03</v>
      </c>
      <c r="J125" s="97">
        <v>1.85</v>
      </c>
      <c r="K125" s="97">
        <v>4.26</v>
      </c>
      <c r="L125" s="97">
        <v>0.05</v>
      </c>
      <c r="M125" s="97">
        <v>0.13</v>
      </c>
      <c r="N125" s="97">
        <v>50.69</v>
      </c>
    </row>
    <row r="126" spans="2:14" s="11" customFormat="1" ht="15" customHeight="1" x14ac:dyDescent="0.2">
      <c r="B126" s="75">
        <v>2018</v>
      </c>
      <c r="C126" s="73"/>
      <c r="D126" s="76">
        <v>786</v>
      </c>
      <c r="E126" s="14">
        <v>0.46</v>
      </c>
      <c r="F126" s="14">
        <v>0.86</v>
      </c>
      <c r="G126" s="14">
        <v>1.1599999999999999</v>
      </c>
      <c r="H126" s="14">
        <v>0.54</v>
      </c>
      <c r="I126" s="97">
        <v>14.39</v>
      </c>
      <c r="J126" s="97">
        <v>0.94</v>
      </c>
      <c r="K126" s="97">
        <v>2.0299999999999998</v>
      </c>
      <c r="L126" s="97">
        <v>7.0000000000000007E-2</v>
      </c>
      <c r="M126" s="97">
        <v>0.14000000000000001</v>
      </c>
      <c r="N126" s="97">
        <v>24.25</v>
      </c>
    </row>
    <row r="127" spans="2:14" s="11" customFormat="1" ht="15" customHeight="1" x14ac:dyDescent="0.2">
      <c r="B127" s="75">
        <v>2017</v>
      </c>
      <c r="C127" s="254"/>
      <c r="D127" s="76">
        <v>705</v>
      </c>
      <c r="E127" s="14">
        <v>0.38</v>
      </c>
      <c r="F127" s="14">
        <v>0.62</v>
      </c>
      <c r="G127" s="14">
        <v>1.62</v>
      </c>
      <c r="H127" s="14">
        <v>0.62</v>
      </c>
      <c r="I127" s="97">
        <v>2.33</v>
      </c>
      <c r="J127" s="97">
        <v>0.21</v>
      </c>
      <c r="K127" s="97">
        <v>0.56000000000000005</v>
      </c>
      <c r="L127" s="97">
        <v>0.09</v>
      </c>
      <c r="M127" s="97">
        <v>0.24</v>
      </c>
      <c r="N127" s="97">
        <v>4.16</v>
      </c>
    </row>
    <row r="128" spans="2:14" s="11" customFormat="1" ht="15" customHeight="1" x14ac:dyDescent="0.2">
      <c r="B128" s="75">
        <v>2016</v>
      </c>
      <c r="C128" s="254"/>
      <c r="D128" s="76">
        <v>625</v>
      </c>
      <c r="E128" s="14">
        <v>0.38</v>
      </c>
      <c r="F128" s="14">
        <v>0.62</v>
      </c>
      <c r="G128" s="14">
        <v>1.61</v>
      </c>
      <c r="H128" s="14">
        <v>0.62</v>
      </c>
      <c r="I128" s="97">
        <v>15.92</v>
      </c>
      <c r="J128" s="97">
        <v>1.2</v>
      </c>
      <c r="K128" s="97">
        <v>3.15</v>
      </c>
      <c r="L128" s="97">
        <v>0.08</v>
      </c>
      <c r="M128" s="97">
        <v>0.2</v>
      </c>
      <c r="N128" s="97">
        <v>24.84</v>
      </c>
    </row>
    <row r="129" spans="2:15" s="11" customFormat="1" ht="15" customHeight="1" x14ac:dyDescent="0.2">
      <c r="B129" s="75">
        <v>2015</v>
      </c>
      <c r="C129" s="75" t="s">
        <v>50</v>
      </c>
      <c r="D129" s="76">
        <v>580</v>
      </c>
      <c r="E129" s="14">
        <v>0.34</v>
      </c>
      <c r="F129" s="14">
        <v>0.52</v>
      </c>
      <c r="G129" s="14">
        <v>1.94</v>
      </c>
      <c r="H129" s="14">
        <v>0.66</v>
      </c>
      <c r="I129" s="97">
        <v>12.1</v>
      </c>
      <c r="J129" s="97">
        <v>0.87</v>
      </c>
      <c r="K129" s="97">
        <v>2.56</v>
      </c>
      <c r="L129" s="97">
        <v>7.0000000000000007E-2</v>
      </c>
      <c r="M129" s="97">
        <v>0.21</v>
      </c>
      <c r="N129" s="97">
        <v>19.79</v>
      </c>
    </row>
    <row r="130" spans="2:15" s="11" customFormat="1" ht="15" customHeight="1" x14ac:dyDescent="0.2">
      <c r="B130" s="265" t="s">
        <v>28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97"/>
      <c r="M130" s="97"/>
      <c r="N130" s="97"/>
    </row>
    <row r="131" spans="2:15" s="11" customFormat="1" ht="15" customHeight="1" x14ac:dyDescent="0.2">
      <c r="B131" s="75">
        <v>2020</v>
      </c>
      <c r="C131" s="73"/>
      <c r="D131" s="76">
        <v>983</v>
      </c>
      <c r="E131" s="14">
        <v>0.66</v>
      </c>
      <c r="F131" s="14">
        <v>1.95</v>
      </c>
      <c r="G131" s="14">
        <v>0.51</v>
      </c>
      <c r="H131" s="14">
        <v>0.34</v>
      </c>
      <c r="I131" s="97">
        <v>39.29</v>
      </c>
      <c r="J131" s="97">
        <v>2.38</v>
      </c>
      <c r="K131" s="97">
        <v>3.6</v>
      </c>
      <c r="L131" s="97">
        <v>0.06</v>
      </c>
      <c r="M131" s="97">
        <v>0.09</v>
      </c>
      <c r="N131" s="97">
        <v>68.22</v>
      </c>
    </row>
    <row r="132" spans="2:15" s="11" customFormat="1" ht="15" customHeight="1" x14ac:dyDescent="0.2">
      <c r="B132" s="75">
        <v>2019</v>
      </c>
      <c r="C132" s="254"/>
      <c r="D132" s="76">
        <v>894</v>
      </c>
      <c r="E132" s="14">
        <v>0.67</v>
      </c>
      <c r="F132" s="14">
        <v>2.0499999999999998</v>
      </c>
      <c r="G132" s="14">
        <v>0.49</v>
      </c>
      <c r="H132" s="14">
        <v>0.33</v>
      </c>
      <c r="I132" s="97">
        <v>66.709999999999994</v>
      </c>
      <c r="J132" s="97">
        <v>4.2</v>
      </c>
      <c r="K132" s="97">
        <v>6.25</v>
      </c>
      <c r="L132" s="97">
        <v>0.06</v>
      </c>
      <c r="M132" s="97">
        <v>0.09</v>
      </c>
      <c r="N132" s="97">
        <v>128.12</v>
      </c>
    </row>
    <row r="133" spans="2:15" s="11" customFormat="1" ht="15" customHeight="1" x14ac:dyDescent="0.2">
      <c r="B133" s="75">
        <v>2018</v>
      </c>
      <c r="C133" s="73"/>
      <c r="D133" s="76">
        <v>815</v>
      </c>
      <c r="E133" s="14">
        <v>0.65</v>
      </c>
      <c r="F133" s="14">
        <v>1.83</v>
      </c>
      <c r="G133" s="14">
        <v>0.55000000000000004</v>
      </c>
      <c r="H133" s="14">
        <v>0.35</v>
      </c>
      <c r="I133" s="97">
        <v>102.28</v>
      </c>
      <c r="J133" s="97">
        <v>6.95</v>
      </c>
      <c r="K133" s="97">
        <v>10.76</v>
      </c>
      <c r="L133" s="97">
        <v>7.0000000000000007E-2</v>
      </c>
      <c r="M133" s="97">
        <v>0.11</v>
      </c>
      <c r="N133" s="97">
        <v>188.76</v>
      </c>
    </row>
    <row r="134" spans="2:15" s="11" customFormat="1" ht="15" customHeight="1" x14ac:dyDescent="0.2">
      <c r="B134" s="75">
        <v>2017</v>
      </c>
      <c r="C134" s="254"/>
      <c r="D134" s="76">
        <v>697</v>
      </c>
      <c r="E134" s="14">
        <v>0.61</v>
      </c>
      <c r="F134" s="14">
        <v>1.59</v>
      </c>
      <c r="G134" s="14">
        <v>0.63</v>
      </c>
      <c r="H134" s="14">
        <v>0.39</v>
      </c>
      <c r="I134" s="97">
        <v>159.62</v>
      </c>
      <c r="J134" s="97">
        <v>8.73</v>
      </c>
      <c r="K134" s="97">
        <v>14.23</v>
      </c>
      <c r="L134" s="97">
        <v>0.05</v>
      </c>
      <c r="M134" s="97">
        <v>0.09</v>
      </c>
      <c r="N134" s="97">
        <v>270.58999999999997</v>
      </c>
    </row>
    <row r="135" spans="2:15" s="11" customFormat="1" ht="15" customHeight="1" x14ac:dyDescent="0.2">
      <c r="B135" s="75">
        <v>2016</v>
      </c>
      <c r="C135" s="254"/>
      <c r="D135" s="76">
        <v>627</v>
      </c>
      <c r="E135" s="14">
        <v>0.56000000000000005</v>
      </c>
      <c r="F135" s="14">
        <v>1.27</v>
      </c>
      <c r="G135" s="14">
        <v>0.78</v>
      </c>
      <c r="H135" s="14">
        <v>0.44</v>
      </c>
      <c r="I135" s="97">
        <v>102.38</v>
      </c>
      <c r="J135" s="97">
        <v>4.53</v>
      </c>
      <c r="K135" s="97">
        <v>8.09</v>
      </c>
      <c r="L135" s="97">
        <v>0.04</v>
      </c>
      <c r="M135" s="97">
        <v>0.08</v>
      </c>
      <c r="N135" s="97">
        <v>148.55000000000001</v>
      </c>
    </row>
    <row r="136" spans="2:15" s="11" customFormat="1" ht="15" customHeight="1" x14ac:dyDescent="0.2">
      <c r="B136" s="75">
        <v>2015</v>
      </c>
      <c r="C136" s="75" t="s">
        <v>50</v>
      </c>
      <c r="D136" s="76">
        <v>620</v>
      </c>
      <c r="E136" s="14">
        <v>0.53</v>
      </c>
      <c r="F136" s="14">
        <v>1.1299999999999999</v>
      </c>
      <c r="G136" s="14">
        <v>0.88</v>
      </c>
      <c r="H136" s="14">
        <v>0.47</v>
      </c>
      <c r="I136" s="97">
        <v>67.58</v>
      </c>
      <c r="J136" s="97">
        <v>2.94</v>
      </c>
      <c r="K136" s="97">
        <v>5.53</v>
      </c>
      <c r="L136" s="97">
        <v>0.04</v>
      </c>
      <c r="M136" s="97">
        <v>0.08</v>
      </c>
      <c r="N136" s="97">
        <v>88.44</v>
      </c>
    </row>
    <row r="137" spans="2:15" s="11" customFormat="1" ht="15" customHeight="1" x14ac:dyDescent="0.2">
      <c r="B137" s="265" t="s">
        <v>29</v>
      </c>
      <c r="C137" s="73"/>
      <c r="D137" s="73"/>
      <c r="E137" s="73"/>
      <c r="F137" s="73"/>
      <c r="G137" s="73"/>
      <c r="H137" s="73"/>
      <c r="I137" s="73"/>
      <c r="J137" s="73"/>
      <c r="K137" s="73"/>
      <c r="L137" s="97"/>
      <c r="M137" s="97"/>
      <c r="N137" s="97"/>
    </row>
    <row r="138" spans="2:15" s="11" customFormat="1" ht="15" customHeight="1" x14ac:dyDescent="0.2">
      <c r="B138" s="75">
        <v>2020</v>
      </c>
      <c r="C138" s="73"/>
      <c r="D138" s="76">
        <v>379</v>
      </c>
      <c r="E138" s="14">
        <v>0.27</v>
      </c>
      <c r="F138" s="14">
        <v>0.36</v>
      </c>
      <c r="G138" s="14">
        <v>2.74</v>
      </c>
      <c r="H138" s="14">
        <v>0.73</v>
      </c>
      <c r="I138" s="97">
        <v>-4.53</v>
      </c>
      <c r="J138" s="97">
        <v>-3.2</v>
      </c>
      <c r="K138" s="97">
        <v>-11.97</v>
      </c>
      <c r="L138" s="97">
        <v>0.71</v>
      </c>
      <c r="M138" s="97">
        <v>2.64</v>
      </c>
      <c r="N138" s="97">
        <v>-17.13</v>
      </c>
      <c r="O138" s="97"/>
    </row>
    <row r="139" spans="2:15" s="11" customFormat="1" ht="15" customHeight="1" x14ac:dyDescent="0.2">
      <c r="B139" s="75">
        <v>2019</v>
      </c>
      <c r="C139" s="254"/>
      <c r="D139" s="76">
        <v>366</v>
      </c>
      <c r="E139" s="14">
        <v>0.39</v>
      </c>
      <c r="F139" s="14">
        <v>0.64</v>
      </c>
      <c r="G139" s="14">
        <v>1.57</v>
      </c>
      <c r="H139" s="14">
        <v>0.61</v>
      </c>
      <c r="I139" s="97">
        <v>5.81</v>
      </c>
      <c r="J139" s="97">
        <v>5.49</v>
      </c>
      <c r="K139" s="97">
        <v>14.11</v>
      </c>
      <c r="L139" s="97">
        <v>0.94</v>
      </c>
      <c r="M139" s="97">
        <v>2.4300000000000002</v>
      </c>
      <c r="N139" s="97">
        <v>39.4</v>
      </c>
    </row>
    <row r="140" spans="2:15" s="11" customFormat="1" ht="15" customHeight="1" x14ac:dyDescent="0.2">
      <c r="B140" s="75">
        <v>2018</v>
      </c>
      <c r="C140" s="73"/>
      <c r="D140" s="76">
        <v>342</v>
      </c>
      <c r="E140" s="14">
        <v>0.37</v>
      </c>
      <c r="F140" s="14">
        <v>0.6</v>
      </c>
      <c r="G140" s="14">
        <v>1.68</v>
      </c>
      <c r="H140" s="14">
        <v>0.63</v>
      </c>
      <c r="I140" s="97">
        <v>5.61</v>
      </c>
      <c r="J140" s="97">
        <v>5.33</v>
      </c>
      <c r="K140" s="97">
        <v>14.27</v>
      </c>
      <c r="L140" s="97">
        <v>0.95</v>
      </c>
      <c r="M140" s="97">
        <v>2.5499999999999998</v>
      </c>
      <c r="N140" s="97">
        <v>38.5</v>
      </c>
    </row>
    <row r="141" spans="2:15" s="11" customFormat="1" ht="15" customHeight="1" x14ac:dyDescent="0.2">
      <c r="B141" s="75">
        <v>2017</v>
      </c>
      <c r="C141" s="254"/>
      <c r="D141" s="76">
        <v>299</v>
      </c>
      <c r="E141" s="14">
        <v>0.36</v>
      </c>
      <c r="F141" s="14">
        <v>0.56999999999999995</v>
      </c>
      <c r="G141" s="14">
        <v>1.77</v>
      </c>
      <c r="H141" s="14">
        <v>0.64</v>
      </c>
      <c r="I141" s="97">
        <v>9.68</v>
      </c>
      <c r="J141" s="97">
        <v>8.5399999999999991</v>
      </c>
      <c r="K141" s="97">
        <v>23.62</v>
      </c>
      <c r="L141" s="97">
        <v>0.88</v>
      </c>
      <c r="M141" s="97">
        <v>2.44</v>
      </c>
      <c r="N141" s="97">
        <v>66.25</v>
      </c>
    </row>
    <row r="142" spans="2:15" s="11" customFormat="1" ht="15" customHeight="1" x14ac:dyDescent="0.2">
      <c r="B142" s="75">
        <v>2016</v>
      </c>
      <c r="C142" s="254"/>
      <c r="D142" s="76">
        <v>284</v>
      </c>
      <c r="E142" s="14">
        <v>0.3</v>
      </c>
      <c r="F142" s="14">
        <v>0.42</v>
      </c>
      <c r="G142" s="14">
        <v>2.37</v>
      </c>
      <c r="H142" s="14">
        <v>0.7</v>
      </c>
      <c r="I142" s="97">
        <v>3.89</v>
      </c>
      <c r="J142" s="97">
        <v>4.3099999999999996</v>
      </c>
      <c r="K142" s="97">
        <v>14.53</v>
      </c>
      <c r="L142" s="97">
        <v>1.1100000000000001</v>
      </c>
      <c r="M142" s="97">
        <v>3.73</v>
      </c>
      <c r="N142" s="97">
        <v>23.96</v>
      </c>
    </row>
    <row r="143" spans="2:15" s="11" customFormat="1" ht="15" customHeight="1" x14ac:dyDescent="0.2">
      <c r="B143" s="75">
        <v>2015</v>
      </c>
      <c r="C143" s="75" t="s">
        <v>50</v>
      </c>
      <c r="D143" s="76">
        <v>281</v>
      </c>
      <c r="E143" s="14">
        <v>0.26</v>
      </c>
      <c r="F143" s="14">
        <v>0.34</v>
      </c>
      <c r="G143" s="14">
        <v>2.91</v>
      </c>
      <c r="H143" s="14">
        <v>0.74</v>
      </c>
      <c r="I143" s="97">
        <v>3.49</v>
      </c>
      <c r="J143" s="97">
        <v>3.83</v>
      </c>
      <c r="K143" s="97">
        <v>14.98</v>
      </c>
      <c r="L143" s="97">
        <v>1.1000000000000001</v>
      </c>
      <c r="M143" s="97">
        <v>4.29</v>
      </c>
      <c r="N143" s="97">
        <v>20.56</v>
      </c>
    </row>
    <row r="144" spans="2:15" s="11" customFormat="1" ht="15" customHeight="1" x14ac:dyDescent="0.2">
      <c r="B144" s="265" t="s">
        <v>30</v>
      </c>
      <c r="C144" s="73"/>
      <c r="D144" s="73"/>
      <c r="E144" s="73"/>
      <c r="F144" s="73"/>
      <c r="G144" s="73"/>
      <c r="H144" s="73"/>
      <c r="I144" s="73"/>
      <c r="J144" s="73"/>
      <c r="K144" s="73"/>
      <c r="L144" s="47"/>
      <c r="M144" s="47"/>
      <c r="N144" s="47"/>
    </row>
    <row r="145" spans="2:14" s="11" customFormat="1" ht="15" customHeight="1" x14ac:dyDescent="0.2">
      <c r="B145" s="75">
        <v>2020</v>
      </c>
      <c r="C145" s="73"/>
      <c r="D145" s="76">
        <v>93</v>
      </c>
      <c r="E145" s="14">
        <v>0.24</v>
      </c>
      <c r="F145" s="14">
        <v>0.31</v>
      </c>
      <c r="G145" s="14">
        <v>3.18</v>
      </c>
      <c r="H145" s="14">
        <v>0.76</v>
      </c>
      <c r="I145" s="97">
        <v>37.75</v>
      </c>
      <c r="J145" s="97">
        <v>8.09</v>
      </c>
      <c r="K145" s="97">
        <v>33.82</v>
      </c>
      <c r="L145" s="97">
        <v>0.21</v>
      </c>
      <c r="M145" s="97">
        <v>0.9</v>
      </c>
      <c r="N145" s="97">
        <v>49.97</v>
      </c>
    </row>
    <row r="146" spans="2:14" s="11" customFormat="1" ht="15" customHeight="1" x14ac:dyDescent="0.2">
      <c r="B146" s="75">
        <v>2019</v>
      </c>
      <c r="C146" s="254"/>
      <c r="D146" s="76">
        <v>92</v>
      </c>
      <c r="E146" s="14">
        <v>0.15</v>
      </c>
      <c r="F146" s="14">
        <v>0.18</v>
      </c>
      <c r="G146" s="14">
        <v>5.69</v>
      </c>
      <c r="H146" s="14">
        <v>0.85</v>
      </c>
      <c r="I146" s="97">
        <v>14.25</v>
      </c>
      <c r="J146" s="97">
        <v>2.95</v>
      </c>
      <c r="K146" s="97">
        <v>19.72</v>
      </c>
      <c r="L146" s="97">
        <v>0.21</v>
      </c>
      <c r="M146" s="97">
        <v>1.38</v>
      </c>
      <c r="N146" s="97">
        <v>17.16</v>
      </c>
    </row>
    <row r="147" spans="2:14" s="11" customFormat="1" ht="15" customHeight="1" x14ac:dyDescent="0.2">
      <c r="B147" s="75">
        <v>2018</v>
      </c>
      <c r="C147" s="73"/>
      <c r="D147" s="76">
        <v>87</v>
      </c>
      <c r="E147" s="14">
        <v>7.0000000000000007E-2</v>
      </c>
      <c r="F147" s="14">
        <v>0.08</v>
      </c>
      <c r="G147" s="14">
        <v>13.19</v>
      </c>
      <c r="H147" s="14">
        <v>0.93</v>
      </c>
      <c r="I147" s="97">
        <v>0.99</v>
      </c>
      <c r="J147" s="97">
        <v>0.24</v>
      </c>
      <c r="K147" s="97">
        <v>3.35</v>
      </c>
      <c r="L147" s="97">
        <v>0.24</v>
      </c>
      <c r="M147" s="97">
        <v>3.37</v>
      </c>
      <c r="N147" s="97">
        <v>1.33</v>
      </c>
    </row>
    <row r="148" spans="2:14" s="11" customFormat="1" ht="15" customHeight="1" x14ac:dyDescent="0.2">
      <c r="B148" s="75">
        <v>2017</v>
      </c>
      <c r="C148" s="254"/>
      <c r="D148" s="76">
        <v>80</v>
      </c>
      <c r="E148" s="14">
        <v>0.04</v>
      </c>
      <c r="F148" s="14">
        <v>0.05</v>
      </c>
      <c r="G148" s="14">
        <v>22.16</v>
      </c>
      <c r="H148" s="14">
        <v>0.96</v>
      </c>
      <c r="I148" s="97">
        <v>1.56</v>
      </c>
      <c r="J148" s="97">
        <v>0.41</v>
      </c>
      <c r="K148" s="97">
        <v>9.43</v>
      </c>
      <c r="L148" s="97">
        <v>0.26</v>
      </c>
      <c r="M148" s="97">
        <v>6.06</v>
      </c>
      <c r="N148" s="97">
        <v>2.46</v>
      </c>
    </row>
    <row r="149" spans="2:14" s="11" customFormat="1" ht="15" customHeight="1" x14ac:dyDescent="0.2">
      <c r="B149" s="75">
        <v>2016</v>
      </c>
      <c r="C149" s="254"/>
      <c r="D149" s="76">
        <v>80</v>
      </c>
      <c r="E149" s="14">
        <v>7.0000000000000007E-2</v>
      </c>
      <c r="F149" s="14">
        <v>0.08</v>
      </c>
      <c r="G149" s="14">
        <v>12.69</v>
      </c>
      <c r="H149" s="14">
        <v>0.93</v>
      </c>
      <c r="I149" s="97">
        <v>-5.95</v>
      </c>
      <c r="J149" s="97">
        <v>-1.6</v>
      </c>
      <c r="K149" s="97">
        <v>-21.97</v>
      </c>
      <c r="L149" s="97">
        <v>0.27</v>
      </c>
      <c r="M149" s="97">
        <v>3.7</v>
      </c>
      <c r="N149" s="97">
        <v>-10.33</v>
      </c>
    </row>
    <row r="150" spans="2:14" s="11" customFormat="1" ht="15" customHeight="1" x14ac:dyDescent="0.2">
      <c r="B150" s="75">
        <v>2015</v>
      </c>
      <c r="C150" s="75" t="s">
        <v>50</v>
      </c>
      <c r="D150" s="76">
        <v>83</v>
      </c>
      <c r="E150" s="14">
        <v>0.11</v>
      </c>
      <c r="F150" s="14">
        <v>0.12</v>
      </c>
      <c r="G150" s="14">
        <v>8.49</v>
      </c>
      <c r="H150" s="14">
        <v>0.89</v>
      </c>
      <c r="I150" s="97">
        <v>-3.52</v>
      </c>
      <c r="J150" s="97">
        <v>-1.05</v>
      </c>
      <c r="K150" s="97">
        <v>-9.9600000000000009</v>
      </c>
      <c r="L150" s="97">
        <v>0.3</v>
      </c>
      <c r="M150" s="97">
        <v>2.83</v>
      </c>
      <c r="N150" s="97">
        <v>-5.7</v>
      </c>
    </row>
    <row r="151" spans="2:14" s="11" customFormat="1" ht="15" customHeight="1" x14ac:dyDescent="0.2">
      <c r="B151" s="265" t="s">
        <v>31</v>
      </c>
      <c r="C151" s="73"/>
      <c r="D151" s="73"/>
      <c r="E151" s="73"/>
      <c r="F151" s="73"/>
      <c r="G151" s="73"/>
      <c r="H151" s="73"/>
      <c r="I151" s="73"/>
      <c r="J151" s="73"/>
      <c r="K151" s="73"/>
      <c r="L151" s="47"/>
      <c r="M151" s="47"/>
      <c r="N151" s="47"/>
    </row>
    <row r="152" spans="2:14" s="11" customFormat="1" ht="15" customHeight="1" x14ac:dyDescent="0.2">
      <c r="B152" s="75">
        <v>2020</v>
      </c>
      <c r="C152" s="73"/>
      <c r="D152" s="76">
        <v>454</v>
      </c>
      <c r="E152" s="14">
        <v>0.46</v>
      </c>
      <c r="F152" s="14">
        <v>0.84</v>
      </c>
      <c r="G152" s="14">
        <v>1.19</v>
      </c>
      <c r="H152" s="14">
        <v>0.54</v>
      </c>
      <c r="I152" s="97">
        <v>7.49</v>
      </c>
      <c r="J152" s="97">
        <v>3.99</v>
      </c>
      <c r="K152" s="97">
        <v>8.7200000000000006</v>
      </c>
      <c r="L152" s="97">
        <v>0.53</v>
      </c>
      <c r="M152" s="97">
        <v>1.1599999999999999</v>
      </c>
      <c r="N152" s="97">
        <v>17.61</v>
      </c>
    </row>
    <row r="153" spans="2:14" s="11" customFormat="1" ht="15" customHeight="1" x14ac:dyDescent="0.2">
      <c r="B153" s="75">
        <v>2019</v>
      </c>
      <c r="C153" s="254"/>
      <c r="D153" s="76">
        <v>439</v>
      </c>
      <c r="E153" s="14">
        <v>0.47</v>
      </c>
      <c r="F153" s="14">
        <v>0.88</v>
      </c>
      <c r="G153" s="14">
        <v>1.1399999999999999</v>
      </c>
      <c r="H153" s="14">
        <v>0.53</v>
      </c>
      <c r="I153" s="97">
        <v>10.29</v>
      </c>
      <c r="J153" s="97">
        <v>5.57</v>
      </c>
      <c r="K153" s="97">
        <v>11.92</v>
      </c>
      <c r="L153" s="97">
        <v>0.54</v>
      </c>
      <c r="M153" s="97">
        <v>1.1599999999999999</v>
      </c>
      <c r="N153" s="97">
        <v>25.43</v>
      </c>
    </row>
    <row r="154" spans="2:14" s="11" customFormat="1" ht="15" customHeight="1" x14ac:dyDescent="0.2">
      <c r="B154" s="75">
        <v>2018</v>
      </c>
      <c r="C154" s="73"/>
      <c r="D154" s="76">
        <v>397</v>
      </c>
      <c r="E154" s="14">
        <v>0.49</v>
      </c>
      <c r="F154" s="14">
        <v>0.97</v>
      </c>
      <c r="G154" s="14">
        <v>1.03</v>
      </c>
      <c r="H154" s="14">
        <v>0.51</v>
      </c>
      <c r="I154" s="97">
        <v>12.64</v>
      </c>
      <c r="J154" s="97">
        <v>6.45</v>
      </c>
      <c r="K154" s="97">
        <v>13.11</v>
      </c>
      <c r="L154" s="97">
        <v>0.51</v>
      </c>
      <c r="M154" s="97">
        <v>1.04</v>
      </c>
      <c r="N154" s="97">
        <v>29.7</v>
      </c>
    </row>
    <row r="155" spans="2:14" s="11" customFormat="1" ht="15" customHeight="1" x14ac:dyDescent="0.2">
      <c r="B155" s="75">
        <v>2017</v>
      </c>
      <c r="C155" s="254"/>
      <c r="D155" s="76">
        <v>374</v>
      </c>
      <c r="E155" s="14">
        <v>0.52</v>
      </c>
      <c r="F155" s="14">
        <v>1.08</v>
      </c>
      <c r="G155" s="14">
        <v>0.93</v>
      </c>
      <c r="H155" s="14">
        <v>0.48</v>
      </c>
      <c r="I155" s="97">
        <v>12.57</v>
      </c>
      <c r="J155" s="97">
        <v>7.31</v>
      </c>
      <c r="K155" s="97">
        <v>14.1</v>
      </c>
      <c r="L155" s="97">
        <v>0.57999999999999996</v>
      </c>
      <c r="M155" s="97">
        <v>1.1200000000000001</v>
      </c>
      <c r="N155" s="97">
        <v>29.59</v>
      </c>
    </row>
    <row r="156" spans="2:14" s="11" customFormat="1" ht="15" customHeight="1" x14ac:dyDescent="0.2">
      <c r="B156" s="75">
        <v>2016</v>
      </c>
      <c r="C156" s="254"/>
      <c r="D156" s="76">
        <v>359</v>
      </c>
      <c r="E156" s="14">
        <v>0.54</v>
      </c>
      <c r="F156" s="14">
        <v>1.1499999999999999</v>
      </c>
      <c r="G156" s="14">
        <v>0.87</v>
      </c>
      <c r="H156" s="14">
        <v>0.46</v>
      </c>
      <c r="I156" s="97">
        <v>11.93</v>
      </c>
      <c r="J156" s="97">
        <v>7.04</v>
      </c>
      <c r="K156" s="97">
        <v>13.14</v>
      </c>
      <c r="L156" s="97">
        <v>0.59</v>
      </c>
      <c r="M156" s="97">
        <v>1.1000000000000001</v>
      </c>
      <c r="N156" s="97">
        <v>25.69</v>
      </c>
    </row>
    <row r="157" spans="2:14" s="11" customFormat="1" ht="15" customHeight="1" x14ac:dyDescent="0.2">
      <c r="B157" s="75">
        <v>2015</v>
      </c>
      <c r="C157" s="75" t="s">
        <v>50</v>
      </c>
      <c r="D157" s="76">
        <v>349</v>
      </c>
      <c r="E157" s="14">
        <v>0.54</v>
      </c>
      <c r="F157" s="14">
        <v>1.1599999999999999</v>
      </c>
      <c r="G157" s="14">
        <v>0.87</v>
      </c>
      <c r="H157" s="14">
        <v>0.46</v>
      </c>
      <c r="I157" s="97">
        <v>10.08</v>
      </c>
      <c r="J157" s="97">
        <v>5.58</v>
      </c>
      <c r="K157" s="97">
        <v>10.41</v>
      </c>
      <c r="L157" s="97">
        <v>0.55000000000000004</v>
      </c>
      <c r="M157" s="97">
        <v>1.03</v>
      </c>
      <c r="N157" s="97">
        <v>19.149999999999999</v>
      </c>
    </row>
    <row r="158" spans="2:14" s="11" customFormat="1" ht="15" customHeight="1" x14ac:dyDescent="0.2">
      <c r="B158" s="265" t="s">
        <v>32</v>
      </c>
      <c r="C158" s="73"/>
      <c r="D158" s="73"/>
      <c r="E158" s="73"/>
      <c r="F158" s="73"/>
      <c r="G158" s="73"/>
      <c r="H158" s="73"/>
      <c r="I158" s="73"/>
      <c r="J158" s="73"/>
      <c r="K158" s="73"/>
      <c r="L158" s="47"/>
      <c r="M158" s="47"/>
      <c r="N158" s="47"/>
    </row>
    <row r="159" spans="2:14" s="11" customFormat="1" ht="15" customHeight="1" x14ac:dyDescent="0.2">
      <c r="B159" s="75">
        <v>2020</v>
      </c>
      <c r="C159" s="73"/>
      <c r="D159" s="76">
        <v>283</v>
      </c>
      <c r="E159" s="14">
        <v>0.48</v>
      </c>
      <c r="F159" s="14">
        <v>0.93</v>
      </c>
      <c r="G159" s="14">
        <v>1.08</v>
      </c>
      <c r="H159" s="14">
        <v>0.52</v>
      </c>
      <c r="I159" s="97">
        <v>-31.88</v>
      </c>
      <c r="J159" s="97">
        <v>-6.13</v>
      </c>
      <c r="K159" s="97">
        <v>-12.72</v>
      </c>
      <c r="L159" s="97">
        <v>0.19</v>
      </c>
      <c r="M159" s="97">
        <v>0.4</v>
      </c>
      <c r="N159" s="97">
        <v>-35.08</v>
      </c>
    </row>
    <row r="160" spans="2:14" s="11" customFormat="1" ht="15" customHeight="1" x14ac:dyDescent="0.2">
      <c r="B160" s="75">
        <v>2019</v>
      </c>
      <c r="C160" s="254"/>
      <c r="D160" s="76">
        <v>283</v>
      </c>
      <c r="E160" s="14">
        <v>0.48</v>
      </c>
      <c r="F160" s="14">
        <v>0.93</v>
      </c>
      <c r="G160" s="14">
        <v>1.07</v>
      </c>
      <c r="H160" s="14">
        <v>0.52</v>
      </c>
      <c r="I160" s="97">
        <v>15.62</v>
      </c>
      <c r="J160" s="97">
        <v>6.64</v>
      </c>
      <c r="K160" s="97">
        <v>13.75</v>
      </c>
      <c r="L160" s="97">
        <v>0.43</v>
      </c>
      <c r="M160" s="97">
        <v>0.88</v>
      </c>
      <c r="N160" s="97">
        <v>40.020000000000003</v>
      </c>
    </row>
    <row r="161" spans="2:14" s="11" customFormat="1" ht="15" customHeight="1" x14ac:dyDescent="0.2">
      <c r="B161" s="75">
        <v>2018</v>
      </c>
      <c r="C161" s="73"/>
      <c r="D161" s="76">
        <v>265</v>
      </c>
      <c r="E161" s="14">
        <v>0.45</v>
      </c>
      <c r="F161" s="14">
        <v>0.83</v>
      </c>
      <c r="G161" s="14">
        <v>1.2</v>
      </c>
      <c r="H161" s="14">
        <v>0.55000000000000004</v>
      </c>
      <c r="I161" s="97">
        <v>15.97</v>
      </c>
      <c r="J161" s="97">
        <v>6.94</v>
      </c>
      <c r="K161" s="97">
        <v>15.3</v>
      </c>
      <c r="L161" s="97">
        <v>0.43</v>
      </c>
      <c r="M161" s="97">
        <v>0.96</v>
      </c>
      <c r="N161" s="97">
        <v>40.01</v>
      </c>
    </row>
    <row r="162" spans="2:14" s="11" customFormat="1" ht="15" customHeight="1" x14ac:dyDescent="0.2">
      <c r="B162" s="75">
        <v>2017</v>
      </c>
      <c r="C162" s="254"/>
      <c r="D162" s="76">
        <v>258</v>
      </c>
      <c r="E162" s="14">
        <v>0.41</v>
      </c>
      <c r="F162" s="14">
        <v>0.69</v>
      </c>
      <c r="G162" s="14">
        <v>1.44</v>
      </c>
      <c r="H162" s="14">
        <v>0.59</v>
      </c>
      <c r="I162" s="97">
        <v>17.649999999999999</v>
      </c>
      <c r="J162" s="97">
        <v>7.95</v>
      </c>
      <c r="K162" s="97">
        <v>19.440000000000001</v>
      </c>
      <c r="L162" s="97">
        <v>0.45</v>
      </c>
      <c r="M162" s="97">
        <v>1.1000000000000001</v>
      </c>
      <c r="N162" s="97">
        <v>47</v>
      </c>
    </row>
    <row r="163" spans="2:14" s="11" customFormat="1" ht="15" customHeight="1" x14ac:dyDescent="0.2">
      <c r="B163" s="75">
        <v>2016</v>
      </c>
      <c r="C163" s="254"/>
      <c r="D163" s="76">
        <v>237</v>
      </c>
      <c r="E163" s="14">
        <v>0.36</v>
      </c>
      <c r="F163" s="14">
        <v>0.55000000000000004</v>
      </c>
      <c r="G163" s="14">
        <v>1.81</v>
      </c>
      <c r="H163" s="14">
        <v>0.64</v>
      </c>
      <c r="I163" s="97">
        <v>22.78</v>
      </c>
      <c r="J163" s="97">
        <v>9.14</v>
      </c>
      <c r="K163" s="97">
        <v>25.65</v>
      </c>
      <c r="L163" s="97">
        <v>0.4</v>
      </c>
      <c r="M163" s="97">
        <v>1.1299999999999999</v>
      </c>
      <c r="N163" s="97">
        <v>55.73</v>
      </c>
    </row>
    <row r="164" spans="2:14" s="11" customFormat="1" ht="15" customHeight="1" x14ac:dyDescent="0.2">
      <c r="B164" s="75">
        <v>2015</v>
      </c>
      <c r="C164" s="75" t="s">
        <v>50</v>
      </c>
      <c r="D164" s="76">
        <v>222</v>
      </c>
      <c r="E164" s="14">
        <v>0.3</v>
      </c>
      <c r="F164" s="14">
        <v>0.43</v>
      </c>
      <c r="G164" s="14">
        <v>2.34</v>
      </c>
      <c r="H164" s="14">
        <v>0.7</v>
      </c>
      <c r="I164" s="97">
        <v>15.22</v>
      </c>
      <c r="J164" s="97">
        <v>5.99</v>
      </c>
      <c r="K164" s="97">
        <v>20.02</v>
      </c>
      <c r="L164" s="97">
        <v>0.39</v>
      </c>
      <c r="M164" s="97">
        <v>1.31</v>
      </c>
      <c r="N164" s="97">
        <v>42.3</v>
      </c>
    </row>
    <row r="165" spans="2:14" s="11" customFormat="1" ht="15" customHeight="1" x14ac:dyDescent="0.2">
      <c r="B165" s="265" t="s">
        <v>33</v>
      </c>
      <c r="C165" s="73"/>
      <c r="D165" s="73"/>
      <c r="E165" s="73"/>
      <c r="F165" s="73"/>
      <c r="G165" s="73"/>
      <c r="H165" s="73"/>
      <c r="I165" s="73"/>
      <c r="J165" s="73"/>
      <c r="K165" s="73"/>
      <c r="L165" s="47"/>
      <c r="M165" s="47"/>
      <c r="N165" s="47"/>
    </row>
    <row r="166" spans="2:14" s="11" customFormat="1" ht="15" customHeight="1" x14ac:dyDescent="0.2">
      <c r="B166" s="75">
        <v>2020</v>
      </c>
      <c r="C166" s="73"/>
      <c r="D166" s="76">
        <v>269</v>
      </c>
      <c r="E166" s="14">
        <v>0.23</v>
      </c>
      <c r="F166" s="14">
        <v>0.28999999999999998</v>
      </c>
      <c r="G166" s="14">
        <v>3.42</v>
      </c>
      <c r="H166" s="14">
        <v>0.77</v>
      </c>
      <c r="I166" s="97">
        <v>-21.49</v>
      </c>
      <c r="J166" s="97">
        <v>-11.67</v>
      </c>
      <c r="K166" s="97">
        <v>-51.57</v>
      </c>
      <c r="L166" s="97">
        <v>0.54</v>
      </c>
      <c r="M166" s="97">
        <v>2.4</v>
      </c>
      <c r="N166" s="97">
        <v>-20.05</v>
      </c>
    </row>
    <row r="167" spans="2:14" s="11" customFormat="1" ht="15" customHeight="1" x14ac:dyDescent="0.2">
      <c r="B167" s="75">
        <v>2019</v>
      </c>
      <c r="C167" s="254"/>
      <c r="D167" s="76">
        <v>259</v>
      </c>
      <c r="E167" s="14">
        <v>0.27</v>
      </c>
      <c r="F167" s="14">
        <v>0.36</v>
      </c>
      <c r="G167" s="14">
        <v>2.75</v>
      </c>
      <c r="H167" s="14">
        <v>0.73</v>
      </c>
      <c r="I167" s="97">
        <v>-2.58</v>
      </c>
      <c r="J167" s="97">
        <v>-1.96</v>
      </c>
      <c r="K167" s="97">
        <v>-7.36</v>
      </c>
      <c r="L167" s="97">
        <v>0.76</v>
      </c>
      <c r="M167" s="97">
        <v>2.85</v>
      </c>
      <c r="N167" s="97">
        <v>-3.47</v>
      </c>
    </row>
    <row r="168" spans="2:14" s="11" customFormat="1" ht="15" customHeight="1" x14ac:dyDescent="0.2">
      <c r="B168" s="75">
        <v>2018</v>
      </c>
      <c r="C168" s="73"/>
      <c r="D168" s="76">
        <v>255</v>
      </c>
      <c r="E168" s="14">
        <v>0.26</v>
      </c>
      <c r="F168" s="14">
        <v>0.35</v>
      </c>
      <c r="G168" s="14">
        <v>2.85</v>
      </c>
      <c r="H168" s="14">
        <v>0.74</v>
      </c>
      <c r="I168" s="97">
        <v>-1.39</v>
      </c>
      <c r="J168" s="97">
        <v>-1.04</v>
      </c>
      <c r="K168" s="97">
        <v>-4.0199999999999996</v>
      </c>
      <c r="L168" s="97">
        <v>0.75</v>
      </c>
      <c r="M168" s="97">
        <v>2.89</v>
      </c>
      <c r="N168" s="97">
        <v>-1.81</v>
      </c>
    </row>
    <row r="169" spans="2:14" s="11" customFormat="1" ht="15" customHeight="1" x14ac:dyDescent="0.2">
      <c r="B169" s="75">
        <v>2017</v>
      </c>
      <c r="C169" s="254"/>
      <c r="D169" s="76">
        <v>246</v>
      </c>
      <c r="E169" s="14">
        <v>0.27</v>
      </c>
      <c r="F169" s="14">
        <v>0.36</v>
      </c>
      <c r="G169" s="14">
        <v>2.75</v>
      </c>
      <c r="H169" s="14">
        <v>0.73</v>
      </c>
      <c r="I169" s="97">
        <v>-2.52</v>
      </c>
      <c r="J169" s="97">
        <v>-1.87</v>
      </c>
      <c r="K169" s="97">
        <v>-7.01</v>
      </c>
      <c r="L169" s="97">
        <v>0.74</v>
      </c>
      <c r="M169" s="97">
        <v>2.78</v>
      </c>
      <c r="N169" s="97">
        <v>-3.22</v>
      </c>
    </row>
    <row r="170" spans="2:14" s="11" customFormat="1" ht="15" customHeight="1" x14ac:dyDescent="0.2">
      <c r="B170" s="75">
        <v>2016</v>
      </c>
      <c r="C170" s="254"/>
      <c r="D170" s="76">
        <v>252</v>
      </c>
      <c r="E170" s="14">
        <v>0.01</v>
      </c>
      <c r="F170" s="14">
        <v>0.01</v>
      </c>
      <c r="G170" s="14">
        <v>76.91</v>
      </c>
      <c r="H170" s="14">
        <v>0.99</v>
      </c>
      <c r="I170" s="14">
        <v>-4.3499999999999996</v>
      </c>
      <c r="J170" s="14">
        <v>-3.22</v>
      </c>
      <c r="K170" s="14">
        <v>-250.98</v>
      </c>
      <c r="L170" s="14">
        <v>0.74</v>
      </c>
      <c r="M170" s="14">
        <v>57.71</v>
      </c>
      <c r="N170" s="14">
        <v>-5.08</v>
      </c>
    </row>
    <row r="171" spans="2:14" s="11" customFormat="1" ht="15" customHeight="1" x14ac:dyDescent="0.2">
      <c r="B171" s="75">
        <v>2015</v>
      </c>
      <c r="C171" s="75" t="s">
        <v>50</v>
      </c>
      <c r="D171" s="76">
        <v>268</v>
      </c>
      <c r="E171" s="14">
        <v>0</v>
      </c>
      <c r="F171" s="14">
        <v>0</v>
      </c>
      <c r="G171" s="14">
        <v>374.01</v>
      </c>
      <c r="H171" s="14">
        <v>1</v>
      </c>
      <c r="I171" s="14">
        <v>-8.4</v>
      </c>
      <c r="J171" s="14">
        <v>-5.76</v>
      </c>
      <c r="K171" s="289">
        <v>-2160</v>
      </c>
      <c r="L171" s="14">
        <v>0.69</v>
      </c>
      <c r="M171" s="14">
        <v>257.29000000000002</v>
      </c>
      <c r="N171" s="14">
        <v>-8.8699999999999992</v>
      </c>
    </row>
    <row r="172" spans="2:14" ht="9.75" customHeight="1" x14ac:dyDescent="0.2">
      <c r="B172" s="48"/>
      <c r="C172" s="48"/>
      <c r="D172" s="48"/>
    </row>
    <row r="173" spans="2:14" ht="3" customHeight="1" x14ac:dyDescent="0.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7"/>
    </row>
    <row r="174" spans="2:14" ht="9" customHeight="1" x14ac:dyDescent="0.2"/>
    <row r="175" spans="2:14" ht="12.75" customHeight="1" x14ac:dyDescent="0.2">
      <c r="B175" s="336" t="s">
        <v>289</v>
      </c>
      <c r="C175" s="336"/>
      <c r="D175" s="336"/>
      <c r="E175" s="336"/>
      <c r="F175" s="336"/>
      <c r="G175" s="336"/>
      <c r="H175" s="336"/>
      <c r="I175" s="336"/>
      <c r="J175" s="336"/>
      <c r="K175" s="336"/>
      <c r="L175" s="336"/>
      <c r="M175" s="336"/>
      <c r="N175" s="336"/>
    </row>
    <row r="177" spans="2:3" ht="12" x14ac:dyDescent="0.2">
      <c r="B177" s="134" t="s">
        <v>0</v>
      </c>
      <c r="C177" s="26"/>
    </row>
  </sheetData>
  <mergeCells count="14">
    <mergeCell ref="B175:N175"/>
    <mergeCell ref="B1:N1"/>
    <mergeCell ref="D4:D6"/>
    <mergeCell ref="E4:E6"/>
    <mergeCell ref="F4:F6"/>
    <mergeCell ref="G4:G6"/>
    <mergeCell ref="H4:H6"/>
    <mergeCell ref="I4:I6"/>
    <mergeCell ref="J4:J6"/>
    <mergeCell ref="K4:K6"/>
    <mergeCell ref="B4:C7"/>
    <mergeCell ref="L4:L6"/>
    <mergeCell ref="M4:M6"/>
    <mergeCell ref="N4:N6"/>
  </mergeCells>
  <hyperlinks>
    <hyperlink ref="B177" location="Índice!A1" display="(Voltar ao Índice)" xr:uid="{00000000-0004-0000-1300-000000000000}"/>
  </hyperlinks>
  <printOptions horizontalCentered="1"/>
  <pageMargins left="0.27559055118110237" right="0.27559055118110237" top="0.6692913385826772" bottom="0.47244094488188981" header="0" footer="0"/>
  <pageSetup paperSize="9" scale="73" fitToHeight="1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7">
    <pageSetUpPr fitToPage="1"/>
  </sheetPr>
  <dimension ref="B1:S22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 activeCell="B22" sqref="B22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4" width="12.7109375" style="1" customWidth="1"/>
    <col min="5" max="12" width="12.7109375" style="2" customWidth="1"/>
    <col min="13" max="13" width="16.28515625" style="2" customWidth="1"/>
    <col min="14" max="15" width="12.7109375" style="2" customWidth="1"/>
    <col min="16" max="19" width="12.7109375" style="1" customWidth="1"/>
    <col min="20" max="20" width="6.7109375" style="1" customWidth="1"/>
    <col min="21" max="16384" width="12.5703125" style="1"/>
  </cols>
  <sheetData>
    <row r="1" spans="2:19" s="120" customFormat="1" ht="24" customHeight="1" x14ac:dyDescent="0.2">
      <c r="B1" s="340" t="s">
        <v>308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</row>
    <row r="2" spans="2:19" ht="18" customHeight="1" x14ac:dyDescent="0.2">
      <c r="B2" s="20"/>
    </row>
    <row r="3" spans="2:19" ht="12.75" customHeight="1" x14ac:dyDescent="0.2">
      <c r="B3" s="126" t="s">
        <v>218</v>
      </c>
      <c r="C3" s="27"/>
      <c r="D3" s="20"/>
    </row>
    <row r="4" spans="2:19" s="6" customFormat="1" ht="18" customHeight="1" x14ac:dyDescent="0.2">
      <c r="B4" s="355" t="s">
        <v>4</v>
      </c>
      <c r="C4" s="349"/>
      <c r="D4" s="346" t="s">
        <v>35</v>
      </c>
      <c r="E4" s="346" t="s">
        <v>7</v>
      </c>
      <c r="F4" s="346" t="s">
        <v>68</v>
      </c>
      <c r="G4" s="346" t="s">
        <v>101</v>
      </c>
      <c r="H4" s="346" t="s">
        <v>102</v>
      </c>
      <c r="I4" s="346"/>
      <c r="J4" s="346"/>
      <c r="K4" s="346"/>
      <c r="L4" s="346" t="s">
        <v>103</v>
      </c>
      <c r="M4" s="346"/>
      <c r="N4" s="346"/>
      <c r="O4" s="346"/>
      <c r="P4" s="346" t="s">
        <v>104</v>
      </c>
      <c r="Q4" s="346"/>
      <c r="R4" s="346"/>
      <c r="S4" s="361"/>
    </row>
    <row r="5" spans="2:19" s="6" customFormat="1" ht="18" customHeight="1" x14ac:dyDescent="0.2">
      <c r="B5" s="338"/>
      <c r="C5" s="339"/>
      <c r="D5" s="335"/>
      <c r="E5" s="335"/>
      <c r="F5" s="335"/>
      <c r="G5" s="335"/>
      <c r="H5" s="335" t="s">
        <v>1</v>
      </c>
      <c r="I5" s="335" t="s">
        <v>7</v>
      </c>
      <c r="J5" s="335" t="s">
        <v>68</v>
      </c>
      <c r="K5" s="335" t="s">
        <v>101</v>
      </c>
      <c r="L5" s="335" t="s">
        <v>6</v>
      </c>
      <c r="M5" s="335" t="s">
        <v>7</v>
      </c>
      <c r="N5" s="335" t="s">
        <v>12</v>
      </c>
      <c r="O5" s="335" t="s">
        <v>334</v>
      </c>
      <c r="P5" s="335" t="s">
        <v>6</v>
      </c>
      <c r="Q5" s="335" t="s">
        <v>7</v>
      </c>
      <c r="R5" s="335" t="s">
        <v>12</v>
      </c>
      <c r="S5" s="334" t="s">
        <v>334</v>
      </c>
    </row>
    <row r="6" spans="2:19" s="6" customFormat="1" ht="18" customHeight="1" x14ac:dyDescent="0.2">
      <c r="B6" s="338"/>
      <c r="C6" s="339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4"/>
    </row>
    <row r="7" spans="2:19" ht="18" customHeight="1" x14ac:dyDescent="0.2">
      <c r="B7" s="338"/>
      <c r="C7" s="339"/>
      <c r="D7" s="299" t="s">
        <v>15</v>
      </c>
      <c r="E7" s="299" t="s">
        <v>15</v>
      </c>
      <c r="F7" s="299" t="s">
        <v>343</v>
      </c>
      <c r="G7" s="299" t="s">
        <v>343</v>
      </c>
      <c r="H7" s="299" t="s">
        <v>15</v>
      </c>
      <c r="I7" s="299" t="s">
        <v>15</v>
      </c>
      <c r="J7" s="299" t="s">
        <v>343</v>
      </c>
      <c r="K7" s="299" t="s">
        <v>343</v>
      </c>
      <c r="L7" s="299" t="s">
        <v>15</v>
      </c>
      <c r="M7" s="299" t="s">
        <v>15</v>
      </c>
      <c r="N7" s="299" t="s">
        <v>343</v>
      </c>
      <c r="O7" s="299" t="s">
        <v>343</v>
      </c>
      <c r="P7" s="299" t="s">
        <v>15</v>
      </c>
      <c r="Q7" s="299" t="s">
        <v>15</v>
      </c>
      <c r="R7" s="299" t="s">
        <v>343</v>
      </c>
      <c r="S7" s="298" t="s">
        <v>343</v>
      </c>
    </row>
    <row r="8" spans="2:19" s="9" customFormat="1" ht="3.75" customHeight="1" x14ac:dyDescent="0.2">
      <c r="B8" s="7"/>
      <c r="C8" s="7"/>
      <c r="D8" s="8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2:19" s="11" customFormat="1" ht="15" customHeight="1" x14ac:dyDescent="0.2">
      <c r="B9" s="16" t="s">
        <v>5</v>
      </c>
      <c r="C9" s="16"/>
      <c r="D9" s="17"/>
      <c r="E9" s="17"/>
      <c r="F9" s="17"/>
      <c r="G9" s="17"/>
      <c r="H9" s="18"/>
      <c r="I9" s="18"/>
      <c r="J9" s="18"/>
      <c r="K9" s="18"/>
      <c r="L9" s="18"/>
      <c r="M9" s="18"/>
      <c r="N9" s="18"/>
      <c r="O9" s="18"/>
    </row>
    <row r="10" spans="2:19" s="11" customFormat="1" ht="15" customHeight="1" x14ac:dyDescent="0.2">
      <c r="B10" s="75">
        <v>2020</v>
      </c>
      <c r="C10" s="16"/>
      <c r="D10" s="76">
        <v>9771</v>
      </c>
      <c r="E10" s="76">
        <v>59283</v>
      </c>
      <c r="F10" s="76">
        <v>4722735</v>
      </c>
      <c r="G10" s="76">
        <v>1270108</v>
      </c>
      <c r="H10" s="76">
        <v>1052</v>
      </c>
      <c r="I10" s="76">
        <v>39255</v>
      </c>
      <c r="J10" s="76">
        <v>2919317</v>
      </c>
      <c r="K10" s="76">
        <v>929068</v>
      </c>
      <c r="L10" s="76">
        <v>137</v>
      </c>
      <c r="M10" s="76">
        <v>7634</v>
      </c>
      <c r="N10" s="76">
        <v>616860</v>
      </c>
      <c r="O10" s="76">
        <v>196891</v>
      </c>
      <c r="P10" s="11">
        <v>7</v>
      </c>
      <c r="Q10" s="76">
        <v>655</v>
      </c>
      <c r="R10" s="76">
        <v>117415</v>
      </c>
      <c r="S10" s="76">
        <v>37759</v>
      </c>
    </row>
    <row r="11" spans="2:19" s="11" customFormat="1" ht="15" customHeight="1" x14ac:dyDescent="0.2">
      <c r="B11" s="75">
        <v>2019</v>
      </c>
      <c r="C11" s="16"/>
      <c r="D11" s="76">
        <v>9513</v>
      </c>
      <c r="E11" s="76">
        <v>59182</v>
      </c>
      <c r="F11" s="76">
        <v>5524240</v>
      </c>
      <c r="G11" s="76">
        <v>1653893</v>
      </c>
      <c r="H11" s="76">
        <v>1071</v>
      </c>
      <c r="I11" s="76">
        <v>39639</v>
      </c>
      <c r="J11" s="76">
        <v>3724720</v>
      </c>
      <c r="K11" s="76">
        <v>1256621</v>
      </c>
      <c r="L11" s="76">
        <v>146</v>
      </c>
      <c r="M11" s="76">
        <v>8341</v>
      </c>
      <c r="N11" s="76">
        <v>682406</v>
      </c>
      <c r="O11" s="76">
        <v>204389</v>
      </c>
      <c r="P11" s="11">
        <v>12</v>
      </c>
      <c r="Q11" s="76">
        <v>578</v>
      </c>
      <c r="R11" s="76">
        <v>36183</v>
      </c>
      <c r="S11" s="76">
        <v>13291</v>
      </c>
    </row>
    <row r="12" spans="2:19" s="11" customFormat="1" ht="15" customHeight="1" x14ac:dyDescent="0.2">
      <c r="B12" s="75">
        <v>2018</v>
      </c>
      <c r="C12" s="16"/>
      <c r="D12" s="76">
        <v>9071</v>
      </c>
      <c r="E12" s="76">
        <v>54506</v>
      </c>
      <c r="F12" s="76">
        <v>4871038</v>
      </c>
      <c r="G12" s="76">
        <v>1517624</v>
      </c>
      <c r="H12" s="76">
        <v>1014</v>
      </c>
      <c r="I12" s="76">
        <v>35990</v>
      </c>
      <c r="J12" s="76">
        <v>3422370</v>
      </c>
      <c r="K12" s="76">
        <v>1168386</v>
      </c>
      <c r="L12" s="76">
        <v>127</v>
      </c>
      <c r="M12" s="76">
        <v>6597</v>
      </c>
      <c r="N12" s="76">
        <v>491283</v>
      </c>
      <c r="O12" s="76">
        <v>164655</v>
      </c>
      <c r="P12" s="11">
        <v>11</v>
      </c>
      <c r="Q12" s="76">
        <v>501</v>
      </c>
      <c r="R12" s="76">
        <v>55572</v>
      </c>
      <c r="S12" s="76">
        <v>12331</v>
      </c>
    </row>
    <row r="13" spans="2:19" s="11" customFormat="1" ht="15" customHeight="1" x14ac:dyDescent="0.2">
      <c r="B13" s="75">
        <v>2017</v>
      </c>
      <c r="C13" s="16"/>
      <c r="D13" s="76">
        <v>8515</v>
      </c>
      <c r="E13" s="76">
        <v>50360</v>
      </c>
      <c r="F13" s="76">
        <v>4458853</v>
      </c>
      <c r="G13" s="76">
        <v>1392812</v>
      </c>
      <c r="H13" s="76">
        <v>926</v>
      </c>
      <c r="I13" s="76">
        <v>32757</v>
      </c>
      <c r="J13" s="76">
        <v>3188836</v>
      </c>
      <c r="K13" s="76">
        <v>1087227</v>
      </c>
      <c r="L13" s="76">
        <v>130</v>
      </c>
      <c r="M13" s="76">
        <v>6365</v>
      </c>
      <c r="N13" s="76">
        <v>429002</v>
      </c>
      <c r="O13" s="76">
        <v>157729</v>
      </c>
      <c r="P13" s="11">
        <v>11</v>
      </c>
      <c r="Q13" s="76">
        <v>337</v>
      </c>
      <c r="R13" s="76">
        <v>36907</v>
      </c>
      <c r="S13" s="76">
        <v>5468</v>
      </c>
    </row>
    <row r="14" spans="2:19" s="11" customFormat="1" ht="15" customHeight="1" x14ac:dyDescent="0.2">
      <c r="B14" s="75">
        <v>2016</v>
      </c>
      <c r="C14" s="89"/>
      <c r="D14" s="76">
        <v>8160</v>
      </c>
      <c r="E14" s="76">
        <v>47027</v>
      </c>
      <c r="F14" s="76">
        <v>3887860</v>
      </c>
      <c r="G14" s="76">
        <v>1195567</v>
      </c>
      <c r="H14" s="76">
        <v>873</v>
      </c>
      <c r="I14" s="76">
        <v>30227</v>
      </c>
      <c r="J14" s="76">
        <v>2796896</v>
      </c>
      <c r="K14" s="76">
        <v>945084</v>
      </c>
      <c r="L14" s="76">
        <v>98</v>
      </c>
      <c r="M14" s="76">
        <v>5032</v>
      </c>
      <c r="N14" s="76">
        <v>388475</v>
      </c>
      <c r="O14" s="76">
        <v>117169</v>
      </c>
      <c r="P14" s="11">
        <v>11</v>
      </c>
      <c r="Q14" s="76">
        <v>390</v>
      </c>
      <c r="R14" s="76">
        <v>22115</v>
      </c>
      <c r="S14" s="76">
        <v>5361</v>
      </c>
    </row>
    <row r="15" spans="2:19" s="11" customFormat="1" ht="15" customHeight="1" x14ac:dyDescent="0.2">
      <c r="B15" s="75">
        <v>2015</v>
      </c>
      <c r="C15" s="89"/>
      <c r="D15" s="76">
        <v>8110</v>
      </c>
      <c r="E15" s="76">
        <v>45102</v>
      </c>
      <c r="F15" s="76">
        <v>3707426</v>
      </c>
      <c r="G15" s="76">
        <v>1081661</v>
      </c>
      <c r="H15" s="76">
        <v>840</v>
      </c>
      <c r="I15" s="76">
        <v>28736</v>
      </c>
      <c r="J15" s="76">
        <v>2685796</v>
      </c>
      <c r="K15" s="76">
        <v>851463</v>
      </c>
      <c r="L15" s="76">
        <v>66</v>
      </c>
      <c r="M15" s="76">
        <v>3497</v>
      </c>
      <c r="N15" s="76">
        <v>342355</v>
      </c>
      <c r="O15" s="76">
        <v>117266</v>
      </c>
      <c r="P15" s="76">
        <v>7</v>
      </c>
      <c r="Q15" s="76">
        <v>977</v>
      </c>
      <c r="R15" s="76">
        <v>42983</v>
      </c>
      <c r="S15" s="76">
        <v>26094</v>
      </c>
    </row>
    <row r="16" spans="2:19" ht="9.75" customHeight="1" x14ac:dyDescent="0.2">
      <c r="B16" s="48"/>
      <c r="C16" s="48"/>
      <c r="D16" s="48"/>
      <c r="P16" s="2"/>
      <c r="Q16" s="2"/>
      <c r="R16" s="2"/>
      <c r="S16" s="2"/>
    </row>
    <row r="17" spans="2:19" ht="3" customHeight="1" x14ac:dyDescent="0.2"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</row>
    <row r="18" spans="2:19" ht="9" customHeight="1" x14ac:dyDescent="0.2"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9" ht="12.75" customHeight="1" x14ac:dyDescent="0.2">
      <c r="B19" s="336" t="s">
        <v>289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</row>
    <row r="20" spans="2:19" s="61" customFormat="1" ht="12.75" customHeight="1" x14ac:dyDescent="0.2">
      <c r="B20" s="362"/>
      <c r="C20" s="362"/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2"/>
      <c r="O20" s="2"/>
    </row>
    <row r="21" spans="2:19" x14ac:dyDescent="0.2">
      <c r="B21" s="119"/>
      <c r="C21" s="119"/>
      <c r="D21" s="119"/>
      <c r="E21" s="119"/>
      <c r="F21" s="119"/>
      <c r="G21" s="119"/>
      <c r="H21" s="119"/>
      <c r="I21" s="119"/>
      <c r="J21" s="119"/>
    </row>
    <row r="22" spans="2:19" ht="12" x14ac:dyDescent="0.2">
      <c r="B22" s="134" t="s">
        <v>0</v>
      </c>
      <c r="C22" s="26"/>
      <c r="E22" s="1"/>
      <c r="F22" s="1"/>
      <c r="G22" s="1"/>
      <c r="H22" s="1"/>
      <c r="I22" s="1"/>
      <c r="J22" s="1"/>
      <c r="K22" s="1"/>
      <c r="L22" s="1"/>
      <c r="M22" s="1"/>
      <c r="N22" s="1"/>
      <c r="O22" s="1" t="s">
        <v>264</v>
      </c>
    </row>
  </sheetData>
  <mergeCells count="23">
    <mergeCell ref="B20:M20"/>
    <mergeCell ref="I5:I6"/>
    <mergeCell ref="D4:D6"/>
    <mergeCell ref="E4:E6"/>
    <mergeCell ref="B4:C7"/>
    <mergeCell ref="J5:J6"/>
    <mergeCell ref="B19:S19"/>
    <mergeCell ref="B1:S1"/>
    <mergeCell ref="H4:K4"/>
    <mergeCell ref="L5:L6"/>
    <mergeCell ref="M5:M6"/>
    <mergeCell ref="N5:N6"/>
    <mergeCell ref="F4:F6"/>
    <mergeCell ref="S5:S6"/>
    <mergeCell ref="O5:O6"/>
    <mergeCell ref="L4:O4"/>
    <mergeCell ref="R5:R6"/>
    <mergeCell ref="P4:S4"/>
    <mergeCell ref="P5:P6"/>
    <mergeCell ref="G4:G6"/>
    <mergeCell ref="K5:K6"/>
    <mergeCell ref="H5:H6"/>
    <mergeCell ref="Q5:Q6"/>
  </mergeCells>
  <hyperlinks>
    <hyperlink ref="B22" location="Índice!A1" display="(Voltar ao Índice)" xr:uid="{00000000-0004-0000-1400-000000000000}"/>
  </hyperlinks>
  <printOptions horizontalCentered="1"/>
  <pageMargins left="7.874015748031496E-2" right="7.874015748031496E-2" top="0.6692913385826772" bottom="0.6692913385826772" header="0" footer="0"/>
  <pageSetup paperSize="9" scale="63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AD22"/>
  <sheetViews>
    <sheetView showGridLines="0" zoomScaleNormal="100" workbookViewId="0">
      <pane xSplit="3" ySplit="7" topLeftCell="D8" activePane="bottomRight" state="frozen"/>
      <selection activeCell="B27" sqref="B27"/>
      <selection pane="topRight" activeCell="B27" sqref="B27"/>
      <selection pane="bottomLeft" activeCell="B27" sqref="B27"/>
      <selection pane="bottomRight" activeCell="B22" sqref="B22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10" width="12.7109375" style="1" customWidth="1"/>
    <col min="11" max="30" width="12.7109375" style="2" customWidth="1"/>
    <col min="31" max="31" width="6.7109375" style="1" customWidth="1"/>
    <col min="32" max="16384" width="12.5703125" style="1"/>
  </cols>
  <sheetData>
    <row r="1" spans="2:30" s="120" customFormat="1" ht="24" customHeight="1" x14ac:dyDescent="0.2">
      <c r="B1" s="340" t="s">
        <v>384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</row>
    <row r="2" spans="2:30" ht="18" customHeight="1" x14ac:dyDescent="0.2">
      <c r="B2" s="20"/>
      <c r="K2" s="1"/>
      <c r="L2" s="1"/>
      <c r="M2" s="1"/>
      <c r="N2" s="1"/>
      <c r="O2" s="1"/>
      <c r="P2" s="1"/>
      <c r="Q2" s="1"/>
    </row>
    <row r="3" spans="2:30" ht="12.75" customHeight="1" x14ac:dyDescent="0.2">
      <c r="B3" s="126" t="s">
        <v>218</v>
      </c>
      <c r="C3" s="27"/>
      <c r="D3" s="20"/>
      <c r="E3" s="20"/>
      <c r="F3" s="20"/>
      <c r="G3" s="20"/>
      <c r="H3" s="20"/>
      <c r="I3" s="20"/>
      <c r="J3" s="20"/>
    </row>
    <row r="4" spans="2:30" s="6" customFormat="1" ht="42" customHeight="1" x14ac:dyDescent="0.2">
      <c r="B4" s="355" t="s">
        <v>4</v>
      </c>
      <c r="C4" s="349"/>
      <c r="D4" s="365" t="s">
        <v>6</v>
      </c>
      <c r="E4" s="366"/>
      <c r="F4" s="366"/>
      <c r="G4" s="366"/>
      <c r="H4" s="366"/>
      <c r="I4" s="366"/>
      <c r="J4" s="367"/>
      <c r="K4" s="365" t="s">
        <v>7</v>
      </c>
      <c r="L4" s="366"/>
      <c r="M4" s="366"/>
      <c r="N4" s="366"/>
      <c r="O4" s="366"/>
      <c r="P4" s="366"/>
      <c r="Q4" s="366"/>
      <c r="R4" s="365" t="s">
        <v>371</v>
      </c>
      <c r="S4" s="366"/>
      <c r="T4" s="366"/>
      <c r="U4" s="366"/>
      <c r="V4" s="366"/>
      <c r="W4" s="366"/>
      <c r="X4" s="366"/>
      <c r="Y4" s="365" t="s">
        <v>101</v>
      </c>
      <c r="Z4" s="366"/>
      <c r="AA4" s="367"/>
      <c r="AB4" s="361" t="s">
        <v>372</v>
      </c>
      <c r="AC4" s="368"/>
      <c r="AD4" s="369"/>
    </row>
    <row r="5" spans="2:30" s="6" customFormat="1" ht="18" customHeight="1" x14ac:dyDescent="0.2">
      <c r="B5" s="338"/>
      <c r="C5" s="339"/>
      <c r="D5" s="334" t="s">
        <v>373</v>
      </c>
      <c r="E5" s="363"/>
      <c r="F5" s="363"/>
      <c r="G5" s="363"/>
      <c r="H5" s="363"/>
      <c r="I5" s="363"/>
      <c r="J5" s="364"/>
      <c r="K5" s="334" t="s">
        <v>373</v>
      </c>
      <c r="L5" s="363"/>
      <c r="M5" s="363"/>
      <c r="N5" s="363"/>
      <c r="O5" s="363"/>
      <c r="P5" s="363"/>
      <c r="Q5" s="364"/>
      <c r="R5" s="334" t="s">
        <v>373</v>
      </c>
      <c r="S5" s="363"/>
      <c r="T5" s="363"/>
      <c r="U5" s="363"/>
      <c r="V5" s="363"/>
      <c r="W5" s="363"/>
      <c r="X5" s="364"/>
      <c r="Y5" s="334" t="s">
        <v>373</v>
      </c>
      <c r="Z5" s="363"/>
      <c r="AA5" s="364"/>
      <c r="AB5" s="334" t="s">
        <v>373</v>
      </c>
      <c r="AC5" s="363"/>
      <c r="AD5" s="364"/>
    </row>
    <row r="6" spans="2:30" s="6" customFormat="1" ht="30" customHeight="1" x14ac:dyDescent="0.2">
      <c r="B6" s="338"/>
      <c r="C6" s="339"/>
      <c r="D6" s="299" t="s">
        <v>1</v>
      </c>
      <c r="E6" s="299" t="s">
        <v>374</v>
      </c>
      <c r="F6" s="299" t="s">
        <v>375</v>
      </c>
      <c r="G6" s="299" t="s">
        <v>376</v>
      </c>
      <c r="H6" s="299" t="s">
        <v>377</v>
      </c>
      <c r="I6" s="299" t="s">
        <v>378</v>
      </c>
      <c r="J6" s="299" t="s">
        <v>379</v>
      </c>
      <c r="K6" s="299" t="s">
        <v>1</v>
      </c>
      <c r="L6" s="299" t="s">
        <v>374</v>
      </c>
      <c r="M6" s="299" t="s">
        <v>375</v>
      </c>
      <c r="N6" s="299" t="s">
        <v>376</v>
      </c>
      <c r="O6" s="299" t="s">
        <v>377</v>
      </c>
      <c r="P6" s="299" t="s">
        <v>378</v>
      </c>
      <c r="Q6" s="299" t="s">
        <v>379</v>
      </c>
      <c r="R6" s="299" t="s">
        <v>1</v>
      </c>
      <c r="S6" s="299" t="s">
        <v>374</v>
      </c>
      <c r="T6" s="299" t="s">
        <v>375</v>
      </c>
      <c r="U6" s="299" t="s">
        <v>376</v>
      </c>
      <c r="V6" s="299" t="s">
        <v>377</v>
      </c>
      <c r="W6" s="299" t="s">
        <v>378</v>
      </c>
      <c r="X6" s="299" t="s">
        <v>379</v>
      </c>
      <c r="Y6" s="300" t="s">
        <v>1</v>
      </c>
      <c r="Z6" s="300" t="s">
        <v>380</v>
      </c>
      <c r="AA6" s="300" t="s">
        <v>381</v>
      </c>
      <c r="AB6" s="300" t="s">
        <v>1</v>
      </c>
      <c r="AC6" s="300" t="s">
        <v>380</v>
      </c>
      <c r="AD6" s="300" t="s">
        <v>381</v>
      </c>
    </row>
    <row r="7" spans="2:30" ht="18" customHeight="1" x14ac:dyDescent="0.2">
      <c r="B7" s="338"/>
      <c r="C7" s="339"/>
      <c r="D7" s="304" t="s">
        <v>15</v>
      </c>
      <c r="E7" s="304" t="s">
        <v>15</v>
      </c>
      <c r="F7" s="304" t="s">
        <v>15</v>
      </c>
      <c r="G7" s="304" t="s">
        <v>15</v>
      </c>
      <c r="H7" s="304" t="s">
        <v>15</v>
      </c>
      <c r="I7" s="304" t="s">
        <v>15</v>
      </c>
      <c r="J7" s="304" t="s">
        <v>15</v>
      </c>
      <c r="K7" s="304" t="s">
        <v>15</v>
      </c>
      <c r="L7" s="304" t="s">
        <v>15</v>
      </c>
      <c r="M7" s="304" t="s">
        <v>15</v>
      </c>
      <c r="N7" s="304" t="s">
        <v>15</v>
      </c>
      <c r="O7" s="304" t="s">
        <v>15</v>
      </c>
      <c r="P7" s="304" t="s">
        <v>15</v>
      </c>
      <c r="Q7" s="304" t="s">
        <v>15</v>
      </c>
      <c r="R7" s="299" t="s">
        <v>16</v>
      </c>
      <c r="S7" s="299" t="s">
        <v>16</v>
      </c>
      <c r="T7" s="299" t="s">
        <v>16</v>
      </c>
      <c r="U7" s="299" t="s">
        <v>16</v>
      </c>
      <c r="V7" s="299" t="s">
        <v>16</v>
      </c>
      <c r="W7" s="299" t="s">
        <v>16</v>
      </c>
      <c r="X7" s="299" t="s">
        <v>16</v>
      </c>
      <c r="Y7" s="299" t="s">
        <v>343</v>
      </c>
      <c r="Z7" s="299" t="s">
        <v>343</v>
      </c>
      <c r="AA7" s="299" t="s">
        <v>343</v>
      </c>
      <c r="AB7" s="299" t="s">
        <v>343</v>
      </c>
      <c r="AC7" s="299" t="s">
        <v>343</v>
      </c>
      <c r="AD7" s="299" t="s">
        <v>343</v>
      </c>
    </row>
    <row r="8" spans="2:30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8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2:30" s="11" customFormat="1" ht="15" customHeight="1" x14ac:dyDescent="0.2">
      <c r="B9" s="16" t="s">
        <v>5</v>
      </c>
      <c r="C9" s="16"/>
      <c r="D9" s="74"/>
      <c r="E9" s="74"/>
      <c r="F9" s="74"/>
      <c r="G9" s="74"/>
      <c r="H9" s="74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</row>
    <row r="10" spans="2:30" s="11" customFormat="1" ht="15" customHeight="1" x14ac:dyDescent="0.2">
      <c r="B10" s="75">
        <v>2020</v>
      </c>
      <c r="C10" s="16"/>
      <c r="D10" s="76">
        <v>28674</v>
      </c>
      <c r="E10" s="76">
        <v>27614</v>
      </c>
      <c r="F10" s="76">
        <v>908</v>
      </c>
      <c r="G10" s="76">
        <v>593</v>
      </c>
      <c r="H10" s="76">
        <v>315</v>
      </c>
      <c r="I10" s="76">
        <v>134</v>
      </c>
      <c r="J10" s="76">
        <v>18</v>
      </c>
      <c r="K10" s="76">
        <v>79121</v>
      </c>
      <c r="L10" s="76">
        <v>39761</v>
      </c>
      <c r="M10" s="76">
        <v>17440</v>
      </c>
      <c r="N10" s="76">
        <v>7940</v>
      </c>
      <c r="O10" s="76">
        <v>9500</v>
      </c>
      <c r="P10" s="76">
        <v>12063</v>
      </c>
      <c r="Q10" s="76">
        <v>9857</v>
      </c>
      <c r="R10" s="76">
        <v>100</v>
      </c>
      <c r="S10" s="14">
        <v>50.25</v>
      </c>
      <c r="T10" s="14">
        <v>22.04</v>
      </c>
      <c r="U10" s="14">
        <v>10.039999999999999</v>
      </c>
      <c r="V10" s="14">
        <v>12.01</v>
      </c>
      <c r="W10" s="14">
        <v>15.25</v>
      </c>
      <c r="X10" s="14">
        <v>12.46</v>
      </c>
      <c r="Y10" s="76">
        <v>1374435.871</v>
      </c>
      <c r="Z10" s="76">
        <v>888395.43900000001</v>
      </c>
      <c r="AA10" s="76">
        <v>486040.43199999997</v>
      </c>
      <c r="AB10" s="76">
        <v>6927.7960000000003</v>
      </c>
      <c r="AC10" s="76">
        <v>4817.9719999999998</v>
      </c>
      <c r="AD10" s="76">
        <v>2109.8240000000001</v>
      </c>
    </row>
    <row r="11" spans="2:30" s="11" customFormat="1" ht="15" customHeight="1" x14ac:dyDescent="0.2">
      <c r="B11" s="75">
        <v>2019</v>
      </c>
      <c r="C11" s="16"/>
      <c r="D11" s="76">
        <v>28661</v>
      </c>
      <c r="E11" s="76">
        <v>27579</v>
      </c>
      <c r="F11" s="76">
        <v>918</v>
      </c>
      <c r="G11" s="76">
        <v>600</v>
      </c>
      <c r="H11" s="76">
        <v>318</v>
      </c>
      <c r="I11" s="76">
        <v>146</v>
      </c>
      <c r="J11" s="76">
        <v>18</v>
      </c>
      <c r="K11" s="76">
        <v>79401</v>
      </c>
      <c r="L11" s="76">
        <v>39616</v>
      </c>
      <c r="M11" s="76">
        <v>17290</v>
      </c>
      <c r="N11" s="76">
        <v>7949</v>
      </c>
      <c r="O11" s="76">
        <v>9341</v>
      </c>
      <c r="P11" s="76">
        <v>13017</v>
      </c>
      <c r="Q11" s="76">
        <v>9478</v>
      </c>
      <c r="R11" s="76">
        <v>100</v>
      </c>
      <c r="S11" s="14">
        <v>49.89</v>
      </c>
      <c r="T11" s="14">
        <v>21.78</v>
      </c>
      <c r="U11" s="14">
        <v>10.01</v>
      </c>
      <c r="V11" s="14">
        <v>11.76</v>
      </c>
      <c r="W11" s="14">
        <v>16.39</v>
      </c>
      <c r="X11" s="14">
        <v>11.94</v>
      </c>
      <c r="Y11" s="76">
        <v>1781459.6440000001</v>
      </c>
      <c r="Z11" s="76">
        <v>1024556.157</v>
      </c>
      <c r="AA11" s="76">
        <v>756903.48699999996</v>
      </c>
      <c r="AB11" s="76">
        <v>16437.758999999998</v>
      </c>
      <c r="AC11" s="76">
        <v>14056.492</v>
      </c>
      <c r="AD11" s="76">
        <v>2381.2669999999998</v>
      </c>
    </row>
    <row r="12" spans="2:30" s="11" customFormat="1" ht="15" customHeight="1" x14ac:dyDescent="0.2">
      <c r="B12" s="75">
        <v>2018</v>
      </c>
      <c r="C12" s="16"/>
      <c r="D12" s="76">
        <v>27875</v>
      </c>
      <c r="E12" s="76">
        <v>26849</v>
      </c>
      <c r="F12" s="76">
        <v>875</v>
      </c>
      <c r="G12" s="76">
        <v>567</v>
      </c>
      <c r="H12" s="76">
        <v>308</v>
      </c>
      <c r="I12" s="76">
        <v>136</v>
      </c>
      <c r="J12" s="76">
        <v>15</v>
      </c>
      <c r="K12" s="76">
        <v>74369</v>
      </c>
      <c r="L12" s="76">
        <v>38217</v>
      </c>
      <c r="M12" s="76">
        <v>16582</v>
      </c>
      <c r="N12" s="76">
        <v>7506</v>
      </c>
      <c r="O12" s="76">
        <v>9076</v>
      </c>
      <c r="P12" s="76">
        <v>11790</v>
      </c>
      <c r="Q12" s="76">
        <v>7780</v>
      </c>
      <c r="R12" s="76">
        <v>100</v>
      </c>
      <c r="S12" s="14">
        <v>51.39</v>
      </c>
      <c r="T12" s="14">
        <v>22.3</v>
      </c>
      <c r="U12" s="14">
        <v>10.09</v>
      </c>
      <c r="V12" s="14">
        <v>12.2</v>
      </c>
      <c r="W12" s="14">
        <v>15.85</v>
      </c>
      <c r="X12" s="14">
        <v>10.46</v>
      </c>
      <c r="Y12" s="76">
        <v>1641265.696</v>
      </c>
      <c r="Z12" s="76">
        <v>958524.549</v>
      </c>
      <c r="AA12" s="76">
        <v>682741.147</v>
      </c>
      <c r="AB12" s="76">
        <v>15556.085999999999</v>
      </c>
      <c r="AC12" s="76">
        <v>13556.686</v>
      </c>
      <c r="AD12" s="76">
        <v>1999.4</v>
      </c>
    </row>
    <row r="13" spans="2:30" s="11" customFormat="1" ht="15" customHeight="1" x14ac:dyDescent="0.2">
      <c r="B13" s="75">
        <v>2017</v>
      </c>
      <c r="C13" s="16"/>
      <c r="D13" s="76">
        <v>26400</v>
      </c>
      <c r="E13" s="76">
        <v>25460</v>
      </c>
      <c r="F13" s="76">
        <v>806</v>
      </c>
      <c r="G13" s="76">
        <v>527</v>
      </c>
      <c r="H13" s="76">
        <v>279</v>
      </c>
      <c r="I13" s="76">
        <v>119</v>
      </c>
      <c r="J13" s="76">
        <v>15</v>
      </c>
      <c r="K13" s="76">
        <v>69260</v>
      </c>
      <c r="L13" s="76">
        <v>36336</v>
      </c>
      <c r="M13" s="76">
        <v>15174</v>
      </c>
      <c r="N13" s="76">
        <v>7025</v>
      </c>
      <c r="O13" s="76">
        <v>8149</v>
      </c>
      <c r="P13" s="76">
        <v>10323</v>
      </c>
      <c r="Q13" s="76">
        <v>7427</v>
      </c>
      <c r="R13" s="76">
        <v>100</v>
      </c>
      <c r="S13" s="14">
        <v>52.46</v>
      </c>
      <c r="T13" s="14">
        <v>21.91</v>
      </c>
      <c r="U13" s="14">
        <v>10.14</v>
      </c>
      <c r="V13" s="14">
        <v>11.77</v>
      </c>
      <c r="W13" s="14">
        <v>14.9</v>
      </c>
      <c r="X13" s="14">
        <v>10.72</v>
      </c>
      <c r="Y13" s="76">
        <v>1505659.5430000001</v>
      </c>
      <c r="Z13" s="76">
        <v>879056.72199999995</v>
      </c>
      <c r="AA13" s="76">
        <v>626602.821</v>
      </c>
      <c r="AB13" s="76">
        <v>8909.5470000000005</v>
      </c>
      <c r="AC13" s="76">
        <v>7246.4369999999999</v>
      </c>
      <c r="AD13" s="76">
        <v>1663.11</v>
      </c>
    </row>
    <row r="14" spans="2:30" s="11" customFormat="1" ht="15" customHeight="1" x14ac:dyDescent="0.2">
      <c r="B14" s="75">
        <v>2016</v>
      </c>
      <c r="C14" s="89"/>
      <c r="D14" s="76">
        <v>25108</v>
      </c>
      <c r="E14" s="76">
        <v>24219</v>
      </c>
      <c r="F14" s="76">
        <v>771</v>
      </c>
      <c r="G14" s="76">
        <v>511</v>
      </c>
      <c r="H14" s="76">
        <v>260</v>
      </c>
      <c r="I14" s="76">
        <v>104</v>
      </c>
      <c r="J14" s="76">
        <v>14</v>
      </c>
      <c r="K14" s="76">
        <v>64881</v>
      </c>
      <c r="L14" s="76">
        <v>34472</v>
      </c>
      <c r="M14" s="76">
        <v>14491</v>
      </c>
      <c r="N14" s="76">
        <v>6835</v>
      </c>
      <c r="O14" s="76">
        <v>7656</v>
      </c>
      <c r="P14" s="76">
        <v>9093</v>
      </c>
      <c r="Q14" s="76">
        <v>6825</v>
      </c>
      <c r="R14" s="76">
        <v>100</v>
      </c>
      <c r="S14" s="14">
        <v>53.13</v>
      </c>
      <c r="T14" s="14">
        <v>22.33</v>
      </c>
      <c r="U14" s="14">
        <v>10.53</v>
      </c>
      <c r="V14" s="14">
        <v>11.8</v>
      </c>
      <c r="W14" s="14">
        <v>14.01</v>
      </c>
      <c r="X14" s="14">
        <v>10.52</v>
      </c>
      <c r="Y14" s="76">
        <v>1295720.3089999999</v>
      </c>
      <c r="Z14" s="76">
        <v>748182.201</v>
      </c>
      <c r="AA14" s="76">
        <v>547538.10800000001</v>
      </c>
      <c r="AB14" s="76">
        <v>5129.8440000000001</v>
      </c>
      <c r="AC14" s="76">
        <v>3787.4090000000001</v>
      </c>
      <c r="AD14" s="76">
        <v>1342.4349999999999</v>
      </c>
    </row>
    <row r="15" spans="2:30" s="11" customFormat="1" ht="15" customHeight="1" x14ac:dyDescent="0.2">
      <c r="B15" s="75">
        <v>2015</v>
      </c>
      <c r="C15" s="89"/>
      <c r="D15" s="76">
        <v>24361</v>
      </c>
      <c r="E15" s="76">
        <v>23508</v>
      </c>
      <c r="F15" s="76">
        <v>740</v>
      </c>
      <c r="G15" s="76">
        <v>492</v>
      </c>
      <c r="H15" s="76">
        <v>248</v>
      </c>
      <c r="I15" s="76">
        <v>101</v>
      </c>
      <c r="J15" s="76">
        <v>12</v>
      </c>
      <c r="K15" s="76">
        <v>62293</v>
      </c>
      <c r="L15" s="76">
        <v>33404</v>
      </c>
      <c r="M15" s="76">
        <v>14025</v>
      </c>
      <c r="N15" s="76">
        <v>6589</v>
      </c>
      <c r="O15" s="76">
        <v>7436</v>
      </c>
      <c r="P15" s="76">
        <v>8724</v>
      </c>
      <c r="Q15" s="76">
        <v>6140</v>
      </c>
      <c r="R15" s="76">
        <v>100</v>
      </c>
      <c r="S15" s="14">
        <v>53.62</v>
      </c>
      <c r="T15" s="14">
        <v>22.51</v>
      </c>
      <c r="U15" s="14">
        <v>10.58</v>
      </c>
      <c r="V15" s="14">
        <v>11.94</v>
      </c>
      <c r="W15" s="14">
        <v>14</v>
      </c>
      <c r="X15" s="14">
        <v>9.86</v>
      </c>
      <c r="Y15" s="76">
        <v>1172505.3829999999</v>
      </c>
      <c r="Z15" s="76">
        <v>671846.37600000005</v>
      </c>
      <c r="AA15" s="76">
        <v>500659.00699999998</v>
      </c>
      <c r="AB15" s="76">
        <v>4069.489</v>
      </c>
      <c r="AC15" s="76">
        <v>3036.192</v>
      </c>
      <c r="AD15" s="76">
        <v>1033.297</v>
      </c>
    </row>
    <row r="16" spans="2:30" ht="9.75" customHeight="1" x14ac:dyDescent="0.2">
      <c r="B16" s="48"/>
      <c r="C16" s="48"/>
      <c r="D16" s="48"/>
      <c r="E16" s="48"/>
      <c r="F16" s="48"/>
      <c r="G16" s="48"/>
      <c r="H16" s="48"/>
      <c r="I16" s="48"/>
      <c r="J16" s="48"/>
    </row>
    <row r="17" spans="2:30" ht="3" customHeight="1" x14ac:dyDescent="0.2"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</row>
    <row r="18" spans="2:30" ht="9" customHeight="1" x14ac:dyDescent="0.2"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2:30" ht="12.75" customHeight="1" x14ac:dyDescent="0.2">
      <c r="B19" s="336" t="s">
        <v>289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  <c r="T19" s="336"/>
      <c r="U19" s="336"/>
      <c r="V19" s="336"/>
      <c r="W19" s="336"/>
      <c r="X19" s="336"/>
      <c r="Y19" s="336"/>
      <c r="Z19" s="336"/>
      <c r="AA19" s="336"/>
      <c r="AB19" s="336"/>
      <c r="AC19" s="336"/>
      <c r="AD19" s="336"/>
    </row>
    <row r="20" spans="2:30" s="61" customFormat="1" ht="12.75" customHeight="1" x14ac:dyDescent="0.2">
      <c r="B20" s="362"/>
      <c r="C20" s="362"/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362"/>
      <c r="P20" s="362"/>
      <c r="Q20" s="362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B20" s="362"/>
      <c r="AC20" s="362"/>
      <c r="AD20" s="362"/>
    </row>
    <row r="21" spans="2:30" x14ac:dyDescent="0.2"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</row>
    <row r="22" spans="2:30" ht="12" x14ac:dyDescent="0.2">
      <c r="B22" s="134" t="s">
        <v>0</v>
      </c>
      <c r="C22" s="2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</sheetData>
  <mergeCells count="14">
    <mergeCell ref="Y5:AA5"/>
    <mergeCell ref="AB5:AD5"/>
    <mergeCell ref="B19:AD19"/>
    <mergeCell ref="B20:AD20"/>
    <mergeCell ref="B1:AD1"/>
    <mergeCell ref="B4:C7"/>
    <mergeCell ref="D4:J4"/>
    <mergeCell ref="K4:Q4"/>
    <mergeCell ref="R4:X4"/>
    <mergeCell ref="Y4:AA4"/>
    <mergeCell ref="AB4:AD4"/>
    <mergeCell ref="D5:J5"/>
    <mergeCell ref="K5:Q5"/>
    <mergeCell ref="R5:X5"/>
  </mergeCells>
  <hyperlinks>
    <hyperlink ref="B22" location="Índice!A1" display="(Voltar ao Índice)" xr:uid="{00000000-0004-0000-1500-000000000000}"/>
  </hyperlinks>
  <printOptions horizontalCentered="1"/>
  <pageMargins left="7.874015748031496E-2" right="7.874015748031496E-2" top="0.6692913385826772" bottom="0.6692913385826772" header="0" footer="0"/>
  <pageSetup paperSize="9" scale="4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L22"/>
  <sheetViews>
    <sheetView showGridLines="0" zoomScaleNormal="100" workbookViewId="0">
      <pane xSplit="3" ySplit="7" topLeftCell="D8" activePane="bottomRight" state="frozen"/>
      <selection activeCell="B27" sqref="B27"/>
      <selection pane="topRight" activeCell="B27" sqref="B27"/>
      <selection pane="bottomLeft" activeCell="B27" sqref="B27"/>
      <selection pane="bottomRight" activeCell="B22" sqref="B22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9" width="12.7109375" style="2" customWidth="1"/>
    <col min="10" max="12" width="13.7109375" style="1" customWidth="1"/>
    <col min="13" max="16384" width="12.5703125" style="1"/>
  </cols>
  <sheetData>
    <row r="1" spans="2:12" s="120" customFormat="1" ht="30" customHeight="1" x14ac:dyDescent="0.2">
      <c r="B1" s="340" t="s">
        <v>385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</row>
    <row r="2" spans="2:12" ht="18" customHeight="1" x14ac:dyDescent="0.2">
      <c r="B2" s="20"/>
    </row>
    <row r="3" spans="2:12" ht="12.75" customHeight="1" x14ac:dyDescent="0.2">
      <c r="B3" s="126" t="s">
        <v>218</v>
      </c>
      <c r="C3" s="27"/>
    </row>
    <row r="4" spans="2:12" s="6" customFormat="1" ht="42" customHeight="1" x14ac:dyDescent="0.2">
      <c r="B4" s="338" t="s">
        <v>4</v>
      </c>
      <c r="C4" s="339"/>
      <c r="D4" s="334" t="s">
        <v>382</v>
      </c>
      <c r="E4" s="363"/>
      <c r="F4" s="364"/>
      <c r="G4" s="334" t="s">
        <v>383</v>
      </c>
      <c r="H4" s="363"/>
      <c r="I4" s="364"/>
      <c r="J4" s="370" t="s">
        <v>395</v>
      </c>
      <c r="K4" s="371"/>
      <c r="L4" s="372"/>
    </row>
    <row r="5" spans="2:12" s="6" customFormat="1" ht="18" customHeight="1" x14ac:dyDescent="0.2">
      <c r="B5" s="338"/>
      <c r="C5" s="339"/>
      <c r="D5" s="334" t="s">
        <v>373</v>
      </c>
      <c r="E5" s="363"/>
      <c r="F5" s="364"/>
      <c r="G5" s="334" t="s">
        <v>373</v>
      </c>
      <c r="H5" s="363"/>
      <c r="I5" s="364"/>
      <c r="J5" s="334" t="s">
        <v>373</v>
      </c>
      <c r="K5" s="363"/>
      <c r="L5" s="364"/>
    </row>
    <row r="6" spans="2:12" s="6" customFormat="1" ht="18" customHeight="1" x14ac:dyDescent="0.2">
      <c r="B6" s="338"/>
      <c r="C6" s="339"/>
      <c r="D6" s="217" t="s">
        <v>1</v>
      </c>
      <c r="E6" s="217" t="s">
        <v>380</v>
      </c>
      <c r="F6" s="217" t="s">
        <v>381</v>
      </c>
      <c r="G6" s="217" t="s">
        <v>1</v>
      </c>
      <c r="H6" s="217" t="s">
        <v>380</v>
      </c>
      <c r="I6" s="217" t="s">
        <v>381</v>
      </c>
      <c r="J6" s="288" t="s">
        <v>1</v>
      </c>
      <c r="K6" s="288" t="s">
        <v>380</v>
      </c>
      <c r="L6" s="288" t="s">
        <v>381</v>
      </c>
    </row>
    <row r="7" spans="2:12" ht="18" customHeight="1" x14ac:dyDescent="0.2">
      <c r="B7" s="338"/>
      <c r="C7" s="339"/>
      <c r="D7" s="216" t="s">
        <v>343</v>
      </c>
      <c r="E7" s="216" t="s">
        <v>343</v>
      </c>
      <c r="F7" s="216" t="s">
        <v>343</v>
      </c>
      <c r="G7" s="216" t="s">
        <v>343</v>
      </c>
      <c r="H7" s="216" t="s">
        <v>343</v>
      </c>
      <c r="I7" s="216" t="s">
        <v>343</v>
      </c>
      <c r="J7" s="287" t="s">
        <v>16</v>
      </c>
      <c r="K7" s="287" t="s">
        <v>16</v>
      </c>
      <c r="L7" s="287" t="s">
        <v>16</v>
      </c>
    </row>
    <row r="8" spans="2:12" s="9" customFormat="1" ht="3.75" customHeight="1" x14ac:dyDescent="0.2">
      <c r="B8" s="7"/>
      <c r="C8" s="7"/>
      <c r="D8" s="10"/>
      <c r="E8" s="10"/>
      <c r="F8" s="10"/>
      <c r="G8" s="10"/>
      <c r="H8" s="10"/>
      <c r="I8" s="10"/>
      <c r="J8" s="10"/>
      <c r="K8" s="10"/>
      <c r="L8" s="10"/>
    </row>
    <row r="9" spans="2:12" s="11" customFormat="1" ht="15" customHeight="1" x14ac:dyDescent="0.2">
      <c r="B9" s="16" t="s">
        <v>5</v>
      </c>
      <c r="C9" s="16"/>
      <c r="D9" s="17"/>
      <c r="E9" s="17"/>
      <c r="F9" s="17"/>
      <c r="G9" s="17"/>
      <c r="H9" s="18"/>
      <c r="I9" s="18"/>
      <c r="J9" s="17"/>
      <c r="K9" s="17"/>
      <c r="L9" s="17"/>
    </row>
    <row r="10" spans="2:12" s="11" customFormat="1" ht="15" customHeight="1" x14ac:dyDescent="0.2">
      <c r="B10" s="75">
        <v>2020</v>
      </c>
      <c r="C10" s="16"/>
      <c r="D10" s="76">
        <v>4047531.2760000001</v>
      </c>
      <c r="E10" s="76">
        <v>3338872.1349999998</v>
      </c>
      <c r="F10" s="76">
        <v>708659.14099999995</v>
      </c>
      <c r="G10" s="76">
        <v>817085.76300000004</v>
      </c>
      <c r="H10" s="76">
        <v>752709.43400000001</v>
      </c>
      <c r="I10" s="76">
        <v>64376.328999999998</v>
      </c>
      <c r="J10" s="14">
        <v>20.190000000000001</v>
      </c>
      <c r="K10" s="14">
        <v>22.54</v>
      </c>
      <c r="L10" s="14">
        <v>9.08</v>
      </c>
    </row>
    <row r="11" spans="2:12" s="11" customFormat="1" ht="15" customHeight="1" x14ac:dyDescent="0.2">
      <c r="B11" s="75">
        <v>2019</v>
      </c>
      <c r="C11" s="16"/>
      <c r="D11" s="76">
        <v>4580444.0520000001</v>
      </c>
      <c r="E11" s="76">
        <v>3510895.07</v>
      </c>
      <c r="F11" s="76">
        <v>1069548.9820000001</v>
      </c>
      <c r="G11" s="76">
        <v>723897.98499999999</v>
      </c>
      <c r="H11" s="76">
        <v>594897.848</v>
      </c>
      <c r="I11" s="76">
        <v>129000.137</v>
      </c>
      <c r="J11" s="14">
        <v>15.8</v>
      </c>
      <c r="K11" s="14">
        <v>16.940000000000001</v>
      </c>
      <c r="L11" s="14">
        <v>12.06</v>
      </c>
    </row>
    <row r="12" spans="2:12" s="11" customFormat="1" ht="15" customHeight="1" x14ac:dyDescent="0.2">
      <c r="B12" s="75">
        <v>2018</v>
      </c>
      <c r="C12" s="16"/>
      <c r="D12" s="76">
        <v>4033941.5120000001</v>
      </c>
      <c r="E12" s="76">
        <v>3084636.8790000002</v>
      </c>
      <c r="F12" s="76">
        <v>949304.63300000003</v>
      </c>
      <c r="G12" s="76">
        <v>488662.728</v>
      </c>
      <c r="H12" s="76">
        <v>403182.201</v>
      </c>
      <c r="I12" s="76">
        <v>85480.527000000002</v>
      </c>
      <c r="J12" s="14">
        <v>12.11</v>
      </c>
      <c r="K12" s="14">
        <v>13.07</v>
      </c>
      <c r="L12" s="14">
        <v>9</v>
      </c>
    </row>
    <row r="13" spans="2:12" s="11" customFormat="1" ht="15" customHeight="1" x14ac:dyDescent="0.2">
      <c r="B13" s="75">
        <v>2017</v>
      </c>
      <c r="C13" s="16"/>
      <c r="D13" s="76">
        <v>3673795.0520000001</v>
      </c>
      <c r="E13" s="76">
        <v>2839169.801</v>
      </c>
      <c r="F13" s="76">
        <v>834625.25100000005</v>
      </c>
      <c r="G13" s="76">
        <v>384141.72100000002</v>
      </c>
      <c r="H13" s="76">
        <v>327415.63900000002</v>
      </c>
      <c r="I13" s="76">
        <v>56726.082000000002</v>
      </c>
      <c r="J13" s="14">
        <v>10.46</v>
      </c>
      <c r="K13" s="14">
        <v>11.53</v>
      </c>
      <c r="L13" s="14">
        <v>6.8</v>
      </c>
    </row>
    <row r="14" spans="2:12" s="11" customFormat="1" ht="15" customHeight="1" x14ac:dyDescent="0.2">
      <c r="B14" s="75">
        <v>2016</v>
      </c>
      <c r="C14" s="89"/>
      <c r="D14" s="76">
        <v>3183411.0380000002</v>
      </c>
      <c r="E14" s="76">
        <v>2443993.8020000001</v>
      </c>
      <c r="F14" s="76">
        <v>739417.23600000003</v>
      </c>
      <c r="G14" s="76">
        <v>297453.25199999998</v>
      </c>
      <c r="H14" s="76">
        <v>253191.00599999999</v>
      </c>
      <c r="I14" s="76">
        <v>44262.245999999999</v>
      </c>
      <c r="J14" s="14">
        <v>9.34</v>
      </c>
      <c r="K14" s="14">
        <v>10.36</v>
      </c>
      <c r="L14" s="14">
        <v>5.99</v>
      </c>
    </row>
    <row r="15" spans="2:12" s="11" customFormat="1" ht="15" customHeight="1" x14ac:dyDescent="0.2">
      <c r="B15" s="75">
        <v>2015</v>
      </c>
      <c r="C15" s="89"/>
      <c r="D15" s="76">
        <v>3023595.8029999998</v>
      </c>
      <c r="E15" s="76">
        <v>2302037.7889999999</v>
      </c>
      <c r="F15" s="76">
        <v>721558.01399999997</v>
      </c>
      <c r="G15" s="76">
        <v>230993.78</v>
      </c>
      <c r="H15" s="76">
        <v>188656.25200000001</v>
      </c>
      <c r="I15" s="76">
        <v>42337.527999999998</v>
      </c>
      <c r="J15" s="14">
        <v>7.64</v>
      </c>
      <c r="K15" s="14">
        <v>8.1999999999999993</v>
      </c>
      <c r="L15" s="14">
        <v>5.87</v>
      </c>
    </row>
    <row r="16" spans="2:12" ht="9.75" customHeight="1" x14ac:dyDescent="0.2">
      <c r="B16" s="48"/>
      <c r="C16" s="48"/>
      <c r="J16" s="2"/>
      <c r="K16" s="2"/>
      <c r="L16" s="2"/>
    </row>
    <row r="17" spans="2:12" ht="3" customHeight="1" x14ac:dyDescent="0.2"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</row>
    <row r="18" spans="2:12" ht="9" customHeight="1" x14ac:dyDescent="0.2">
      <c r="D18" s="1"/>
      <c r="E18" s="1"/>
      <c r="F18" s="1"/>
      <c r="G18" s="1"/>
      <c r="H18" s="1"/>
      <c r="I18" s="1"/>
    </row>
    <row r="19" spans="2:12" ht="12.75" customHeight="1" x14ac:dyDescent="0.2">
      <c r="B19" s="336" t="s">
        <v>289</v>
      </c>
      <c r="C19" s="336"/>
      <c r="D19" s="336"/>
      <c r="E19" s="336"/>
      <c r="F19" s="336"/>
      <c r="G19" s="336"/>
      <c r="H19" s="336"/>
      <c r="I19" s="141"/>
    </row>
    <row r="20" spans="2:12" s="61" customFormat="1" ht="12.75" customHeight="1" x14ac:dyDescent="0.2">
      <c r="B20" s="362"/>
      <c r="C20" s="362"/>
      <c r="D20" s="362"/>
      <c r="E20" s="362"/>
      <c r="F20" s="362"/>
      <c r="G20" s="362"/>
      <c r="H20" s="362"/>
      <c r="I20" s="362"/>
    </row>
    <row r="21" spans="2:12" x14ac:dyDescent="0.2">
      <c r="B21" s="119"/>
      <c r="C21" s="119"/>
      <c r="D21" s="119"/>
      <c r="E21" s="119"/>
      <c r="F21" s="119"/>
      <c r="G21" s="119"/>
      <c r="H21" s="119"/>
    </row>
    <row r="22" spans="2:12" ht="12" x14ac:dyDescent="0.2">
      <c r="B22" s="134" t="s">
        <v>0</v>
      </c>
      <c r="C22" s="26"/>
      <c r="D22" s="1"/>
      <c r="E22" s="1"/>
      <c r="F22" s="1"/>
      <c r="G22" s="1"/>
      <c r="H22" s="1"/>
      <c r="I22" s="1"/>
    </row>
  </sheetData>
  <mergeCells count="10">
    <mergeCell ref="J4:L4"/>
    <mergeCell ref="J5:L5"/>
    <mergeCell ref="B1:L1"/>
    <mergeCell ref="B19:H19"/>
    <mergeCell ref="B20:I20"/>
    <mergeCell ref="B4:C7"/>
    <mergeCell ref="D4:F4"/>
    <mergeCell ref="G4:I4"/>
    <mergeCell ref="D5:F5"/>
    <mergeCell ref="G5:I5"/>
  </mergeCells>
  <hyperlinks>
    <hyperlink ref="B22" location="Índice!A1" display="(Voltar ao Índice)" xr:uid="{00000000-0004-0000-1600-000000000000}"/>
  </hyperlinks>
  <printOptions horizontalCentered="1"/>
  <pageMargins left="0.27559055118110237" right="0.27559055118110237" top="0.6692913385826772" bottom="0.6692913385826772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8">
    <pageSetUpPr fitToPage="1"/>
  </sheetPr>
  <dimension ref="B1:K166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4" style="1" customWidth="1"/>
    <col min="4" max="9" width="15.7109375" style="1" customWidth="1"/>
    <col min="10" max="11" width="15.7109375" style="2" customWidth="1"/>
    <col min="12" max="12" width="6.7109375" style="1" customWidth="1"/>
    <col min="13" max="16384" width="12.5703125" style="1"/>
  </cols>
  <sheetData>
    <row r="1" spans="2:11" s="120" customFormat="1" ht="24" customHeight="1" x14ac:dyDescent="0.2">
      <c r="B1" s="333" t="s">
        <v>309</v>
      </c>
      <c r="C1" s="333"/>
      <c r="D1" s="333"/>
      <c r="E1" s="333"/>
      <c r="F1" s="333"/>
      <c r="G1" s="333"/>
      <c r="H1" s="333"/>
      <c r="I1" s="333"/>
      <c r="J1" s="333"/>
      <c r="K1" s="333"/>
    </row>
    <row r="2" spans="2:11" ht="18" customHeight="1" x14ac:dyDescent="0.2">
      <c r="B2" s="19"/>
      <c r="C2" s="19"/>
      <c r="D2" s="19"/>
      <c r="E2" s="19"/>
      <c r="F2" s="19"/>
      <c r="G2" s="19"/>
    </row>
    <row r="3" spans="2:11" ht="12.75" customHeight="1" x14ac:dyDescent="0.2">
      <c r="B3" s="126" t="s">
        <v>218</v>
      </c>
      <c r="C3" s="27"/>
      <c r="D3" s="3"/>
      <c r="E3" s="3"/>
      <c r="F3" s="3"/>
      <c r="H3" s="4"/>
    </row>
    <row r="4" spans="2:11" s="6" customFormat="1" ht="18" customHeight="1" x14ac:dyDescent="0.2">
      <c r="B4" s="338" t="s">
        <v>4</v>
      </c>
      <c r="C4" s="339"/>
      <c r="D4" s="341" t="s">
        <v>5</v>
      </c>
      <c r="E4" s="341"/>
      <c r="F4" s="341"/>
      <c r="G4" s="341"/>
      <c r="H4" s="341"/>
      <c r="I4" s="341"/>
      <c r="J4" s="341"/>
      <c r="K4" s="342"/>
    </row>
    <row r="5" spans="2:11" s="6" customFormat="1" ht="18" customHeight="1" x14ac:dyDescent="0.2">
      <c r="B5" s="338"/>
      <c r="C5" s="339"/>
      <c r="D5" s="339" t="s">
        <v>6</v>
      </c>
      <c r="E5" s="339" t="s">
        <v>7</v>
      </c>
      <c r="F5" s="341" t="s">
        <v>8</v>
      </c>
      <c r="G5" s="341"/>
      <c r="H5" s="341"/>
      <c r="I5" s="341"/>
      <c r="J5" s="341"/>
      <c r="K5" s="342"/>
    </row>
    <row r="6" spans="2:11" s="6" customFormat="1" ht="24" customHeight="1" x14ac:dyDescent="0.2">
      <c r="B6" s="338"/>
      <c r="C6" s="339"/>
      <c r="D6" s="339"/>
      <c r="E6" s="339"/>
      <c r="F6" s="139" t="s">
        <v>9</v>
      </c>
      <c r="G6" s="139" t="s">
        <v>10</v>
      </c>
      <c r="H6" s="139" t="s">
        <v>11</v>
      </c>
      <c r="I6" s="139" t="s">
        <v>12</v>
      </c>
      <c r="J6" s="139" t="s">
        <v>13</v>
      </c>
      <c r="K6" s="138" t="s">
        <v>14</v>
      </c>
    </row>
    <row r="7" spans="2:11" ht="18" customHeight="1" x14ac:dyDescent="0.2">
      <c r="B7" s="338"/>
      <c r="C7" s="339"/>
      <c r="D7" s="139" t="s">
        <v>15</v>
      </c>
      <c r="E7" s="139" t="s">
        <v>15</v>
      </c>
      <c r="F7" s="139" t="s">
        <v>15</v>
      </c>
      <c r="G7" s="139" t="s">
        <v>15</v>
      </c>
      <c r="H7" s="139" t="s">
        <v>15</v>
      </c>
      <c r="I7" s="164" t="s">
        <v>343</v>
      </c>
      <c r="J7" s="139" t="s">
        <v>16</v>
      </c>
      <c r="K7" s="138" t="s">
        <v>16</v>
      </c>
    </row>
    <row r="8" spans="2:11" s="269" customFormat="1" ht="3.75" customHeight="1" x14ac:dyDescent="0.2">
      <c r="B8" s="267"/>
      <c r="C8" s="267"/>
      <c r="D8" s="268"/>
      <c r="E8" s="268"/>
      <c r="F8" s="268"/>
      <c r="G8" s="268"/>
      <c r="H8" s="268"/>
      <c r="J8" s="270"/>
      <c r="K8" s="270"/>
    </row>
    <row r="9" spans="2:11" s="11" customFormat="1" ht="15" customHeight="1" x14ac:dyDescent="0.2">
      <c r="B9" s="16" t="s">
        <v>5</v>
      </c>
      <c r="C9" s="16"/>
      <c r="D9" s="17"/>
      <c r="E9" s="17"/>
      <c r="F9" s="17"/>
      <c r="G9" s="17"/>
      <c r="H9" s="17"/>
      <c r="I9" s="17"/>
      <c r="J9" s="17"/>
      <c r="K9" s="17"/>
    </row>
    <row r="10" spans="2:11" s="11" customFormat="1" ht="15" customHeight="1" x14ac:dyDescent="0.2">
      <c r="B10" s="75">
        <v>2020</v>
      </c>
      <c r="C10" s="16"/>
      <c r="D10" s="76">
        <v>28674</v>
      </c>
      <c r="E10" s="76">
        <v>79121</v>
      </c>
      <c r="F10" s="76">
        <v>3501</v>
      </c>
      <c r="G10" s="76">
        <v>4005</v>
      </c>
      <c r="H10" s="76">
        <v>946</v>
      </c>
      <c r="I10" s="76">
        <v>66500</v>
      </c>
      <c r="J10" s="14">
        <v>12.21</v>
      </c>
      <c r="K10" s="14">
        <v>5.0599999999999996</v>
      </c>
    </row>
    <row r="11" spans="2:11" s="11" customFormat="1" ht="15" customHeight="1" x14ac:dyDescent="0.2">
      <c r="B11" s="75">
        <v>2019</v>
      </c>
      <c r="C11" s="16"/>
      <c r="D11" s="76">
        <v>28661</v>
      </c>
      <c r="E11" s="76">
        <v>79401</v>
      </c>
      <c r="F11" s="76">
        <v>4211</v>
      </c>
      <c r="G11" s="76">
        <v>4935</v>
      </c>
      <c r="H11" s="76">
        <v>1343</v>
      </c>
      <c r="I11" s="76">
        <v>68967</v>
      </c>
      <c r="J11" s="14">
        <v>14.69</v>
      </c>
      <c r="K11" s="14">
        <v>6.22</v>
      </c>
    </row>
    <row r="12" spans="2:11" s="11" customFormat="1" ht="15" customHeight="1" x14ac:dyDescent="0.2">
      <c r="B12" s="75">
        <v>2018</v>
      </c>
      <c r="C12" s="16"/>
      <c r="D12" s="76">
        <v>27875</v>
      </c>
      <c r="E12" s="76">
        <v>74369</v>
      </c>
      <c r="F12" s="76">
        <v>4502</v>
      </c>
      <c r="G12" s="76">
        <v>5401</v>
      </c>
      <c r="H12" s="76">
        <v>1530</v>
      </c>
      <c r="I12" s="76">
        <v>81377</v>
      </c>
      <c r="J12" s="14">
        <v>16.149999999999999</v>
      </c>
      <c r="K12" s="14">
        <v>7.26</v>
      </c>
    </row>
    <row r="13" spans="2:11" s="11" customFormat="1" ht="15" customHeight="1" x14ac:dyDescent="0.2">
      <c r="B13" s="75">
        <v>2017</v>
      </c>
      <c r="C13" s="16"/>
      <c r="D13" s="76">
        <v>26400</v>
      </c>
      <c r="E13" s="76">
        <v>69260</v>
      </c>
      <c r="F13" s="76">
        <v>4272</v>
      </c>
      <c r="G13" s="76">
        <v>5158</v>
      </c>
      <c r="H13" s="76">
        <v>1464</v>
      </c>
      <c r="I13" s="76">
        <v>64076</v>
      </c>
      <c r="J13" s="14">
        <v>16.18</v>
      </c>
      <c r="K13" s="14">
        <v>7.45</v>
      </c>
    </row>
    <row r="14" spans="2:11" s="11" customFormat="1" ht="15" customHeight="1" x14ac:dyDescent="0.2">
      <c r="B14" s="75">
        <v>2016</v>
      </c>
      <c r="C14" s="16"/>
      <c r="D14" s="76">
        <v>25108</v>
      </c>
      <c r="E14" s="76">
        <v>64881</v>
      </c>
      <c r="F14" s="76">
        <v>3911</v>
      </c>
      <c r="G14" s="76">
        <v>4422</v>
      </c>
      <c r="H14" s="76">
        <v>958</v>
      </c>
      <c r="I14" s="76">
        <v>50843</v>
      </c>
      <c r="J14" s="14">
        <v>15.58</v>
      </c>
      <c r="K14" s="14">
        <v>6.82</v>
      </c>
    </row>
    <row r="15" spans="2:11" s="11" customFormat="1" ht="15" customHeight="1" x14ac:dyDescent="0.2">
      <c r="B15" s="75">
        <v>2015</v>
      </c>
      <c r="C15" s="75" t="s">
        <v>50</v>
      </c>
      <c r="D15" s="76">
        <v>24361</v>
      </c>
      <c r="E15" s="76">
        <v>62293</v>
      </c>
      <c r="F15" s="76">
        <v>3893</v>
      </c>
      <c r="G15" s="76">
        <v>4737</v>
      </c>
      <c r="H15" s="76">
        <v>1354</v>
      </c>
      <c r="I15" s="76">
        <v>85634</v>
      </c>
      <c r="J15" s="14">
        <v>15.98</v>
      </c>
      <c r="K15" s="14">
        <v>7.6</v>
      </c>
    </row>
    <row r="16" spans="2:11" s="11" customFormat="1" ht="15" customHeight="1" x14ac:dyDescent="0.2">
      <c r="B16" s="255" t="s">
        <v>3</v>
      </c>
      <c r="C16" s="73"/>
      <c r="D16" s="73"/>
      <c r="E16" s="73"/>
      <c r="F16" s="73"/>
      <c r="G16" s="73"/>
      <c r="H16" s="73"/>
      <c r="I16" s="73"/>
      <c r="J16" s="251"/>
      <c r="K16" s="251"/>
    </row>
    <row r="17" spans="2:11" s="11" customFormat="1" ht="15" customHeight="1" x14ac:dyDescent="0.2">
      <c r="B17" s="254" t="s">
        <v>34</v>
      </c>
      <c r="C17" s="208"/>
      <c r="D17" s="208"/>
      <c r="E17" s="208"/>
      <c r="F17" s="208"/>
      <c r="G17" s="208"/>
      <c r="H17" s="208"/>
      <c r="I17" s="208"/>
      <c r="J17" s="253"/>
      <c r="K17" s="253"/>
    </row>
    <row r="18" spans="2:11" s="11" customFormat="1" ht="15" customHeight="1" x14ac:dyDescent="0.2">
      <c r="B18" s="75">
        <v>2020</v>
      </c>
      <c r="C18" s="208"/>
      <c r="D18" s="76">
        <v>18903</v>
      </c>
      <c r="E18" s="76">
        <v>19838</v>
      </c>
      <c r="F18" s="76">
        <v>2713</v>
      </c>
      <c r="G18" s="76">
        <v>2759</v>
      </c>
      <c r="H18" s="76">
        <v>89</v>
      </c>
      <c r="I18" s="76">
        <v>16229</v>
      </c>
      <c r="J18" s="14">
        <v>14.35</v>
      </c>
      <c r="K18" s="14">
        <v>13.91</v>
      </c>
    </row>
    <row r="19" spans="2:11" s="11" customFormat="1" ht="15" customHeight="1" x14ac:dyDescent="0.2">
      <c r="B19" s="75">
        <v>2019</v>
      </c>
      <c r="C19" s="254"/>
      <c r="D19" s="76">
        <v>19148</v>
      </c>
      <c r="E19" s="76">
        <v>20219</v>
      </c>
      <c r="F19" s="76">
        <v>3215</v>
      </c>
      <c r="G19" s="76">
        <v>3268</v>
      </c>
      <c r="H19" s="76">
        <v>111</v>
      </c>
      <c r="I19" s="76">
        <v>19075</v>
      </c>
      <c r="J19" s="14">
        <v>16.79</v>
      </c>
      <c r="K19" s="14">
        <v>16.16</v>
      </c>
    </row>
    <row r="20" spans="2:11" s="11" customFormat="1" ht="15" customHeight="1" x14ac:dyDescent="0.2">
      <c r="B20" s="75">
        <v>2018</v>
      </c>
      <c r="C20" s="16"/>
      <c r="D20" s="76">
        <v>18804</v>
      </c>
      <c r="E20" s="76">
        <v>19863</v>
      </c>
      <c r="F20" s="76">
        <v>3489</v>
      </c>
      <c r="G20" s="76">
        <v>3544</v>
      </c>
      <c r="H20" s="76">
        <v>111</v>
      </c>
      <c r="I20" s="76">
        <v>22213</v>
      </c>
      <c r="J20" s="14">
        <v>18.55</v>
      </c>
      <c r="K20" s="14">
        <v>17.84</v>
      </c>
    </row>
    <row r="21" spans="2:11" s="11" customFormat="1" ht="15" customHeight="1" x14ac:dyDescent="0.2">
      <c r="B21" s="75">
        <v>2017</v>
      </c>
      <c r="C21" s="254"/>
      <c r="D21" s="76">
        <v>17885</v>
      </c>
      <c r="E21" s="76">
        <v>18900</v>
      </c>
      <c r="F21" s="76">
        <v>3394</v>
      </c>
      <c r="G21" s="76">
        <v>3442</v>
      </c>
      <c r="H21" s="76">
        <v>126</v>
      </c>
      <c r="I21" s="76">
        <v>17390</v>
      </c>
      <c r="J21" s="14">
        <v>18.98</v>
      </c>
      <c r="K21" s="14">
        <v>18.21</v>
      </c>
    </row>
    <row r="22" spans="2:11" s="11" customFormat="1" ht="15" customHeight="1" x14ac:dyDescent="0.2">
      <c r="B22" s="75">
        <v>2016</v>
      </c>
      <c r="C22" s="254"/>
      <c r="D22" s="76">
        <v>16948</v>
      </c>
      <c r="E22" s="76">
        <v>17854</v>
      </c>
      <c r="F22" s="76">
        <v>3218</v>
      </c>
      <c r="G22" s="76">
        <v>3241</v>
      </c>
      <c r="H22" s="76">
        <v>95</v>
      </c>
      <c r="I22" s="76">
        <v>16443</v>
      </c>
      <c r="J22" s="14">
        <v>18.989999999999998</v>
      </c>
      <c r="K22" s="14">
        <v>18.149999999999999</v>
      </c>
    </row>
    <row r="23" spans="2:11" s="11" customFormat="1" ht="15" customHeight="1" x14ac:dyDescent="0.2">
      <c r="B23" s="75">
        <v>2015</v>
      </c>
      <c r="C23" s="75" t="s">
        <v>50</v>
      </c>
      <c r="D23" s="76">
        <v>16251</v>
      </c>
      <c r="E23" s="76">
        <v>17191</v>
      </c>
      <c r="F23" s="76">
        <v>3180</v>
      </c>
      <c r="G23" s="76">
        <v>3214</v>
      </c>
      <c r="H23" s="76">
        <v>117</v>
      </c>
      <c r="I23" s="76">
        <v>16372</v>
      </c>
      <c r="J23" s="14">
        <v>19.57</v>
      </c>
      <c r="K23" s="14">
        <v>18.7</v>
      </c>
    </row>
    <row r="24" spans="2:11" s="11" customFormat="1" ht="15" customHeight="1" x14ac:dyDescent="0.2">
      <c r="B24" s="254" t="s">
        <v>35</v>
      </c>
      <c r="C24" s="208" t="s">
        <v>50</v>
      </c>
      <c r="D24" s="208"/>
      <c r="E24" s="208"/>
      <c r="F24" s="208"/>
      <c r="G24" s="208"/>
      <c r="H24" s="208"/>
      <c r="I24" s="208"/>
      <c r="J24" s="14"/>
      <c r="K24" s="14"/>
    </row>
    <row r="25" spans="2:11" s="11" customFormat="1" ht="15" customHeight="1" x14ac:dyDescent="0.2">
      <c r="B25" s="75">
        <v>2020</v>
      </c>
      <c r="C25" s="208"/>
      <c r="D25" s="76">
        <v>9771</v>
      </c>
      <c r="E25" s="76">
        <v>59283</v>
      </c>
      <c r="F25" s="76">
        <v>788</v>
      </c>
      <c r="G25" s="76">
        <v>1246</v>
      </c>
      <c r="H25" s="76">
        <v>857</v>
      </c>
      <c r="I25" s="76">
        <v>50271</v>
      </c>
      <c r="J25" s="14">
        <v>8.06</v>
      </c>
      <c r="K25" s="14">
        <v>2.1</v>
      </c>
    </row>
    <row r="26" spans="2:11" s="11" customFormat="1" ht="15" customHeight="1" x14ac:dyDescent="0.2">
      <c r="B26" s="75">
        <v>2019</v>
      </c>
      <c r="C26" s="254"/>
      <c r="D26" s="76">
        <v>9513</v>
      </c>
      <c r="E26" s="76">
        <v>59182</v>
      </c>
      <c r="F26" s="76">
        <v>996</v>
      </c>
      <c r="G26" s="76">
        <v>1667</v>
      </c>
      <c r="H26" s="76">
        <v>1232</v>
      </c>
      <c r="I26" s="76">
        <v>49892</v>
      </c>
      <c r="J26" s="14">
        <v>10.47</v>
      </c>
      <c r="K26" s="14">
        <v>2.82</v>
      </c>
    </row>
    <row r="27" spans="2:11" s="11" customFormat="1" ht="15" customHeight="1" x14ac:dyDescent="0.2">
      <c r="B27" s="75">
        <v>2018</v>
      </c>
      <c r="C27" s="16"/>
      <c r="D27" s="76">
        <v>9071</v>
      </c>
      <c r="E27" s="76">
        <v>54506</v>
      </c>
      <c r="F27" s="76">
        <v>1013</v>
      </c>
      <c r="G27" s="76">
        <v>1857</v>
      </c>
      <c r="H27" s="76">
        <v>1419</v>
      </c>
      <c r="I27" s="76">
        <v>59164</v>
      </c>
      <c r="J27" s="14">
        <v>11.17</v>
      </c>
      <c r="K27" s="14">
        <v>3.41</v>
      </c>
    </row>
    <row r="28" spans="2:11" s="11" customFormat="1" ht="15" customHeight="1" x14ac:dyDescent="0.2">
      <c r="B28" s="75">
        <v>2017</v>
      </c>
      <c r="C28" s="254"/>
      <c r="D28" s="76">
        <v>8515</v>
      </c>
      <c r="E28" s="76">
        <v>50360</v>
      </c>
      <c r="F28" s="76">
        <v>878</v>
      </c>
      <c r="G28" s="76">
        <v>1716</v>
      </c>
      <c r="H28" s="76">
        <v>1338</v>
      </c>
      <c r="I28" s="76">
        <v>46687</v>
      </c>
      <c r="J28" s="14">
        <v>10.31</v>
      </c>
      <c r="K28" s="14">
        <v>3.41</v>
      </c>
    </row>
    <row r="29" spans="2:11" s="11" customFormat="1" ht="15" customHeight="1" x14ac:dyDescent="0.2">
      <c r="B29" s="75">
        <v>2016</v>
      </c>
      <c r="C29" s="254"/>
      <c r="D29" s="76">
        <v>8160</v>
      </c>
      <c r="E29" s="76">
        <v>47027</v>
      </c>
      <c r="F29" s="76">
        <v>693</v>
      </c>
      <c r="G29" s="76">
        <v>1181</v>
      </c>
      <c r="H29" s="76">
        <v>863</v>
      </c>
      <c r="I29" s="76">
        <v>34401</v>
      </c>
      <c r="J29" s="14">
        <v>8.49</v>
      </c>
      <c r="K29" s="14">
        <v>2.5099999999999998</v>
      </c>
    </row>
    <row r="30" spans="2:11" s="11" customFormat="1" ht="15" customHeight="1" x14ac:dyDescent="0.2">
      <c r="B30" s="75">
        <v>2015</v>
      </c>
      <c r="C30" s="75" t="s">
        <v>50</v>
      </c>
      <c r="D30" s="76">
        <v>8110</v>
      </c>
      <c r="E30" s="76">
        <v>45102</v>
      </c>
      <c r="F30" s="76">
        <v>713</v>
      </c>
      <c r="G30" s="76">
        <v>1523</v>
      </c>
      <c r="H30" s="76">
        <v>1237</v>
      </c>
      <c r="I30" s="76">
        <v>69262</v>
      </c>
      <c r="J30" s="14">
        <v>8.7899999999999991</v>
      </c>
      <c r="K30" s="14">
        <v>3.38</v>
      </c>
    </row>
    <row r="31" spans="2:11" s="11" customFormat="1" ht="15" customHeight="1" x14ac:dyDescent="0.2">
      <c r="B31" s="255" t="s">
        <v>36</v>
      </c>
      <c r="C31" s="73"/>
      <c r="D31" s="73"/>
      <c r="E31" s="73"/>
      <c r="F31" s="73"/>
      <c r="G31" s="73"/>
      <c r="H31" s="73"/>
      <c r="I31" s="73"/>
      <c r="J31" s="14"/>
      <c r="K31" s="14"/>
    </row>
    <row r="32" spans="2:11" s="11" customFormat="1" ht="15" customHeight="1" x14ac:dyDescent="0.2">
      <c r="B32" s="265" t="s">
        <v>17</v>
      </c>
      <c r="C32" s="73"/>
      <c r="D32" s="73"/>
      <c r="E32" s="73"/>
      <c r="F32" s="73"/>
      <c r="G32" s="73"/>
      <c r="H32" s="73"/>
      <c r="I32" s="73"/>
      <c r="J32" s="14"/>
      <c r="K32" s="14"/>
    </row>
    <row r="33" spans="2:11" s="11" customFormat="1" ht="15" customHeight="1" x14ac:dyDescent="0.2">
      <c r="B33" s="75">
        <v>2020</v>
      </c>
      <c r="C33" s="73"/>
      <c r="D33" s="76">
        <v>4755</v>
      </c>
      <c r="E33" s="76">
        <v>5583</v>
      </c>
      <c r="F33" s="76">
        <v>304</v>
      </c>
      <c r="G33" s="76">
        <v>310</v>
      </c>
      <c r="H33" s="76">
        <v>16</v>
      </c>
      <c r="I33" s="76">
        <v>921</v>
      </c>
      <c r="J33" s="14">
        <v>6.39</v>
      </c>
      <c r="K33" s="14">
        <v>5.55</v>
      </c>
    </row>
    <row r="34" spans="2:11" s="11" customFormat="1" ht="15" customHeight="1" x14ac:dyDescent="0.2">
      <c r="B34" s="75">
        <v>2019</v>
      </c>
      <c r="C34" s="254"/>
      <c r="D34" s="76">
        <v>4752</v>
      </c>
      <c r="E34" s="76">
        <v>5649</v>
      </c>
      <c r="F34" s="76">
        <v>303</v>
      </c>
      <c r="G34" s="76">
        <v>347</v>
      </c>
      <c r="H34" s="76">
        <v>57</v>
      </c>
      <c r="I34" s="76">
        <v>3161</v>
      </c>
      <c r="J34" s="14">
        <v>6.38</v>
      </c>
      <c r="K34" s="14">
        <v>6.14</v>
      </c>
    </row>
    <row r="35" spans="2:11" s="11" customFormat="1" ht="15" customHeight="1" x14ac:dyDescent="0.2">
      <c r="B35" s="75">
        <v>2018</v>
      </c>
      <c r="C35" s="16"/>
      <c r="D35" s="76">
        <v>4828</v>
      </c>
      <c r="E35" s="76">
        <v>5658</v>
      </c>
      <c r="F35" s="76">
        <v>458</v>
      </c>
      <c r="G35" s="76">
        <v>490</v>
      </c>
      <c r="H35" s="76">
        <v>48</v>
      </c>
      <c r="I35" s="76">
        <v>3639</v>
      </c>
      <c r="J35" s="14">
        <v>9.49</v>
      </c>
      <c r="K35" s="14">
        <v>8.66</v>
      </c>
    </row>
    <row r="36" spans="2:11" s="11" customFormat="1" ht="15" customHeight="1" x14ac:dyDescent="0.2">
      <c r="B36" s="75">
        <v>2017</v>
      </c>
      <c r="C36" s="254"/>
      <c r="D36" s="76">
        <v>4679</v>
      </c>
      <c r="E36" s="76">
        <v>5460</v>
      </c>
      <c r="F36" s="76">
        <v>381</v>
      </c>
      <c r="G36" s="76">
        <v>395</v>
      </c>
      <c r="H36" s="76">
        <v>26</v>
      </c>
      <c r="I36" s="76">
        <v>1360</v>
      </c>
      <c r="J36" s="14">
        <v>8.14</v>
      </c>
      <c r="K36" s="14">
        <v>7.23</v>
      </c>
    </row>
    <row r="37" spans="2:11" s="11" customFormat="1" ht="15" customHeight="1" x14ac:dyDescent="0.2">
      <c r="B37" s="75">
        <v>2016</v>
      </c>
      <c r="C37" s="254"/>
      <c r="D37" s="76">
        <v>4645</v>
      </c>
      <c r="E37" s="76">
        <v>5351</v>
      </c>
      <c r="F37" s="76">
        <v>421</v>
      </c>
      <c r="G37" s="76">
        <v>450</v>
      </c>
      <c r="H37" s="76">
        <v>41</v>
      </c>
      <c r="I37" s="76">
        <v>2338</v>
      </c>
      <c r="J37" s="14">
        <v>9.06</v>
      </c>
      <c r="K37" s="14">
        <v>8.41</v>
      </c>
    </row>
    <row r="38" spans="2:11" s="11" customFormat="1" ht="15" customHeight="1" x14ac:dyDescent="0.2">
      <c r="B38" s="75">
        <v>2015</v>
      </c>
      <c r="C38" s="75" t="s">
        <v>50</v>
      </c>
      <c r="D38" s="76">
        <v>4574</v>
      </c>
      <c r="E38" s="76">
        <v>5183</v>
      </c>
      <c r="F38" s="76">
        <v>435</v>
      </c>
      <c r="G38" s="76">
        <v>442</v>
      </c>
      <c r="H38" s="76">
        <v>22</v>
      </c>
      <c r="I38" s="76">
        <v>1168</v>
      </c>
      <c r="J38" s="14">
        <v>9.51</v>
      </c>
      <c r="K38" s="14">
        <v>8.5299999999999994</v>
      </c>
    </row>
    <row r="39" spans="2:11" s="11" customFormat="1" ht="15" customHeight="1" x14ac:dyDescent="0.2">
      <c r="B39" s="265" t="s">
        <v>18</v>
      </c>
      <c r="C39" s="73"/>
      <c r="D39" s="73"/>
      <c r="E39" s="73"/>
      <c r="F39" s="73"/>
      <c r="G39" s="73"/>
      <c r="H39" s="73"/>
      <c r="I39" s="73"/>
      <c r="J39" s="14"/>
      <c r="K39" s="14"/>
    </row>
    <row r="40" spans="2:11" s="11" customFormat="1" ht="15" customHeight="1" x14ac:dyDescent="0.2">
      <c r="B40" s="75">
        <v>2020</v>
      </c>
      <c r="C40" s="73"/>
      <c r="D40" s="76">
        <v>15</v>
      </c>
      <c r="E40" s="76">
        <v>69</v>
      </c>
      <c r="F40" s="76">
        <v>1</v>
      </c>
      <c r="G40" s="76" t="s">
        <v>37</v>
      </c>
      <c r="H40" s="76" t="s">
        <v>37</v>
      </c>
      <c r="I40" s="76" t="s">
        <v>37</v>
      </c>
      <c r="J40" s="14">
        <v>6.67</v>
      </c>
      <c r="K40" s="14" t="s">
        <v>37</v>
      </c>
    </row>
    <row r="41" spans="2:11" s="11" customFormat="1" ht="15" customHeight="1" x14ac:dyDescent="0.2">
      <c r="B41" s="75">
        <v>2019</v>
      </c>
      <c r="C41" s="254"/>
      <c r="D41" s="76">
        <v>14</v>
      </c>
      <c r="E41" s="76">
        <v>65</v>
      </c>
      <c r="F41" s="76">
        <v>0</v>
      </c>
      <c r="G41" s="76">
        <v>0</v>
      </c>
      <c r="H41" s="76">
        <v>0</v>
      </c>
      <c r="I41" s="76">
        <v>0</v>
      </c>
      <c r="J41" s="14">
        <v>0</v>
      </c>
      <c r="K41" s="14">
        <v>0</v>
      </c>
    </row>
    <row r="42" spans="2:11" s="11" customFormat="1" ht="15" customHeight="1" x14ac:dyDescent="0.2">
      <c r="B42" s="75">
        <v>2018</v>
      </c>
      <c r="C42" s="16"/>
      <c r="D42" s="76">
        <v>15</v>
      </c>
      <c r="E42" s="76">
        <v>66</v>
      </c>
      <c r="F42" s="76">
        <v>0</v>
      </c>
      <c r="G42" s="76">
        <v>0</v>
      </c>
      <c r="H42" s="76">
        <v>0</v>
      </c>
      <c r="I42" s="76">
        <v>0</v>
      </c>
      <c r="J42" s="14">
        <v>0</v>
      </c>
      <c r="K42" s="14">
        <v>0</v>
      </c>
    </row>
    <row r="43" spans="2:11" s="11" customFormat="1" ht="15" customHeight="1" x14ac:dyDescent="0.2">
      <c r="B43" s="75">
        <v>2017</v>
      </c>
      <c r="C43" s="254"/>
      <c r="D43" s="76">
        <v>15</v>
      </c>
      <c r="E43" s="76">
        <v>65</v>
      </c>
      <c r="F43" s="76">
        <v>1</v>
      </c>
      <c r="G43" s="76" t="s">
        <v>37</v>
      </c>
      <c r="H43" s="76" t="s">
        <v>37</v>
      </c>
      <c r="I43" s="76" t="s">
        <v>37</v>
      </c>
      <c r="J43" s="14">
        <v>6.67</v>
      </c>
      <c r="K43" s="14" t="s">
        <v>37</v>
      </c>
    </row>
    <row r="44" spans="2:11" s="11" customFormat="1" ht="15" customHeight="1" x14ac:dyDescent="0.2">
      <c r="B44" s="75">
        <v>2016</v>
      </c>
      <c r="C44" s="254"/>
      <c r="D44" s="76">
        <v>17</v>
      </c>
      <c r="E44" s="76">
        <v>68</v>
      </c>
      <c r="F44" s="76">
        <v>0</v>
      </c>
      <c r="G44" s="76">
        <v>0</v>
      </c>
      <c r="H44" s="76">
        <v>0</v>
      </c>
      <c r="I44" s="76">
        <v>0</v>
      </c>
      <c r="J44" s="14">
        <v>0</v>
      </c>
      <c r="K44" s="14">
        <v>0</v>
      </c>
    </row>
    <row r="45" spans="2:11" s="11" customFormat="1" ht="15" customHeight="1" x14ac:dyDescent="0.2">
      <c r="B45" s="75">
        <v>2015</v>
      </c>
      <c r="C45" s="75" t="s">
        <v>50</v>
      </c>
      <c r="D45" s="76">
        <v>17</v>
      </c>
      <c r="E45" s="76">
        <v>69</v>
      </c>
      <c r="F45" s="76">
        <v>1</v>
      </c>
      <c r="G45" s="76" t="s">
        <v>37</v>
      </c>
      <c r="H45" s="76" t="s">
        <v>37</v>
      </c>
      <c r="I45" s="76" t="s">
        <v>37</v>
      </c>
      <c r="J45" s="14">
        <v>5.88</v>
      </c>
      <c r="K45" s="14" t="s">
        <v>37</v>
      </c>
    </row>
    <row r="46" spans="2:11" s="11" customFormat="1" ht="15" customHeight="1" x14ac:dyDescent="0.2">
      <c r="B46" s="265" t="s">
        <v>19</v>
      </c>
      <c r="C46" s="73"/>
      <c r="D46" s="73"/>
      <c r="E46" s="73"/>
      <c r="F46" s="73"/>
      <c r="G46" s="73"/>
      <c r="H46" s="73"/>
      <c r="I46" s="73"/>
      <c r="J46" s="14"/>
      <c r="K46" s="14"/>
    </row>
    <row r="47" spans="2:11" s="11" customFormat="1" ht="15" customHeight="1" x14ac:dyDescent="0.2">
      <c r="B47" s="75">
        <v>2020</v>
      </c>
      <c r="C47" s="73"/>
      <c r="D47" s="76">
        <v>726</v>
      </c>
      <c r="E47" s="76">
        <v>4227</v>
      </c>
      <c r="F47" s="76">
        <v>65</v>
      </c>
      <c r="G47" s="76">
        <v>95</v>
      </c>
      <c r="H47" s="76">
        <v>35</v>
      </c>
      <c r="I47" s="76">
        <v>1142</v>
      </c>
      <c r="J47" s="14">
        <v>8.9499999999999993</v>
      </c>
      <c r="K47" s="14">
        <v>2.25</v>
      </c>
    </row>
    <row r="48" spans="2:11" s="11" customFormat="1" ht="15" customHeight="1" x14ac:dyDescent="0.2">
      <c r="B48" s="75">
        <v>2019</v>
      </c>
      <c r="C48" s="254"/>
      <c r="D48" s="76">
        <v>717</v>
      </c>
      <c r="E48" s="76">
        <v>4350</v>
      </c>
      <c r="F48" s="76">
        <v>70</v>
      </c>
      <c r="G48" s="76">
        <v>120</v>
      </c>
      <c r="H48" s="76">
        <v>77</v>
      </c>
      <c r="I48" s="76">
        <v>2101</v>
      </c>
      <c r="J48" s="14">
        <v>9.76</v>
      </c>
      <c r="K48" s="14">
        <v>2.76</v>
      </c>
    </row>
    <row r="49" spans="2:11" s="11" customFormat="1" ht="15" customHeight="1" x14ac:dyDescent="0.2">
      <c r="B49" s="75">
        <v>2018</v>
      </c>
      <c r="C49" s="16"/>
      <c r="D49" s="76">
        <v>715</v>
      </c>
      <c r="E49" s="76">
        <v>4035</v>
      </c>
      <c r="F49" s="76">
        <v>93</v>
      </c>
      <c r="G49" s="76">
        <v>114</v>
      </c>
      <c r="H49" s="76">
        <v>42</v>
      </c>
      <c r="I49" s="76">
        <v>11219</v>
      </c>
      <c r="J49" s="14">
        <v>13.01</v>
      </c>
      <c r="K49" s="14">
        <v>2.83</v>
      </c>
    </row>
    <row r="50" spans="2:11" s="11" customFormat="1" ht="15" customHeight="1" x14ac:dyDescent="0.2">
      <c r="B50" s="75">
        <v>2017</v>
      </c>
      <c r="C50" s="254"/>
      <c r="D50" s="76">
        <v>687</v>
      </c>
      <c r="E50" s="76">
        <v>3844</v>
      </c>
      <c r="F50" s="76">
        <v>77</v>
      </c>
      <c r="G50" s="76">
        <v>216</v>
      </c>
      <c r="H50" s="76">
        <v>169</v>
      </c>
      <c r="I50" s="76">
        <v>6025</v>
      </c>
      <c r="J50" s="14">
        <v>11.21</v>
      </c>
      <c r="K50" s="14">
        <v>5.62</v>
      </c>
    </row>
    <row r="51" spans="2:11" s="11" customFormat="1" ht="15" customHeight="1" x14ac:dyDescent="0.2">
      <c r="B51" s="75">
        <v>2016</v>
      </c>
      <c r="C51" s="254"/>
      <c r="D51" s="76">
        <v>674</v>
      </c>
      <c r="E51" s="76">
        <v>3718</v>
      </c>
      <c r="F51" s="76">
        <v>62</v>
      </c>
      <c r="G51" s="76">
        <v>87</v>
      </c>
      <c r="H51" s="76">
        <v>47</v>
      </c>
      <c r="I51" s="76">
        <v>1384</v>
      </c>
      <c r="J51" s="14">
        <v>9.1999999999999993</v>
      </c>
      <c r="K51" s="14">
        <v>2.34</v>
      </c>
    </row>
    <row r="52" spans="2:11" s="11" customFormat="1" ht="15" customHeight="1" x14ac:dyDescent="0.2">
      <c r="B52" s="75">
        <v>2015</v>
      </c>
      <c r="C52" s="75" t="s">
        <v>50</v>
      </c>
      <c r="D52" s="76">
        <v>685</v>
      </c>
      <c r="E52" s="76">
        <v>3744</v>
      </c>
      <c r="F52" s="76">
        <v>66</v>
      </c>
      <c r="G52" s="76">
        <v>125</v>
      </c>
      <c r="H52" s="76">
        <v>83</v>
      </c>
      <c r="I52" s="76">
        <v>4879</v>
      </c>
      <c r="J52" s="14">
        <v>9.64</v>
      </c>
      <c r="K52" s="14">
        <v>3.34</v>
      </c>
    </row>
    <row r="53" spans="2:11" s="11" customFormat="1" ht="15" customHeight="1" x14ac:dyDescent="0.2">
      <c r="B53" s="265" t="s">
        <v>20</v>
      </c>
      <c r="C53" s="73"/>
      <c r="D53" s="73"/>
      <c r="E53" s="73"/>
      <c r="F53" s="73"/>
      <c r="G53" s="73"/>
      <c r="H53" s="73"/>
      <c r="I53" s="73"/>
      <c r="J53" s="14"/>
      <c r="K53" s="14"/>
    </row>
    <row r="54" spans="2:11" s="11" customFormat="1" ht="15" customHeight="1" x14ac:dyDescent="0.2">
      <c r="B54" s="75">
        <v>2020</v>
      </c>
      <c r="C54" s="73"/>
      <c r="D54" s="76">
        <v>73</v>
      </c>
      <c r="E54" s="76">
        <v>761</v>
      </c>
      <c r="F54" s="76">
        <v>1</v>
      </c>
      <c r="G54" s="76" t="s">
        <v>37</v>
      </c>
      <c r="H54" s="76" t="s">
        <v>37</v>
      </c>
      <c r="I54" s="76" t="s">
        <v>37</v>
      </c>
      <c r="J54" s="14">
        <v>1.37</v>
      </c>
      <c r="K54" s="14" t="s">
        <v>37</v>
      </c>
    </row>
    <row r="55" spans="2:11" s="11" customFormat="1" ht="15" customHeight="1" x14ac:dyDescent="0.2">
      <c r="B55" s="75">
        <v>2019</v>
      </c>
      <c r="C55" s="254"/>
      <c r="D55" s="76">
        <v>72</v>
      </c>
      <c r="E55" s="76">
        <v>771</v>
      </c>
      <c r="F55" s="76">
        <v>1</v>
      </c>
      <c r="G55" s="76" t="s">
        <v>37</v>
      </c>
      <c r="H55" s="76" t="s">
        <v>37</v>
      </c>
      <c r="I55" s="76" t="s">
        <v>37</v>
      </c>
      <c r="J55" s="14">
        <v>1.39</v>
      </c>
      <c r="K55" s="14" t="s">
        <v>37</v>
      </c>
    </row>
    <row r="56" spans="2:11" s="11" customFormat="1" ht="15" customHeight="1" x14ac:dyDescent="0.2">
      <c r="B56" s="75">
        <v>2018</v>
      </c>
      <c r="C56" s="16"/>
      <c r="D56" s="76">
        <v>70</v>
      </c>
      <c r="E56" s="76">
        <v>789</v>
      </c>
      <c r="F56" s="76">
        <v>11</v>
      </c>
      <c r="G56" s="76">
        <v>11</v>
      </c>
      <c r="H56" s="76">
        <v>0</v>
      </c>
      <c r="I56" s="76">
        <v>29</v>
      </c>
      <c r="J56" s="14">
        <v>15.71</v>
      </c>
      <c r="K56" s="14">
        <v>1.39</v>
      </c>
    </row>
    <row r="57" spans="2:11" s="11" customFormat="1" ht="15" customHeight="1" x14ac:dyDescent="0.2">
      <c r="B57" s="75">
        <v>2017</v>
      </c>
      <c r="C57" s="254"/>
      <c r="D57" s="76">
        <v>57</v>
      </c>
      <c r="E57" s="76">
        <v>798</v>
      </c>
      <c r="F57" s="76">
        <v>0</v>
      </c>
      <c r="G57" s="76">
        <v>0</v>
      </c>
      <c r="H57" s="76">
        <v>0</v>
      </c>
      <c r="I57" s="76">
        <v>0</v>
      </c>
      <c r="J57" s="14">
        <v>0</v>
      </c>
      <c r="K57" s="14">
        <v>0</v>
      </c>
    </row>
    <row r="58" spans="2:11" s="11" customFormat="1" ht="15" customHeight="1" x14ac:dyDescent="0.2">
      <c r="B58" s="75">
        <v>2016</v>
      </c>
      <c r="C58" s="254"/>
      <c r="D58" s="76">
        <v>58</v>
      </c>
      <c r="E58" s="76">
        <v>822</v>
      </c>
      <c r="F58" s="76">
        <v>42</v>
      </c>
      <c r="G58" s="76">
        <v>42</v>
      </c>
      <c r="H58" s="76">
        <v>0</v>
      </c>
      <c r="I58" s="76">
        <v>92</v>
      </c>
      <c r="J58" s="14">
        <v>72.41</v>
      </c>
      <c r="K58" s="14">
        <v>5.1100000000000003</v>
      </c>
    </row>
    <row r="59" spans="2:11" s="11" customFormat="1" ht="15" customHeight="1" x14ac:dyDescent="0.2">
      <c r="B59" s="75">
        <v>2015</v>
      </c>
      <c r="C59" s="75" t="s">
        <v>50</v>
      </c>
      <c r="D59" s="76">
        <v>15</v>
      </c>
      <c r="E59" s="76">
        <v>803</v>
      </c>
      <c r="F59" s="76">
        <v>4</v>
      </c>
      <c r="G59" s="76" t="s">
        <v>37</v>
      </c>
      <c r="H59" s="76" t="s">
        <v>37</v>
      </c>
      <c r="I59" s="76" t="s">
        <v>37</v>
      </c>
      <c r="J59" s="14">
        <v>26.67</v>
      </c>
      <c r="K59" s="14" t="s">
        <v>37</v>
      </c>
    </row>
    <row r="60" spans="2:11" s="11" customFormat="1" ht="15" customHeight="1" x14ac:dyDescent="0.2">
      <c r="B60" s="265" t="s">
        <v>21</v>
      </c>
      <c r="C60" s="73"/>
      <c r="D60" s="73"/>
      <c r="E60" s="73"/>
      <c r="F60" s="73"/>
      <c r="G60" s="73"/>
      <c r="H60" s="73"/>
      <c r="I60" s="73"/>
      <c r="J60" s="14"/>
      <c r="K60" s="14"/>
    </row>
    <row r="61" spans="2:11" s="11" customFormat="1" ht="15" customHeight="1" x14ac:dyDescent="0.2">
      <c r="B61" s="75">
        <v>2020</v>
      </c>
      <c r="C61" s="73"/>
      <c r="D61" s="76">
        <v>20</v>
      </c>
      <c r="E61" s="76">
        <v>1001</v>
      </c>
      <c r="F61" s="76">
        <v>0</v>
      </c>
      <c r="G61" s="76">
        <v>0</v>
      </c>
      <c r="H61" s="76">
        <v>0</v>
      </c>
      <c r="I61" s="76">
        <v>0</v>
      </c>
      <c r="J61" s="14">
        <v>0</v>
      </c>
      <c r="K61" s="14">
        <v>0</v>
      </c>
    </row>
    <row r="62" spans="2:11" s="11" customFormat="1" ht="15" customHeight="1" x14ac:dyDescent="0.2">
      <c r="B62" s="75">
        <v>2019</v>
      </c>
      <c r="C62" s="254"/>
      <c r="D62" s="76">
        <v>22</v>
      </c>
      <c r="E62" s="76">
        <v>955</v>
      </c>
      <c r="F62" s="76">
        <v>2</v>
      </c>
      <c r="G62" s="76" t="s">
        <v>37</v>
      </c>
      <c r="H62" s="76" t="s">
        <v>37</v>
      </c>
      <c r="I62" s="76" t="s">
        <v>37</v>
      </c>
      <c r="J62" s="14">
        <v>9.09</v>
      </c>
      <c r="K62" s="14" t="s">
        <v>37</v>
      </c>
    </row>
    <row r="63" spans="2:11" s="11" customFormat="1" ht="15" customHeight="1" x14ac:dyDescent="0.2">
      <c r="B63" s="75">
        <v>2018</v>
      </c>
      <c r="C63" s="16"/>
      <c r="D63" s="76">
        <v>21</v>
      </c>
      <c r="E63" s="76">
        <v>907</v>
      </c>
      <c r="F63" s="76">
        <v>0</v>
      </c>
      <c r="G63" s="76">
        <v>0</v>
      </c>
      <c r="H63" s="76">
        <v>0</v>
      </c>
      <c r="I63" s="76">
        <v>0</v>
      </c>
      <c r="J63" s="14">
        <v>0</v>
      </c>
      <c r="K63" s="14">
        <v>0</v>
      </c>
    </row>
    <row r="64" spans="2:11" s="11" customFormat="1" ht="15" customHeight="1" x14ac:dyDescent="0.2">
      <c r="B64" s="75">
        <v>2017</v>
      </c>
      <c r="C64" s="254"/>
      <c r="D64" s="76">
        <v>26</v>
      </c>
      <c r="E64" s="76">
        <v>904</v>
      </c>
      <c r="F64" s="76">
        <v>0</v>
      </c>
      <c r="G64" s="76">
        <v>0</v>
      </c>
      <c r="H64" s="76">
        <v>0</v>
      </c>
      <c r="I64" s="76">
        <v>0</v>
      </c>
      <c r="J64" s="14">
        <v>0</v>
      </c>
      <c r="K64" s="14">
        <v>0</v>
      </c>
    </row>
    <row r="65" spans="2:11" s="11" customFormat="1" ht="15" customHeight="1" x14ac:dyDescent="0.2">
      <c r="B65" s="75">
        <v>2016</v>
      </c>
      <c r="C65" s="254"/>
      <c r="D65" s="76">
        <v>24</v>
      </c>
      <c r="E65" s="76">
        <v>890</v>
      </c>
      <c r="F65" s="76">
        <v>4</v>
      </c>
      <c r="G65" s="76">
        <v>8</v>
      </c>
      <c r="H65" s="76">
        <v>6</v>
      </c>
      <c r="I65" s="76">
        <v>457</v>
      </c>
      <c r="J65" s="14">
        <v>16.670000000000002</v>
      </c>
      <c r="K65" s="14">
        <v>0.9</v>
      </c>
    </row>
    <row r="66" spans="2:11" s="11" customFormat="1" ht="15" customHeight="1" x14ac:dyDescent="0.2">
      <c r="B66" s="75">
        <v>2015</v>
      </c>
      <c r="C66" s="75" t="s">
        <v>50</v>
      </c>
      <c r="D66" s="76">
        <v>21</v>
      </c>
      <c r="E66" s="76">
        <v>859</v>
      </c>
      <c r="F66" s="76">
        <v>0</v>
      </c>
      <c r="G66" s="76">
        <v>0</v>
      </c>
      <c r="H66" s="76">
        <v>0</v>
      </c>
      <c r="I66" s="76">
        <v>0</v>
      </c>
      <c r="J66" s="14">
        <v>0</v>
      </c>
      <c r="K66" s="14">
        <v>0</v>
      </c>
    </row>
    <row r="67" spans="2:11" s="11" customFormat="1" ht="15" customHeight="1" x14ac:dyDescent="0.2">
      <c r="B67" s="265" t="s">
        <v>22</v>
      </c>
      <c r="C67" s="73"/>
      <c r="D67" s="73"/>
      <c r="E67" s="73"/>
      <c r="F67" s="73"/>
      <c r="G67" s="73"/>
      <c r="H67" s="73"/>
      <c r="I67" s="73"/>
      <c r="J67" s="14"/>
      <c r="K67" s="14"/>
    </row>
    <row r="68" spans="2:11" s="11" customFormat="1" ht="15" customHeight="1" x14ac:dyDescent="0.2">
      <c r="B68" s="75">
        <v>2020</v>
      </c>
      <c r="C68" s="73"/>
      <c r="D68" s="76">
        <v>1357</v>
      </c>
      <c r="E68" s="76">
        <v>9085</v>
      </c>
      <c r="F68" s="76">
        <v>146</v>
      </c>
      <c r="G68" s="76">
        <v>245</v>
      </c>
      <c r="H68" s="76">
        <v>146</v>
      </c>
      <c r="I68" s="76">
        <v>4112</v>
      </c>
      <c r="J68" s="14">
        <v>10.76</v>
      </c>
      <c r="K68" s="14">
        <v>2.7</v>
      </c>
    </row>
    <row r="69" spans="2:11" s="11" customFormat="1" ht="15" customHeight="1" x14ac:dyDescent="0.2">
      <c r="B69" s="75">
        <v>2019</v>
      </c>
      <c r="C69" s="237"/>
      <c r="D69" s="76">
        <v>1306</v>
      </c>
      <c r="E69" s="76">
        <v>8695</v>
      </c>
      <c r="F69" s="76">
        <v>161</v>
      </c>
      <c r="G69" s="76">
        <v>276</v>
      </c>
      <c r="H69" s="76">
        <v>183</v>
      </c>
      <c r="I69" s="76">
        <v>6475</v>
      </c>
      <c r="J69" s="14">
        <v>12.33</v>
      </c>
      <c r="K69" s="14">
        <v>3.17</v>
      </c>
    </row>
    <row r="70" spans="2:11" s="11" customFormat="1" ht="15" customHeight="1" x14ac:dyDescent="0.2">
      <c r="B70" s="75">
        <v>2018</v>
      </c>
      <c r="C70" s="16"/>
      <c r="D70" s="76">
        <v>1217</v>
      </c>
      <c r="E70" s="76">
        <v>7137</v>
      </c>
      <c r="F70" s="76">
        <v>156</v>
      </c>
      <c r="G70" s="76">
        <v>269</v>
      </c>
      <c r="H70" s="76">
        <v>168</v>
      </c>
      <c r="I70" s="76">
        <v>7843</v>
      </c>
      <c r="J70" s="14">
        <v>12.82</v>
      </c>
      <c r="K70" s="14">
        <v>3.77</v>
      </c>
    </row>
    <row r="71" spans="2:11" s="11" customFormat="1" ht="15" customHeight="1" x14ac:dyDescent="0.2">
      <c r="B71" s="75">
        <v>2017</v>
      </c>
      <c r="C71" s="237"/>
      <c r="D71" s="76">
        <v>1142</v>
      </c>
      <c r="E71" s="76">
        <v>6181</v>
      </c>
      <c r="F71" s="76">
        <v>120</v>
      </c>
      <c r="G71" s="76">
        <v>248</v>
      </c>
      <c r="H71" s="76">
        <v>175</v>
      </c>
      <c r="I71" s="76">
        <v>5105</v>
      </c>
      <c r="J71" s="14">
        <v>10.51</v>
      </c>
      <c r="K71" s="14">
        <v>4.01</v>
      </c>
    </row>
    <row r="72" spans="2:11" s="11" customFormat="1" ht="15" customHeight="1" x14ac:dyDescent="0.2">
      <c r="B72" s="75">
        <v>2016</v>
      </c>
      <c r="C72" s="237"/>
      <c r="D72" s="76">
        <v>1101</v>
      </c>
      <c r="E72" s="76">
        <v>5397</v>
      </c>
      <c r="F72" s="76">
        <v>87</v>
      </c>
      <c r="G72" s="76">
        <v>113</v>
      </c>
      <c r="H72" s="76">
        <v>55</v>
      </c>
      <c r="I72" s="76">
        <v>2064</v>
      </c>
      <c r="J72" s="14">
        <v>7.9</v>
      </c>
      <c r="K72" s="14">
        <v>2.09</v>
      </c>
    </row>
    <row r="73" spans="2:11" s="11" customFormat="1" ht="15" customHeight="1" x14ac:dyDescent="0.2">
      <c r="B73" s="69">
        <v>2015</v>
      </c>
      <c r="C73" s="69" t="s">
        <v>50</v>
      </c>
      <c r="D73" s="76">
        <v>1137</v>
      </c>
      <c r="E73" s="76">
        <v>5482</v>
      </c>
      <c r="F73" s="76">
        <v>110</v>
      </c>
      <c r="G73" s="76">
        <v>158</v>
      </c>
      <c r="H73" s="76">
        <v>92</v>
      </c>
      <c r="I73" s="76">
        <v>2597</v>
      </c>
      <c r="J73" s="14">
        <v>9.67</v>
      </c>
      <c r="K73" s="14">
        <v>2.88</v>
      </c>
    </row>
    <row r="74" spans="2:11" s="11" customFormat="1" ht="15" customHeight="1" x14ac:dyDescent="0.2">
      <c r="B74" s="265" t="s">
        <v>23</v>
      </c>
      <c r="C74" s="73"/>
      <c r="D74" s="73"/>
      <c r="E74" s="73"/>
      <c r="F74" s="73"/>
      <c r="G74" s="73"/>
      <c r="H74" s="73"/>
      <c r="I74" s="73"/>
      <c r="J74" s="14"/>
      <c r="K74" s="14"/>
    </row>
    <row r="75" spans="2:11" s="11" customFormat="1" ht="15" customHeight="1" x14ac:dyDescent="0.2">
      <c r="B75" s="75">
        <v>2020</v>
      </c>
      <c r="C75" s="73"/>
      <c r="D75" s="76">
        <v>3612</v>
      </c>
      <c r="E75" s="76">
        <v>13102</v>
      </c>
      <c r="F75" s="76">
        <v>344</v>
      </c>
      <c r="G75" s="76">
        <v>448</v>
      </c>
      <c r="H75" s="76">
        <v>210</v>
      </c>
      <c r="I75" s="76">
        <v>29531</v>
      </c>
      <c r="J75" s="14">
        <v>9.52</v>
      </c>
      <c r="K75" s="14">
        <v>3.42</v>
      </c>
    </row>
    <row r="76" spans="2:11" s="11" customFormat="1" ht="15" customHeight="1" x14ac:dyDescent="0.2">
      <c r="B76" s="75">
        <v>2019</v>
      </c>
      <c r="C76" s="237"/>
      <c r="D76" s="76">
        <v>3657</v>
      </c>
      <c r="E76" s="76">
        <v>13198</v>
      </c>
      <c r="F76" s="76">
        <v>409</v>
      </c>
      <c r="G76" s="76">
        <v>508</v>
      </c>
      <c r="H76" s="76">
        <v>228</v>
      </c>
      <c r="I76" s="76">
        <v>14273</v>
      </c>
      <c r="J76" s="14">
        <v>11.18</v>
      </c>
      <c r="K76" s="14">
        <v>3.85</v>
      </c>
    </row>
    <row r="77" spans="2:11" s="11" customFormat="1" ht="15" customHeight="1" x14ac:dyDescent="0.2">
      <c r="B77" s="75">
        <v>2018</v>
      </c>
      <c r="C77" s="16"/>
      <c r="D77" s="76">
        <v>3650</v>
      </c>
      <c r="E77" s="76">
        <v>12887</v>
      </c>
      <c r="F77" s="76">
        <v>446</v>
      </c>
      <c r="G77" s="76">
        <v>617</v>
      </c>
      <c r="H77" s="76">
        <v>299</v>
      </c>
      <c r="I77" s="76">
        <v>18322</v>
      </c>
      <c r="J77" s="14">
        <v>12.22</v>
      </c>
      <c r="K77" s="14">
        <v>4.79</v>
      </c>
    </row>
    <row r="78" spans="2:11" s="11" customFormat="1" ht="15" customHeight="1" x14ac:dyDescent="0.2">
      <c r="B78" s="75">
        <v>2017</v>
      </c>
      <c r="C78" s="237"/>
      <c r="D78" s="76">
        <v>3553</v>
      </c>
      <c r="E78" s="76">
        <v>12465</v>
      </c>
      <c r="F78" s="76">
        <v>400</v>
      </c>
      <c r="G78" s="76">
        <v>543</v>
      </c>
      <c r="H78" s="76">
        <v>262</v>
      </c>
      <c r="I78" s="76">
        <v>15579</v>
      </c>
      <c r="J78" s="14">
        <v>11.26</v>
      </c>
      <c r="K78" s="14">
        <v>4.3600000000000003</v>
      </c>
    </row>
    <row r="79" spans="2:11" s="11" customFormat="1" ht="15" customHeight="1" x14ac:dyDescent="0.2">
      <c r="B79" s="75">
        <v>2016</v>
      </c>
      <c r="C79" s="237"/>
      <c r="D79" s="76">
        <v>3542</v>
      </c>
      <c r="E79" s="76">
        <v>12011</v>
      </c>
      <c r="F79" s="76">
        <v>382</v>
      </c>
      <c r="G79" s="76">
        <v>509</v>
      </c>
      <c r="H79" s="76">
        <v>236</v>
      </c>
      <c r="I79" s="76">
        <v>18668</v>
      </c>
      <c r="J79" s="14">
        <v>10.78</v>
      </c>
      <c r="K79" s="14">
        <v>4.24</v>
      </c>
    </row>
    <row r="80" spans="2:11" s="11" customFormat="1" ht="15" customHeight="1" x14ac:dyDescent="0.2">
      <c r="B80" s="75">
        <v>2015</v>
      </c>
      <c r="C80" s="75" t="s">
        <v>50</v>
      </c>
      <c r="D80" s="76">
        <v>3574</v>
      </c>
      <c r="E80" s="76">
        <v>11811</v>
      </c>
      <c r="F80" s="76">
        <v>449</v>
      </c>
      <c r="G80" s="76">
        <v>756</v>
      </c>
      <c r="H80" s="76">
        <v>420</v>
      </c>
      <c r="I80" s="76">
        <v>35659</v>
      </c>
      <c r="J80" s="14">
        <v>12.56</v>
      </c>
      <c r="K80" s="14">
        <v>6.4</v>
      </c>
    </row>
    <row r="81" spans="2:11" s="11" customFormat="1" ht="15" customHeight="1" x14ac:dyDescent="0.2">
      <c r="B81" s="265" t="s">
        <v>24</v>
      </c>
      <c r="C81" s="73"/>
      <c r="D81" s="73"/>
      <c r="E81" s="73"/>
      <c r="F81" s="73"/>
      <c r="G81" s="73"/>
      <c r="H81" s="73"/>
      <c r="I81" s="73"/>
      <c r="J81" s="14"/>
      <c r="K81" s="14"/>
    </row>
    <row r="82" spans="2:11" s="11" customFormat="1" ht="15" customHeight="1" x14ac:dyDescent="0.2">
      <c r="B82" s="75">
        <v>2020</v>
      </c>
      <c r="C82" s="73"/>
      <c r="D82" s="76">
        <v>951</v>
      </c>
      <c r="E82" s="76">
        <v>3526</v>
      </c>
      <c r="F82" s="76">
        <v>98</v>
      </c>
      <c r="G82" s="76">
        <v>107</v>
      </c>
      <c r="H82" s="76">
        <v>26</v>
      </c>
      <c r="I82" s="76">
        <v>1508</v>
      </c>
      <c r="J82" s="14">
        <v>10.3</v>
      </c>
      <c r="K82" s="14">
        <v>3.03</v>
      </c>
    </row>
    <row r="83" spans="2:11" s="11" customFormat="1" ht="15" customHeight="1" x14ac:dyDescent="0.2">
      <c r="B83" s="75">
        <v>2019</v>
      </c>
      <c r="C83" s="254"/>
      <c r="D83" s="76">
        <v>900</v>
      </c>
      <c r="E83" s="76">
        <v>3411</v>
      </c>
      <c r="F83" s="76">
        <v>62</v>
      </c>
      <c r="G83" s="76">
        <v>78</v>
      </c>
      <c r="H83" s="76">
        <v>34</v>
      </c>
      <c r="I83" s="76">
        <v>1765</v>
      </c>
      <c r="J83" s="14">
        <v>6.89</v>
      </c>
      <c r="K83" s="14">
        <v>2.29</v>
      </c>
    </row>
    <row r="84" spans="2:11" s="11" customFormat="1" ht="15" customHeight="1" x14ac:dyDescent="0.2">
      <c r="B84" s="75">
        <v>2018</v>
      </c>
      <c r="C84" s="16"/>
      <c r="D84" s="76">
        <v>884</v>
      </c>
      <c r="E84" s="76">
        <v>3135</v>
      </c>
      <c r="F84" s="76">
        <v>57</v>
      </c>
      <c r="G84" s="76">
        <v>63</v>
      </c>
      <c r="H84" s="76">
        <v>17</v>
      </c>
      <c r="I84" s="76">
        <v>528</v>
      </c>
      <c r="J84" s="14">
        <v>6.45</v>
      </c>
      <c r="K84" s="14">
        <v>2.0099999999999998</v>
      </c>
    </row>
    <row r="85" spans="2:11" s="11" customFormat="1" ht="15" customHeight="1" x14ac:dyDescent="0.2">
      <c r="B85" s="75">
        <v>2017</v>
      </c>
      <c r="C85" s="254"/>
      <c r="D85" s="76">
        <v>856</v>
      </c>
      <c r="E85" s="76">
        <v>2993</v>
      </c>
      <c r="F85" s="76">
        <v>55</v>
      </c>
      <c r="G85" s="76" t="s">
        <v>37</v>
      </c>
      <c r="H85" s="76" t="s">
        <v>37</v>
      </c>
      <c r="I85" s="76" t="s">
        <v>37</v>
      </c>
      <c r="J85" s="14">
        <v>6.43</v>
      </c>
      <c r="K85" s="14" t="s">
        <v>37</v>
      </c>
    </row>
    <row r="86" spans="2:11" s="11" customFormat="1" ht="15" customHeight="1" x14ac:dyDescent="0.2">
      <c r="B86" s="75">
        <v>2016</v>
      </c>
      <c r="C86" s="254"/>
      <c r="D86" s="76">
        <v>868</v>
      </c>
      <c r="E86" s="76">
        <v>3039</v>
      </c>
      <c r="F86" s="76">
        <v>49</v>
      </c>
      <c r="G86" s="76">
        <v>67</v>
      </c>
      <c r="H86" s="76">
        <v>36</v>
      </c>
      <c r="I86" s="76">
        <v>1923</v>
      </c>
      <c r="J86" s="14">
        <v>5.65</v>
      </c>
      <c r="K86" s="14">
        <v>2.2000000000000002</v>
      </c>
    </row>
    <row r="87" spans="2:11" s="11" customFormat="1" ht="15" customHeight="1" x14ac:dyDescent="0.2">
      <c r="B87" s="75">
        <v>2015</v>
      </c>
      <c r="C87" s="75" t="s">
        <v>50</v>
      </c>
      <c r="D87" s="76">
        <v>867</v>
      </c>
      <c r="E87" s="76">
        <v>2884</v>
      </c>
      <c r="F87" s="76">
        <v>38</v>
      </c>
      <c r="G87" s="76">
        <v>44</v>
      </c>
      <c r="H87" s="76">
        <v>19</v>
      </c>
      <c r="I87" s="76">
        <v>540</v>
      </c>
      <c r="J87" s="14">
        <v>4.38</v>
      </c>
      <c r="K87" s="14">
        <v>1.53</v>
      </c>
    </row>
    <row r="88" spans="2:11" s="11" customFormat="1" ht="15" customHeight="1" x14ac:dyDescent="0.2">
      <c r="B88" s="265" t="s">
        <v>25</v>
      </c>
      <c r="C88" s="73"/>
      <c r="D88" s="73"/>
      <c r="E88" s="73"/>
      <c r="F88" s="73"/>
      <c r="G88" s="73"/>
      <c r="H88" s="73"/>
      <c r="I88" s="73"/>
      <c r="J88" s="14"/>
      <c r="K88" s="14"/>
    </row>
    <row r="89" spans="2:11" s="11" customFormat="1" ht="15" customHeight="1" x14ac:dyDescent="0.2">
      <c r="B89" s="75">
        <v>2020</v>
      </c>
      <c r="C89" s="73"/>
      <c r="D89" s="76">
        <v>3777</v>
      </c>
      <c r="E89" s="76">
        <v>15869</v>
      </c>
      <c r="F89" s="76">
        <v>391</v>
      </c>
      <c r="G89" s="76">
        <v>511</v>
      </c>
      <c r="H89" s="76">
        <v>226</v>
      </c>
      <c r="I89" s="76">
        <v>6260</v>
      </c>
      <c r="J89" s="14">
        <v>10.35</v>
      </c>
      <c r="K89" s="14">
        <v>3.22</v>
      </c>
    </row>
    <row r="90" spans="2:11" s="11" customFormat="1" ht="15" customHeight="1" x14ac:dyDescent="0.2">
      <c r="B90" s="75">
        <v>2019</v>
      </c>
      <c r="C90" s="254"/>
      <c r="D90" s="76">
        <v>3935</v>
      </c>
      <c r="E90" s="76">
        <v>17400</v>
      </c>
      <c r="F90" s="76">
        <v>594</v>
      </c>
      <c r="G90" s="76">
        <v>807</v>
      </c>
      <c r="H90" s="76">
        <v>353</v>
      </c>
      <c r="I90" s="76">
        <v>11222</v>
      </c>
      <c r="J90" s="14">
        <v>15.1</v>
      </c>
      <c r="K90" s="14">
        <v>4.6399999999999997</v>
      </c>
    </row>
    <row r="91" spans="2:11" s="11" customFormat="1" ht="15" customHeight="1" x14ac:dyDescent="0.2">
      <c r="B91" s="75">
        <v>2018</v>
      </c>
      <c r="C91" s="16"/>
      <c r="D91" s="76">
        <v>3747</v>
      </c>
      <c r="E91" s="76">
        <v>16491</v>
      </c>
      <c r="F91" s="76">
        <v>772</v>
      </c>
      <c r="G91" s="76">
        <v>1038</v>
      </c>
      <c r="H91" s="76">
        <v>439</v>
      </c>
      <c r="I91" s="76">
        <v>13227</v>
      </c>
      <c r="J91" s="14">
        <v>20.6</v>
      </c>
      <c r="K91" s="14">
        <v>6.29</v>
      </c>
    </row>
    <row r="92" spans="2:11" s="11" customFormat="1" ht="15" customHeight="1" x14ac:dyDescent="0.2">
      <c r="B92" s="75">
        <v>2017</v>
      </c>
      <c r="C92" s="254"/>
      <c r="D92" s="76">
        <v>3282</v>
      </c>
      <c r="E92" s="76">
        <v>15250</v>
      </c>
      <c r="F92" s="76">
        <v>749</v>
      </c>
      <c r="G92" s="76">
        <v>970</v>
      </c>
      <c r="H92" s="76">
        <v>384</v>
      </c>
      <c r="I92" s="76">
        <v>10762</v>
      </c>
      <c r="J92" s="14">
        <v>22.82</v>
      </c>
      <c r="K92" s="14">
        <v>6.36</v>
      </c>
    </row>
    <row r="93" spans="2:11" s="11" customFormat="1" ht="15" customHeight="1" x14ac:dyDescent="0.2">
      <c r="B93" s="75">
        <v>2016</v>
      </c>
      <c r="C93" s="254"/>
      <c r="D93" s="76">
        <v>2809</v>
      </c>
      <c r="E93" s="76">
        <v>13816</v>
      </c>
      <c r="F93" s="76">
        <v>550</v>
      </c>
      <c r="G93" s="76">
        <v>691</v>
      </c>
      <c r="H93" s="76">
        <v>261</v>
      </c>
      <c r="I93" s="76">
        <v>7961</v>
      </c>
      <c r="J93" s="14">
        <v>19.579999999999998</v>
      </c>
      <c r="K93" s="14">
        <v>5</v>
      </c>
    </row>
    <row r="94" spans="2:11" s="11" customFormat="1" ht="15" customHeight="1" x14ac:dyDescent="0.2">
      <c r="B94" s="75">
        <v>2015</v>
      </c>
      <c r="C94" s="75" t="s">
        <v>50</v>
      </c>
      <c r="D94" s="76">
        <v>2524</v>
      </c>
      <c r="E94" s="76">
        <v>12666</v>
      </c>
      <c r="F94" s="76">
        <v>523</v>
      </c>
      <c r="G94" s="76">
        <v>784</v>
      </c>
      <c r="H94" s="76">
        <v>408</v>
      </c>
      <c r="I94" s="76">
        <v>9230</v>
      </c>
      <c r="J94" s="14">
        <v>20.72</v>
      </c>
      <c r="K94" s="14">
        <v>6.19</v>
      </c>
    </row>
    <row r="95" spans="2:11" s="11" customFormat="1" ht="15" customHeight="1" x14ac:dyDescent="0.2">
      <c r="B95" s="265" t="s">
        <v>26</v>
      </c>
      <c r="C95" s="73"/>
      <c r="D95" s="73"/>
      <c r="E95" s="73"/>
      <c r="F95" s="73"/>
      <c r="G95" s="73"/>
      <c r="H95" s="73"/>
      <c r="I95" s="73"/>
      <c r="J95" s="14"/>
      <c r="K95" s="14"/>
    </row>
    <row r="96" spans="2:11" s="11" customFormat="1" ht="15" customHeight="1" x14ac:dyDescent="0.2">
      <c r="B96" s="75">
        <v>2020</v>
      </c>
      <c r="C96" s="73"/>
      <c r="D96" s="76">
        <v>393</v>
      </c>
      <c r="E96" s="76">
        <v>1731</v>
      </c>
      <c r="F96" s="76">
        <v>63</v>
      </c>
      <c r="G96" s="76">
        <v>75</v>
      </c>
      <c r="H96" s="76">
        <v>18</v>
      </c>
      <c r="I96" s="76">
        <v>1713</v>
      </c>
      <c r="J96" s="14">
        <v>16.03</v>
      </c>
      <c r="K96" s="14">
        <v>4.33</v>
      </c>
    </row>
    <row r="97" spans="2:11" s="11" customFormat="1" ht="15" customHeight="1" x14ac:dyDescent="0.2">
      <c r="B97" s="75">
        <v>2019</v>
      </c>
      <c r="C97" s="254"/>
      <c r="D97" s="76">
        <v>372</v>
      </c>
      <c r="E97" s="76">
        <v>1642</v>
      </c>
      <c r="F97" s="76">
        <v>72</v>
      </c>
      <c r="G97" s="76">
        <v>103</v>
      </c>
      <c r="H97" s="76">
        <v>57</v>
      </c>
      <c r="I97" s="76">
        <v>6733</v>
      </c>
      <c r="J97" s="14">
        <v>19.350000000000001</v>
      </c>
      <c r="K97" s="14">
        <v>6.27</v>
      </c>
    </row>
    <row r="98" spans="2:11" s="11" customFormat="1" ht="15" customHeight="1" x14ac:dyDescent="0.2">
      <c r="B98" s="75">
        <v>2018</v>
      </c>
      <c r="C98" s="16"/>
      <c r="D98" s="76">
        <v>332</v>
      </c>
      <c r="E98" s="76">
        <v>1403</v>
      </c>
      <c r="F98" s="76">
        <v>49</v>
      </c>
      <c r="G98" s="76">
        <v>79</v>
      </c>
      <c r="H98" s="76">
        <v>48</v>
      </c>
      <c r="I98" s="76">
        <v>3629</v>
      </c>
      <c r="J98" s="14">
        <v>14.76</v>
      </c>
      <c r="K98" s="14">
        <v>5.63</v>
      </c>
    </row>
    <row r="99" spans="2:11" s="11" customFormat="1" ht="15" customHeight="1" x14ac:dyDescent="0.2">
      <c r="B99" s="75">
        <v>2017</v>
      </c>
      <c r="C99" s="254"/>
      <c r="D99" s="76">
        <v>320</v>
      </c>
      <c r="E99" s="76">
        <v>1211</v>
      </c>
      <c r="F99" s="76">
        <v>71</v>
      </c>
      <c r="G99" s="76">
        <v>103</v>
      </c>
      <c r="H99" s="76">
        <v>59</v>
      </c>
      <c r="I99" s="76">
        <v>2229</v>
      </c>
      <c r="J99" s="14">
        <v>22.19</v>
      </c>
      <c r="K99" s="14">
        <v>8.51</v>
      </c>
    </row>
    <row r="100" spans="2:11" s="11" customFormat="1" ht="15" customHeight="1" x14ac:dyDescent="0.2">
      <c r="B100" s="75">
        <v>2016</v>
      </c>
      <c r="C100" s="254"/>
      <c r="D100" s="76">
        <v>264</v>
      </c>
      <c r="E100" s="76">
        <v>1029</v>
      </c>
      <c r="F100" s="76">
        <v>49</v>
      </c>
      <c r="G100" s="76">
        <v>54</v>
      </c>
      <c r="H100" s="76">
        <v>14</v>
      </c>
      <c r="I100" s="76">
        <v>362</v>
      </c>
      <c r="J100" s="14">
        <v>18.559999999999999</v>
      </c>
      <c r="K100" s="14">
        <v>5.25</v>
      </c>
    </row>
    <row r="101" spans="2:11" s="11" customFormat="1" ht="15" customHeight="1" x14ac:dyDescent="0.2">
      <c r="B101" s="75">
        <v>2015</v>
      </c>
      <c r="C101" s="75" t="s">
        <v>50</v>
      </c>
      <c r="D101" s="76">
        <v>255</v>
      </c>
      <c r="E101" s="76">
        <v>916</v>
      </c>
      <c r="F101" s="76">
        <v>40</v>
      </c>
      <c r="G101" s="76">
        <v>42</v>
      </c>
      <c r="H101" s="76">
        <v>14</v>
      </c>
      <c r="I101" s="76">
        <v>438</v>
      </c>
      <c r="J101" s="14">
        <v>15.69</v>
      </c>
      <c r="K101" s="14">
        <v>4.59</v>
      </c>
    </row>
    <row r="102" spans="2:11" s="11" customFormat="1" ht="15" customHeight="1" x14ac:dyDescent="0.2">
      <c r="B102" s="265" t="s">
        <v>27</v>
      </c>
      <c r="C102" s="73"/>
      <c r="D102" s="73"/>
      <c r="E102" s="73"/>
      <c r="F102" s="73"/>
      <c r="G102" s="73"/>
      <c r="H102" s="73"/>
      <c r="I102" s="73"/>
      <c r="J102" s="14"/>
      <c r="K102" s="14"/>
    </row>
    <row r="103" spans="2:11" s="11" customFormat="1" ht="15" customHeight="1" x14ac:dyDescent="0.2">
      <c r="B103" s="75">
        <v>2020</v>
      </c>
      <c r="C103" s="73"/>
      <c r="D103" s="76">
        <v>1012</v>
      </c>
      <c r="E103" s="76">
        <v>1793</v>
      </c>
      <c r="F103" s="76">
        <v>98</v>
      </c>
      <c r="G103" s="76">
        <v>107</v>
      </c>
      <c r="H103" s="76">
        <v>36</v>
      </c>
      <c r="I103" s="76">
        <v>781</v>
      </c>
      <c r="J103" s="14">
        <v>9.68</v>
      </c>
      <c r="K103" s="14">
        <v>5.97</v>
      </c>
    </row>
    <row r="104" spans="2:11" s="11" customFormat="1" ht="15" customHeight="1" x14ac:dyDescent="0.2">
      <c r="B104" s="75">
        <v>2019</v>
      </c>
      <c r="C104" s="254"/>
      <c r="D104" s="76">
        <v>980</v>
      </c>
      <c r="E104" s="76">
        <v>1801</v>
      </c>
      <c r="F104" s="76">
        <v>120</v>
      </c>
      <c r="G104" s="76">
        <v>132</v>
      </c>
      <c r="H104" s="76">
        <v>49</v>
      </c>
      <c r="I104" s="76">
        <v>1778</v>
      </c>
      <c r="J104" s="14">
        <v>12.24</v>
      </c>
      <c r="K104" s="14">
        <v>7.33</v>
      </c>
    </row>
    <row r="105" spans="2:11" s="11" customFormat="1" ht="15" customHeight="1" x14ac:dyDescent="0.2">
      <c r="B105" s="75">
        <v>2018</v>
      </c>
      <c r="C105" s="16"/>
      <c r="D105" s="76">
        <v>913</v>
      </c>
      <c r="E105" s="76">
        <v>1641</v>
      </c>
      <c r="F105" s="76">
        <v>149</v>
      </c>
      <c r="G105" s="76">
        <v>167</v>
      </c>
      <c r="H105" s="76">
        <v>53</v>
      </c>
      <c r="I105" s="76">
        <v>2566</v>
      </c>
      <c r="J105" s="14">
        <v>16.32</v>
      </c>
      <c r="K105" s="14">
        <v>10.18</v>
      </c>
    </row>
    <row r="106" spans="2:11" s="11" customFormat="1" ht="15" customHeight="1" x14ac:dyDescent="0.2">
      <c r="B106" s="75">
        <v>2017</v>
      </c>
      <c r="C106" s="254"/>
      <c r="D106" s="76">
        <v>809</v>
      </c>
      <c r="E106" s="76">
        <v>1450</v>
      </c>
      <c r="F106" s="76">
        <v>121</v>
      </c>
      <c r="G106" s="76">
        <v>146</v>
      </c>
      <c r="H106" s="76">
        <v>49</v>
      </c>
      <c r="I106" s="76">
        <v>3209</v>
      </c>
      <c r="J106" s="14">
        <v>14.96</v>
      </c>
      <c r="K106" s="14">
        <v>10.07</v>
      </c>
    </row>
    <row r="107" spans="2:11" s="11" customFormat="1" ht="15" customHeight="1" x14ac:dyDescent="0.2">
      <c r="B107" s="75">
        <v>2016</v>
      </c>
      <c r="C107" s="254"/>
      <c r="D107" s="76">
        <v>726</v>
      </c>
      <c r="E107" s="76">
        <v>1290</v>
      </c>
      <c r="F107" s="76">
        <v>94</v>
      </c>
      <c r="G107" s="76">
        <v>108</v>
      </c>
      <c r="H107" s="76">
        <v>41</v>
      </c>
      <c r="I107" s="76">
        <v>3246</v>
      </c>
      <c r="J107" s="14">
        <v>12.95</v>
      </c>
      <c r="K107" s="14">
        <v>8.3699999999999992</v>
      </c>
    </row>
    <row r="108" spans="2:11" s="11" customFormat="1" ht="15" customHeight="1" x14ac:dyDescent="0.2">
      <c r="B108" s="75">
        <v>2015</v>
      </c>
      <c r="C108" s="75" t="s">
        <v>50</v>
      </c>
      <c r="D108" s="76">
        <v>677</v>
      </c>
      <c r="E108" s="76">
        <v>1177</v>
      </c>
      <c r="F108" s="76">
        <v>80</v>
      </c>
      <c r="G108" s="76">
        <v>85</v>
      </c>
      <c r="H108" s="76">
        <v>22</v>
      </c>
      <c r="I108" s="76">
        <v>2455</v>
      </c>
      <c r="J108" s="14">
        <v>11.82</v>
      </c>
      <c r="K108" s="14">
        <v>7.22</v>
      </c>
    </row>
    <row r="109" spans="2:11" s="11" customFormat="1" ht="15" customHeight="1" x14ac:dyDescent="0.2">
      <c r="B109" s="265" t="s">
        <v>28</v>
      </c>
      <c r="C109" s="73"/>
      <c r="D109" s="73"/>
      <c r="E109" s="73"/>
      <c r="F109" s="73"/>
      <c r="G109" s="73"/>
      <c r="H109" s="73"/>
      <c r="I109" s="73"/>
      <c r="J109" s="14"/>
      <c r="K109" s="14"/>
    </row>
    <row r="110" spans="2:11" s="11" customFormat="1" ht="15" customHeight="1" x14ac:dyDescent="0.2">
      <c r="B110" s="75">
        <v>2020</v>
      </c>
      <c r="C110" s="73"/>
      <c r="D110" s="76">
        <v>2469</v>
      </c>
      <c r="E110" s="76">
        <v>4613</v>
      </c>
      <c r="F110" s="76">
        <v>339</v>
      </c>
      <c r="G110" s="76">
        <v>394</v>
      </c>
      <c r="H110" s="76">
        <v>118</v>
      </c>
      <c r="I110" s="76">
        <v>10303</v>
      </c>
      <c r="J110" s="14">
        <v>13.73</v>
      </c>
      <c r="K110" s="14">
        <v>8.5399999999999991</v>
      </c>
    </row>
    <row r="111" spans="2:11" s="11" customFormat="1" ht="15" customHeight="1" x14ac:dyDescent="0.2">
      <c r="B111" s="75">
        <v>2019</v>
      </c>
      <c r="C111" s="254"/>
      <c r="D111" s="76">
        <v>2324</v>
      </c>
      <c r="E111" s="76">
        <v>4388</v>
      </c>
      <c r="F111" s="76">
        <v>332</v>
      </c>
      <c r="G111" s="76">
        <v>396</v>
      </c>
      <c r="H111" s="76">
        <v>123</v>
      </c>
      <c r="I111" s="76">
        <v>9077</v>
      </c>
      <c r="J111" s="14">
        <v>14.29</v>
      </c>
      <c r="K111" s="14">
        <v>9.02</v>
      </c>
    </row>
    <row r="112" spans="2:11" s="11" customFormat="1" ht="15" customHeight="1" x14ac:dyDescent="0.2">
      <c r="B112" s="75">
        <v>2018</v>
      </c>
      <c r="C112" s="16"/>
      <c r="D112" s="76">
        <v>2229</v>
      </c>
      <c r="E112" s="76">
        <v>4153</v>
      </c>
      <c r="F112" s="76">
        <v>379</v>
      </c>
      <c r="G112" s="76">
        <v>468</v>
      </c>
      <c r="H112" s="76">
        <v>175</v>
      </c>
      <c r="I112" s="76">
        <v>9556</v>
      </c>
      <c r="J112" s="14">
        <v>17</v>
      </c>
      <c r="K112" s="14">
        <v>11.27</v>
      </c>
    </row>
    <row r="113" spans="2:11" s="11" customFormat="1" ht="15" customHeight="1" x14ac:dyDescent="0.2">
      <c r="B113" s="75">
        <v>2017</v>
      </c>
      <c r="C113" s="254"/>
      <c r="D113" s="76">
        <v>2076</v>
      </c>
      <c r="E113" s="76">
        <v>3686</v>
      </c>
      <c r="F113" s="76">
        <v>322</v>
      </c>
      <c r="G113" s="76">
        <v>402</v>
      </c>
      <c r="H113" s="76">
        <v>139</v>
      </c>
      <c r="I113" s="76">
        <v>7840</v>
      </c>
      <c r="J113" s="14">
        <v>15.51</v>
      </c>
      <c r="K113" s="14">
        <v>10.91</v>
      </c>
    </row>
    <row r="114" spans="2:11" s="11" customFormat="1" ht="15" customHeight="1" x14ac:dyDescent="0.2">
      <c r="B114" s="75">
        <v>2016</v>
      </c>
      <c r="C114" s="254"/>
      <c r="D114" s="76">
        <v>1925</v>
      </c>
      <c r="E114" s="76">
        <v>3299</v>
      </c>
      <c r="F114" s="76">
        <v>283</v>
      </c>
      <c r="G114" s="76">
        <v>312</v>
      </c>
      <c r="H114" s="76">
        <v>63</v>
      </c>
      <c r="I114" s="76">
        <v>2416</v>
      </c>
      <c r="J114" s="14">
        <v>14.7</v>
      </c>
      <c r="K114" s="14">
        <v>9.4600000000000009</v>
      </c>
    </row>
    <row r="115" spans="2:11" s="11" customFormat="1" ht="15" customHeight="1" x14ac:dyDescent="0.2">
      <c r="B115" s="75">
        <v>2015</v>
      </c>
      <c r="C115" s="75" t="s">
        <v>50</v>
      </c>
      <c r="D115" s="76">
        <v>1862</v>
      </c>
      <c r="E115" s="76">
        <v>3076</v>
      </c>
      <c r="F115" s="76">
        <v>267</v>
      </c>
      <c r="G115" s="76">
        <v>306</v>
      </c>
      <c r="H115" s="76">
        <v>72</v>
      </c>
      <c r="I115" s="76">
        <v>10115</v>
      </c>
      <c r="J115" s="14">
        <v>14.34</v>
      </c>
      <c r="K115" s="14">
        <v>9.9499999999999993</v>
      </c>
    </row>
    <row r="116" spans="2:11" s="11" customFormat="1" ht="15" customHeight="1" x14ac:dyDescent="0.2">
      <c r="B116" s="265" t="s">
        <v>29</v>
      </c>
      <c r="C116" s="73"/>
      <c r="D116" s="73"/>
      <c r="E116" s="73"/>
      <c r="F116" s="73"/>
      <c r="G116" s="73"/>
      <c r="H116" s="73"/>
      <c r="I116" s="73"/>
      <c r="J116" s="14"/>
      <c r="K116" s="14"/>
    </row>
    <row r="117" spans="2:11" s="11" customFormat="1" ht="15" customHeight="1" x14ac:dyDescent="0.2">
      <c r="B117" s="75">
        <v>2020</v>
      </c>
      <c r="C117" s="73"/>
      <c r="D117" s="76">
        <v>4309</v>
      </c>
      <c r="E117" s="76">
        <v>8700</v>
      </c>
      <c r="F117" s="76">
        <v>905</v>
      </c>
      <c r="G117" s="76">
        <v>920</v>
      </c>
      <c r="H117" s="76">
        <v>23</v>
      </c>
      <c r="I117" s="76">
        <v>3940</v>
      </c>
      <c r="J117" s="14">
        <v>21</v>
      </c>
      <c r="K117" s="14">
        <v>10.57</v>
      </c>
    </row>
    <row r="118" spans="2:11" s="11" customFormat="1" ht="15" customHeight="1" x14ac:dyDescent="0.2">
      <c r="B118" s="75">
        <v>2019</v>
      </c>
      <c r="C118" s="254"/>
      <c r="D118" s="76">
        <v>4582</v>
      </c>
      <c r="E118" s="76">
        <v>8204</v>
      </c>
      <c r="F118" s="76">
        <v>1282</v>
      </c>
      <c r="G118" s="76">
        <v>1302</v>
      </c>
      <c r="H118" s="76">
        <v>45</v>
      </c>
      <c r="I118" s="76">
        <v>6242</v>
      </c>
      <c r="J118" s="14">
        <v>27.98</v>
      </c>
      <c r="K118" s="14">
        <v>15.87</v>
      </c>
    </row>
    <row r="119" spans="2:11" s="11" customFormat="1" ht="15" customHeight="1" x14ac:dyDescent="0.2">
      <c r="B119" s="75">
        <v>2018</v>
      </c>
      <c r="C119" s="16"/>
      <c r="D119" s="76">
        <v>4485</v>
      </c>
      <c r="E119" s="76">
        <v>7723</v>
      </c>
      <c r="F119" s="76">
        <v>1207</v>
      </c>
      <c r="G119" s="76">
        <v>1259</v>
      </c>
      <c r="H119" s="76">
        <v>77</v>
      </c>
      <c r="I119" s="76">
        <v>5884</v>
      </c>
      <c r="J119" s="14">
        <v>26.91</v>
      </c>
      <c r="K119" s="14">
        <v>16.3</v>
      </c>
    </row>
    <row r="120" spans="2:11" s="11" customFormat="1" ht="15" customHeight="1" x14ac:dyDescent="0.2">
      <c r="B120" s="75">
        <v>2017</v>
      </c>
      <c r="C120" s="254"/>
      <c r="D120" s="76">
        <v>4369</v>
      </c>
      <c r="E120" s="76">
        <v>6937</v>
      </c>
      <c r="F120" s="76">
        <v>1274</v>
      </c>
      <c r="G120" s="76">
        <v>1308</v>
      </c>
      <c r="H120" s="76">
        <v>50</v>
      </c>
      <c r="I120" s="76">
        <v>6080</v>
      </c>
      <c r="J120" s="14">
        <v>29.16</v>
      </c>
      <c r="K120" s="14">
        <v>18.86</v>
      </c>
    </row>
    <row r="121" spans="2:11" s="11" customFormat="1" ht="15" customHeight="1" x14ac:dyDescent="0.2">
      <c r="B121" s="75">
        <v>2016</v>
      </c>
      <c r="C121" s="254"/>
      <c r="D121" s="76">
        <v>4063</v>
      </c>
      <c r="E121" s="76">
        <v>6503</v>
      </c>
      <c r="F121" s="76">
        <v>1247</v>
      </c>
      <c r="G121" s="76">
        <v>1287</v>
      </c>
      <c r="H121" s="76">
        <v>53</v>
      </c>
      <c r="I121" s="76">
        <v>6083</v>
      </c>
      <c r="J121" s="14">
        <v>30.69</v>
      </c>
      <c r="K121" s="14">
        <v>19.79</v>
      </c>
    </row>
    <row r="122" spans="2:11" s="11" customFormat="1" ht="15" customHeight="1" x14ac:dyDescent="0.2">
      <c r="B122" s="75">
        <v>2015</v>
      </c>
      <c r="C122" s="75" t="s">
        <v>50</v>
      </c>
      <c r="D122" s="76">
        <v>3782</v>
      </c>
      <c r="E122" s="76">
        <v>6109</v>
      </c>
      <c r="F122" s="76">
        <v>1162</v>
      </c>
      <c r="G122" s="76">
        <v>1217</v>
      </c>
      <c r="H122" s="76">
        <v>73</v>
      </c>
      <c r="I122" s="76">
        <v>6581</v>
      </c>
      <c r="J122" s="14">
        <v>30.72</v>
      </c>
      <c r="K122" s="14">
        <v>19.920000000000002</v>
      </c>
    </row>
    <row r="123" spans="2:11" s="11" customFormat="1" ht="15" customHeight="1" x14ac:dyDescent="0.2">
      <c r="B123" s="265" t="s">
        <v>30</v>
      </c>
      <c r="C123" s="73"/>
      <c r="D123" s="73"/>
      <c r="E123" s="73"/>
      <c r="F123" s="73"/>
      <c r="G123" s="73"/>
      <c r="H123" s="73"/>
      <c r="I123" s="73"/>
      <c r="J123" s="14"/>
      <c r="K123" s="14"/>
    </row>
    <row r="124" spans="2:11" s="11" customFormat="1" ht="15" customHeight="1" x14ac:dyDescent="0.2">
      <c r="B124" s="75">
        <v>2020</v>
      </c>
      <c r="C124" s="73"/>
      <c r="D124" s="76">
        <v>878</v>
      </c>
      <c r="E124" s="76">
        <v>1695</v>
      </c>
      <c r="F124" s="76">
        <v>147</v>
      </c>
      <c r="G124" s="76">
        <v>147</v>
      </c>
      <c r="H124" s="76">
        <v>3</v>
      </c>
      <c r="I124" s="76">
        <v>419</v>
      </c>
      <c r="J124" s="14">
        <v>16.739999999999998</v>
      </c>
      <c r="K124" s="14">
        <v>8.67</v>
      </c>
    </row>
    <row r="125" spans="2:11" s="11" customFormat="1" ht="15" customHeight="1" x14ac:dyDescent="0.2">
      <c r="B125" s="75">
        <v>2019</v>
      </c>
      <c r="C125" s="254"/>
      <c r="D125" s="76">
        <v>854</v>
      </c>
      <c r="E125" s="76">
        <v>1674</v>
      </c>
      <c r="F125" s="76">
        <v>142</v>
      </c>
      <c r="G125" s="76">
        <v>149</v>
      </c>
      <c r="H125" s="76">
        <v>13</v>
      </c>
      <c r="I125" s="76">
        <v>366</v>
      </c>
      <c r="J125" s="14">
        <v>16.63</v>
      </c>
      <c r="K125" s="14">
        <v>8.9</v>
      </c>
    </row>
    <row r="126" spans="2:11" s="11" customFormat="1" ht="15" customHeight="1" x14ac:dyDescent="0.2">
      <c r="B126" s="75">
        <v>2018</v>
      </c>
      <c r="C126" s="16"/>
      <c r="D126" s="76">
        <v>847</v>
      </c>
      <c r="E126" s="76">
        <v>1708</v>
      </c>
      <c r="F126" s="76">
        <v>155</v>
      </c>
      <c r="G126" s="76">
        <v>218</v>
      </c>
      <c r="H126" s="76">
        <v>68</v>
      </c>
      <c r="I126" s="76">
        <v>682</v>
      </c>
      <c r="J126" s="14">
        <v>18.3</v>
      </c>
      <c r="K126" s="14">
        <v>12.76</v>
      </c>
    </row>
    <row r="127" spans="2:11" s="11" customFormat="1" ht="15" customHeight="1" x14ac:dyDescent="0.2">
      <c r="B127" s="75">
        <v>2017</v>
      </c>
      <c r="C127" s="254"/>
      <c r="D127" s="76">
        <v>830</v>
      </c>
      <c r="E127" s="76">
        <v>1696</v>
      </c>
      <c r="F127" s="76">
        <v>145</v>
      </c>
      <c r="G127" s="76">
        <v>150</v>
      </c>
      <c r="H127" s="76">
        <v>7</v>
      </c>
      <c r="I127" s="76">
        <v>403</v>
      </c>
      <c r="J127" s="14">
        <v>17.47</v>
      </c>
      <c r="K127" s="14">
        <v>8.84</v>
      </c>
    </row>
    <row r="128" spans="2:11" s="11" customFormat="1" ht="15" customHeight="1" x14ac:dyDescent="0.2">
      <c r="B128" s="75">
        <v>2016</v>
      </c>
      <c r="C128" s="254"/>
      <c r="D128" s="76">
        <v>825</v>
      </c>
      <c r="E128" s="76">
        <v>1727</v>
      </c>
      <c r="F128" s="76">
        <v>137</v>
      </c>
      <c r="G128" s="76">
        <v>137</v>
      </c>
      <c r="H128" s="76">
        <v>0</v>
      </c>
      <c r="I128" s="76">
        <v>254</v>
      </c>
      <c r="J128" s="14">
        <v>16.61</v>
      </c>
      <c r="K128" s="14">
        <v>7.93</v>
      </c>
    </row>
    <row r="129" spans="2:11" s="11" customFormat="1" ht="15" customHeight="1" x14ac:dyDescent="0.2">
      <c r="B129" s="75">
        <v>2015</v>
      </c>
      <c r="C129" s="75" t="s">
        <v>50</v>
      </c>
      <c r="D129" s="76">
        <v>918</v>
      </c>
      <c r="E129" s="76">
        <v>1850</v>
      </c>
      <c r="F129" s="76">
        <v>168</v>
      </c>
      <c r="G129" s="76">
        <v>168</v>
      </c>
      <c r="H129" s="76">
        <v>2</v>
      </c>
      <c r="I129" s="76">
        <v>347</v>
      </c>
      <c r="J129" s="14">
        <v>18.3</v>
      </c>
      <c r="K129" s="14">
        <v>9.08</v>
      </c>
    </row>
    <row r="130" spans="2:11" s="11" customFormat="1" ht="15" customHeight="1" x14ac:dyDescent="0.2">
      <c r="B130" s="265" t="s">
        <v>31</v>
      </c>
      <c r="C130" s="73"/>
      <c r="D130" s="73"/>
      <c r="E130" s="73"/>
      <c r="F130" s="73"/>
      <c r="G130" s="73"/>
      <c r="H130" s="73"/>
      <c r="I130" s="73"/>
      <c r="J130" s="14"/>
      <c r="K130" s="14"/>
    </row>
    <row r="131" spans="2:11" s="11" customFormat="1" ht="15" customHeight="1" x14ac:dyDescent="0.2">
      <c r="B131" s="75">
        <v>2020</v>
      </c>
      <c r="C131" s="73"/>
      <c r="D131" s="76">
        <v>2228</v>
      </c>
      <c r="E131" s="76">
        <v>3524</v>
      </c>
      <c r="F131" s="76">
        <v>316</v>
      </c>
      <c r="G131" s="76">
        <v>319</v>
      </c>
      <c r="H131" s="76">
        <v>10</v>
      </c>
      <c r="I131" s="76">
        <v>2257</v>
      </c>
      <c r="J131" s="14">
        <v>14.18</v>
      </c>
      <c r="K131" s="14">
        <v>9.0500000000000007</v>
      </c>
    </row>
    <row r="132" spans="2:11" s="11" customFormat="1" ht="15" customHeight="1" x14ac:dyDescent="0.2">
      <c r="B132" s="75">
        <v>2019</v>
      </c>
      <c r="C132" s="254"/>
      <c r="D132" s="76">
        <v>2107</v>
      </c>
      <c r="E132" s="76">
        <v>3271</v>
      </c>
      <c r="F132" s="76">
        <v>357</v>
      </c>
      <c r="G132" s="76">
        <v>374</v>
      </c>
      <c r="H132" s="76">
        <v>45</v>
      </c>
      <c r="I132" s="76">
        <v>3248</v>
      </c>
      <c r="J132" s="14">
        <v>16.940000000000001</v>
      </c>
      <c r="K132" s="14">
        <v>11.43</v>
      </c>
    </row>
    <row r="133" spans="2:11" s="11" customFormat="1" ht="15" customHeight="1" x14ac:dyDescent="0.2">
      <c r="B133" s="75">
        <v>2018</v>
      </c>
      <c r="C133" s="16"/>
      <c r="D133" s="76">
        <v>1937</v>
      </c>
      <c r="E133" s="76">
        <v>2845</v>
      </c>
      <c r="F133" s="76">
        <v>281</v>
      </c>
      <c r="G133" s="76">
        <v>286</v>
      </c>
      <c r="H133" s="76">
        <v>24</v>
      </c>
      <c r="I133" s="76">
        <v>2631</v>
      </c>
      <c r="J133" s="14">
        <v>14.51</v>
      </c>
      <c r="K133" s="14">
        <v>10.050000000000001</v>
      </c>
    </row>
    <row r="134" spans="2:11" s="11" customFormat="1" ht="15" customHeight="1" x14ac:dyDescent="0.2">
      <c r="B134" s="75">
        <v>2017</v>
      </c>
      <c r="C134" s="254"/>
      <c r="D134" s="76">
        <v>1789</v>
      </c>
      <c r="E134" s="76">
        <v>2595</v>
      </c>
      <c r="F134" s="76">
        <v>243</v>
      </c>
      <c r="G134" s="76">
        <v>245</v>
      </c>
      <c r="H134" s="76">
        <v>19</v>
      </c>
      <c r="I134" s="76">
        <v>1800</v>
      </c>
      <c r="J134" s="14">
        <v>13.58</v>
      </c>
      <c r="K134" s="14">
        <v>9.44</v>
      </c>
    </row>
    <row r="135" spans="2:11" s="11" customFormat="1" ht="15" customHeight="1" x14ac:dyDescent="0.2">
      <c r="B135" s="75">
        <v>2016</v>
      </c>
      <c r="C135" s="254"/>
      <c r="D135" s="76">
        <v>1750</v>
      </c>
      <c r="E135" s="76">
        <v>2493</v>
      </c>
      <c r="F135" s="76">
        <v>222</v>
      </c>
      <c r="G135" s="76">
        <v>233</v>
      </c>
      <c r="H135" s="76">
        <v>30</v>
      </c>
      <c r="I135" s="76">
        <v>1730</v>
      </c>
      <c r="J135" s="14">
        <v>12.69</v>
      </c>
      <c r="K135" s="14">
        <v>9.35</v>
      </c>
    </row>
    <row r="136" spans="2:11" s="11" customFormat="1" ht="15" customHeight="1" x14ac:dyDescent="0.2">
      <c r="B136" s="75">
        <v>2015</v>
      </c>
      <c r="C136" s="75" t="s">
        <v>50</v>
      </c>
      <c r="D136" s="76">
        <v>1672</v>
      </c>
      <c r="E136" s="76">
        <v>2340</v>
      </c>
      <c r="F136" s="76">
        <v>231</v>
      </c>
      <c r="G136" s="76">
        <v>238</v>
      </c>
      <c r="H136" s="76">
        <v>22</v>
      </c>
      <c r="I136" s="76">
        <v>1328</v>
      </c>
      <c r="J136" s="14">
        <v>13.82</v>
      </c>
      <c r="K136" s="14">
        <v>10.17</v>
      </c>
    </row>
    <row r="137" spans="2:11" s="11" customFormat="1" ht="15" customHeight="1" x14ac:dyDescent="0.2">
      <c r="B137" s="265" t="s">
        <v>32</v>
      </c>
      <c r="C137" s="73"/>
      <c r="D137" s="73"/>
      <c r="E137" s="73"/>
      <c r="F137" s="73"/>
      <c r="G137" s="73"/>
      <c r="H137" s="73"/>
      <c r="I137" s="73"/>
      <c r="J137" s="14"/>
      <c r="K137" s="14"/>
    </row>
    <row r="138" spans="2:11" s="11" customFormat="1" ht="15" customHeight="1" x14ac:dyDescent="0.2">
      <c r="B138" s="75">
        <v>2020</v>
      </c>
      <c r="C138" s="73"/>
      <c r="D138" s="76">
        <v>966</v>
      </c>
      <c r="E138" s="76">
        <v>1788</v>
      </c>
      <c r="F138" s="76">
        <v>121</v>
      </c>
      <c r="G138" s="76">
        <v>128</v>
      </c>
      <c r="H138" s="76">
        <v>17</v>
      </c>
      <c r="I138" s="76">
        <v>2354</v>
      </c>
      <c r="J138" s="14">
        <v>12.53</v>
      </c>
      <c r="K138" s="14">
        <v>7.16</v>
      </c>
    </row>
    <row r="139" spans="2:11" s="11" customFormat="1" ht="15" customHeight="1" x14ac:dyDescent="0.2">
      <c r="B139" s="75">
        <v>2019</v>
      </c>
      <c r="C139" s="254"/>
      <c r="D139" s="76">
        <v>978</v>
      </c>
      <c r="E139" s="76">
        <v>1883</v>
      </c>
      <c r="F139" s="76">
        <v>163</v>
      </c>
      <c r="G139" s="76">
        <v>178</v>
      </c>
      <c r="H139" s="76">
        <v>32</v>
      </c>
      <c r="I139" s="76">
        <v>1850</v>
      </c>
      <c r="J139" s="14">
        <v>16.670000000000002</v>
      </c>
      <c r="K139" s="14">
        <v>9.4499999999999993</v>
      </c>
    </row>
    <row r="140" spans="2:11" s="11" customFormat="1" ht="15" customHeight="1" x14ac:dyDescent="0.2">
      <c r="B140" s="75">
        <v>2018</v>
      </c>
      <c r="C140" s="16"/>
      <c r="D140" s="76">
        <v>936</v>
      </c>
      <c r="E140" s="76">
        <v>1804</v>
      </c>
      <c r="F140" s="76">
        <v>134</v>
      </c>
      <c r="G140" s="76">
        <v>139</v>
      </c>
      <c r="H140" s="76">
        <v>20</v>
      </c>
      <c r="I140" s="76">
        <v>745</v>
      </c>
      <c r="J140" s="14">
        <v>14.32</v>
      </c>
      <c r="K140" s="14">
        <v>7.71</v>
      </c>
    </row>
    <row r="141" spans="2:11" s="11" customFormat="1" ht="15" customHeight="1" x14ac:dyDescent="0.2">
      <c r="B141" s="75">
        <v>2017</v>
      </c>
      <c r="C141" s="254"/>
      <c r="D141" s="76">
        <v>924</v>
      </c>
      <c r="E141" s="76">
        <v>1795</v>
      </c>
      <c r="F141" s="76">
        <v>153</v>
      </c>
      <c r="G141" s="76">
        <v>165</v>
      </c>
      <c r="H141" s="76">
        <v>30</v>
      </c>
      <c r="I141" s="76">
        <v>1154</v>
      </c>
      <c r="J141" s="14">
        <v>16.559999999999999</v>
      </c>
      <c r="K141" s="14">
        <v>9.19</v>
      </c>
    </row>
    <row r="142" spans="2:11" s="11" customFormat="1" ht="15" customHeight="1" x14ac:dyDescent="0.2">
      <c r="B142" s="75">
        <v>2016</v>
      </c>
      <c r="C142" s="254"/>
      <c r="D142" s="76">
        <v>884</v>
      </c>
      <c r="E142" s="76">
        <v>1663</v>
      </c>
      <c r="F142" s="76">
        <v>152</v>
      </c>
      <c r="G142" s="76">
        <v>169</v>
      </c>
      <c r="H142" s="76">
        <v>30</v>
      </c>
      <c r="I142" s="76">
        <v>1197</v>
      </c>
      <c r="J142" s="14">
        <v>17.190000000000001</v>
      </c>
      <c r="K142" s="14">
        <v>10.16</v>
      </c>
    </row>
    <row r="143" spans="2:11" s="11" customFormat="1" ht="15" customHeight="1" x14ac:dyDescent="0.2">
      <c r="B143" s="75">
        <v>2015</v>
      </c>
      <c r="C143" s="75" t="s">
        <v>50</v>
      </c>
      <c r="D143" s="76">
        <v>838</v>
      </c>
      <c r="E143" s="76">
        <v>1561</v>
      </c>
      <c r="F143" s="76">
        <v>167</v>
      </c>
      <c r="G143" s="76">
        <v>185</v>
      </c>
      <c r="H143" s="76">
        <v>39</v>
      </c>
      <c r="I143" s="76">
        <v>9197</v>
      </c>
      <c r="J143" s="14">
        <v>19.93</v>
      </c>
      <c r="K143" s="14">
        <v>11.85</v>
      </c>
    </row>
    <row r="144" spans="2:11" s="11" customFormat="1" ht="15" customHeight="1" x14ac:dyDescent="0.2">
      <c r="B144" s="265" t="s">
        <v>33</v>
      </c>
      <c r="C144" s="73"/>
      <c r="D144" s="73"/>
      <c r="E144" s="73"/>
      <c r="F144" s="73"/>
      <c r="G144" s="73"/>
      <c r="H144" s="73"/>
      <c r="I144" s="73"/>
      <c r="J144" s="14"/>
      <c r="K144" s="14"/>
    </row>
    <row r="145" spans="2:11" s="11" customFormat="1" ht="15" customHeight="1" x14ac:dyDescent="0.2">
      <c r="B145" s="75">
        <v>2020</v>
      </c>
      <c r="C145" s="73"/>
      <c r="D145" s="76">
        <v>1133</v>
      </c>
      <c r="E145" s="76">
        <v>2054</v>
      </c>
      <c r="F145" s="76">
        <v>162</v>
      </c>
      <c r="G145" s="76">
        <v>197</v>
      </c>
      <c r="H145" s="76">
        <v>62</v>
      </c>
      <c r="I145" s="76">
        <v>1258</v>
      </c>
      <c r="J145" s="14">
        <v>14.3</v>
      </c>
      <c r="K145" s="14">
        <v>9.59</v>
      </c>
    </row>
    <row r="146" spans="2:11" s="11" customFormat="1" ht="15" customHeight="1" x14ac:dyDescent="0.2">
      <c r="B146" s="75">
        <v>2019</v>
      </c>
      <c r="C146" s="254"/>
      <c r="D146" s="76">
        <v>1089</v>
      </c>
      <c r="E146" s="76">
        <v>2044</v>
      </c>
      <c r="F146" s="76">
        <v>141</v>
      </c>
      <c r="G146" s="76">
        <v>162</v>
      </c>
      <c r="H146" s="76">
        <v>46</v>
      </c>
      <c r="I146" s="76">
        <v>678</v>
      </c>
      <c r="J146" s="14">
        <v>12.95</v>
      </c>
      <c r="K146" s="14">
        <v>7.93</v>
      </c>
    </row>
    <row r="147" spans="2:11" s="11" customFormat="1" ht="15" customHeight="1" x14ac:dyDescent="0.2">
      <c r="B147" s="75">
        <v>2018</v>
      </c>
      <c r="C147" s="16"/>
      <c r="D147" s="76">
        <v>1049</v>
      </c>
      <c r="E147" s="76">
        <v>1987</v>
      </c>
      <c r="F147" s="76">
        <v>155</v>
      </c>
      <c r="G147" s="76">
        <v>183</v>
      </c>
      <c r="H147" s="76">
        <v>52</v>
      </c>
      <c r="I147" s="76">
        <v>877</v>
      </c>
      <c r="J147" s="14">
        <v>14.78</v>
      </c>
      <c r="K147" s="14">
        <v>9.2100000000000009</v>
      </c>
    </row>
    <row r="148" spans="2:11" s="11" customFormat="1" ht="15" customHeight="1" x14ac:dyDescent="0.2">
      <c r="B148" s="75">
        <v>2017</v>
      </c>
      <c r="C148" s="254"/>
      <c r="D148" s="76">
        <v>986</v>
      </c>
      <c r="E148" s="76">
        <v>1930</v>
      </c>
      <c r="F148" s="76">
        <v>160</v>
      </c>
      <c r="G148" s="76">
        <v>194</v>
      </c>
      <c r="H148" s="76">
        <v>57</v>
      </c>
      <c r="I148" s="76">
        <v>1069</v>
      </c>
      <c r="J148" s="14">
        <v>16.23</v>
      </c>
      <c r="K148" s="14">
        <v>10.050000000000001</v>
      </c>
    </row>
    <row r="149" spans="2:11" s="11" customFormat="1" ht="15" customHeight="1" x14ac:dyDescent="0.2">
      <c r="B149" s="75">
        <v>2016</v>
      </c>
      <c r="C149" s="254"/>
      <c r="D149" s="76">
        <v>933</v>
      </c>
      <c r="E149" s="76">
        <v>1765</v>
      </c>
      <c r="F149" s="76">
        <v>130</v>
      </c>
      <c r="G149" s="76">
        <v>155</v>
      </c>
      <c r="H149" s="76">
        <v>45</v>
      </c>
      <c r="I149" s="76">
        <v>666</v>
      </c>
      <c r="J149" s="14">
        <v>13.93</v>
      </c>
      <c r="K149" s="14">
        <v>8.7799999999999994</v>
      </c>
    </row>
    <row r="150" spans="2:11" s="11" customFormat="1" ht="15" customHeight="1" x14ac:dyDescent="0.2">
      <c r="B150" s="75">
        <v>2015</v>
      </c>
      <c r="C150" s="75" t="s">
        <v>50</v>
      </c>
      <c r="D150" s="76">
        <v>943</v>
      </c>
      <c r="E150" s="76">
        <v>1763</v>
      </c>
      <c r="F150" s="76">
        <v>152</v>
      </c>
      <c r="G150" s="76">
        <v>182</v>
      </c>
      <c r="H150" s="76">
        <v>66</v>
      </c>
      <c r="I150" s="76">
        <v>1094</v>
      </c>
      <c r="J150" s="14">
        <v>16.12</v>
      </c>
      <c r="K150" s="14">
        <v>10.32</v>
      </c>
    </row>
    <row r="151" spans="2:11" ht="9" customHeight="1" x14ac:dyDescent="0.2">
      <c r="B151" s="48"/>
      <c r="C151" s="48"/>
      <c r="D151" s="48"/>
      <c r="E151" s="48"/>
      <c r="F151" s="48"/>
      <c r="G151" s="48"/>
      <c r="H151" s="48"/>
      <c r="I151" s="48"/>
      <c r="J151" s="48"/>
      <c r="K151" s="48"/>
    </row>
    <row r="152" spans="2:11" ht="3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</row>
    <row r="153" spans="2:11" ht="9" customHeight="1" x14ac:dyDescent="0.2">
      <c r="J153" s="1"/>
      <c r="K153" s="1"/>
    </row>
    <row r="154" spans="2:11" ht="12.75" customHeight="1" x14ac:dyDescent="0.2">
      <c r="B154" s="336" t="s">
        <v>289</v>
      </c>
      <c r="C154" s="336"/>
      <c r="D154" s="336"/>
      <c r="E154" s="336"/>
      <c r="F154" s="336"/>
      <c r="G154" s="336"/>
      <c r="H154" s="336"/>
      <c r="I154" s="336"/>
      <c r="J154" s="336"/>
      <c r="K154" s="336"/>
    </row>
    <row r="156" spans="2:11" ht="12" x14ac:dyDescent="0.2">
      <c r="B156" s="134" t="s">
        <v>0</v>
      </c>
      <c r="C156" s="26"/>
      <c r="J156" s="1"/>
      <c r="K156" s="1"/>
    </row>
    <row r="166" spans="6:11" x14ac:dyDescent="0.2">
      <c r="F166" s="1" t="s">
        <v>264</v>
      </c>
      <c r="J166" s="1"/>
      <c r="K166" s="1"/>
    </row>
  </sheetData>
  <mergeCells count="7">
    <mergeCell ref="B154:K154"/>
    <mergeCell ref="B1:K1"/>
    <mergeCell ref="D4:K4"/>
    <mergeCell ref="D5:D6"/>
    <mergeCell ref="E5:E6"/>
    <mergeCell ref="F5:K5"/>
    <mergeCell ref="B4:C7"/>
  </mergeCells>
  <hyperlinks>
    <hyperlink ref="B156" location="Índice!A1" display="(Voltar ao Índice)" xr:uid="{00000000-0004-0000-1700-000000000000}"/>
  </hyperlinks>
  <printOptions horizontalCentered="1"/>
  <pageMargins left="0.27559055118110237" right="0.27559055118110237" top="0.6692913385826772" bottom="0.47244094488188981" header="0" footer="0"/>
  <pageSetup paperSize="9" scale="66" fitToHeight="1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0">
    <pageSetUpPr fitToPage="1"/>
  </sheetPr>
  <dimension ref="B1:K156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9" width="15.7109375" style="1" customWidth="1"/>
    <col min="10" max="11" width="15.7109375" style="48" customWidth="1"/>
    <col min="12" max="12" width="6.7109375" style="1" customWidth="1"/>
    <col min="13" max="16384" width="12.5703125" style="1"/>
  </cols>
  <sheetData>
    <row r="1" spans="2:11" s="120" customFormat="1" ht="33" customHeight="1" x14ac:dyDescent="0.2">
      <c r="B1" s="340" t="s">
        <v>310</v>
      </c>
      <c r="C1" s="340"/>
      <c r="D1" s="340"/>
      <c r="E1" s="340"/>
      <c r="F1" s="340"/>
      <c r="G1" s="340"/>
      <c r="H1" s="340"/>
      <c r="I1" s="340"/>
      <c r="J1" s="340"/>
      <c r="K1" s="340"/>
    </row>
    <row r="2" spans="2:11" ht="18" customHeight="1" x14ac:dyDescent="0.2">
      <c r="B2" s="19"/>
      <c r="C2" s="19"/>
      <c r="D2" s="19"/>
      <c r="E2" s="19"/>
      <c r="F2" s="19"/>
      <c r="G2" s="19"/>
    </row>
    <row r="3" spans="2:11" ht="12.75" customHeight="1" x14ac:dyDescent="0.2">
      <c r="B3" s="126" t="s">
        <v>218</v>
      </c>
      <c r="C3" s="27"/>
      <c r="D3" s="47"/>
      <c r="E3" s="47"/>
      <c r="F3" s="47"/>
      <c r="H3" s="4"/>
    </row>
    <row r="4" spans="2:11" s="6" customFormat="1" ht="18" customHeight="1" x14ac:dyDescent="0.2">
      <c r="B4" s="338" t="s">
        <v>4</v>
      </c>
      <c r="C4" s="339"/>
      <c r="D4" s="341" t="s">
        <v>38</v>
      </c>
      <c r="E4" s="341"/>
      <c r="F4" s="341"/>
      <c r="G4" s="341"/>
      <c r="H4" s="341"/>
      <c r="I4" s="341"/>
      <c r="J4" s="341"/>
      <c r="K4" s="342"/>
    </row>
    <row r="5" spans="2:11" s="6" customFormat="1" ht="18" customHeight="1" x14ac:dyDescent="0.2">
      <c r="B5" s="338"/>
      <c r="C5" s="339"/>
      <c r="D5" s="339" t="s">
        <v>6</v>
      </c>
      <c r="E5" s="339" t="s">
        <v>7</v>
      </c>
      <c r="F5" s="341" t="s">
        <v>8</v>
      </c>
      <c r="G5" s="341"/>
      <c r="H5" s="341"/>
      <c r="I5" s="341"/>
      <c r="J5" s="341"/>
      <c r="K5" s="342"/>
    </row>
    <row r="6" spans="2:11" s="6" customFormat="1" ht="24" customHeight="1" x14ac:dyDescent="0.2">
      <c r="B6" s="338"/>
      <c r="C6" s="339"/>
      <c r="D6" s="339"/>
      <c r="E6" s="339"/>
      <c r="F6" s="139" t="s">
        <v>9</v>
      </c>
      <c r="G6" s="139" t="s">
        <v>10</v>
      </c>
      <c r="H6" s="139" t="s">
        <v>11</v>
      </c>
      <c r="I6" s="139" t="s">
        <v>12</v>
      </c>
      <c r="J6" s="139" t="s">
        <v>13</v>
      </c>
      <c r="K6" s="138" t="s">
        <v>14</v>
      </c>
    </row>
    <row r="7" spans="2:11" ht="18" customHeight="1" x14ac:dyDescent="0.2">
      <c r="B7" s="338"/>
      <c r="C7" s="339"/>
      <c r="D7" s="139" t="s">
        <v>15</v>
      </c>
      <c r="E7" s="139" t="s">
        <v>15</v>
      </c>
      <c r="F7" s="139" t="s">
        <v>15</v>
      </c>
      <c r="G7" s="139" t="s">
        <v>15</v>
      </c>
      <c r="H7" s="139" t="s">
        <v>15</v>
      </c>
      <c r="I7" s="164" t="s">
        <v>343</v>
      </c>
      <c r="J7" s="139" t="s">
        <v>16</v>
      </c>
      <c r="K7" s="138" t="s">
        <v>16</v>
      </c>
    </row>
    <row r="8" spans="2:11" s="9" customFormat="1" ht="3.75" customHeight="1" x14ac:dyDescent="0.2">
      <c r="B8" s="7"/>
      <c r="C8" s="7"/>
      <c r="D8" s="8"/>
      <c r="E8" s="8"/>
      <c r="F8" s="8"/>
      <c r="G8" s="8"/>
      <c r="H8" s="8"/>
      <c r="J8" s="50"/>
      <c r="K8" s="50"/>
    </row>
    <row r="9" spans="2:11" s="11" customFormat="1" ht="15" customHeight="1" x14ac:dyDescent="0.2">
      <c r="B9" s="73" t="s">
        <v>5</v>
      </c>
      <c r="C9" s="73"/>
      <c r="D9" s="256"/>
      <c r="E9" s="256"/>
      <c r="F9" s="256"/>
      <c r="G9" s="256"/>
      <c r="H9" s="256"/>
      <c r="I9" s="256"/>
      <c r="J9" s="256"/>
      <c r="K9" s="256"/>
    </row>
    <row r="10" spans="2:11" s="11" customFormat="1" ht="15" customHeight="1" x14ac:dyDescent="0.2">
      <c r="B10" s="75">
        <v>2020</v>
      </c>
      <c r="C10" s="73"/>
      <c r="D10" s="76">
        <v>8019</v>
      </c>
      <c r="E10" s="76">
        <v>58165</v>
      </c>
      <c r="F10" s="76">
        <v>725</v>
      </c>
      <c r="G10" s="76">
        <v>1364</v>
      </c>
      <c r="H10" s="76">
        <v>1317</v>
      </c>
      <c r="I10" s="76">
        <v>74286</v>
      </c>
      <c r="J10" s="14">
        <v>9.0399999999999991</v>
      </c>
      <c r="K10" s="14">
        <v>2.35</v>
      </c>
    </row>
    <row r="11" spans="2:11" s="11" customFormat="1" ht="15" customHeight="1" x14ac:dyDescent="0.2">
      <c r="B11" s="75">
        <v>2019</v>
      </c>
      <c r="C11" s="73"/>
      <c r="D11" s="76">
        <v>8045</v>
      </c>
      <c r="E11" s="76">
        <v>58552</v>
      </c>
      <c r="F11" s="76">
        <v>903</v>
      </c>
      <c r="G11" s="76">
        <v>2202</v>
      </c>
      <c r="H11" s="76">
        <v>2149</v>
      </c>
      <c r="I11" s="76">
        <v>91430</v>
      </c>
      <c r="J11" s="14">
        <v>11.22</v>
      </c>
      <c r="K11" s="14">
        <v>3.76</v>
      </c>
    </row>
    <row r="12" spans="2:11" s="11" customFormat="1" ht="15" customHeight="1" x14ac:dyDescent="0.2">
      <c r="B12" s="75">
        <v>2018</v>
      </c>
      <c r="C12" s="73"/>
      <c r="D12" s="76">
        <v>7738</v>
      </c>
      <c r="E12" s="76">
        <v>53983</v>
      </c>
      <c r="F12" s="76">
        <v>942</v>
      </c>
      <c r="G12" s="76">
        <v>2052</v>
      </c>
      <c r="H12" s="76">
        <v>1978</v>
      </c>
      <c r="I12" s="76">
        <v>95152</v>
      </c>
      <c r="J12" s="14">
        <v>12.17</v>
      </c>
      <c r="K12" s="14">
        <v>3.8</v>
      </c>
    </row>
    <row r="13" spans="2:11" s="11" customFormat="1" ht="15" customHeight="1" x14ac:dyDescent="0.2">
      <c r="B13" s="75">
        <v>2017</v>
      </c>
      <c r="C13" s="73"/>
      <c r="D13" s="76">
        <v>7361</v>
      </c>
      <c r="E13" s="76">
        <v>50017</v>
      </c>
      <c r="F13" s="76">
        <v>873</v>
      </c>
      <c r="G13" s="76">
        <v>2045</v>
      </c>
      <c r="H13" s="76">
        <v>1978</v>
      </c>
      <c r="I13" s="76">
        <v>71564</v>
      </c>
      <c r="J13" s="14">
        <v>11.86</v>
      </c>
      <c r="K13" s="14">
        <v>4.09</v>
      </c>
    </row>
    <row r="14" spans="2:11" s="11" customFormat="1" ht="15" customHeight="1" x14ac:dyDescent="0.2">
      <c r="B14" s="75">
        <v>2016</v>
      </c>
      <c r="C14" s="73"/>
      <c r="D14" s="76">
        <v>7053</v>
      </c>
      <c r="E14" s="76">
        <v>46596</v>
      </c>
      <c r="F14" s="76">
        <v>702</v>
      </c>
      <c r="G14" s="76">
        <v>1399</v>
      </c>
      <c r="H14" s="76">
        <v>1368</v>
      </c>
      <c r="I14" s="76">
        <v>52792</v>
      </c>
      <c r="J14" s="14">
        <v>9.9499999999999993</v>
      </c>
      <c r="K14" s="14">
        <v>3</v>
      </c>
    </row>
    <row r="15" spans="2:11" s="11" customFormat="1" ht="15" customHeight="1" x14ac:dyDescent="0.2">
      <c r="B15" s="75">
        <v>2015</v>
      </c>
      <c r="C15" s="75" t="str">
        <f t="shared" ref="C15" si="0">IF(B15=2008,$C$2,"")</f>
        <v/>
      </c>
      <c r="D15" s="76">
        <v>7060</v>
      </c>
      <c r="E15" s="76">
        <v>44772</v>
      </c>
      <c r="F15" s="76">
        <v>781</v>
      </c>
      <c r="G15" s="76">
        <v>1881</v>
      </c>
      <c r="H15" s="76">
        <v>1826</v>
      </c>
      <c r="I15" s="76">
        <v>115555</v>
      </c>
      <c r="J15" s="14">
        <v>11.06</v>
      </c>
      <c r="K15" s="14">
        <v>4.2</v>
      </c>
    </row>
    <row r="16" spans="2:11" s="11" customFormat="1" ht="15" customHeight="1" x14ac:dyDescent="0.2">
      <c r="B16" s="255" t="s">
        <v>3</v>
      </c>
      <c r="C16" s="242"/>
      <c r="D16" s="242"/>
      <c r="E16" s="242"/>
      <c r="F16" s="242"/>
      <c r="G16" s="242"/>
      <c r="H16" s="242"/>
      <c r="I16" s="242"/>
      <c r="J16" s="242"/>
      <c r="K16" s="242"/>
    </row>
    <row r="17" spans="2:11" s="11" customFormat="1" ht="15" customHeight="1" x14ac:dyDescent="0.2">
      <c r="B17" s="254" t="s">
        <v>34</v>
      </c>
      <c r="C17" s="208"/>
      <c r="D17" s="208"/>
      <c r="E17" s="208"/>
      <c r="F17" s="208"/>
      <c r="G17" s="208"/>
      <c r="H17" s="208"/>
      <c r="I17" s="208"/>
      <c r="J17" s="208"/>
      <c r="K17" s="208"/>
    </row>
    <row r="18" spans="2:11" s="11" customFormat="1" ht="15" customHeight="1" x14ac:dyDescent="0.2">
      <c r="B18" s="75">
        <v>2020</v>
      </c>
      <c r="C18" s="208"/>
      <c r="D18" s="76">
        <v>932</v>
      </c>
      <c r="E18" s="76">
        <v>1720</v>
      </c>
      <c r="F18" s="76">
        <v>107</v>
      </c>
      <c r="G18" s="76">
        <v>167</v>
      </c>
      <c r="H18" s="76">
        <v>140</v>
      </c>
      <c r="I18" s="76">
        <v>7388</v>
      </c>
      <c r="J18" s="14">
        <v>11.48</v>
      </c>
      <c r="K18" s="14">
        <v>9.7100000000000009</v>
      </c>
    </row>
    <row r="19" spans="2:11" s="11" customFormat="1" ht="15" customHeight="1" x14ac:dyDescent="0.2">
      <c r="B19" s="75">
        <v>2019</v>
      </c>
      <c r="C19" s="254"/>
      <c r="D19" s="76">
        <v>1075</v>
      </c>
      <c r="E19" s="76">
        <v>1997</v>
      </c>
      <c r="F19" s="76">
        <v>131</v>
      </c>
      <c r="G19" s="76">
        <v>205</v>
      </c>
      <c r="H19" s="76">
        <v>169</v>
      </c>
      <c r="I19" s="76">
        <v>6103</v>
      </c>
      <c r="J19" s="14">
        <v>12.19</v>
      </c>
      <c r="K19" s="14">
        <v>10.27</v>
      </c>
    </row>
    <row r="20" spans="2:11" s="11" customFormat="1" ht="15" customHeight="1" x14ac:dyDescent="0.2">
      <c r="B20" s="75">
        <v>2018</v>
      </c>
      <c r="C20" s="73"/>
      <c r="D20" s="76">
        <v>1131</v>
      </c>
      <c r="E20" s="76">
        <v>2113</v>
      </c>
      <c r="F20" s="76">
        <v>166</v>
      </c>
      <c r="G20" s="76">
        <v>248</v>
      </c>
      <c r="H20" s="76">
        <v>198</v>
      </c>
      <c r="I20" s="76">
        <v>6216</v>
      </c>
      <c r="J20" s="14">
        <v>14.68</v>
      </c>
      <c r="K20" s="14">
        <v>11.74</v>
      </c>
    </row>
    <row r="21" spans="2:11" s="11" customFormat="1" ht="15" customHeight="1" x14ac:dyDescent="0.2">
      <c r="B21" s="75">
        <v>2017</v>
      </c>
      <c r="C21" s="254"/>
      <c r="D21" s="76">
        <v>1127</v>
      </c>
      <c r="E21" s="76">
        <v>2074</v>
      </c>
      <c r="F21" s="76">
        <v>184</v>
      </c>
      <c r="G21" s="76">
        <v>264</v>
      </c>
      <c r="H21" s="76">
        <v>222</v>
      </c>
      <c r="I21" s="76">
        <v>6873</v>
      </c>
      <c r="J21" s="14">
        <v>16.329999999999998</v>
      </c>
      <c r="K21" s="14">
        <v>12.73</v>
      </c>
    </row>
    <row r="22" spans="2:11" s="11" customFormat="1" ht="15" customHeight="1" x14ac:dyDescent="0.2">
      <c r="B22" s="75">
        <v>2016</v>
      </c>
      <c r="C22" s="254"/>
      <c r="D22" s="76">
        <v>1082</v>
      </c>
      <c r="E22" s="76">
        <v>1899</v>
      </c>
      <c r="F22" s="76">
        <v>166</v>
      </c>
      <c r="G22" s="76">
        <v>199</v>
      </c>
      <c r="H22" s="76">
        <v>185</v>
      </c>
      <c r="I22" s="76">
        <v>6098</v>
      </c>
      <c r="J22" s="14">
        <v>15.34</v>
      </c>
      <c r="K22" s="14">
        <v>10.48</v>
      </c>
    </row>
    <row r="23" spans="2:11" s="11" customFormat="1" ht="15" customHeight="1" x14ac:dyDescent="0.2">
      <c r="B23" s="75">
        <v>2015</v>
      </c>
      <c r="C23" s="75" t="s">
        <v>50</v>
      </c>
      <c r="D23" s="76">
        <v>1078</v>
      </c>
      <c r="E23" s="76">
        <v>1941</v>
      </c>
      <c r="F23" s="76">
        <v>164</v>
      </c>
      <c r="G23" s="76">
        <v>213</v>
      </c>
      <c r="H23" s="76">
        <v>189</v>
      </c>
      <c r="I23" s="76">
        <v>6286</v>
      </c>
      <c r="J23" s="14">
        <v>15.21</v>
      </c>
      <c r="K23" s="14">
        <v>10.97</v>
      </c>
    </row>
    <row r="24" spans="2:11" s="11" customFormat="1" ht="15" customHeight="1" x14ac:dyDescent="0.2">
      <c r="B24" s="254" t="s">
        <v>35</v>
      </c>
      <c r="C24" s="208" t="s">
        <v>50</v>
      </c>
      <c r="D24" s="208"/>
      <c r="E24" s="208"/>
      <c r="F24" s="208"/>
      <c r="G24" s="208"/>
      <c r="H24" s="208"/>
      <c r="I24" s="76"/>
      <c r="J24" s="14"/>
      <c r="K24" s="14"/>
    </row>
    <row r="25" spans="2:11" s="11" customFormat="1" ht="15" customHeight="1" x14ac:dyDescent="0.2">
      <c r="B25" s="75">
        <v>2020</v>
      </c>
      <c r="C25" s="208"/>
      <c r="D25" s="76">
        <v>7087</v>
      </c>
      <c r="E25" s="76">
        <v>56445</v>
      </c>
      <c r="F25" s="76">
        <v>618</v>
      </c>
      <c r="G25" s="76">
        <v>1197</v>
      </c>
      <c r="H25" s="76">
        <v>1177</v>
      </c>
      <c r="I25" s="76">
        <v>66898</v>
      </c>
      <c r="J25" s="14">
        <v>8.7200000000000006</v>
      </c>
      <c r="K25" s="14">
        <v>2.12</v>
      </c>
    </row>
    <row r="26" spans="2:11" s="11" customFormat="1" ht="15" customHeight="1" x14ac:dyDescent="0.2">
      <c r="B26" s="75">
        <v>2019</v>
      </c>
      <c r="C26" s="254"/>
      <c r="D26" s="76">
        <v>6970</v>
      </c>
      <c r="E26" s="76">
        <v>56555</v>
      </c>
      <c r="F26" s="76">
        <v>772</v>
      </c>
      <c r="G26" s="76">
        <v>1997</v>
      </c>
      <c r="H26" s="76">
        <v>1980</v>
      </c>
      <c r="I26" s="76">
        <v>85327</v>
      </c>
      <c r="J26" s="14">
        <v>11.08</v>
      </c>
      <c r="K26" s="14">
        <v>3.53</v>
      </c>
    </row>
    <row r="27" spans="2:11" s="11" customFormat="1" ht="15" customHeight="1" x14ac:dyDescent="0.2">
      <c r="B27" s="75">
        <v>2018</v>
      </c>
      <c r="C27" s="73"/>
      <c r="D27" s="76">
        <v>6607</v>
      </c>
      <c r="E27" s="76">
        <v>51870</v>
      </c>
      <c r="F27" s="76">
        <v>776</v>
      </c>
      <c r="G27" s="76">
        <v>1804</v>
      </c>
      <c r="H27" s="76">
        <v>1780</v>
      </c>
      <c r="I27" s="76">
        <v>88936</v>
      </c>
      <c r="J27" s="14">
        <v>11.75</v>
      </c>
      <c r="K27" s="14">
        <v>3.48</v>
      </c>
    </row>
    <row r="28" spans="2:11" s="11" customFormat="1" ht="15" customHeight="1" x14ac:dyDescent="0.2">
      <c r="B28" s="75">
        <v>2017</v>
      </c>
      <c r="C28" s="254"/>
      <c r="D28" s="76">
        <v>6234</v>
      </c>
      <c r="E28" s="76">
        <v>47943</v>
      </c>
      <c r="F28" s="76">
        <v>689</v>
      </c>
      <c r="G28" s="76">
        <v>1781</v>
      </c>
      <c r="H28" s="76">
        <v>1756</v>
      </c>
      <c r="I28" s="76">
        <v>64691</v>
      </c>
      <c r="J28" s="14">
        <v>11.05</v>
      </c>
      <c r="K28" s="14">
        <v>3.71</v>
      </c>
    </row>
    <row r="29" spans="2:11" s="11" customFormat="1" ht="15" customHeight="1" x14ac:dyDescent="0.2">
      <c r="B29" s="75">
        <v>2016</v>
      </c>
      <c r="C29" s="254"/>
      <c r="D29" s="76">
        <v>5971</v>
      </c>
      <c r="E29" s="76">
        <v>44697</v>
      </c>
      <c r="F29" s="76">
        <v>536</v>
      </c>
      <c r="G29" s="76">
        <v>1200</v>
      </c>
      <c r="H29" s="76">
        <v>1183</v>
      </c>
      <c r="I29" s="76">
        <v>46695</v>
      </c>
      <c r="J29" s="14">
        <v>8.98</v>
      </c>
      <c r="K29" s="14">
        <v>2.68</v>
      </c>
    </row>
    <row r="30" spans="2:11" s="11" customFormat="1" ht="15" customHeight="1" x14ac:dyDescent="0.2">
      <c r="B30" s="75">
        <v>2015</v>
      </c>
      <c r="C30" s="75" t="s">
        <v>50</v>
      </c>
      <c r="D30" s="76">
        <v>5982</v>
      </c>
      <c r="E30" s="76">
        <v>42831</v>
      </c>
      <c r="F30" s="76">
        <v>617</v>
      </c>
      <c r="G30" s="76">
        <v>1668</v>
      </c>
      <c r="H30" s="76">
        <v>1637</v>
      </c>
      <c r="I30" s="76">
        <v>109269</v>
      </c>
      <c r="J30" s="14">
        <v>10.31</v>
      </c>
      <c r="K30" s="14">
        <v>3.89</v>
      </c>
    </row>
    <row r="31" spans="2:11" s="11" customFormat="1" ht="15" customHeight="1" x14ac:dyDescent="0.2">
      <c r="B31" s="255" t="s">
        <v>36</v>
      </c>
      <c r="C31" s="242"/>
      <c r="D31" s="242"/>
      <c r="E31" s="242"/>
      <c r="F31" s="242"/>
      <c r="G31" s="242"/>
      <c r="H31" s="242"/>
      <c r="I31" s="76"/>
      <c r="J31" s="14"/>
      <c r="K31" s="14"/>
    </row>
    <row r="32" spans="2:11" s="11" customFormat="1" ht="15" customHeight="1" x14ac:dyDescent="0.2">
      <c r="B32" s="265" t="s">
        <v>17</v>
      </c>
      <c r="C32" s="242"/>
      <c r="D32" s="242"/>
      <c r="E32" s="242"/>
      <c r="F32" s="242"/>
      <c r="G32" s="242"/>
      <c r="H32" s="242"/>
      <c r="I32" s="76"/>
      <c r="J32" s="14"/>
      <c r="K32" s="14"/>
    </row>
    <row r="33" spans="2:11" s="11" customFormat="1" ht="15" customHeight="1" x14ac:dyDescent="0.2">
      <c r="B33" s="75">
        <v>2020</v>
      </c>
      <c r="C33" s="242"/>
      <c r="D33" s="76">
        <v>189</v>
      </c>
      <c r="E33" s="76">
        <v>978</v>
      </c>
      <c r="F33" s="76">
        <v>17</v>
      </c>
      <c r="G33" s="76">
        <v>23</v>
      </c>
      <c r="H33" s="76">
        <v>21</v>
      </c>
      <c r="I33" s="76">
        <v>202</v>
      </c>
      <c r="J33" s="14">
        <v>8.99</v>
      </c>
      <c r="K33" s="14">
        <v>2.35</v>
      </c>
    </row>
    <row r="34" spans="2:11" s="11" customFormat="1" ht="15" customHeight="1" x14ac:dyDescent="0.2">
      <c r="B34" s="75">
        <v>2019</v>
      </c>
      <c r="C34" s="254"/>
      <c r="D34" s="76">
        <v>193</v>
      </c>
      <c r="E34" s="76">
        <v>1054</v>
      </c>
      <c r="F34" s="76">
        <v>16</v>
      </c>
      <c r="G34" s="76">
        <v>64</v>
      </c>
      <c r="H34" s="76">
        <v>64</v>
      </c>
      <c r="I34" s="76">
        <v>2575</v>
      </c>
      <c r="J34" s="14">
        <v>8.2899999999999991</v>
      </c>
      <c r="K34" s="14">
        <v>6.07</v>
      </c>
    </row>
    <row r="35" spans="2:11" s="11" customFormat="1" ht="15" customHeight="1" x14ac:dyDescent="0.2">
      <c r="B35" s="75">
        <v>2018</v>
      </c>
      <c r="C35" s="73"/>
      <c r="D35" s="76">
        <v>196</v>
      </c>
      <c r="E35" s="76">
        <v>1018</v>
      </c>
      <c r="F35" s="76">
        <v>26</v>
      </c>
      <c r="G35" s="76">
        <v>67</v>
      </c>
      <c r="H35" s="76">
        <v>66</v>
      </c>
      <c r="I35" s="76">
        <v>2144</v>
      </c>
      <c r="J35" s="14">
        <v>13.27</v>
      </c>
      <c r="K35" s="14">
        <v>6.58</v>
      </c>
    </row>
    <row r="36" spans="2:11" s="11" customFormat="1" ht="15" customHeight="1" x14ac:dyDescent="0.2">
      <c r="B36" s="75">
        <v>2017</v>
      </c>
      <c r="C36" s="254"/>
      <c r="D36" s="76">
        <v>184</v>
      </c>
      <c r="E36" s="76">
        <v>960</v>
      </c>
      <c r="F36" s="76">
        <v>21</v>
      </c>
      <c r="G36" s="76">
        <v>43</v>
      </c>
      <c r="H36" s="76">
        <v>41</v>
      </c>
      <c r="I36" s="76">
        <v>520</v>
      </c>
      <c r="J36" s="14">
        <v>11.41</v>
      </c>
      <c r="K36" s="14">
        <v>4.4800000000000004</v>
      </c>
    </row>
    <row r="37" spans="2:11" s="11" customFormat="1" ht="15" customHeight="1" x14ac:dyDescent="0.2">
      <c r="B37" s="75">
        <v>2016</v>
      </c>
      <c r="C37" s="254"/>
      <c r="D37" s="76">
        <v>171</v>
      </c>
      <c r="E37" s="76">
        <v>867</v>
      </c>
      <c r="F37" s="76">
        <v>20</v>
      </c>
      <c r="G37" s="76">
        <v>53</v>
      </c>
      <c r="H37" s="76">
        <v>53</v>
      </c>
      <c r="I37" s="76">
        <v>1458</v>
      </c>
      <c r="J37" s="14">
        <v>11.7</v>
      </c>
      <c r="K37" s="14">
        <v>6.11</v>
      </c>
    </row>
    <row r="38" spans="2:11" s="11" customFormat="1" ht="15" customHeight="1" x14ac:dyDescent="0.2">
      <c r="B38" s="75">
        <v>2015</v>
      </c>
      <c r="C38" s="75" t="s">
        <v>50</v>
      </c>
      <c r="D38" s="76">
        <v>168</v>
      </c>
      <c r="E38" s="76">
        <v>773</v>
      </c>
      <c r="F38" s="76">
        <v>28</v>
      </c>
      <c r="G38" s="76">
        <v>53</v>
      </c>
      <c r="H38" s="76">
        <v>49</v>
      </c>
      <c r="I38" s="76">
        <v>804</v>
      </c>
      <c r="J38" s="14">
        <v>16.670000000000002</v>
      </c>
      <c r="K38" s="14">
        <v>6.86</v>
      </c>
    </row>
    <row r="39" spans="2:11" s="11" customFormat="1" ht="15" customHeight="1" x14ac:dyDescent="0.2">
      <c r="B39" s="265" t="s">
        <v>18</v>
      </c>
      <c r="C39" s="242"/>
      <c r="D39" s="242"/>
      <c r="E39" s="242"/>
      <c r="F39" s="242"/>
      <c r="G39" s="242"/>
      <c r="H39" s="242"/>
      <c r="I39" s="76"/>
      <c r="J39" s="14"/>
      <c r="K39" s="14"/>
    </row>
    <row r="40" spans="2:11" s="11" customFormat="1" ht="15" customHeight="1" x14ac:dyDescent="0.2">
      <c r="B40" s="75">
        <v>2020</v>
      </c>
      <c r="C40" s="242"/>
      <c r="D40" s="76">
        <v>8</v>
      </c>
      <c r="E40" s="76">
        <v>60</v>
      </c>
      <c r="F40" s="76">
        <v>0</v>
      </c>
      <c r="G40" s="76">
        <v>0</v>
      </c>
      <c r="H40" s="76">
        <v>0</v>
      </c>
      <c r="I40" s="76">
        <v>0</v>
      </c>
      <c r="J40" s="14">
        <v>0</v>
      </c>
      <c r="K40" s="14">
        <v>0</v>
      </c>
    </row>
    <row r="41" spans="2:11" s="11" customFormat="1" ht="15" customHeight="1" x14ac:dyDescent="0.2">
      <c r="B41" s="75">
        <v>2019</v>
      </c>
      <c r="C41" s="254"/>
      <c r="D41" s="76">
        <v>9</v>
      </c>
      <c r="E41" s="76">
        <v>58</v>
      </c>
      <c r="F41" s="76">
        <v>0</v>
      </c>
      <c r="G41" s="76">
        <v>0</v>
      </c>
      <c r="H41" s="76">
        <v>0</v>
      </c>
      <c r="I41" s="76">
        <v>0</v>
      </c>
      <c r="J41" s="14">
        <v>0</v>
      </c>
      <c r="K41" s="14">
        <v>0</v>
      </c>
    </row>
    <row r="42" spans="2:11" s="11" customFormat="1" ht="15" customHeight="1" x14ac:dyDescent="0.2">
      <c r="B42" s="75">
        <v>2018</v>
      </c>
      <c r="C42" s="73"/>
      <c r="D42" s="76">
        <v>9</v>
      </c>
      <c r="E42" s="76">
        <v>54</v>
      </c>
      <c r="F42" s="76">
        <v>0</v>
      </c>
      <c r="G42" s="76">
        <v>0</v>
      </c>
      <c r="H42" s="76">
        <v>0</v>
      </c>
      <c r="I42" s="76">
        <v>0</v>
      </c>
      <c r="J42" s="14">
        <v>0</v>
      </c>
      <c r="K42" s="14">
        <v>0</v>
      </c>
    </row>
    <row r="43" spans="2:11" s="11" customFormat="1" ht="15" customHeight="1" x14ac:dyDescent="0.2">
      <c r="B43" s="75">
        <v>2017</v>
      </c>
      <c r="C43" s="254"/>
      <c r="D43" s="76">
        <v>10</v>
      </c>
      <c r="E43" s="76">
        <v>58</v>
      </c>
      <c r="F43" s="76">
        <v>1</v>
      </c>
      <c r="G43" s="76" t="s">
        <v>37</v>
      </c>
      <c r="H43" s="76" t="s">
        <v>37</v>
      </c>
      <c r="I43" s="76" t="s">
        <v>37</v>
      </c>
      <c r="J43" s="14">
        <v>10</v>
      </c>
      <c r="K43" s="14" t="s">
        <v>37</v>
      </c>
    </row>
    <row r="44" spans="2:11" s="11" customFormat="1" ht="15" customHeight="1" x14ac:dyDescent="0.2">
      <c r="B44" s="75">
        <v>2016</v>
      </c>
      <c r="C44" s="254"/>
      <c r="D44" s="76">
        <v>9</v>
      </c>
      <c r="E44" s="76">
        <v>58</v>
      </c>
      <c r="F44" s="76">
        <v>0</v>
      </c>
      <c r="G44" s="76">
        <v>0</v>
      </c>
      <c r="H44" s="76">
        <v>0</v>
      </c>
      <c r="I44" s="76">
        <v>0</v>
      </c>
      <c r="J44" s="14">
        <v>0</v>
      </c>
      <c r="K44" s="14">
        <v>0</v>
      </c>
    </row>
    <row r="45" spans="2:11" s="11" customFormat="1" ht="15" customHeight="1" x14ac:dyDescent="0.2">
      <c r="B45" s="75">
        <v>2015</v>
      </c>
      <c r="C45" s="75" t="s">
        <v>50</v>
      </c>
      <c r="D45" s="76">
        <v>9</v>
      </c>
      <c r="E45" s="76">
        <v>61</v>
      </c>
      <c r="F45" s="76">
        <v>1</v>
      </c>
      <c r="G45" s="76" t="s">
        <v>37</v>
      </c>
      <c r="H45" s="76" t="s">
        <v>37</v>
      </c>
      <c r="I45" s="76" t="s">
        <v>37</v>
      </c>
      <c r="J45" s="14">
        <v>11.11</v>
      </c>
      <c r="K45" s="14" t="s">
        <v>37</v>
      </c>
    </row>
    <row r="46" spans="2:11" s="11" customFormat="1" ht="15" customHeight="1" x14ac:dyDescent="0.2">
      <c r="B46" s="265" t="s">
        <v>19</v>
      </c>
      <c r="C46" s="242"/>
      <c r="D46" s="242"/>
      <c r="E46" s="242"/>
      <c r="F46" s="242"/>
      <c r="G46" s="242"/>
      <c r="H46" s="242"/>
      <c r="I46" s="76"/>
      <c r="J46" s="14"/>
      <c r="K46" s="14"/>
    </row>
    <row r="47" spans="2:11" s="11" customFormat="1" ht="15" customHeight="1" x14ac:dyDescent="0.2">
      <c r="B47" s="75">
        <v>2020</v>
      </c>
      <c r="C47" s="242"/>
      <c r="D47" s="76">
        <v>422</v>
      </c>
      <c r="E47" s="76" t="s">
        <v>399</v>
      </c>
      <c r="F47" s="76">
        <v>19</v>
      </c>
      <c r="G47" s="76">
        <v>53</v>
      </c>
      <c r="H47" s="76">
        <v>50</v>
      </c>
      <c r="I47" s="76">
        <v>1541</v>
      </c>
      <c r="J47" s="14">
        <v>4.5</v>
      </c>
      <c r="K47" s="14">
        <v>1.36</v>
      </c>
    </row>
    <row r="48" spans="2:11" s="11" customFormat="1" ht="15" customHeight="1" x14ac:dyDescent="0.2">
      <c r="B48" s="75">
        <v>2019</v>
      </c>
      <c r="C48" s="254"/>
      <c r="D48" s="76">
        <v>434</v>
      </c>
      <c r="E48" s="76">
        <v>4062</v>
      </c>
      <c r="F48" s="76">
        <v>34</v>
      </c>
      <c r="G48" s="76">
        <v>85</v>
      </c>
      <c r="H48" s="76">
        <v>83</v>
      </c>
      <c r="I48" s="76">
        <v>1939</v>
      </c>
      <c r="J48" s="14">
        <v>7.83</v>
      </c>
      <c r="K48" s="14">
        <v>2.09</v>
      </c>
    </row>
    <row r="49" spans="2:11" s="11" customFormat="1" ht="15" customHeight="1" x14ac:dyDescent="0.2">
      <c r="B49" s="75">
        <v>2018</v>
      </c>
      <c r="C49" s="73"/>
      <c r="D49" s="76">
        <v>417</v>
      </c>
      <c r="E49" s="76">
        <v>3733</v>
      </c>
      <c r="F49" s="76">
        <v>32</v>
      </c>
      <c r="G49" s="76">
        <v>60</v>
      </c>
      <c r="H49" s="76">
        <v>57</v>
      </c>
      <c r="I49" s="76">
        <v>11284</v>
      </c>
      <c r="J49" s="14">
        <v>7.67</v>
      </c>
      <c r="K49" s="14">
        <v>1.61</v>
      </c>
    </row>
    <row r="50" spans="2:11" s="11" customFormat="1" ht="15" customHeight="1" x14ac:dyDescent="0.2">
      <c r="B50" s="75">
        <v>2017</v>
      </c>
      <c r="C50" s="254"/>
      <c r="D50" s="76">
        <v>414</v>
      </c>
      <c r="E50" s="76">
        <v>3561</v>
      </c>
      <c r="F50" s="76">
        <v>42</v>
      </c>
      <c r="G50" s="76">
        <v>192</v>
      </c>
      <c r="H50" s="76">
        <v>189</v>
      </c>
      <c r="I50" s="76">
        <v>5856</v>
      </c>
      <c r="J50" s="14">
        <v>10.14</v>
      </c>
      <c r="K50" s="14">
        <v>5.39</v>
      </c>
    </row>
    <row r="51" spans="2:11" s="11" customFormat="1" ht="15" customHeight="1" x14ac:dyDescent="0.2">
      <c r="B51" s="75">
        <v>2016</v>
      </c>
      <c r="C51" s="254"/>
      <c r="D51" s="76">
        <v>407</v>
      </c>
      <c r="E51" s="76">
        <v>3444</v>
      </c>
      <c r="F51" s="76">
        <v>28</v>
      </c>
      <c r="G51" s="76">
        <v>74</v>
      </c>
      <c r="H51" s="76">
        <v>74</v>
      </c>
      <c r="I51" s="76">
        <v>2186</v>
      </c>
      <c r="J51" s="14">
        <v>6.88</v>
      </c>
      <c r="K51" s="14">
        <v>2.15</v>
      </c>
    </row>
    <row r="52" spans="2:11" s="11" customFormat="1" ht="15" customHeight="1" x14ac:dyDescent="0.2">
      <c r="B52" s="75">
        <v>2015</v>
      </c>
      <c r="C52" s="75" t="s">
        <v>50</v>
      </c>
      <c r="D52" s="76">
        <v>422</v>
      </c>
      <c r="E52" s="76">
        <v>3474</v>
      </c>
      <c r="F52" s="76">
        <v>35</v>
      </c>
      <c r="G52" s="76">
        <v>98</v>
      </c>
      <c r="H52" s="76">
        <v>97</v>
      </c>
      <c r="I52" s="76">
        <v>5043</v>
      </c>
      <c r="J52" s="14">
        <v>8.2899999999999991</v>
      </c>
      <c r="K52" s="14">
        <v>2.82</v>
      </c>
    </row>
    <row r="53" spans="2:11" s="11" customFormat="1" ht="15" customHeight="1" x14ac:dyDescent="0.2">
      <c r="B53" s="265" t="s">
        <v>20</v>
      </c>
      <c r="C53" s="242"/>
      <c r="D53" s="242"/>
      <c r="E53" s="242"/>
      <c r="F53" s="242"/>
      <c r="G53" s="242"/>
      <c r="H53" s="242"/>
      <c r="I53" s="76"/>
      <c r="J53" s="14"/>
      <c r="K53" s="14"/>
    </row>
    <row r="54" spans="2:11" s="11" customFormat="1" ht="15" customHeight="1" x14ac:dyDescent="0.2">
      <c r="B54" s="75">
        <v>2020</v>
      </c>
      <c r="C54" s="242"/>
      <c r="D54" s="76">
        <v>7</v>
      </c>
      <c r="E54" s="76">
        <v>690</v>
      </c>
      <c r="F54" s="76">
        <v>1</v>
      </c>
      <c r="G54" s="76" t="s">
        <v>37</v>
      </c>
      <c r="H54" s="76" t="s">
        <v>37</v>
      </c>
      <c r="I54" s="76" t="s">
        <v>37</v>
      </c>
      <c r="J54" s="14">
        <v>14.29</v>
      </c>
      <c r="K54" s="14" t="s">
        <v>37</v>
      </c>
    </row>
    <row r="55" spans="2:11" s="11" customFormat="1" ht="15" customHeight="1" x14ac:dyDescent="0.2">
      <c r="B55" s="75">
        <v>2019</v>
      </c>
      <c r="C55" s="254"/>
      <c r="D55" s="76">
        <v>6</v>
      </c>
      <c r="E55" s="76">
        <v>705</v>
      </c>
      <c r="F55" s="76">
        <v>1</v>
      </c>
      <c r="G55" s="76" t="s">
        <v>37</v>
      </c>
      <c r="H55" s="76" t="s">
        <v>37</v>
      </c>
      <c r="I55" s="76" t="s">
        <v>37</v>
      </c>
      <c r="J55" s="14">
        <v>16.670000000000002</v>
      </c>
      <c r="K55" s="14" t="s">
        <v>37</v>
      </c>
    </row>
    <row r="56" spans="2:11" s="11" customFormat="1" ht="15" customHeight="1" x14ac:dyDescent="0.2">
      <c r="B56" s="75">
        <v>2018</v>
      </c>
      <c r="C56" s="73"/>
      <c r="D56" s="76">
        <v>5</v>
      </c>
      <c r="E56" s="76">
        <v>719</v>
      </c>
      <c r="F56" s="76">
        <v>0</v>
      </c>
      <c r="G56" s="76">
        <v>0</v>
      </c>
      <c r="H56" s="76">
        <v>0</v>
      </c>
      <c r="I56" s="76">
        <v>0</v>
      </c>
      <c r="J56" s="14">
        <v>0</v>
      </c>
      <c r="K56" s="14">
        <v>0</v>
      </c>
    </row>
    <row r="57" spans="2:11" s="11" customFormat="1" ht="15" customHeight="1" x14ac:dyDescent="0.2">
      <c r="B57" s="75">
        <v>2017</v>
      </c>
      <c r="C57" s="254"/>
      <c r="D57" s="76">
        <v>4</v>
      </c>
      <c r="E57" s="76">
        <v>740</v>
      </c>
      <c r="F57" s="76">
        <v>0</v>
      </c>
      <c r="G57" s="76">
        <v>0</v>
      </c>
      <c r="H57" s="76">
        <v>0</v>
      </c>
      <c r="I57" s="76">
        <v>0</v>
      </c>
      <c r="J57" s="14">
        <v>0</v>
      </c>
      <c r="K57" s="14">
        <v>0</v>
      </c>
    </row>
    <row r="58" spans="2:11" s="11" customFormat="1" ht="15" customHeight="1" x14ac:dyDescent="0.2">
      <c r="B58" s="75">
        <v>2016</v>
      </c>
      <c r="C58" s="254"/>
      <c r="D58" s="76">
        <v>3</v>
      </c>
      <c r="E58" s="76">
        <v>762</v>
      </c>
      <c r="F58" s="76">
        <v>0</v>
      </c>
      <c r="G58" s="76">
        <v>0</v>
      </c>
      <c r="H58" s="76">
        <v>0</v>
      </c>
      <c r="I58" s="76">
        <v>0</v>
      </c>
      <c r="J58" s="14">
        <v>0</v>
      </c>
      <c r="K58" s="14">
        <v>0</v>
      </c>
    </row>
    <row r="59" spans="2:11" s="11" customFormat="1" ht="15" customHeight="1" x14ac:dyDescent="0.2">
      <c r="B59" s="75">
        <v>2015</v>
      </c>
      <c r="C59" s="75" t="s">
        <v>50</v>
      </c>
      <c r="D59" s="76">
        <v>3</v>
      </c>
      <c r="E59" s="76">
        <v>786</v>
      </c>
      <c r="F59" s="76">
        <v>1</v>
      </c>
      <c r="G59" s="76" t="s">
        <v>37</v>
      </c>
      <c r="H59" s="76" t="s">
        <v>37</v>
      </c>
      <c r="I59" s="76" t="s">
        <v>37</v>
      </c>
      <c r="J59" s="14">
        <v>33.33</v>
      </c>
      <c r="K59" s="14" t="s">
        <v>37</v>
      </c>
    </row>
    <row r="60" spans="2:11" s="11" customFormat="1" ht="15" customHeight="1" x14ac:dyDescent="0.2">
      <c r="B60" s="265" t="s">
        <v>21</v>
      </c>
      <c r="C60" s="242"/>
      <c r="D60" s="242"/>
      <c r="E60" s="242"/>
      <c r="F60" s="242"/>
      <c r="G60" s="242"/>
      <c r="H60" s="242"/>
      <c r="I60" s="242"/>
      <c r="J60" s="242"/>
      <c r="K60" s="242"/>
    </row>
    <row r="61" spans="2:11" s="11" customFormat="1" ht="15" customHeight="1" x14ac:dyDescent="0.2">
      <c r="B61" s="75">
        <v>2020</v>
      </c>
      <c r="C61" s="242"/>
      <c r="D61" s="76">
        <v>16</v>
      </c>
      <c r="E61" s="76">
        <v>997</v>
      </c>
      <c r="F61" s="76">
        <v>0</v>
      </c>
      <c r="G61" s="76">
        <v>0</v>
      </c>
      <c r="H61" s="76">
        <v>0</v>
      </c>
      <c r="I61" s="76">
        <v>0</v>
      </c>
      <c r="J61" s="14">
        <v>0</v>
      </c>
      <c r="K61" s="14">
        <v>0</v>
      </c>
    </row>
    <row r="62" spans="2:11" s="11" customFormat="1" ht="15" customHeight="1" x14ac:dyDescent="0.2">
      <c r="B62" s="75">
        <v>2019</v>
      </c>
      <c r="C62" s="254"/>
      <c r="D62" s="76">
        <v>17</v>
      </c>
      <c r="E62" s="76">
        <v>950</v>
      </c>
      <c r="F62" s="76">
        <v>3</v>
      </c>
      <c r="G62" s="76" t="s">
        <v>37</v>
      </c>
      <c r="H62" s="76" t="s">
        <v>37</v>
      </c>
      <c r="I62" s="76" t="s">
        <v>37</v>
      </c>
      <c r="J62" s="14">
        <v>17.649999999999999</v>
      </c>
      <c r="K62" s="14" t="s">
        <v>37</v>
      </c>
    </row>
    <row r="63" spans="2:11" s="11" customFormat="1" ht="15" customHeight="1" x14ac:dyDescent="0.2">
      <c r="B63" s="75">
        <v>2018</v>
      </c>
      <c r="C63" s="73"/>
      <c r="D63" s="76">
        <v>14</v>
      </c>
      <c r="E63" s="76">
        <v>900</v>
      </c>
      <c r="F63" s="76">
        <v>0</v>
      </c>
      <c r="G63" s="76">
        <v>0</v>
      </c>
      <c r="H63" s="76">
        <v>0</v>
      </c>
      <c r="I63" s="76">
        <v>0</v>
      </c>
      <c r="J63" s="14">
        <v>0</v>
      </c>
      <c r="K63" s="14">
        <v>0</v>
      </c>
    </row>
    <row r="64" spans="2:11" s="11" customFormat="1" ht="15" customHeight="1" x14ac:dyDescent="0.2">
      <c r="B64" s="75">
        <v>2017</v>
      </c>
      <c r="C64" s="254"/>
      <c r="D64" s="76">
        <v>16</v>
      </c>
      <c r="E64" s="76">
        <v>894</v>
      </c>
      <c r="F64" s="76">
        <v>0</v>
      </c>
      <c r="G64" s="76">
        <v>0</v>
      </c>
      <c r="H64" s="76">
        <v>0</v>
      </c>
      <c r="I64" s="76">
        <v>0</v>
      </c>
      <c r="J64" s="14">
        <v>0</v>
      </c>
      <c r="K64" s="14">
        <v>0</v>
      </c>
    </row>
    <row r="65" spans="2:11" s="11" customFormat="1" ht="15" customHeight="1" x14ac:dyDescent="0.2">
      <c r="B65" s="75">
        <v>2016</v>
      </c>
      <c r="C65" s="254"/>
      <c r="D65" s="76">
        <v>15</v>
      </c>
      <c r="E65" s="76">
        <v>881</v>
      </c>
      <c r="F65" s="76">
        <v>2</v>
      </c>
      <c r="G65" s="76" t="s">
        <v>37</v>
      </c>
      <c r="H65" s="76" t="s">
        <v>37</v>
      </c>
      <c r="I65" s="76" t="s">
        <v>37</v>
      </c>
      <c r="J65" s="14">
        <v>13.33</v>
      </c>
      <c r="K65" s="14" t="s">
        <v>37</v>
      </c>
    </row>
    <row r="66" spans="2:11" s="11" customFormat="1" ht="15" customHeight="1" x14ac:dyDescent="0.2">
      <c r="B66" s="75">
        <v>2015</v>
      </c>
      <c r="C66" s="75" t="s">
        <v>50</v>
      </c>
      <c r="D66" s="76">
        <v>17</v>
      </c>
      <c r="E66" s="76">
        <v>855</v>
      </c>
      <c r="F66" s="76">
        <v>0</v>
      </c>
      <c r="G66" s="76">
        <v>0</v>
      </c>
      <c r="H66" s="76">
        <v>0</v>
      </c>
      <c r="I66" s="76">
        <v>0</v>
      </c>
      <c r="J66" s="14">
        <v>0</v>
      </c>
      <c r="K66" s="14">
        <v>0</v>
      </c>
    </row>
    <row r="67" spans="2:11" s="11" customFormat="1" ht="15" customHeight="1" x14ac:dyDescent="0.2">
      <c r="B67" s="265" t="s">
        <v>22</v>
      </c>
      <c r="C67" s="242"/>
      <c r="D67" s="242"/>
      <c r="E67" s="242"/>
      <c r="F67" s="242"/>
      <c r="G67" s="242"/>
      <c r="H67" s="242"/>
      <c r="I67" s="76"/>
      <c r="J67" s="14"/>
      <c r="K67" s="14"/>
    </row>
    <row r="68" spans="2:11" s="11" customFormat="1" ht="15" customHeight="1" x14ac:dyDescent="0.2">
      <c r="B68" s="75">
        <v>2020</v>
      </c>
      <c r="C68" s="242"/>
      <c r="D68" s="76">
        <v>774</v>
      </c>
      <c r="E68" s="76">
        <v>8479</v>
      </c>
      <c r="F68" s="76">
        <v>62</v>
      </c>
      <c r="G68" s="76">
        <v>170</v>
      </c>
      <c r="H68" s="76">
        <v>166</v>
      </c>
      <c r="I68" s="76">
        <v>4622</v>
      </c>
      <c r="J68" s="14">
        <v>8.01</v>
      </c>
      <c r="K68" s="14">
        <v>2</v>
      </c>
    </row>
    <row r="69" spans="2:11" s="11" customFormat="1" ht="15" customHeight="1" x14ac:dyDescent="0.2">
      <c r="B69" s="75">
        <v>2019</v>
      </c>
      <c r="C69" s="254"/>
      <c r="D69" s="76">
        <v>763</v>
      </c>
      <c r="E69" s="76">
        <v>8128</v>
      </c>
      <c r="F69" s="76">
        <v>93</v>
      </c>
      <c r="G69" s="76">
        <v>229</v>
      </c>
      <c r="H69" s="76">
        <v>221</v>
      </c>
      <c r="I69" s="76">
        <v>8417</v>
      </c>
      <c r="J69" s="14">
        <v>12.19</v>
      </c>
      <c r="K69" s="14">
        <v>2.82</v>
      </c>
    </row>
    <row r="70" spans="2:11" s="11" customFormat="1" ht="15" customHeight="1" x14ac:dyDescent="0.2">
      <c r="B70" s="75">
        <v>2018</v>
      </c>
      <c r="C70" s="73"/>
      <c r="D70" s="76">
        <v>705</v>
      </c>
      <c r="E70" s="76">
        <v>6610</v>
      </c>
      <c r="F70" s="76">
        <v>85</v>
      </c>
      <c r="G70" s="76">
        <v>242</v>
      </c>
      <c r="H70" s="76">
        <v>237</v>
      </c>
      <c r="I70" s="76">
        <v>9686</v>
      </c>
      <c r="J70" s="14">
        <v>12.06</v>
      </c>
      <c r="K70" s="14">
        <v>3.66</v>
      </c>
    </row>
    <row r="71" spans="2:11" s="11" customFormat="1" ht="15" customHeight="1" x14ac:dyDescent="0.2">
      <c r="B71" s="75">
        <v>2017</v>
      </c>
      <c r="C71" s="254"/>
      <c r="D71" s="76">
        <v>667</v>
      </c>
      <c r="E71" s="76">
        <v>5692</v>
      </c>
      <c r="F71" s="76">
        <v>70</v>
      </c>
      <c r="G71" s="76">
        <v>210</v>
      </c>
      <c r="H71" s="76">
        <v>202</v>
      </c>
      <c r="I71" s="76">
        <v>5915</v>
      </c>
      <c r="J71" s="14">
        <v>10.49</v>
      </c>
      <c r="K71" s="14">
        <v>3.69</v>
      </c>
    </row>
    <row r="72" spans="2:11" s="11" customFormat="1" ht="15" customHeight="1" x14ac:dyDescent="0.2">
      <c r="B72" s="75">
        <v>2016</v>
      </c>
      <c r="C72" s="254"/>
      <c r="D72" s="76">
        <v>652</v>
      </c>
      <c r="E72" s="76">
        <v>4925</v>
      </c>
      <c r="F72" s="76">
        <v>54</v>
      </c>
      <c r="G72" s="76">
        <v>83</v>
      </c>
      <c r="H72" s="76">
        <v>82</v>
      </c>
      <c r="I72" s="76">
        <v>2477</v>
      </c>
      <c r="J72" s="14">
        <v>8.2799999999999994</v>
      </c>
      <c r="K72" s="14">
        <v>1.69</v>
      </c>
    </row>
    <row r="73" spans="2:11" s="11" customFormat="1" ht="15" customHeight="1" x14ac:dyDescent="0.2">
      <c r="B73" s="75">
        <v>2015</v>
      </c>
      <c r="C73" s="75" t="s">
        <v>50</v>
      </c>
      <c r="D73" s="76">
        <v>664</v>
      </c>
      <c r="E73" s="76">
        <v>4974</v>
      </c>
      <c r="F73" s="76">
        <v>56</v>
      </c>
      <c r="G73" s="76">
        <v>118</v>
      </c>
      <c r="H73" s="76">
        <v>117</v>
      </c>
      <c r="I73" s="76">
        <v>2988</v>
      </c>
      <c r="J73" s="14">
        <v>8.43</v>
      </c>
      <c r="K73" s="14">
        <v>2.37</v>
      </c>
    </row>
    <row r="74" spans="2:11" s="11" customFormat="1" ht="15" customHeight="1" x14ac:dyDescent="0.2">
      <c r="B74" s="265" t="s">
        <v>23</v>
      </c>
      <c r="C74" s="242"/>
      <c r="D74" s="242"/>
      <c r="E74" s="242"/>
      <c r="F74" s="242"/>
      <c r="G74" s="242"/>
      <c r="H74" s="242"/>
      <c r="I74" s="242"/>
      <c r="J74" s="242"/>
      <c r="K74" s="242"/>
    </row>
    <row r="75" spans="2:11" s="11" customFormat="1" ht="15" customHeight="1" x14ac:dyDescent="0.2">
      <c r="B75" s="75">
        <v>2020</v>
      </c>
      <c r="C75" s="242"/>
      <c r="D75" s="76">
        <v>1929</v>
      </c>
      <c r="E75" s="76">
        <v>11375</v>
      </c>
      <c r="F75" s="76">
        <v>149</v>
      </c>
      <c r="G75" s="76">
        <v>288</v>
      </c>
      <c r="H75" s="76">
        <v>278</v>
      </c>
      <c r="I75" s="76">
        <v>35302</v>
      </c>
      <c r="J75" s="14">
        <v>7.72</v>
      </c>
      <c r="K75" s="14">
        <v>2.5299999999999998</v>
      </c>
    </row>
    <row r="76" spans="2:11" s="11" customFormat="1" ht="15" customHeight="1" x14ac:dyDescent="0.2">
      <c r="B76" s="75">
        <v>2019</v>
      </c>
      <c r="C76" s="254"/>
      <c r="D76" s="76">
        <v>1974</v>
      </c>
      <c r="E76" s="76">
        <v>11475</v>
      </c>
      <c r="F76" s="76">
        <v>166</v>
      </c>
      <c r="G76" s="76">
        <v>313</v>
      </c>
      <c r="H76" s="76">
        <v>305</v>
      </c>
      <c r="I76" s="76">
        <v>16054</v>
      </c>
      <c r="J76" s="14">
        <v>8.41</v>
      </c>
      <c r="K76" s="14">
        <v>2.73</v>
      </c>
    </row>
    <row r="77" spans="2:11" s="11" customFormat="1" ht="15" customHeight="1" x14ac:dyDescent="0.2">
      <c r="B77" s="75">
        <v>2018</v>
      </c>
      <c r="C77" s="73"/>
      <c r="D77" s="76">
        <v>1952</v>
      </c>
      <c r="E77" s="76">
        <v>11159</v>
      </c>
      <c r="F77" s="76">
        <v>179</v>
      </c>
      <c r="G77" s="76">
        <v>375</v>
      </c>
      <c r="H77" s="76">
        <v>359</v>
      </c>
      <c r="I77" s="76">
        <v>36320</v>
      </c>
      <c r="J77" s="14">
        <v>9.17</v>
      </c>
      <c r="K77" s="14">
        <v>3.36</v>
      </c>
    </row>
    <row r="78" spans="2:11" s="11" customFormat="1" ht="15" customHeight="1" x14ac:dyDescent="0.2">
      <c r="B78" s="75">
        <v>2017</v>
      </c>
      <c r="C78" s="254"/>
      <c r="D78" s="76">
        <v>1941</v>
      </c>
      <c r="E78" s="76">
        <v>10817</v>
      </c>
      <c r="F78" s="76">
        <v>183</v>
      </c>
      <c r="G78" s="76">
        <v>363</v>
      </c>
      <c r="H78" s="76">
        <v>349</v>
      </c>
      <c r="I78" s="76">
        <v>21141</v>
      </c>
      <c r="J78" s="14">
        <v>9.43</v>
      </c>
      <c r="K78" s="14">
        <v>3.36</v>
      </c>
    </row>
    <row r="79" spans="2:11" s="11" customFormat="1" ht="15" customHeight="1" x14ac:dyDescent="0.2">
      <c r="B79" s="75">
        <v>2016</v>
      </c>
      <c r="C79" s="254"/>
      <c r="D79" s="76">
        <v>1908</v>
      </c>
      <c r="E79" s="76">
        <v>10342</v>
      </c>
      <c r="F79" s="76">
        <v>170</v>
      </c>
      <c r="G79" s="76">
        <v>330</v>
      </c>
      <c r="H79" s="76">
        <v>323</v>
      </c>
      <c r="I79" s="76">
        <v>22390</v>
      </c>
      <c r="J79" s="14">
        <v>8.91</v>
      </c>
      <c r="K79" s="14">
        <v>3.19</v>
      </c>
    </row>
    <row r="80" spans="2:11" s="11" customFormat="1" ht="15" customHeight="1" x14ac:dyDescent="0.2">
      <c r="B80" s="75">
        <v>2015</v>
      </c>
      <c r="C80" s="75" t="s">
        <v>50</v>
      </c>
      <c r="D80" s="76">
        <v>1916</v>
      </c>
      <c r="E80" s="76">
        <v>10098</v>
      </c>
      <c r="F80" s="76">
        <v>189</v>
      </c>
      <c r="G80" s="76">
        <v>535</v>
      </c>
      <c r="H80" s="76">
        <v>509</v>
      </c>
      <c r="I80" s="76">
        <v>60413</v>
      </c>
      <c r="J80" s="14">
        <v>9.86</v>
      </c>
      <c r="K80" s="14">
        <v>5.3</v>
      </c>
    </row>
    <row r="81" spans="2:11" s="11" customFormat="1" ht="15" customHeight="1" x14ac:dyDescent="0.2">
      <c r="B81" s="265" t="s">
        <v>24</v>
      </c>
      <c r="C81" s="242"/>
      <c r="D81" s="242"/>
      <c r="E81" s="242"/>
      <c r="F81" s="242"/>
      <c r="G81" s="242"/>
      <c r="H81" s="242"/>
      <c r="I81" s="242"/>
      <c r="J81" s="242"/>
      <c r="K81" s="242"/>
    </row>
    <row r="82" spans="2:11" s="11" customFormat="1" ht="15" customHeight="1" x14ac:dyDescent="0.2">
      <c r="B82" s="75">
        <v>2020</v>
      </c>
      <c r="C82" s="242"/>
      <c r="D82" s="76">
        <v>513</v>
      </c>
      <c r="E82" s="76" t="s">
        <v>400</v>
      </c>
      <c r="F82" s="76">
        <v>28</v>
      </c>
      <c r="G82" s="76">
        <v>37</v>
      </c>
      <c r="H82" s="76">
        <v>37</v>
      </c>
      <c r="I82" s="76">
        <v>1883</v>
      </c>
      <c r="J82" s="14">
        <v>5.46</v>
      </c>
      <c r="K82" s="14">
        <v>1.21</v>
      </c>
    </row>
    <row r="83" spans="2:11" s="11" customFormat="1" ht="15" customHeight="1" x14ac:dyDescent="0.2">
      <c r="B83" s="75">
        <v>2019</v>
      </c>
      <c r="C83" s="254"/>
      <c r="D83" s="76">
        <v>539</v>
      </c>
      <c r="E83" s="76">
        <v>3033</v>
      </c>
      <c r="F83" s="76">
        <v>28</v>
      </c>
      <c r="G83" s="76">
        <v>43</v>
      </c>
      <c r="H83" s="76">
        <v>43</v>
      </c>
      <c r="I83" s="76">
        <v>2115</v>
      </c>
      <c r="J83" s="14">
        <v>5.19</v>
      </c>
      <c r="K83" s="14">
        <v>1.42</v>
      </c>
    </row>
    <row r="84" spans="2:11" s="11" customFormat="1" ht="15" customHeight="1" x14ac:dyDescent="0.2">
      <c r="B84" s="75">
        <v>2018</v>
      </c>
      <c r="C84" s="73"/>
      <c r="D84" s="76">
        <v>536</v>
      </c>
      <c r="E84" s="76">
        <v>2768</v>
      </c>
      <c r="F84" s="76">
        <v>33</v>
      </c>
      <c r="G84" s="76">
        <v>88</v>
      </c>
      <c r="H84" s="76">
        <v>88</v>
      </c>
      <c r="I84" s="76">
        <v>491</v>
      </c>
      <c r="J84" s="14">
        <v>6.16</v>
      </c>
      <c r="K84" s="14">
        <v>3.18</v>
      </c>
    </row>
    <row r="85" spans="2:11" s="11" customFormat="1" ht="15" customHeight="1" x14ac:dyDescent="0.2">
      <c r="B85" s="75">
        <v>2017</v>
      </c>
      <c r="C85" s="254"/>
      <c r="D85" s="76">
        <v>551</v>
      </c>
      <c r="E85" s="76">
        <v>2679</v>
      </c>
      <c r="F85" s="76">
        <v>34</v>
      </c>
      <c r="G85" s="76">
        <v>52</v>
      </c>
      <c r="H85" s="76">
        <v>48</v>
      </c>
      <c r="I85" s="76">
        <v>1308</v>
      </c>
      <c r="J85" s="14">
        <v>6.17</v>
      </c>
      <c r="K85" s="14">
        <v>1.94</v>
      </c>
    </row>
    <row r="86" spans="2:11" s="11" customFormat="1" ht="15" customHeight="1" x14ac:dyDescent="0.2">
      <c r="B86" s="75">
        <v>2016</v>
      </c>
      <c r="C86" s="254"/>
      <c r="D86" s="76">
        <v>564</v>
      </c>
      <c r="E86" s="76">
        <v>2729</v>
      </c>
      <c r="F86" s="76">
        <v>36</v>
      </c>
      <c r="G86" s="76">
        <v>69</v>
      </c>
      <c r="H86" s="76">
        <v>62</v>
      </c>
      <c r="I86" s="76">
        <v>3084</v>
      </c>
      <c r="J86" s="14">
        <v>6.38</v>
      </c>
      <c r="K86" s="14">
        <v>2.5299999999999998</v>
      </c>
    </row>
    <row r="87" spans="2:11" s="11" customFormat="1" ht="15" customHeight="1" x14ac:dyDescent="0.2">
      <c r="B87" s="75">
        <v>2015</v>
      </c>
      <c r="C87" s="75" t="s">
        <v>50</v>
      </c>
      <c r="D87" s="76">
        <v>576</v>
      </c>
      <c r="E87" s="76">
        <v>2582</v>
      </c>
      <c r="F87" s="76">
        <v>25</v>
      </c>
      <c r="G87" s="76">
        <v>35</v>
      </c>
      <c r="H87" s="76">
        <v>34</v>
      </c>
      <c r="I87" s="76">
        <v>667</v>
      </c>
      <c r="J87" s="14">
        <v>4.34</v>
      </c>
      <c r="K87" s="14">
        <v>1.36</v>
      </c>
    </row>
    <row r="88" spans="2:11" s="11" customFormat="1" ht="15" customHeight="1" x14ac:dyDescent="0.2">
      <c r="B88" s="265" t="s">
        <v>25</v>
      </c>
      <c r="C88" s="242"/>
      <c r="D88" s="242"/>
      <c r="E88" s="242"/>
      <c r="F88" s="242"/>
      <c r="G88" s="242"/>
      <c r="H88" s="242"/>
      <c r="I88" s="242"/>
      <c r="J88" s="242"/>
      <c r="K88" s="242"/>
    </row>
    <row r="89" spans="2:11" s="11" customFormat="1" ht="15" customHeight="1" x14ac:dyDescent="0.2">
      <c r="B89" s="75">
        <v>2020</v>
      </c>
      <c r="C89" s="242"/>
      <c r="D89" s="76">
        <v>1568</v>
      </c>
      <c r="E89" s="76">
        <v>13599</v>
      </c>
      <c r="F89" s="76">
        <v>169</v>
      </c>
      <c r="G89" s="76">
        <v>336</v>
      </c>
      <c r="H89" s="76">
        <v>331</v>
      </c>
      <c r="I89" s="76">
        <v>6859</v>
      </c>
      <c r="J89" s="14">
        <v>10.78</v>
      </c>
      <c r="K89" s="14">
        <v>2.4700000000000002</v>
      </c>
    </row>
    <row r="90" spans="2:11" s="11" customFormat="1" ht="15" customHeight="1" x14ac:dyDescent="0.2">
      <c r="B90" s="75">
        <v>2019</v>
      </c>
      <c r="C90" s="254"/>
      <c r="D90" s="76">
        <v>1611</v>
      </c>
      <c r="E90" s="76">
        <v>15021</v>
      </c>
      <c r="F90" s="76">
        <v>207</v>
      </c>
      <c r="G90" s="76">
        <v>708</v>
      </c>
      <c r="H90" s="76">
        <v>694</v>
      </c>
      <c r="I90" s="76">
        <v>19129</v>
      </c>
      <c r="J90" s="14">
        <v>12.85</v>
      </c>
      <c r="K90" s="14">
        <v>4.71</v>
      </c>
    </row>
    <row r="91" spans="2:11" s="11" customFormat="1" ht="15" customHeight="1" x14ac:dyDescent="0.2">
      <c r="B91" s="75">
        <v>2018</v>
      </c>
      <c r="C91" s="73"/>
      <c r="D91" s="76">
        <v>1577</v>
      </c>
      <c r="E91" s="76">
        <v>14247</v>
      </c>
      <c r="F91" s="76">
        <v>240</v>
      </c>
      <c r="G91" s="76">
        <v>565</v>
      </c>
      <c r="H91" s="76">
        <v>539</v>
      </c>
      <c r="I91" s="76">
        <v>11788</v>
      </c>
      <c r="J91" s="14">
        <v>15.22</v>
      </c>
      <c r="K91" s="14">
        <v>3.97</v>
      </c>
    </row>
    <row r="92" spans="2:11" s="11" customFormat="1" ht="15" customHeight="1" x14ac:dyDescent="0.2">
      <c r="B92" s="75">
        <v>2017</v>
      </c>
      <c r="C92" s="254"/>
      <c r="D92" s="76">
        <v>1469</v>
      </c>
      <c r="E92" s="76">
        <v>13398</v>
      </c>
      <c r="F92" s="76">
        <v>217</v>
      </c>
      <c r="G92" s="76">
        <v>599</v>
      </c>
      <c r="H92" s="76">
        <v>593</v>
      </c>
      <c r="I92" s="76">
        <v>12465</v>
      </c>
      <c r="J92" s="14">
        <v>14.77</v>
      </c>
      <c r="K92" s="14">
        <v>4.47</v>
      </c>
    </row>
    <row r="93" spans="2:11" s="11" customFormat="1" ht="15" customHeight="1" x14ac:dyDescent="0.2">
      <c r="B93" s="75">
        <v>2016</v>
      </c>
      <c r="C93" s="254"/>
      <c r="D93" s="76">
        <v>1378</v>
      </c>
      <c r="E93" s="76">
        <v>12333</v>
      </c>
      <c r="F93" s="76">
        <v>152</v>
      </c>
      <c r="G93" s="76">
        <v>348</v>
      </c>
      <c r="H93" s="76">
        <v>345</v>
      </c>
      <c r="I93" s="76">
        <v>7058</v>
      </c>
      <c r="J93" s="14">
        <v>11.03</v>
      </c>
      <c r="K93" s="14">
        <v>2.82</v>
      </c>
    </row>
    <row r="94" spans="2:11" s="11" customFormat="1" ht="15" customHeight="1" x14ac:dyDescent="0.2">
      <c r="B94" s="75">
        <v>2015</v>
      </c>
      <c r="C94" s="75" t="s">
        <v>50</v>
      </c>
      <c r="D94" s="76">
        <v>1405</v>
      </c>
      <c r="E94" s="76">
        <v>11507</v>
      </c>
      <c r="F94" s="76">
        <v>202</v>
      </c>
      <c r="G94" s="76">
        <v>605</v>
      </c>
      <c r="H94" s="76">
        <v>595</v>
      </c>
      <c r="I94" s="76">
        <v>16231</v>
      </c>
      <c r="J94" s="14">
        <v>14.38</v>
      </c>
      <c r="K94" s="14">
        <v>5.26</v>
      </c>
    </row>
    <row r="95" spans="2:11" s="11" customFormat="1" ht="15" customHeight="1" x14ac:dyDescent="0.2">
      <c r="B95" s="265" t="s">
        <v>26</v>
      </c>
      <c r="C95" s="242"/>
      <c r="D95" s="242"/>
      <c r="E95" s="242"/>
      <c r="F95" s="242"/>
      <c r="G95" s="242"/>
      <c r="H95" s="242"/>
      <c r="I95" s="242"/>
      <c r="J95" s="242"/>
      <c r="K95" s="242"/>
    </row>
    <row r="96" spans="2:11" s="11" customFormat="1" ht="15" customHeight="1" x14ac:dyDescent="0.2">
      <c r="B96" s="75">
        <v>2020</v>
      </c>
      <c r="C96" s="242"/>
      <c r="D96" s="76">
        <v>183</v>
      </c>
      <c r="E96" s="76">
        <v>1513</v>
      </c>
      <c r="F96" s="76">
        <v>16</v>
      </c>
      <c r="G96" s="76">
        <v>37</v>
      </c>
      <c r="H96" s="76">
        <v>36</v>
      </c>
      <c r="I96" s="76">
        <v>3217</v>
      </c>
      <c r="J96" s="14">
        <v>8.74</v>
      </c>
      <c r="K96" s="14">
        <v>2.4500000000000002</v>
      </c>
    </row>
    <row r="97" spans="2:11" s="11" customFormat="1" ht="15" customHeight="1" x14ac:dyDescent="0.2">
      <c r="B97" s="75">
        <v>2019</v>
      </c>
      <c r="C97" s="254"/>
      <c r="D97" s="76">
        <v>185</v>
      </c>
      <c r="E97" s="76">
        <v>1450</v>
      </c>
      <c r="F97" s="76">
        <v>34</v>
      </c>
      <c r="G97" s="76">
        <v>69</v>
      </c>
      <c r="H97" s="76">
        <v>68</v>
      </c>
      <c r="I97" s="76">
        <v>13276</v>
      </c>
      <c r="J97" s="14">
        <v>18.38</v>
      </c>
      <c r="K97" s="14">
        <v>4.76</v>
      </c>
    </row>
    <row r="98" spans="2:11" s="11" customFormat="1" ht="15" customHeight="1" x14ac:dyDescent="0.2">
      <c r="B98" s="75">
        <v>2018</v>
      </c>
      <c r="C98" s="73"/>
      <c r="D98" s="76">
        <v>167</v>
      </c>
      <c r="E98" s="76">
        <v>1237</v>
      </c>
      <c r="F98" s="76">
        <v>33</v>
      </c>
      <c r="G98" s="76">
        <v>69</v>
      </c>
      <c r="H98" s="76">
        <v>67</v>
      </c>
      <c r="I98" s="76">
        <v>4360</v>
      </c>
      <c r="J98" s="14">
        <v>19.760000000000002</v>
      </c>
      <c r="K98" s="14">
        <v>5.58</v>
      </c>
    </row>
    <row r="99" spans="2:11" s="11" customFormat="1" ht="15" customHeight="1" x14ac:dyDescent="0.2">
      <c r="B99" s="75">
        <v>2017</v>
      </c>
      <c r="C99" s="254"/>
      <c r="D99" s="76">
        <v>145</v>
      </c>
      <c r="E99" s="76">
        <v>1036</v>
      </c>
      <c r="F99" s="76">
        <v>35</v>
      </c>
      <c r="G99" s="76">
        <v>68</v>
      </c>
      <c r="H99" s="76">
        <v>66</v>
      </c>
      <c r="I99" s="76">
        <v>2617</v>
      </c>
      <c r="J99" s="14">
        <v>24.14</v>
      </c>
      <c r="K99" s="14">
        <v>6.56</v>
      </c>
    </row>
    <row r="100" spans="2:11" s="11" customFormat="1" ht="15" customHeight="1" x14ac:dyDescent="0.2">
      <c r="B100" s="75">
        <v>2016</v>
      </c>
      <c r="C100" s="254"/>
      <c r="D100" s="76">
        <v>116</v>
      </c>
      <c r="E100" s="76">
        <v>880</v>
      </c>
      <c r="F100" s="76">
        <v>17</v>
      </c>
      <c r="G100" s="76">
        <v>26</v>
      </c>
      <c r="H100" s="76">
        <v>24</v>
      </c>
      <c r="I100" s="76">
        <v>428</v>
      </c>
      <c r="J100" s="14">
        <v>14.66</v>
      </c>
      <c r="K100" s="14">
        <v>2.95</v>
      </c>
    </row>
    <row r="101" spans="2:11" s="11" customFormat="1" ht="15" customHeight="1" x14ac:dyDescent="0.2">
      <c r="B101" s="75">
        <v>2015</v>
      </c>
      <c r="C101" s="75" t="s">
        <v>50</v>
      </c>
      <c r="D101" s="76">
        <v>109</v>
      </c>
      <c r="E101" s="76">
        <v>770</v>
      </c>
      <c r="F101" s="76">
        <v>23</v>
      </c>
      <c r="G101" s="76">
        <v>32</v>
      </c>
      <c r="H101" s="76">
        <v>32</v>
      </c>
      <c r="I101" s="76">
        <v>709</v>
      </c>
      <c r="J101" s="14">
        <v>21.1</v>
      </c>
      <c r="K101" s="14">
        <v>4.16</v>
      </c>
    </row>
    <row r="102" spans="2:11" s="11" customFormat="1" ht="15" customHeight="1" x14ac:dyDescent="0.2">
      <c r="B102" s="265" t="s">
        <v>27</v>
      </c>
      <c r="C102" s="242"/>
      <c r="D102" s="242"/>
      <c r="E102" s="242"/>
      <c r="F102" s="242"/>
      <c r="G102" s="242"/>
      <c r="H102" s="242"/>
      <c r="I102" s="242"/>
      <c r="J102" s="242"/>
      <c r="K102" s="242"/>
    </row>
    <row r="103" spans="2:11" s="11" customFormat="1" ht="15" customHeight="1" x14ac:dyDescent="0.2">
      <c r="B103" s="75">
        <v>2020</v>
      </c>
      <c r="C103" s="242"/>
      <c r="D103" s="76">
        <v>382</v>
      </c>
      <c r="E103" s="76">
        <v>1130</v>
      </c>
      <c r="F103" s="76">
        <v>49</v>
      </c>
      <c r="G103" s="76">
        <v>58</v>
      </c>
      <c r="H103" s="76">
        <v>57</v>
      </c>
      <c r="I103" s="76">
        <v>4725</v>
      </c>
      <c r="J103" s="14">
        <v>12.83</v>
      </c>
      <c r="K103" s="14">
        <v>5.13</v>
      </c>
    </row>
    <row r="104" spans="2:11" s="11" customFormat="1" ht="15" customHeight="1" x14ac:dyDescent="0.2">
      <c r="B104" s="75">
        <v>2019</v>
      </c>
      <c r="C104" s="254"/>
      <c r="D104" s="76">
        <v>362</v>
      </c>
      <c r="E104" s="76">
        <v>1169</v>
      </c>
      <c r="F104" s="76">
        <v>64</v>
      </c>
      <c r="G104" s="76">
        <v>85</v>
      </c>
      <c r="H104" s="76">
        <v>85</v>
      </c>
      <c r="I104" s="76">
        <v>6785</v>
      </c>
      <c r="J104" s="14">
        <v>17.68</v>
      </c>
      <c r="K104" s="14">
        <v>7.27</v>
      </c>
    </row>
    <row r="105" spans="2:11" s="11" customFormat="1" ht="15" customHeight="1" x14ac:dyDescent="0.2">
      <c r="B105" s="75">
        <v>2018</v>
      </c>
      <c r="C105" s="73"/>
      <c r="D105" s="76">
        <v>310</v>
      </c>
      <c r="E105" s="76">
        <v>1001</v>
      </c>
      <c r="F105" s="76">
        <v>63</v>
      </c>
      <c r="G105" s="76">
        <v>82</v>
      </c>
      <c r="H105" s="76">
        <v>82</v>
      </c>
      <c r="I105" s="76">
        <v>4502</v>
      </c>
      <c r="J105" s="14">
        <v>20.32</v>
      </c>
      <c r="K105" s="14">
        <v>8.19</v>
      </c>
    </row>
    <row r="106" spans="2:11" s="11" customFormat="1" ht="15" customHeight="1" x14ac:dyDescent="0.2">
      <c r="B106" s="75">
        <v>2017</v>
      </c>
      <c r="C106" s="254"/>
      <c r="D106" s="76">
        <v>261</v>
      </c>
      <c r="E106" s="76">
        <v>865</v>
      </c>
      <c r="F106" s="76">
        <v>57</v>
      </c>
      <c r="G106" s="76">
        <v>99</v>
      </c>
      <c r="H106" s="76">
        <v>95</v>
      </c>
      <c r="I106" s="76">
        <v>7167</v>
      </c>
      <c r="J106" s="14">
        <v>21.84</v>
      </c>
      <c r="K106" s="14">
        <v>11.45</v>
      </c>
    </row>
    <row r="107" spans="2:11" s="11" customFormat="1" ht="15" customHeight="1" x14ac:dyDescent="0.2">
      <c r="B107" s="75">
        <v>2016</v>
      </c>
      <c r="C107" s="254"/>
      <c r="D107" s="76">
        <v>225</v>
      </c>
      <c r="E107" s="76">
        <v>764</v>
      </c>
      <c r="F107" s="76">
        <v>42</v>
      </c>
      <c r="G107" s="76">
        <v>62</v>
      </c>
      <c r="H107" s="76">
        <v>61</v>
      </c>
      <c r="I107" s="76">
        <v>4694</v>
      </c>
      <c r="J107" s="14">
        <v>18.670000000000002</v>
      </c>
      <c r="K107" s="14">
        <v>8.1199999999999992</v>
      </c>
    </row>
    <row r="108" spans="2:11" s="11" customFormat="1" ht="15" customHeight="1" x14ac:dyDescent="0.2">
      <c r="B108" s="75">
        <v>2015</v>
      </c>
      <c r="C108" s="75" t="s">
        <v>50</v>
      </c>
      <c r="D108" s="76">
        <v>201</v>
      </c>
      <c r="E108" s="76">
        <v>687</v>
      </c>
      <c r="F108" s="76">
        <v>33</v>
      </c>
      <c r="G108" s="76">
        <v>46</v>
      </c>
      <c r="H108" s="76">
        <v>43</v>
      </c>
      <c r="I108" s="76">
        <v>3871</v>
      </c>
      <c r="J108" s="14">
        <v>16.420000000000002</v>
      </c>
      <c r="K108" s="14">
        <v>6.7</v>
      </c>
    </row>
    <row r="109" spans="2:11" s="11" customFormat="1" ht="15" customHeight="1" x14ac:dyDescent="0.2">
      <c r="B109" s="265" t="s">
        <v>28</v>
      </c>
      <c r="C109" s="242"/>
      <c r="D109" s="242"/>
      <c r="E109" s="242"/>
      <c r="F109" s="242"/>
      <c r="G109" s="242"/>
      <c r="H109" s="242"/>
      <c r="I109" s="242"/>
      <c r="J109" s="242"/>
      <c r="K109" s="242"/>
    </row>
    <row r="110" spans="2:11" s="11" customFormat="1" ht="15" customHeight="1" x14ac:dyDescent="0.2">
      <c r="B110" s="75">
        <v>2020</v>
      </c>
      <c r="C110" s="242"/>
      <c r="D110" s="76">
        <v>767</v>
      </c>
      <c r="E110" s="76">
        <v>2888</v>
      </c>
      <c r="F110" s="76">
        <v>109</v>
      </c>
      <c r="G110" s="76">
        <v>164</v>
      </c>
      <c r="H110" s="76">
        <v>149</v>
      </c>
      <c r="I110" s="76">
        <v>9541</v>
      </c>
      <c r="J110" s="14">
        <v>14.21</v>
      </c>
      <c r="K110" s="14">
        <v>5.68</v>
      </c>
    </row>
    <row r="111" spans="2:11" s="11" customFormat="1" ht="15" customHeight="1" x14ac:dyDescent="0.2">
      <c r="B111" s="75">
        <v>2019</v>
      </c>
      <c r="C111" s="254"/>
      <c r="D111" s="76">
        <v>687</v>
      </c>
      <c r="E111" s="76">
        <v>2742</v>
      </c>
      <c r="F111" s="76">
        <v>91</v>
      </c>
      <c r="G111" s="76">
        <v>168</v>
      </c>
      <c r="H111" s="76">
        <v>161</v>
      </c>
      <c r="I111" s="76">
        <v>8303</v>
      </c>
      <c r="J111" s="14">
        <v>13.25</v>
      </c>
      <c r="K111" s="14">
        <v>6.13</v>
      </c>
    </row>
    <row r="112" spans="2:11" s="11" customFormat="1" ht="15" customHeight="1" x14ac:dyDescent="0.2">
      <c r="B112" s="75">
        <v>2018</v>
      </c>
      <c r="C112" s="73"/>
      <c r="D112" s="76">
        <v>658</v>
      </c>
      <c r="E112" s="76">
        <v>2560</v>
      </c>
      <c r="F112" s="76">
        <v>117</v>
      </c>
      <c r="G112" s="76">
        <v>206</v>
      </c>
      <c r="H112" s="76">
        <v>193</v>
      </c>
      <c r="I112" s="76">
        <v>8308</v>
      </c>
      <c r="J112" s="14">
        <v>17.78</v>
      </c>
      <c r="K112" s="14">
        <v>8.0500000000000007</v>
      </c>
    </row>
    <row r="113" spans="2:11" s="11" customFormat="1" ht="15" customHeight="1" x14ac:dyDescent="0.2">
      <c r="B113" s="75">
        <v>2017</v>
      </c>
      <c r="C113" s="254"/>
      <c r="D113" s="76">
        <v>580</v>
      </c>
      <c r="E113" s="76">
        <v>2169</v>
      </c>
      <c r="F113" s="76">
        <v>86</v>
      </c>
      <c r="G113" s="76">
        <v>180</v>
      </c>
      <c r="H113" s="76">
        <v>169</v>
      </c>
      <c r="I113" s="76">
        <v>7847</v>
      </c>
      <c r="J113" s="14">
        <v>14.83</v>
      </c>
      <c r="K113" s="14">
        <v>8.3000000000000007</v>
      </c>
    </row>
    <row r="114" spans="2:11" s="11" customFormat="1" ht="15" customHeight="1" x14ac:dyDescent="0.2">
      <c r="B114" s="75">
        <v>2016</v>
      </c>
      <c r="C114" s="254"/>
      <c r="D114" s="76">
        <v>527</v>
      </c>
      <c r="E114" s="76">
        <v>1882</v>
      </c>
      <c r="F114" s="76">
        <v>55</v>
      </c>
      <c r="G114" s="76">
        <v>102</v>
      </c>
      <c r="H114" s="76">
        <v>99</v>
      </c>
      <c r="I114" s="76">
        <v>3100</v>
      </c>
      <c r="J114" s="14">
        <v>10.44</v>
      </c>
      <c r="K114" s="14">
        <v>5.42</v>
      </c>
    </row>
    <row r="115" spans="2:11" s="11" customFormat="1" ht="15" customHeight="1" x14ac:dyDescent="0.2">
      <c r="B115" s="75">
        <v>2015</v>
      </c>
      <c r="C115" s="75" t="s">
        <v>50</v>
      </c>
      <c r="D115" s="76">
        <v>516</v>
      </c>
      <c r="E115" s="76">
        <v>1713</v>
      </c>
      <c r="F115" s="76">
        <v>53</v>
      </c>
      <c r="G115" s="76">
        <v>99</v>
      </c>
      <c r="H115" s="76">
        <v>94</v>
      </c>
      <c r="I115" s="76">
        <v>9868</v>
      </c>
      <c r="J115" s="14">
        <v>10.27</v>
      </c>
      <c r="K115" s="14">
        <v>5.78</v>
      </c>
    </row>
    <row r="116" spans="2:11" s="11" customFormat="1" ht="15" customHeight="1" x14ac:dyDescent="0.2">
      <c r="B116" s="265" t="s">
        <v>29</v>
      </c>
      <c r="C116" s="242"/>
      <c r="D116" s="242"/>
      <c r="E116" s="242"/>
      <c r="F116" s="242"/>
      <c r="G116" s="242"/>
      <c r="H116" s="242"/>
      <c r="I116" s="242"/>
      <c r="J116" s="242"/>
      <c r="K116" s="242"/>
    </row>
    <row r="117" spans="2:11" s="11" customFormat="1" ht="15" customHeight="1" x14ac:dyDescent="0.2">
      <c r="B117" s="75">
        <v>2020</v>
      </c>
      <c r="C117" s="242"/>
      <c r="D117" s="76">
        <v>321</v>
      </c>
      <c r="E117" s="76">
        <v>4704</v>
      </c>
      <c r="F117" s="76">
        <v>21</v>
      </c>
      <c r="G117" s="76">
        <v>40</v>
      </c>
      <c r="H117" s="76">
        <v>38</v>
      </c>
      <c r="I117" s="76">
        <v>1646</v>
      </c>
      <c r="J117" s="14">
        <v>6.54</v>
      </c>
      <c r="K117" s="14">
        <v>0.85</v>
      </c>
    </row>
    <row r="118" spans="2:11" s="11" customFormat="1" ht="15" customHeight="1" x14ac:dyDescent="0.2">
      <c r="B118" s="75">
        <v>2019</v>
      </c>
      <c r="C118" s="254"/>
      <c r="D118" s="76">
        <v>321</v>
      </c>
      <c r="E118" s="76">
        <v>3938</v>
      </c>
      <c r="F118" s="76">
        <v>38</v>
      </c>
      <c r="G118" s="76">
        <v>70</v>
      </c>
      <c r="H118" s="76">
        <v>67</v>
      </c>
      <c r="I118" s="76">
        <v>1414</v>
      </c>
      <c r="J118" s="14">
        <v>11.84</v>
      </c>
      <c r="K118" s="14">
        <v>1.78</v>
      </c>
    </row>
    <row r="119" spans="2:11" s="11" customFormat="1" ht="15" customHeight="1" x14ac:dyDescent="0.2">
      <c r="B119" s="75">
        <v>2018</v>
      </c>
      <c r="C119" s="73"/>
      <c r="D119" s="76">
        <v>300</v>
      </c>
      <c r="E119" s="76">
        <v>3530</v>
      </c>
      <c r="F119" s="76">
        <v>35</v>
      </c>
      <c r="G119" s="76">
        <v>87</v>
      </c>
      <c r="H119" s="76">
        <v>87</v>
      </c>
      <c r="I119" s="76">
        <v>2545</v>
      </c>
      <c r="J119" s="14">
        <v>11.67</v>
      </c>
      <c r="K119" s="14">
        <v>2.46</v>
      </c>
    </row>
    <row r="120" spans="2:11" s="11" customFormat="1" ht="15" customHeight="1" x14ac:dyDescent="0.2">
      <c r="B120" s="75">
        <v>2017</v>
      </c>
      <c r="C120" s="254"/>
      <c r="D120" s="76">
        <v>260</v>
      </c>
      <c r="E120" s="76">
        <v>2824</v>
      </c>
      <c r="F120" s="76">
        <v>26</v>
      </c>
      <c r="G120" s="76">
        <v>74</v>
      </c>
      <c r="H120" s="76">
        <v>71</v>
      </c>
      <c r="I120" s="76">
        <v>2377</v>
      </c>
      <c r="J120" s="14">
        <v>10</v>
      </c>
      <c r="K120" s="14">
        <v>2.62</v>
      </c>
    </row>
    <row r="121" spans="2:11" s="11" customFormat="1" ht="15" customHeight="1" x14ac:dyDescent="0.2">
      <c r="B121" s="75">
        <v>2016</v>
      </c>
      <c r="C121" s="254"/>
      <c r="D121" s="76">
        <v>248</v>
      </c>
      <c r="E121" s="76">
        <v>2673</v>
      </c>
      <c r="F121" s="76">
        <v>29</v>
      </c>
      <c r="G121" s="76">
        <v>68</v>
      </c>
      <c r="H121" s="76">
        <v>66</v>
      </c>
      <c r="I121" s="76">
        <v>2306</v>
      </c>
      <c r="J121" s="14">
        <v>11.69</v>
      </c>
      <c r="K121" s="14">
        <v>2.54</v>
      </c>
    </row>
    <row r="122" spans="2:11" s="11" customFormat="1" ht="15" customHeight="1" x14ac:dyDescent="0.2">
      <c r="B122" s="75">
        <v>2015</v>
      </c>
      <c r="C122" s="75" t="s">
        <v>50</v>
      </c>
      <c r="D122" s="76">
        <v>238</v>
      </c>
      <c r="E122" s="76">
        <v>2557</v>
      </c>
      <c r="F122" s="76">
        <v>27</v>
      </c>
      <c r="G122" s="76">
        <v>87</v>
      </c>
      <c r="H122" s="76">
        <v>87</v>
      </c>
      <c r="I122" s="76">
        <v>3082</v>
      </c>
      <c r="J122" s="14">
        <v>11.34</v>
      </c>
      <c r="K122" s="14">
        <v>3.4</v>
      </c>
    </row>
    <row r="123" spans="2:11" s="11" customFormat="1" ht="15" customHeight="1" x14ac:dyDescent="0.2">
      <c r="B123" s="265" t="s">
        <v>30</v>
      </c>
      <c r="C123" s="242"/>
      <c r="D123" s="242"/>
      <c r="E123" s="242"/>
      <c r="F123" s="242"/>
      <c r="G123" s="242"/>
      <c r="H123" s="242"/>
      <c r="I123" s="242"/>
      <c r="J123" s="242"/>
      <c r="K123" s="242"/>
    </row>
    <row r="124" spans="2:11" s="11" customFormat="1" ht="15" customHeight="1" x14ac:dyDescent="0.2">
      <c r="B124" s="75">
        <v>2020</v>
      </c>
      <c r="C124" s="242"/>
      <c r="D124" s="76">
        <v>72</v>
      </c>
      <c r="E124" s="76">
        <v>888</v>
      </c>
      <c r="F124" s="76">
        <v>3</v>
      </c>
      <c r="G124" s="76" t="s">
        <v>37</v>
      </c>
      <c r="H124" s="76" t="s">
        <v>37</v>
      </c>
      <c r="I124" s="76" t="s">
        <v>37</v>
      </c>
      <c r="J124" s="14">
        <v>4.17</v>
      </c>
      <c r="K124" s="14" t="s">
        <v>37</v>
      </c>
    </row>
    <row r="125" spans="2:11" s="11" customFormat="1" ht="15" customHeight="1" x14ac:dyDescent="0.2">
      <c r="B125" s="75">
        <v>2019</v>
      </c>
      <c r="C125" s="254"/>
      <c r="D125" s="76">
        <v>78</v>
      </c>
      <c r="E125" s="76">
        <v>897</v>
      </c>
      <c r="F125" s="76">
        <v>9</v>
      </c>
      <c r="G125" s="76">
        <v>17</v>
      </c>
      <c r="H125" s="76">
        <v>16</v>
      </c>
      <c r="I125" s="76">
        <v>256</v>
      </c>
      <c r="J125" s="14">
        <v>11.54</v>
      </c>
      <c r="K125" s="14">
        <v>1.9</v>
      </c>
    </row>
    <row r="126" spans="2:11" s="11" customFormat="1" ht="15" customHeight="1" x14ac:dyDescent="0.2">
      <c r="B126" s="75">
        <v>2018</v>
      </c>
      <c r="C126" s="73"/>
      <c r="D126" s="76">
        <v>72</v>
      </c>
      <c r="E126" s="76">
        <v>932</v>
      </c>
      <c r="F126" s="76">
        <v>7</v>
      </c>
      <c r="G126" s="76">
        <v>72</v>
      </c>
      <c r="H126" s="76">
        <v>72</v>
      </c>
      <c r="I126" s="76">
        <v>402</v>
      </c>
      <c r="J126" s="14">
        <v>9.7200000000000006</v>
      </c>
      <c r="K126" s="14">
        <v>7.73</v>
      </c>
    </row>
    <row r="127" spans="2:11" s="11" customFormat="1" ht="15" customHeight="1" x14ac:dyDescent="0.2">
      <c r="B127" s="75">
        <v>2017</v>
      </c>
      <c r="C127" s="254"/>
      <c r="D127" s="76">
        <v>69</v>
      </c>
      <c r="E127" s="76">
        <v>934</v>
      </c>
      <c r="F127" s="76">
        <v>6</v>
      </c>
      <c r="G127" s="76" t="s">
        <v>37</v>
      </c>
      <c r="H127" s="76" t="s">
        <v>37</v>
      </c>
      <c r="I127" s="76" t="s">
        <v>37</v>
      </c>
      <c r="J127" s="14">
        <v>8.6999999999999993</v>
      </c>
      <c r="K127" s="14" t="s">
        <v>37</v>
      </c>
    </row>
    <row r="128" spans="2:11" s="11" customFormat="1" ht="15" customHeight="1" x14ac:dyDescent="0.2">
      <c r="B128" s="75">
        <v>2016</v>
      </c>
      <c r="C128" s="254"/>
      <c r="D128" s="76">
        <v>68</v>
      </c>
      <c r="E128" s="76">
        <v>969</v>
      </c>
      <c r="F128" s="76">
        <v>2</v>
      </c>
      <c r="G128" s="76" t="s">
        <v>37</v>
      </c>
      <c r="H128" s="76" t="s">
        <v>37</v>
      </c>
      <c r="I128" s="76" t="s">
        <v>37</v>
      </c>
      <c r="J128" s="14">
        <v>2.94</v>
      </c>
      <c r="K128" s="14" t="s">
        <v>37</v>
      </c>
    </row>
    <row r="129" spans="2:11" s="11" customFormat="1" ht="15" customHeight="1" x14ac:dyDescent="0.2">
      <c r="B129" s="75">
        <v>2015</v>
      </c>
      <c r="C129" s="75" t="s">
        <v>50</v>
      </c>
      <c r="D129" s="76">
        <v>70</v>
      </c>
      <c r="E129" s="76">
        <v>1000</v>
      </c>
      <c r="F129" s="76">
        <v>2</v>
      </c>
      <c r="G129" s="76" t="s">
        <v>37</v>
      </c>
      <c r="H129" s="76" t="s">
        <v>37</v>
      </c>
      <c r="I129" s="76" t="s">
        <v>37</v>
      </c>
      <c r="J129" s="14">
        <v>2.86</v>
      </c>
      <c r="K129" s="14" t="s">
        <v>37</v>
      </c>
    </row>
    <row r="130" spans="2:11" s="11" customFormat="1" ht="15" customHeight="1" x14ac:dyDescent="0.2">
      <c r="B130" s="265" t="s">
        <v>31</v>
      </c>
      <c r="C130" s="242"/>
      <c r="D130" s="242"/>
      <c r="E130" s="242"/>
      <c r="F130" s="242"/>
      <c r="G130" s="242"/>
      <c r="H130" s="242"/>
      <c r="I130" s="242"/>
      <c r="J130" s="242"/>
      <c r="K130" s="242"/>
    </row>
    <row r="131" spans="2:11" s="11" customFormat="1" ht="15" customHeight="1" x14ac:dyDescent="0.2">
      <c r="B131" s="75">
        <v>2020</v>
      </c>
      <c r="C131" s="242"/>
      <c r="D131" s="76">
        <v>355</v>
      </c>
      <c r="E131" s="76">
        <v>1645</v>
      </c>
      <c r="F131" s="76">
        <v>24</v>
      </c>
      <c r="G131" s="76">
        <v>42</v>
      </c>
      <c r="H131" s="76">
        <v>41</v>
      </c>
      <c r="I131" s="76">
        <v>1491</v>
      </c>
      <c r="J131" s="14">
        <v>6.76</v>
      </c>
      <c r="K131" s="14">
        <v>2.5499999999999998</v>
      </c>
    </row>
    <row r="132" spans="2:11" s="11" customFormat="1" ht="15" customHeight="1" x14ac:dyDescent="0.2">
      <c r="B132" s="75">
        <v>2019</v>
      </c>
      <c r="C132" s="254"/>
      <c r="D132" s="76">
        <v>353</v>
      </c>
      <c r="E132" s="76">
        <v>1511</v>
      </c>
      <c r="F132" s="76">
        <v>48</v>
      </c>
      <c r="G132" s="76">
        <v>216</v>
      </c>
      <c r="H132" s="76">
        <v>212</v>
      </c>
      <c r="I132" s="76">
        <v>8262</v>
      </c>
      <c r="J132" s="14">
        <v>13.6</v>
      </c>
      <c r="K132" s="14">
        <v>14.3</v>
      </c>
    </row>
    <row r="133" spans="2:11" s="11" customFormat="1" ht="15" customHeight="1" x14ac:dyDescent="0.2">
      <c r="B133" s="75">
        <v>2018</v>
      </c>
      <c r="C133" s="73"/>
      <c r="D133" s="76">
        <v>320</v>
      </c>
      <c r="E133" s="76">
        <v>1224</v>
      </c>
      <c r="F133" s="76">
        <v>32</v>
      </c>
      <c r="G133" s="76">
        <v>43</v>
      </c>
      <c r="H133" s="76">
        <v>41</v>
      </c>
      <c r="I133" s="76">
        <v>2176</v>
      </c>
      <c r="J133" s="14">
        <v>10</v>
      </c>
      <c r="K133" s="14">
        <v>3.51</v>
      </c>
    </row>
    <row r="134" spans="2:11" s="11" customFormat="1" ht="15" customHeight="1" x14ac:dyDescent="0.2">
      <c r="B134" s="75">
        <v>2017</v>
      </c>
      <c r="C134" s="254"/>
      <c r="D134" s="76">
        <v>305</v>
      </c>
      <c r="E134" s="76">
        <v>1103</v>
      </c>
      <c r="F134" s="76">
        <v>28</v>
      </c>
      <c r="G134" s="76">
        <v>30</v>
      </c>
      <c r="H134" s="76">
        <v>30</v>
      </c>
      <c r="I134" s="76">
        <v>1408</v>
      </c>
      <c r="J134" s="14">
        <v>9.18</v>
      </c>
      <c r="K134" s="14">
        <v>2.72</v>
      </c>
    </row>
    <row r="135" spans="2:11" s="11" customFormat="1" ht="15" customHeight="1" x14ac:dyDescent="0.2">
      <c r="B135" s="75">
        <v>2016</v>
      </c>
      <c r="C135" s="254"/>
      <c r="D135" s="76">
        <v>293</v>
      </c>
      <c r="E135" s="76">
        <v>1026</v>
      </c>
      <c r="F135" s="76">
        <v>26</v>
      </c>
      <c r="G135" s="76">
        <v>43</v>
      </c>
      <c r="H135" s="76">
        <v>43</v>
      </c>
      <c r="I135" s="76">
        <v>879</v>
      </c>
      <c r="J135" s="14">
        <v>8.8699999999999992</v>
      </c>
      <c r="K135" s="14">
        <v>4.1900000000000004</v>
      </c>
    </row>
    <row r="136" spans="2:11" s="11" customFormat="1" ht="15" customHeight="1" x14ac:dyDescent="0.2">
      <c r="B136" s="75">
        <v>2015</v>
      </c>
      <c r="C136" s="75" t="s">
        <v>50</v>
      </c>
      <c r="D136" s="76">
        <v>288</v>
      </c>
      <c r="E136" s="76">
        <v>946</v>
      </c>
      <c r="F136" s="76">
        <v>31</v>
      </c>
      <c r="G136" s="76">
        <v>40</v>
      </c>
      <c r="H136" s="76">
        <v>37</v>
      </c>
      <c r="I136" s="76">
        <v>1566</v>
      </c>
      <c r="J136" s="14">
        <v>10.76</v>
      </c>
      <c r="K136" s="14">
        <v>4.2300000000000004</v>
      </c>
    </row>
    <row r="137" spans="2:11" s="11" customFormat="1" ht="15" customHeight="1" x14ac:dyDescent="0.2">
      <c r="B137" s="265" t="s">
        <v>32</v>
      </c>
      <c r="C137" s="242"/>
      <c r="D137" s="242"/>
      <c r="E137" s="242"/>
      <c r="F137" s="242"/>
      <c r="G137" s="242"/>
      <c r="H137" s="242"/>
      <c r="I137" s="242"/>
      <c r="J137" s="242"/>
      <c r="K137" s="242"/>
    </row>
    <row r="138" spans="2:11" s="11" customFormat="1" ht="15" customHeight="1" x14ac:dyDescent="0.2">
      <c r="B138" s="75">
        <v>2020</v>
      </c>
      <c r="C138" s="242"/>
      <c r="D138" s="76">
        <v>205</v>
      </c>
      <c r="E138" s="76">
        <v>1023</v>
      </c>
      <c r="F138" s="76">
        <v>23</v>
      </c>
      <c r="G138" s="76">
        <v>38</v>
      </c>
      <c r="H138" s="76">
        <v>38</v>
      </c>
      <c r="I138" s="76">
        <v>2051</v>
      </c>
      <c r="J138" s="14">
        <v>11.22</v>
      </c>
      <c r="K138" s="14">
        <v>3.71</v>
      </c>
    </row>
    <row r="139" spans="2:11" s="11" customFormat="1" ht="15" customHeight="1" x14ac:dyDescent="0.2">
      <c r="B139" s="75">
        <v>2019</v>
      </c>
      <c r="C139" s="254"/>
      <c r="D139" s="76">
        <v>210</v>
      </c>
      <c r="E139" s="76">
        <v>1109</v>
      </c>
      <c r="F139" s="76">
        <v>42</v>
      </c>
      <c r="G139" s="76">
        <v>63</v>
      </c>
      <c r="H139" s="76">
        <v>59</v>
      </c>
      <c r="I139" s="76">
        <v>2271</v>
      </c>
      <c r="J139" s="14">
        <v>20</v>
      </c>
      <c r="K139" s="14">
        <v>5.68</v>
      </c>
    </row>
    <row r="140" spans="2:11" s="11" customFormat="1" ht="15" customHeight="1" x14ac:dyDescent="0.2">
      <c r="B140" s="75">
        <v>2018</v>
      </c>
      <c r="C140" s="73"/>
      <c r="D140" s="76">
        <v>188</v>
      </c>
      <c r="E140" s="76">
        <v>1052</v>
      </c>
      <c r="F140" s="76">
        <v>25</v>
      </c>
      <c r="G140" s="76">
        <v>31</v>
      </c>
      <c r="H140" s="76">
        <v>31</v>
      </c>
      <c r="I140" s="76">
        <v>602</v>
      </c>
      <c r="J140" s="14">
        <v>13.3</v>
      </c>
      <c r="K140" s="14">
        <v>2.95</v>
      </c>
    </row>
    <row r="141" spans="2:11" s="11" customFormat="1" ht="15" customHeight="1" x14ac:dyDescent="0.2">
      <c r="B141" s="75">
        <v>2017</v>
      </c>
      <c r="C141" s="254"/>
      <c r="D141" s="76">
        <v>177</v>
      </c>
      <c r="E141" s="76">
        <v>1044</v>
      </c>
      <c r="F141" s="76">
        <v>34</v>
      </c>
      <c r="G141" s="76">
        <v>50</v>
      </c>
      <c r="H141" s="76">
        <v>45</v>
      </c>
      <c r="I141" s="76">
        <v>1436</v>
      </c>
      <c r="J141" s="14">
        <v>19.21</v>
      </c>
      <c r="K141" s="14">
        <v>4.79</v>
      </c>
    </row>
    <row r="142" spans="2:11" s="11" customFormat="1" ht="15" customHeight="1" x14ac:dyDescent="0.2">
      <c r="B142" s="75">
        <v>2016</v>
      </c>
      <c r="C142" s="254"/>
      <c r="D142" s="76">
        <v>160</v>
      </c>
      <c r="E142" s="76">
        <v>931</v>
      </c>
      <c r="F142" s="76">
        <v>28</v>
      </c>
      <c r="G142" s="76">
        <v>47</v>
      </c>
      <c r="H142" s="76">
        <v>47</v>
      </c>
      <c r="I142" s="76">
        <v>1030</v>
      </c>
      <c r="J142" s="14">
        <v>17.5</v>
      </c>
      <c r="K142" s="14">
        <v>5.05</v>
      </c>
    </row>
    <row r="143" spans="2:11" s="11" customFormat="1" ht="15" customHeight="1" x14ac:dyDescent="0.2">
      <c r="B143" s="75">
        <v>2015</v>
      </c>
      <c r="C143" s="75" t="s">
        <v>50</v>
      </c>
      <c r="D143" s="76">
        <v>146</v>
      </c>
      <c r="E143" s="76">
        <v>865</v>
      </c>
      <c r="F143" s="76">
        <v>29</v>
      </c>
      <c r="G143" s="76">
        <v>49</v>
      </c>
      <c r="H143" s="76">
        <v>49</v>
      </c>
      <c r="I143" s="76">
        <v>9070</v>
      </c>
      <c r="J143" s="14">
        <v>19.86</v>
      </c>
      <c r="K143" s="14">
        <v>5.66</v>
      </c>
    </row>
    <row r="144" spans="2:11" s="11" customFormat="1" ht="15" customHeight="1" x14ac:dyDescent="0.2">
      <c r="B144" s="265" t="s">
        <v>33</v>
      </c>
      <c r="C144" s="242"/>
      <c r="D144" s="242"/>
      <c r="E144" s="242"/>
      <c r="F144" s="242"/>
      <c r="G144" s="242"/>
      <c r="H144" s="242"/>
      <c r="I144" s="242"/>
      <c r="J144" s="242"/>
      <c r="K144" s="242"/>
    </row>
    <row r="145" spans="2:11" s="11" customFormat="1" ht="15" customHeight="1" x14ac:dyDescent="0.2">
      <c r="B145" s="75">
        <v>2020</v>
      </c>
      <c r="C145" s="242"/>
      <c r="D145" s="76">
        <v>308</v>
      </c>
      <c r="E145" s="76">
        <v>1219</v>
      </c>
      <c r="F145" s="76">
        <v>35</v>
      </c>
      <c r="G145" s="76">
        <v>74</v>
      </c>
      <c r="H145" s="76">
        <v>71</v>
      </c>
      <c r="I145" s="76">
        <v>1027</v>
      </c>
      <c r="J145" s="14">
        <v>11.36</v>
      </c>
      <c r="K145" s="14">
        <v>6.07</v>
      </c>
    </row>
    <row r="146" spans="2:11" s="11" customFormat="1" ht="15" customHeight="1" x14ac:dyDescent="0.2">
      <c r="B146" s="75">
        <v>2019</v>
      </c>
      <c r="C146" s="254"/>
      <c r="D146" s="76">
        <v>303</v>
      </c>
      <c r="E146" s="76">
        <v>1250</v>
      </c>
      <c r="F146" s="76">
        <v>29</v>
      </c>
      <c r="G146" s="76">
        <v>64</v>
      </c>
      <c r="H146" s="76">
        <v>63</v>
      </c>
      <c r="I146" s="76">
        <v>409</v>
      </c>
      <c r="J146" s="14">
        <v>9.57</v>
      </c>
      <c r="K146" s="14">
        <v>5.12</v>
      </c>
    </row>
    <row r="147" spans="2:11" s="11" customFormat="1" ht="15" customHeight="1" x14ac:dyDescent="0.2">
      <c r="B147" s="75">
        <v>2018</v>
      </c>
      <c r="C147" s="73"/>
      <c r="D147" s="76">
        <v>312</v>
      </c>
      <c r="E147" s="76">
        <v>1239</v>
      </c>
      <c r="F147" s="76">
        <v>35</v>
      </c>
      <c r="G147" s="76">
        <v>65</v>
      </c>
      <c r="H147" s="76">
        <v>59</v>
      </c>
      <c r="I147" s="76">
        <v>545</v>
      </c>
      <c r="J147" s="14">
        <v>11.22</v>
      </c>
      <c r="K147" s="14">
        <v>5.25</v>
      </c>
    </row>
    <row r="148" spans="2:11" s="11" customFormat="1" ht="15" customHeight="1" x14ac:dyDescent="0.2">
      <c r="B148" s="75">
        <v>2017</v>
      </c>
      <c r="C148" s="254"/>
      <c r="D148" s="76">
        <v>308</v>
      </c>
      <c r="E148" s="76">
        <v>1243</v>
      </c>
      <c r="F148" s="76">
        <v>33</v>
      </c>
      <c r="G148" s="76">
        <v>71</v>
      </c>
      <c r="H148" s="76">
        <v>67</v>
      </c>
      <c r="I148" s="76">
        <v>852</v>
      </c>
      <c r="J148" s="14">
        <v>10.71</v>
      </c>
      <c r="K148" s="14">
        <v>5.71</v>
      </c>
    </row>
    <row r="149" spans="2:11" s="11" customFormat="1" ht="15" customHeight="1" x14ac:dyDescent="0.2">
      <c r="B149" s="75">
        <v>2016</v>
      </c>
      <c r="C149" s="254"/>
      <c r="D149" s="76">
        <v>309</v>
      </c>
      <c r="E149" s="76">
        <v>1130</v>
      </c>
      <c r="F149" s="76">
        <v>41</v>
      </c>
      <c r="G149" s="76">
        <v>80</v>
      </c>
      <c r="H149" s="76">
        <v>75</v>
      </c>
      <c r="I149" s="76">
        <v>909</v>
      </c>
      <c r="J149" s="14">
        <v>13.27</v>
      </c>
      <c r="K149" s="14">
        <v>7.08</v>
      </c>
    </row>
    <row r="150" spans="2:11" s="11" customFormat="1" ht="15" customHeight="1" x14ac:dyDescent="0.2">
      <c r="B150" s="75">
        <v>2015</v>
      </c>
      <c r="C150" s="75" t="s">
        <v>50</v>
      </c>
      <c r="D150" s="76">
        <v>312</v>
      </c>
      <c r="E150" s="76">
        <v>1124</v>
      </c>
      <c r="F150" s="76">
        <v>46</v>
      </c>
      <c r="G150" s="76">
        <v>80</v>
      </c>
      <c r="H150" s="76">
        <v>79</v>
      </c>
      <c r="I150" s="76">
        <v>857</v>
      </c>
      <c r="J150" s="14">
        <v>14.74</v>
      </c>
      <c r="K150" s="14">
        <v>7.12</v>
      </c>
    </row>
    <row r="151" spans="2:11" ht="9.75" customHeight="1" x14ac:dyDescent="0.2">
      <c r="B151" s="48"/>
      <c r="C151" s="48"/>
      <c r="D151" s="48"/>
      <c r="E151" s="48"/>
      <c r="F151" s="48"/>
      <c r="G151" s="48"/>
      <c r="H151" s="48"/>
      <c r="I151" s="48"/>
    </row>
    <row r="152" spans="2:11" ht="3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</row>
    <row r="153" spans="2:11" ht="9" customHeight="1" x14ac:dyDescent="0.2">
      <c r="E153" s="76"/>
    </row>
    <row r="154" spans="2:11" ht="12.75" customHeight="1" x14ac:dyDescent="0.2">
      <c r="B154" s="336" t="s">
        <v>289</v>
      </c>
      <c r="C154" s="336"/>
      <c r="D154" s="336"/>
      <c r="E154" s="336"/>
      <c r="F154" s="336"/>
      <c r="G154" s="336"/>
      <c r="H154" s="336"/>
      <c r="I154" s="336"/>
      <c r="J154" s="336"/>
      <c r="K154" s="336"/>
    </row>
    <row r="156" spans="2:11" ht="12" x14ac:dyDescent="0.2">
      <c r="B156" s="134" t="s">
        <v>0</v>
      </c>
      <c r="C156" s="26"/>
    </row>
  </sheetData>
  <mergeCells count="7">
    <mergeCell ref="B154:K154"/>
    <mergeCell ref="B1:K1"/>
    <mergeCell ref="D4:K4"/>
    <mergeCell ref="D5:D6"/>
    <mergeCell ref="E5:E6"/>
    <mergeCell ref="F5:K5"/>
    <mergeCell ref="B4:C7"/>
  </mergeCells>
  <conditionalFormatting sqref="E153">
    <cfRule type="expression" dxfId="2" priority="114" stopIfTrue="1">
      <formula>#REF!=#REF!</formula>
    </cfRule>
  </conditionalFormatting>
  <hyperlinks>
    <hyperlink ref="B156" location="Índice!A1" display="(Voltar ao Índice)" xr:uid="{00000000-0004-0000-1800-000000000000}"/>
  </hyperlinks>
  <printOptions horizontalCentered="1"/>
  <pageMargins left="0.27559055118110237" right="0.27559055118110237" top="0.6692913385826772" bottom="0.47244094488188981" header="0" footer="0"/>
  <pageSetup paperSize="9" scale="67" fitToHeight="1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1">
    <pageSetUpPr fitToPage="1"/>
  </sheetPr>
  <dimension ref="B1:R156"/>
  <sheetViews>
    <sheetView showGridLines="0" zoomScale="96" zoomScaleNormal="96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4.28515625" style="1" customWidth="1"/>
    <col min="4" max="5" width="15.7109375" style="1" customWidth="1"/>
    <col min="6" max="6" width="13.5703125" style="1" customWidth="1"/>
    <col min="7" max="7" width="2.85546875" style="57" customWidth="1"/>
    <col min="8" max="8" width="13.5703125" style="1" customWidth="1"/>
    <col min="9" max="9" width="2.85546875" style="57" customWidth="1"/>
    <col min="10" max="10" width="13.5703125" style="1" customWidth="1"/>
    <col min="11" max="11" width="2.85546875" style="57" customWidth="1"/>
    <col min="12" max="12" width="13.5703125" style="1" customWidth="1"/>
    <col min="13" max="13" width="2.85546875" style="57" customWidth="1"/>
    <col min="14" max="14" width="13.5703125" style="48" customWidth="1"/>
    <col min="15" max="15" width="2.85546875" style="91" customWidth="1"/>
    <col min="16" max="16" width="13" style="48" customWidth="1"/>
    <col min="17" max="17" width="2.85546875" style="91" customWidth="1"/>
    <col min="18" max="18" width="6.7109375" style="48" customWidth="1"/>
    <col min="19" max="16384" width="12.5703125" style="1"/>
  </cols>
  <sheetData>
    <row r="1" spans="2:18" s="120" customFormat="1" ht="24" customHeight="1" x14ac:dyDescent="0.2">
      <c r="B1" s="333" t="s">
        <v>311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124"/>
    </row>
    <row r="2" spans="2:18" ht="18" customHeight="1" x14ac:dyDescent="0.2">
      <c r="B2" s="19"/>
      <c r="C2" s="19"/>
      <c r="D2" s="19"/>
      <c r="E2" s="19"/>
      <c r="F2" s="19"/>
      <c r="G2" s="19"/>
      <c r="H2" s="19"/>
      <c r="I2" s="19"/>
    </row>
    <row r="3" spans="2:18" ht="12.75" customHeight="1" x14ac:dyDescent="0.2">
      <c r="B3" s="126" t="s">
        <v>218</v>
      </c>
      <c r="C3" s="27"/>
      <c r="D3" s="47"/>
      <c r="E3" s="47"/>
      <c r="F3" s="47"/>
      <c r="G3" s="75"/>
      <c r="J3" s="4"/>
      <c r="K3" s="58"/>
    </row>
    <row r="4" spans="2:18" s="6" customFormat="1" ht="18" customHeight="1" x14ac:dyDescent="0.2">
      <c r="B4" s="338" t="s">
        <v>4</v>
      </c>
      <c r="C4" s="339"/>
      <c r="D4" s="341" t="s">
        <v>5</v>
      </c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2"/>
      <c r="R4" s="49"/>
    </row>
    <row r="5" spans="2:18" s="6" customFormat="1" ht="18" customHeight="1" x14ac:dyDescent="0.2">
      <c r="B5" s="338"/>
      <c r="C5" s="339"/>
      <c r="D5" s="339" t="s">
        <v>6</v>
      </c>
      <c r="E5" s="339" t="s">
        <v>7</v>
      </c>
      <c r="F5" s="341" t="s">
        <v>215</v>
      </c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2"/>
      <c r="R5" s="49"/>
    </row>
    <row r="6" spans="2:18" s="6" customFormat="1" ht="29.25" customHeight="1" x14ac:dyDescent="0.2">
      <c r="B6" s="338"/>
      <c r="C6" s="339"/>
      <c r="D6" s="339"/>
      <c r="E6" s="339"/>
      <c r="F6" s="341" t="s">
        <v>9</v>
      </c>
      <c r="G6" s="341"/>
      <c r="H6" s="341" t="s">
        <v>10</v>
      </c>
      <c r="I6" s="341"/>
      <c r="J6" s="341" t="s">
        <v>11</v>
      </c>
      <c r="K6" s="341"/>
      <c r="L6" s="341" t="s">
        <v>12</v>
      </c>
      <c r="M6" s="341"/>
      <c r="N6" s="341" t="s">
        <v>216</v>
      </c>
      <c r="O6" s="341"/>
      <c r="P6" s="341" t="s">
        <v>138</v>
      </c>
      <c r="Q6" s="342"/>
      <c r="R6" s="49"/>
    </row>
    <row r="7" spans="2:18" ht="18" customHeight="1" x14ac:dyDescent="0.2">
      <c r="B7" s="338"/>
      <c r="C7" s="339"/>
      <c r="D7" s="139" t="s">
        <v>15</v>
      </c>
      <c r="E7" s="139" t="s">
        <v>15</v>
      </c>
      <c r="F7" s="341" t="s">
        <v>15</v>
      </c>
      <c r="G7" s="341"/>
      <c r="H7" s="341" t="s">
        <v>15</v>
      </c>
      <c r="I7" s="341"/>
      <c r="J7" s="341" t="s">
        <v>15</v>
      </c>
      <c r="K7" s="341"/>
      <c r="L7" s="373" t="s">
        <v>343</v>
      </c>
      <c r="M7" s="373"/>
      <c r="N7" s="341" t="s">
        <v>16</v>
      </c>
      <c r="O7" s="341"/>
      <c r="P7" s="341" t="s">
        <v>16</v>
      </c>
      <c r="Q7" s="342"/>
    </row>
    <row r="8" spans="2:18" s="9" customFormat="1" ht="3.75" customHeight="1" x14ac:dyDescent="0.2">
      <c r="B8" s="7"/>
      <c r="C8" s="7"/>
      <c r="D8" s="8"/>
      <c r="E8" s="8"/>
      <c r="F8" s="8"/>
      <c r="G8" s="56"/>
      <c r="H8" s="8"/>
      <c r="I8" s="56"/>
      <c r="J8" s="8"/>
      <c r="K8" s="56"/>
      <c r="M8" s="59"/>
      <c r="N8" s="50"/>
      <c r="O8" s="92"/>
      <c r="P8" s="50"/>
      <c r="Q8" s="92"/>
      <c r="R8" s="50"/>
    </row>
    <row r="9" spans="2:18" s="11" customFormat="1" ht="15" customHeight="1" x14ac:dyDescent="0.2">
      <c r="B9" s="73" t="s">
        <v>5</v>
      </c>
      <c r="C9" s="73"/>
      <c r="D9" s="256"/>
      <c r="E9" s="256"/>
      <c r="F9" s="256"/>
      <c r="G9" s="93"/>
      <c r="H9" s="256"/>
      <c r="I9" s="93"/>
      <c r="J9" s="256"/>
      <c r="K9" s="93"/>
      <c r="L9" s="256"/>
      <c r="M9" s="93"/>
      <c r="N9" s="81"/>
      <c r="O9" s="93"/>
      <c r="P9" s="81"/>
      <c r="Q9" s="75"/>
      <c r="R9" s="47"/>
    </row>
    <row r="10" spans="2:18" s="11" customFormat="1" ht="15" customHeight="1" x14ac:dyDescent="0.2">
      <c r="B10" s="75">
        <v>2020</v>
      </c>
      <c r="C10" s="73"/>
      <c r="D10" s="76">
        <v>28674</v>
      </c>
      <c r="E10" s="76">
        <v>79121</v>
      </c>
      <c r="F10" s="76">
        <v>3799</v>
      </c>
      <c r="G10" s="94" t="s">
        <v>357</v>
      </c>
      <c r="H10" s="76">
        <v>4365</v>
      </c>
      <c r="I10" s="94" t="s">
        <v>357</v>
      </c>
      <c r="J10" s="76">
        <v>898</v>
      </c>
      <c r="K10" s="94" t="s">
        <v>357</v>
      </c>
      <c r="L10" s="76">
        <v>50883</v>
      </c>
      <c r="M10" s="94" t="s">
        <v>357</v>
      </c>
      <c r="N10" s="14">
        <v>13.25</v>
      </c>
      <c r="O10" s="94" t="s">
        <v>357</v>
      </c>
      <c r="P10" s="14">
        <v>5.52</v>
      </c>
      <c r="Q10" s="94" t="s">
        <v>357</v>
      </c>
      <c r="R10" s="47"/>
    </row>
    <row r="11" spans="2:18" s="11" customFormat="1" ht="15" customHeight="1" x14ac:dyDescent="0.2">
      <c r="B11" s="75">
        <v>2019</v>
      </c>
      <c r="C11" s="73"/>
      <c r="D11" s="76">
        <v>28661</v>
      </c>
      <c r="E11" s="76">
        <v>79401</v>
      </c>
      <c r="F11" s="76">
        <v>3543</v>
      </c>
      <c r="G11" s="94" t="s">
        <v>274</v>
      </c>
      <c r="H11" s="76">
        <v>4236</v>
      </c>
      <c r="I11" s="94" t="s">
        <v>274</v>
      </c>
      <c r="J11" s="76">
        <v>1050</v>
      </c>
      <c r="K11" s="94" t="s">
        <v>274</v>
      </c>
      <c r="L11" s="76">
        <v>54969</v>
      </c>
      <c r="M11" s="94" t="s">
        <v>274</v>
      </c>
      <c r="N11" s="14">
        <v>12.36</v>
      </c>
      <c r="O11" s="94" t="s">
        <v>274</v>
      </c>
      <c r="P11" s="14">
        <v>5.33</v>
      </c>
      <c r="Q11" s="94" t="s">
        <v>274</v>
      </c>
      <c r="R11" s="47"/>
    </row>
    <row r="12" spans="2:18" s="11" customFormat="1" ht="15" customHeight="1" x14ac:dyDescent="0.2">
      <c r="B12" s="75">
        <v>2018</v>
      </c>
      <c r="C12" s="73"/>
      <c r="D12" s="76">
        <v>27875</v>
      </c>
      <c r="E12" s="76">
        <v>74369</v>
      </c>
      <c r="F12" s="76">
        <v>3451</v>
      </c>
      <c r="G12" s="94"/>
      <c r="H12" s="76">
        <v>3968</v>
      </c>
      <c r="I12" s="94"/>
      <c r="J12" s="76">
        <v>793</v>
      </c>
      <c r="K12" s="94"/>
      <c r="L12" s="76">
        <v>47233</v>
      </c>
      <c r="M12" s="94"/>
      <c r="N12" s="14">
        <v>12.38</v>
      </c>
      <c r="O12" s="94"/>
      <c r="P12" s="14">
        <v>5.34</v>
      </c>
      <c r="Q12" s="94"/>
      <c r="R12" s="47"/>
    </row>
    <row r="13" spans="2:18" s="11" customFormat="1" ht="15" customHeight="1" x14ac:dyDescent="0.2">
      <c r="B13" s="75">
        <v>2017</v>
      </c>
      <c r="C13" s="73"/>
      <c r="D13" s="76">
        <v>26400</v>
      </c>
      <c r="E13" s="76">
        <v>69260</v>
      </c>
      <c r="F13" s="76">
        <v>3022</v>
      </c>
      <c r="G13" s="94"/>
      <c r="H13" s="76">
        <v>3483</v>
      </c>
      <c r="I13" s="94"/>
      <c r="J13" s="76">
        <v>724</v>
      </c>
      <c r="K13" s="94"/>
      <c r="L13" s="76">
        <v>33430</v>
      </c>
      <c r="M13" s="94"/>
      <c r="N13" s="14">
        <v>11.45</v>
      </c>
      <c r="O13" s="94"/>
      <c r="P13" s="14">
        <v>5.03</v>
      </c>
      <c r="Q13" s="94"/>
      <c r="R13" s="47"/>
    </row>
    <row r="14" spans="2:18" s="11" customFormat="1" ht="15" customHeight="1" x14ac:dyDescent="0.2">
      <c r="B14" s="75">
        <v>2016</v>
      </c>
      <c r="C14" s="73"/>
      <c r="D14" s="76">
        <v>25108</v>
      </c>
      <c r="E14" s="76">
        <v>64881</v>
      </c>
      <c r="F14" s="76">
        <v>2970</v>
      </c>
      <c r="G14" s="94"/>
      <c r="H14" s="76">
        <v>3497</v>
      </c>
      <c r="I14" s="94"/>
      <c r="J14" s="76">
        <v>822</v>
      </c>
      <c r="K14" s="94"/>
      <c r="L14" s="76">
        <v>30142</v>
      </c>
      <c r="M14" s="94"/>
      <c r="N14" s="14">
        <v>11.83</v>
      </c>
      <c r="O14" s="94"/>
      <c r="P14" s="14">
        <v>5.39</v>
      </c>
      <c r="Q14" s="94"/>
      <c r="R14" s="47"/>
    </row>
    <row r="15" spans="2:18" s="11" customFormat="1" ht="15" customHeight="1" x14ac:dyDescent="0.2">
      <c r="B15" s="75">
        <v>2015</v>
      </c>
      <c r="C15" s="75" t="str">
        <f t="shared" ref="C15" si="0">IF(B15=2008,$C$2,"")</f>
        <v/>
      </c>
      <c r="D15" s="76">
        <v>24361</v>
      </c>
      <c r="E15" s="76">
        <v>62293</v>
      </c>
      <c r="F15" s="76">
        <v>3235</v>
      </c>
      <c r="G15" s="94"/>
      <c r="H15" s="76">
        <v>3974</v>
      </c>
      <c r="I15" s="94"/>
      <c r="J15" s="76">
        <v>1148</v>
      </c>
      <c r="K15" s="94"/>
      <c r="L15" s="76">
        <v>50652</v>
      </c>
      <c r="M15" s="94"/>
      <c r="N15" s="14">
        <v>13.28</v>
      </c>
      <c r="O15" s="94"/>
      <c r="P15" s="14">
        <v>6.38</v>
      </c>
      <c r="Q15" s="94"/>
    </row>
    <row r="16" spans="2:18" s="11" customFormat="1" ht="15" customHeight="1" x14ac:dyDescent="0.2">
      <c r="B16" s="255" t="s">
        <v>3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47"/>
    </row>
    <row r="17" spans="2:18" s="11" customFormat="1" ht="15" customHeight="1" x14ac:dyDescent="0.2">
      <c r="B17" s="254" t="s">
        <v>34</v>
      </c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47"/>
    </row>
    <row r="18" spans="2:18" s="11" customFormat="1" ht="15" customHeight="1" x14ac:dyDescent="0.2">
      <c r="B18" s="75">
        <v>2020</v>
      </c>
      <c r="C18" s="208"/>
      <c r="D18" s="76">
        <v>18903</v>
      </c>
      <c r="E18" s="76">
        <v>19838</v>
      </c>
      <c r="F18" s="76">
        <v>3063</v>
      </c>
      <c r="G18" s="94" t="s">
        <v>357</v>
      </c>
      <c r="H18" s="76">
        <v>3186</v>
      </c>
      <c r="I18" s="94" t="s">
        <v>357</v>
      </c>
      <c r="J18" s="76">
        <v>175</v>
      </c>
      <c r="K18" s="94" t="s">
        <v>357</v>
      </c>
      <c r="L18" s="76">
        <v>29152</v>
      </c>
      <c r="M18" s="94" t="s">
        <v>357</v>
      </c>
      <c r="N18" s="14">
        <v>16.2</v>
      </c>
      <c r="O18" s="94" t="s">
        <v>357</v>
      </c>
      <c r="P18" s="14">
        <v>16.059999999999999</v>
      </c>
      <c r="Q18" s="94" t="s">
        <v>357</v>
      </c>
      <c r="R18" s="47"/>
    </row>
    <row r="19" spans="2:18" s="11" customFormat="1" ht="15" customHeight="1" x14ac:dyDescent="0.2">
      <c r="B19" s="75">
        <v>2019</v>
      </c>
      <c r="C19" s="254"/>
      <c r="D19" s="76">
        <v>19148</v>
      </c>
      <c r="E19" s="76">
        <v>20219</v>
      </c>
      <c r="F19" s="76">
        <v>2946</v>
      </c>
      <c r="G19" s="94" t="s">
        <v>274</v>
      </c>
      <c r="H19" s="76">
        <v>3100</v>
      </c>
      <c r="I19" s="94" t="s">
        <v>274</v>
      </c>
      <c r="J19" s="76">
        <v>202</v>
      </c>
      <c r="K19" s="94" t="s">
        <v>274</v>
      </c>
      <c r="L19" s="76">
        <v>24685</v>
      </c>
      <c r="M19" s="94" t="s">
        <v>274</v>
      </c>
      <c r="N19" s="14">
        <v>15.39</v>
      </c>
      <c r="O19" s="94" t="s">
        <v>274</v>
      </c>
      <c r="P19" s="14">
        <v>15.33</v>
      </c>
      <c r="Q19" s="94" t="s">
        <v>274</v>
      </c>
      <c r="R19" s="76"/>
    </row>
    <row r="20" spans="2:18" s="11" customFormat="1" ht="15" customHeight="1" x14ac:dyDescent="0.2">
      <c r="B20" s="75">
        <v>2018</v>
      </c>
      <c r="C20" s="73"/>
      <c r="D20" s="76">
        <v>18804</v>
      </c>
      <c r="E20" s="76">
        <v>19863</v>
      </c>
      <c r="F20" s="76">
        <v>2917</v>
      </c>
      <c r="G20" s="94"/>
      <c r="H20" s="76">
        <v>3066</v>
      </c>
      <c r="I20" s="94"/>
      <c r="J20" s="76">
        <v>205</v>
      </c>
      <c r="K20" s="94"/>
      <c r="L20" s="76">
        <v>22352</v>
      </c>
      <c r="M20" s="94"/>
      <c r="N20" s="14">
        <v>15.51</v>
      </c>
      <c r="O20" s="94"/>
      <c r="P20" s="14">
        <v>15.44</v>
      </c>
      <c r="Q20" s="94"/>
      <c r="R20" s="76"/>
    </row>
    <row r="21" spans="2:18" s="11" customFormat="1" ht="15" customHeight="1" x14ac:dyDescent="0.2">
      <c r="B21" s="75">
        <v>2017</v>
      </c>
      <c r="C21" s="254"/>
      <c r="D21" s="76">
        <v>17885</v>
      </c>
      <c r="E21" s="76">
        <v>18900</v>
      </c>
      <c r="F21" s="76">
        <v>2545</v>
      </c>
      <c r="G21" s="94"/>
      <c r="H21" s="76">
        <v>2625</v>
      </c>
      <c r="I21" s="94"/>
      <c r="J21" s="76">
        <v>139</v>
      </c>
      <c r="K21" s="94"/>
      <c r="L21" s="76">
        <v>14936</v>
      </c>
      <c r="M21" s="94"/>
      <c r="N21" s="14">
        <v>14.23</v>
      </c>
      <c r="O21" s="94"/>
      <c r="P21" s="14">
        <v>13.89</v>
      </c>
      <c r="Q21" s="94"/>
      <c r="R21" s="76"/>
    </row>
    <row r="22" spans="2:18" s="11" customFormat="1" ht="15" customHeight="1" x14ac:dyDescent="0.2">
      <c r="B22" s="75">
        <v>2016</v>
      </c>
      <c r="C22" s="254"/>
      <c r="D22" s="76">
        <v>16948</v>
      </c>
      <c r="E22" s="76">
        <v>17854</v>
      </c>
      <c r="F22" s="76">
        <v>2445</v>
      </c>
      <c r="G22" s="94"/>
      <c r="H22" s="76">
        <v>2494</v>
      </c>
      <c r="I22" s="94"/>
      <c r="J22" s="76">
        <v>101</v>
      </c>
      <c r="K22" s="94"/>
      <c r="L22" s="76">
        <v>13275</v>
      </c>
      <c r="M22" s="94"/>
      <c r="N22" s="14">
        <v>14.43</v>
      </c>
      <c r="O22" s="94"/>
      <c r="P22" s="14">
        <v>13.97</v>
      </c>
      <c r="Q22" s="94"/>
      <c r="R22" s="76"/>
    </row>
    <row r="23" spans="2:18" s="11" customFormat="1" ht="15" customHeight="1" x14ac:dyDescent="0.2">
      <c r="B23" s="75">
        <v>2015</v>
      </c>
      <c r="C23" s="75" t="s">
        <v>50</v>
      </c>
      <c r="D23" s="76">
        <v>16251</v>
      </c>
      <c r="E23" s="76">
        <v>17191</v>
      </c>
      <c r="F23" s="76">
        <v>2563</v>
      </c>
      <c r="G23" s="94"/>
      <c r="H23" s="76">
        <v>2660</v>
      </c>
      <c r="I23" s="94"/>
      <c r="J23" s="76">
        <v>167</v>
      </c>
      <c r="K23" s="94"/>
      <c r="L23" s="76">
        <v>14508</v>
      </c>
      <c r="M23" s="94"/>
      <c r="N23" s="14">
        <v>15.77</v>
      </c>
      <c r="O23" s="94"/>
      <c r="P23" s="14">
        <v>15.47</v>
      </c>
      <c r="Q23" s="94"/>
      <c r="R23" s="76"/>
    </row>
    <row r="24" spans="2:18" s="11" customFormat="1" ht="15" customHeight="1" x14ac:dyDescent="0.2">
      <c r="B24" s="254" t="s">
        <v>35</v>
      </c>
      <c r="C24" s="208" t="s">
        <v>50</v>
      </c>
      <c r="D24" s="208"/>
      <c r="E24" s="208"/>
      <c r="F24" s="208"/>
      <c r="G24" s="208"/>
      <c r="H24" s="208"/>
      <c r="I24" s="208"/>
      <c r="J24" s="208"/>
      <c r="K24" s="208"/>
      <c r="L24" s="208"/>
      <c r="M24" s="94"/>
      <c r="N24" s="14"/>
      <c r="O24" s="94"/>
      <c r="P24" s="14"/>
      <c r="Q24" s="94"/>
      <c r="R24" s="76"/>
    </row>
    <row r="25" spans="2:18" s="11" customFormat="1" ht="15" customHeight="1" x14ac:dyDescent="0.2">
      <c r="B25" s="75">
        <v>2020</v>
      </c>
      <c r="C25" s="208"/>
      <c r="D25" s="76">
        <v>9771</v>
      </c>
      <c r="E25" s="76">
        <v>59283</v>
      </c>
      <c r="F25" s="76">
        <v>736</v>
      </c>
      <c r="G25" s="94" t="s">
        <v>357</v>
      </c>
      <c r="H25" s="76">
        <v>1179</v>
      </c>
      <c r="I25" s="94" t="s">
        <v>357</v>
      </c>
      <c r="J25" s="76">
        <v>723</v>
      </c>
      <c r="K25" s="94" t="s">
        <v>357</v>
      </c>
      <c r="L25" s="76">
        <v>21731</v>
      </c>
      <c r="M25" s="94" t="s">
        <v>357</v>
      </c>
      <c r="N25" s="14">
        <v>7.53</v>
      </c>
      <c r="O25" s="94" t="s">
        <v>357</v>
      </c>
      <c r="P25" s="14">
        <v>1.99</v>
      </c>
      <c r="Q25" s="94" t="s">
        <v>357</v>
      </c>
      <c r="R25" s="76"/>
    </row>
    <row r="26" spans="2:18" s="11" customFormat="1" ht="15" customHeight="1" x14ac:dyDescent="0.2">
      <c r="B26" s="75">
        <v>2019</v>
      </c>
      <c r="C26" s="254"/>
      <c r="D26" s="76">
        <v>9513</v>
      </c>
      <c r="E26" s="76">
        <v>59182</v>
      </c>
      <c r="F26" s="76">
        <v>597</v>
      </c>
      <c r="G26" s="94" t="s">
        <v>274</v>
      </c>
      <c r="H26" s="76">
        <v>1136</v>
      </c>
      <c r="I26" s="94" t="s">
        <v>274</v>
      </c>
      <c r="J26" s="76">
        <v>848</v>
      </c>
      <c r="K26" s="94" t="s">
        <v>274</v>
      </c>
      <c r="L26" s="76">
        <v>30284</v>
      </c>
      <c r="M26" s="94" t="s">
        <v>274</v>
      </c>
      <c r="N26" s="14">
        <v>6.28</v>
      </c>
      <c r="O26" s="94" t="s">
        <v>274</v>
      </c>
      <c r="P26" s="14">
        <v>1.92</v>
      </c>
      <c r="Q26" s="94" t="s">
        <v>274</v>
      </c>
      <c r="R26" s="76"/>
    </row>
    <row r="27" spans="2:18" s="11" customFormat="1" ht="15" customHeight="1" x14ac:dyDescent="0.2">
      <c r="B27" s="75">
        <v>2018</v>
      </c>
      <c r="C27" s="73"/>
      <c r="D27" s="76">
        <v>9071</v>
      </c>
      <c r="E27" s="76">
        <v>54506</v>
      </c>
      <c r="F27" s="76">
        <v>534</v>
      </c>
      <c r="G27" s="94"/>
      <c r="H27" s="76">
        <v>902</v>
      </c>
      <c r="I27" s="94"/>
      <c r="J27" s="76">
        <v>588</v>
      </c>
      <c r="K27" s="94"/>
      <c r="L27" s="76">
        <v>24881</v>
      </c>
      <c r="M27" s="94"/>
      <c r="N27" s="14">
        <v>5.89</v>
      </c>
      <c r="O27" s="94"/>
      <c r="P27" s="14">
        <v>1.65</v>
      </c>
      <c r="Q27" s="94"/>
      <c r="R27" s="76"/>
    </row>
    <row r="28" spans="2:18" s="11" customFormat="1" ht="15" customHeight="1" x14ac:dyDescent="0.2">
      <c r="B28" s="75">
        <v>2017</v>
      </c>
      <c r="C28" s="254"/>
      <c r="D28" s="76">
        <v>8515</v>
      </c>
      <c r="E28" s="76">
        <v>50360</v>
      </c>
      <c r="F28" s="76">
        <v>477</v>
      </c>
      <c r="G28" s="94"/>
      <c r="H28" s="76">
        <v>858</v>
      </c>
      <c r="I28" s="94"/>
      <c r="J28" s="76">
        <v>585</v>
      </c>
      <c r="K28" s="94"/>
      <c r="L28" s="76">
        <v>18493</v>
      </c>
      <c r="M28" s="94"/>
      <c r="N28" s="14">
        <v>5.6</v>
      </c>
      <c r="O28" s="94"/>
      <c r="P28" s="14">
        <v>1.7</v>
      </c>
      <c r="Q28" s="94"/>
      <c r="R28" s="76"/>
    </row>
    <row r="29" spans="2:18" s="11" customFormat="1" ht="15" customHeight="1" x14ac:dyDescent="0.2">
      <c r="B29" s="75">
        <v>2016</v>
      </c>
      <c r="C29" s="254"/>
      <c r="D29" s="76">
        <v>8160</v>
      </c>
      <c r="E29" s="76">
        <v>47027</v>
      </c>
      <c r="F29" s="76">
        <v>525</v>
      </c>
      <c r="G29" s="94"/>
      <c r="H29" s="76">
        <v>1003</v>
      </c>
      <c r="I29" s="94"/>
      <c r="J29" s="76">
        <v>721</v>
      </c>
      <c r="K29" s="94"/>
      <c r="L29" s="76">
        <v>16867</v>
      </c>
      <c r="M29" s="94"/>
      <c r="N29" s="14">
        <v>6.43</v>
      </c>
      <c r="O29" s="94"/>
      <c r="P29" s="14">
        <v>2.13</v>
      </c>
      <c r="Q29" s="94"/>
      <c r="R29" s="76"/>
    </row>
    <row r="30" spans="2:18" s="11" customFormat="1" ht="15" customHeight="1" x14ac:dyDescent="0.2">
      <c r="B30" s="75">
        <v>2015</v>
      </c>
      <c r="C30" s="75" t="s">
        <v>50</v>
      </c>
      <c r="D30" s="76">
        <v>8110</v>
      </c>
      <c r="E30" s="76">
        <v>45102</v>
      </c>
      <c r="F30" s="76">
        <v>672</v>
      </c>
      <c r="G30" s="94"/>
      <c r="H30" s="76">
        <v>1314</v>
      </c>
      <c r="I30" s="94"/>
      <c r="J30" s="76">
        <v>981</v>
      </c>
      <c r="K30" s="94"/>
      <c r="L30" s="76">
        <v>36144</v>
      </c>
      <c r="M30" s="94"/>
      <c r="N30" s="14">
        <v>8.2899999999999991</v>
      </c>
      <c r="O30" s="94"/>
      <c r="P30" s="14">
        <v>2.91</v>
      </c>
      <c r="Q30" s="94"/>
      <c r="R30" s="76"/>
    </row>
    <row r="31" spans="2:18" s="11" customFormat="1" ht="15" customHeight="1" x14ac:dyDescent="0.2">
      <c r="B31" s="255" t="s">
        <v>36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14"/>
      <c r="O31" s="94"/>
      <c r="P31" s="14"/>
      <c r="Q31" s="94"/>
      <c r="R31" s="76"/>
    </row>
    <row r="32" spans="2:18" s="11" customFormat="1" ht="15" customHeight="1" x14ac:dyDescent="0.2">
      <c r="B32" s="265" t="s">
        <v>17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14"/>
      <c r="O32" s="94"/>
      <c r="P32" s="14"/>
      <c r="Q32" s="94"/>
      <c r="R32" s="76"/>
    </row>
    <row r="33" spans="2:18" s="11" customFormat="1" ht="15" customHeight="1" x14ac:dyDescent="0.2">
      <c r="B33" s="75">
        <v>2020</v>
      </c>
      <c r="C33" s="73"/>
      <c r="D33" s="76">
        <v>4755</v>
      </c>
      <c r="E33" s="76">
        <v>5583</v>
      </c>
      <c r="F33" s="76">
        <v>417</v>
      </c>
      <c r="G33" s="94" t="s">
        <v>357</v>
      </c>
      <c r="H33" s="76">
        <v>458</v>
      </c>
      <c r="I33" s="94" t="s">
        <v>357</v>
      </c>
      <c r="J33" s="76">
        <v>41</v>
      </c>
      <c r="K33" s="94" t="s">
        <v>357</v>
      </c>
      <c r="L33" s="76">
        <v>3441</v>
      </c>
      <c r="M33" s="94" t="s">
        <v>357</v>
      </c>
      <c r="N33" s="14">
        <v>8.77</v>
      </c>
      <c r="O33" s="94" t="s">
        <v>357</v>
      </c>
      <c r="P33" s="14">
        <v>8.1999999999999993</v>
      </c>
      <c r="Q33" s="94" t="s">
        <v>357</v>
      </c>
      <c r="R33" s="76"/>
    </row>
    <row r="34" spans="2:18" s="11" customFormat="1" ht="15" customHeight="1" x14ac:dyDescent="0.2">
      <c r="B34" s="75">
        <v>2019</v>
      </c>
      <c r="C34" s="254"/>
      <c r="D34" s="76">
        <v>4752</v>
      </c>
      <c r="E34" s="76">
        <v>5649</v>
      </c>
      <c r="F34" s="76">
        <v>338</v>
      </c>
      <c r="G34" s="94" t="s">
        <v>274</v>
      </c>
      <c r="H34" s="76">
        <v>372</v>
      </c>
      <c r="I34" s="94" t="s">
        <v>274</v>
      </c>
      <c r="J34" s="76">
        <v>37</v>
      </c>
      <c r="K34" s="94" t="s">
        <v>274</v>
      </c>
      <c r="L34" s="76">
        <v>3214</v>
      </c>
      <c r="M34" s="94" t="s">
        <v>274</v>
      </c>
      <c r="N34" s="14">
        <v>7.11</v>
      </c>
      <c r="O34" s="94" t="s">
        <v>274</v>
      </c>
      <c r="P34" s="14">
        <v>6.59</v>
      </c>
      <c r="Q34" s="94" t="s">
        <v>274</v>
      </c>
      <c r="R34" s="76"/>
    </row>
    <row r="35" spans="2:18" s="11" customFormat="1" ht="15" customHeight="1" x14ac:dyDescent="0.2">
      <c r="B35" s="75">
        <v>2018</v>
      </c>
      <c r="C35" s="73"/>
      <c r="D35" s="76">
        <v>4828</v>
      </c>
      <c r="E35" s="76">
        <v>5658</v>
      </c>
      <c r="F35" s="76">
        <v>386</v>
      </c>
      <c r="G35" s="94"/>
      <c r="H35" s="76">
        <v>415</v>
      </c>
      <c r="I35" s="94"/>
      <c r="J35" s="76">
        <v>38</v>
      </c>
      <c r="K35" s="94"/>
      <c r="L35" s="76">
        <v>2488</v>
      </c>
      <c r="M35" s="94"/>
      <c r="N35" s="14">
        <v>8</v>
      </c>
      <c r="O35" s="94"/>
      <c r="P35" s="14">
        <v>7.33</v>
      </c>
      <c r="Q35" s="94"/>
      <c r="R35" s="76"/>
    </row>
    <row r="36" spans="2:18" s="11" customFormat="1" ht="15" customHeight="1" x14ac:dyDescent="0.2">
      <c r="B36" s="75">
        <v>2017</v>
      </c>
      <c r="C36" s="254"/>
      <c r="D36" s="76">
        <v>4679</v>
      </c>
      <c r="E36" s="76">
        <v>5460</v>
      </c>
      <c r="F36" s="76">
        <v>327</v>
      </c>
      <c r="G36" s="94"/>
      <c r="H36" s="76">
        <v>357</v>
      </c>
      <c r="I36" s="94"/>
      <c r="J36" s="76">
        <v>38</v>
      </c>
      <c r="K36" s="94"/>
      <c r="L36" s="76">
        <v>1887</v>
      </c>
      <c r="M36" s="94"/>
      <c r="N36" s="14">
        <v>6.99</v>
      </c>
      <c r="O36" s="94"/>
      <c r="P36" s="14">
        <v>6.54</v>
      </c>
      <c r="Q36" s="94"/>
      <c r="R36" s="76"/>
    </row>
    <row r="37" spans="2:18" s="11" customFormat="1" ht="15" customHeight="1" x14ac:dyDescent="0.2">
      <c r="B37" s="75">
        <v>2016</v>
      </c>
      <c r="C37" s="254"/>
      <c r="D37" s="76">
        <v>4645</v>
      </c>
      <c r="E37" s="76">
        <v>5351</v>
      </c>
      <c r="F37" s="76">
        <v>351</v>
      </c>
      <c r="G37" s="94"/>
      <c r="H37" s="76">
        <v>363</v>
      </c>
      <c r="I37" s="94"/>
      <c r="J37" s="76">
        <v>19</v>
      </c>
      <c r="K37" s="94"/>
      <c r="L37" s="76">
        <v>1105</v>
      </c>
      <c r="M37" s="94"/>
      <c r="N37" s="14">
        <v>7.56</v>
      </c>
      <c r="O37" s="94"/>
      <c r="P37" s="14">
        <v>6.78</v>
      </c>
      <c r="Q37" s="94"/>
      <c r="R37" s="76"/>
    </row>
    <row r="38" spans="2:18" s="11" customFormat="1" ht="15" customHeight="1" x14ac:dyDescent="0.2">
      <c r="B38" s="75">
        <v>2015</v>
      </c>
      <c r="C38" s="75" t="s">
        <v>50</v>
      </c>
      <c r="D38" s="76">
        <v>4574</v>
      </c>
      <c r="E38" s="76">
        <v>5183</v>
      </c>
      <c r="F38" s="76">
        <v>393</v>
      </c>
      <c r="G38" s="94"/>
      <c r="H38" s="76">
        <v>398</v>
      </c>
      <c r="I38" s="94"/>
      <c r="J38" s="76">
        <v>6</v>
      </c>
      <c r="K38" s="94"/>
      <c r="L38" s="76">
        <v>871</v>
      </c>
      <c r="M38" s="94"/>
      <c r="N38" s="14">
        <v>8.59</v>
      </c>
      <c r="O38" s="94"/>
      <c r="P38" s="14">
        <v>7.68</v>
      </c>
      <c r="Q38" s="94"/>
      <c r="R38" s="76"/>
    </row>
    <row r="39" spans="2:18" s="11" customFormat="1" ht="15" customHeight="1" x14ac:dyDescent="0.2">
      <c r="B39" s="265" t="s">
        <v>18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14"/>
      <c r="O39" s="94"/>
      <c r="P39" s="14"/>
      <c r="Q39" s="94"/>
      <c r="R39" s="76"/>
    </row>
    <row r="40" spans="2:18" s="11" customFormat="1" ht="15" customHeight="1" x14ac:dyDescent="0.2">
      <c r="B40" s="75">
        <v>2020</v>
      </c>
      <c r="C40" s="73"/>
      <c r="D40" s="76">
        <v>15</v>
      </c>
      <c r="E40" s="76">
        <v>69</v>
      </c>
      <c r="F40" s="76">
        <v>2</v>
      </c>
      <c r="G40" s="94" t="s">
        <v>357</v>
      </c>
      <c r="H40" s="76" t="s">
        <v>37</v>
      </c>
      <c r="I40" s="94" t="s">
        <v>357</v>
      </c>
      <c r="J40" s="76" t="s">
        <v>37</v>
      </c>
      <c r="K40" s="94" t="s">
        <v>357</v>
      </c>
      <c r="L40" s="76" t="s">
        <v>37</v>
      </c>
      <c r="M40" s="94" t="s">
        <v>357</v>
      </c>
      <c r="N40" s="14">
        <v>13.33</v>
      </c>
      <c r="O40" s="94" t="s">
        <v>357</v>
      </c>
      <c r="P40" s="14" t="s">
        <v>37</v>
      </c>
      <c r="Q40" s="94" t="s">
        <v>357</v>
      </c>
      <c r="R40" s="76"/>
    </row>
    <row r="41" spans="2:18" s="11" customFormat="1" ht="15" customHeight="1" x14ac:dyDescent="0.2">
      <c r="B41" s="75">
        <v>2019</v>
      </c>
      <c r="C41" s="254"/>
      <c r="D41" s="76">
        <v>14</v>
      </c>
      <c r="E41" s="76">
        <v>65</v>
      </c>
      <c r="F41" s="76">
        <v>0</v>
      </c>
      <c r="G41" s="94" t="s">
        <v>274</v>
      </c>
      <c r="H41" s="76">
        <v>0</v>
      </c>
      <c r="I41" s="94" t="s">
        <v>274</v>
      </c>
      <c r="J41" s="76">
        <v>0</v>
      </c>
      <c r="K41" s="94" t="s">
        <v>274</v>
      </c>
      <c r="L41" s="76">
        <v>0</v>
      </c>
      <c r="M41" s="94" t="s">
        <v>274</v>
      </c>
      <c r="N41" s="14">
        <v>0</v>
      </c>
      <c r="O41" s="94" t="s">
        <v>274</v>
      </c>
      <c r="P41" s="14">
        <v>0</v>
      </c>
      <c r="Q41" s="94" t="s">
        <v>274</v>
      </c>
      <c r="R41" s="76"/>
    </row>
    <row r="42" spans="2:18" s="11" customFormat="1" ht="15" customHeight="1" x14ac:dyDescent="0.2">
      <c r="B42" s="75">
        <v>2018</v>
      </c>
      <c r="C42" s="73"/>
      <c r="D42" s="76">
        <v>15</v>
      </c>
      <c r="E42" s="76">
        <v>66</v>
      </c>
      <c r="F42" s="76">
        <v>1</v>
      </c>
      <c r="G42" s="94"/>
      <c r="H42" s="76" t="s">
        <v>37</v>
      </c>
      <c r="I42" s="94"/>
      <c r="J42" s="76" t="s">
        <v>37</v>
      </c>
      <c r="K42" s="94"/>
      <c r="L42" s="76" t="s">
        <v>37</v>
      </c>
      <c r="M42" s="94"/>
      <c r="N42" s="14">
        <v>6.67</v>
      </c>
      <c r="O42" s="94"/>
      <c r="P42" s="14" t="s">
        <v>37</v>
      </c>
      <c r="Q42" s="94"/>
      <c r="R42" s="76"/>
    </row>
    <row r="43" spans="2:18" s="11" customFormat="1" ht="15" customHeight="1" x14ac:dyDescent="0.2">
      <c r="B43" s="75">
        <v>2017</v>
      </c>
      <c r="C43" s="254"/>
      <c r="D43" s="76">
        <v>15</v>
      </c>
      <c r="E43" s="76">
        <v>65</v>
      </c>
      <c r="F43" s="76">
        <v>0</v>
      </c>
      <c r="G43" s="94"/>
      <c r="H43" s="76">
        <v>0</v>
      </c>
      <c r="I43" s="94"/>
      <c r="J43" s="76">
        <v>0</v>
      </c>
      <c r="K43" s="94"/>
      <c r="L43" s="76">
        <v>0</v>
      </c>
      <c r="M43" s="94"/>
      <c r="N43" s="14">
        <v>0</v>
      </c>
      <c r="O43" s="94"/>
      <c r="P43" s="14">
        <v>0</v>
      </c>
      <c r="Q43" s="94"/>
      <c r="R43" s="76"/>
    </row>
    <row r="44" spans="2:18" s="11" customFormat="1" ht="15" customHeight="1" x14ac:dyDescent="0.2">
      <c r="B44" s="75">
        <v>2016</v>
      </c>
      <c r="C44" s="254"/>
      <c r="D44" s="76">
        <v>17</v>
      </c>
      <c r="E44" s="76">
        <v>68</v>
      </c>
      <c r="F44" s="76">
        <v>3</v>
      </c>
      <c r="G44" s="94"/>
      <c r="H44" s="76" t="s">
        <v>37</v>
      </c>
      <c r="I44" s="94"/>
      <c r="J44" s="76" t="s">
        <v>37</v>
      </c>
      <c r="K44" s="94"/>
      <c r="L44" s="76" t="s">
        <v>37</v>
      </c>
      <c r="M44" s="94"/>
      <c r="N44" s="14">
        <v>17.649999999999999</v>
      </c>
      <c r="O44" s="94"/>
      <c r="P44" s="14" t="s">
        <v>37</v>
      </c>
      <c r="Q44" s="94"/>
      <c r="R44" s="76"/>
    </row>
    <row r="45" spans="2:18" s="11" customFormat="1" ht="15" customHeight="1" x14ac:dyDescent="0.2">
      <c r="B45" s="75">
        <v>2015</v>
      </c>
      <c r="C45" s="75" t="s">
        <v>50</v>
      </c>
      <c r="D45" s="76">
        <v>17</v>
      </c>
      <c r="E45" s="76">
        <v>69</v>
      </c>
      <c r="F45" s="76">
        <v>0</v>
      </c>
      <c r="G45" s="94"/>
      <c r="H45" s="76">
        <v>0</v>
      </c>
      <c r="I45" s="94"/>
      <c r="J45" s="76">
        <v>0</v>
      </c>
      <c r="K45" s="94"/>
      <c r="L45" s="76">
        <v>0</v>
      </c>
      <c r="M45" s="94"/>
      <c r="N45" s="14">
        <v>0</v>
      </c>
      <c r="O45" s="94"/>
      <c r="P45" s="14">
        <v>0</v>
      </c>
      <c r="Q45" s="94"/>
      <c r="R45" s="76"/>
    </row>
    <row r="46" spans="2:18" s="11" customFormat="1" ht="15" customHeight="1" x14ac:dyDescent="0.2">
      <c r="B46" s="265" t="s">
        <v>19</v>
      </c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14"/>
      <c r="O46" s="94"/>
      <c r="P46" s="14"/>
      <c r="Q46" s="94"/>
      <c r="R46" s="76"/>
    </row>
    <row r="47" spans="2:18" s="11" customFormat="1" ht="15" customHeight="1" x14ac:dyDescent="0.2">
      <c r="B47" s="75">
        <v>2020</v>
      </c>
      <c r="C47" s="73"/>
      <c r="D47" s="76">
        <v>726</v>
      </c>
      <c r="E47" s="76">
        <v>4227</v>
      </c>
      <c r="F47" s="76">
        <v>59</v>
      </c>
      <c r="G47" s="94" t="s">
        <v>357</v>
      </c>
      <c r="H47" s="76">
        <v>83</v>
      </c>
      <c r="I47" s="94" t="s">
        <v>357</v>
      </c>
      <c r="J47" s="76">
        <v>35</v>
      </c>
      <c r="K47" s="94" t="s">
        <v>357</v>
      </c>
      <c r="L47" s="76">
        <v>1162</v>
      </c>
      <c r="M47" s="94" t="s">
        <v>357</v>
      </c>
      <c r="N47" s="14">
        <v>8.1300000000000008</v>
      </c>
      <c r="O47" s="94" t="s">
        <v>357</v>
      </c>
      <c r="P47" s="14">
        <v>1.96</v>
      </c>
      <c r="Q47" s="94" t="s">
        <v>357</v>
      </c>
      <c r="R47" s="76"/>
    </row>
    <row r="48" spans="2:18" s="11" customFormat="1" ht="15" customHeight="1" x14ac:dyDescent="0.2">
      <c r="B48" s="75">
        <v>2019</v>
      </c>
      <c r="C48" s="254"/>
      <c r="D48" s="76">
        <v>717</v>
      </c>
      <c r="E48" s="76">
        <v>4350</v>
      </c>
      <c r="F48" s="76">
        <v>61</v>
      </c>
      <c r="G48" s="94" t="s">
        <v>274</v>
      </c>
      <c r="H48" s="76">
        <v>101</v>
      </c>
      <c r="I48" s="94" t="s">
        <v>274</v>
      </c>
      <c r="J48" s="76">
        <v>62</v>
      </c>
      <c r="K48" s="94" t="s">
        <v>274</v>
      </c>
      <c r="L48" s="76">
        <v>2129</v>
      </c>
      <c r="M48" s="94" t="s">
        <v>274</v>
      </c>
      <c r="N48" s="14">
        <v>8.51</v>
      </c>
      <c r="O48" s="94" t="s">
        <v>274</v>
      </c>
      <c r="P48" s="14">
        <v>2.3199999999999998</v>
      </c>
      <c r="Q48" s="94" t="s">
        <v>274</v>
      </c>
      <c r="R48" s="76"/>
    </row>
    <row r="49" spans="2:18" s="11" customFormat="1" ht="15" customHeight="1" x14ac:dyDescent="0.2">
      <c r="B49" s="75">
        <v>2018</v>
      </c>
      <c r="C49" s="73"/>
      <c r="D49" s="76">
        <v>715</v>
      </c>
      <c r="E49" s="76">
        <v>4035</v>
      </c>
      <c r="F49" s="76">
        <v>67</v>
      </c>
      <c r="G49" s="94"/>
      <c r="H49" s="76">
        <v>97</v>
      </c>
      <c r="I49" s="94"/>
      <c r="J49" s="76">
        <v>40</v>
      </c>
      <c r="K49" s="94"/>
      <c r="L49" s="76">
        <v>907</v>
      </c>
      <c r="M49" s="94"/>
      <c r="N49" s="14">
        <v>9.3699999999999992</v>
      </c>
      <c r="O49" s="94"/>
      <c r="P49" s="14">
        <v>2.4</v>
      </c>
      <c r="Q49" s="94"/>
      <c r="R49" s="76"/>
    </row>
    <row r="50" spans="2:18" s="11" customFormat="1" ht="15" customHeight="1" x14ac:dyDescent="0.2">
      <c r="B50" s="75">
        <v>2017</v>
      </c>
      <c r="C50" s="254"/>
      <c r="D50" s="76">
        <v>687</v>
      </c>
      <c r="E50" s="76">
        <v>3844</v>
      </c>
      <c r="F50" s="76">
        <v>60</v>
      </c>
      <c r="G50" s="94"/>
      <c r="H50" s="76">
        <v>126</v>
      </c>
      <c r="I50" s="94"/>
      <c r="J50" s="76">
        <v>77</v>
      </c>
      <c r="K50" s="94"/>
      <c r="L50" s="76">
        <v>1307</v>
      </c>
      <c r="M50" s="94"/>
      <c r="N50" s="14">
        <v>8.73</v>
      </c>
      <c r="O50" s="94"/>
      <c r="P50" s="14">
        <v>3.28</v>
      </c>
      <c r="Q50" s="94"/>
      <c r="R50" s="76"/>
    </row>
    <row r="51" spans="2:18" s="11" customFormat="1" ht="15" customHeight="1" x14ac:dyDescent="0.2">
      <c r="B51" s="75">
        <v>2016</v>
      </c>
      <c r="C51" s="254"/>
      <c r="D51" s="76">
        <v>674</v>
      </c>
      <c r="E51" s="76">
        <v>3718</v>
      </c>
      <c r="F51" s="76">
        <v>58</v>
      </c>
      <c r="G51" s="94"/>
      <c r="H51" s="76">
        <v>116</v>
      </c>
      <c r="I51" s="94"/>
      <c r="J51" s="76">
        <v>77</v>
      </c>
      <c r="K51" s="94"/>
      <c r="L51" s="76">
        <v>1644</v>
      </c>
      <c r="M51" s="94"/>
      <c r="N51" s="14">
        <v>8.61</v>
      </c>
      <c r="O51" s="94"/>
      <c r="P51" s="14">
        <v>3.12</v>
      </c>
      <c r="Q51" s="94"/>
      <c r="R51" s="76"/>
    </row>
    <row r="52" spans="2:18" s="11" customFormat="1" ht="15" customHeight="1" x14ac:dyDescent="0.2">
      <c r="B52" s="75">
        <v>2015</v>
      </c>
      <c r="C52" s="75" t="s">
        <v>50</v>
      </c>
      <c r="D52" s="76">
        <v>685</v>
      </c>
      <c r="E52" s="76">
        <v>3744</v>
      </c>
      <c r="F52" s="76">
        <v>68</v>
      </c>
      <c r="G52" s="94"/>
      <c r="H52" s="76">
        <v>125</v>
      </c>
      <c r="I52" s="94"/>
      <c r="J52" s="76">
        <v>78</v>
      </c>
      <c r="K52" s="94"/>
      <c r="L52" s="76">
        <v>2251</v>
      </c>
      <c r="M52" s="94"/>
      <c r="N52" s="14">
        <v>9.93</v>
      </c>
      <c r="O52" s="94"/>
      <c r="P52" s="14">
        <v>3.34</v>
      </c>
      <c r="Q52" s="94"/>
      <c r="R52" s="76"/>
    </row>
    <row r="53" spans="2:18" s="11" customFormat="1" ht="15" customHeight="1" x14ac:dyDescent="0.2">
      <c r="B53" s="265" t="s">
        <v>20</v>
      </c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14"/>
      <c r="O53" s="94"/>
      <c r="P53" s="14"/>
      <c r="Q53" s="94"/>
      <c r="R53" s="76"/>
    </row>
    <row r="54" spans="2:18" s="11" customFormat="1" ht="15" customHeight="1" x14ac:dyDescent="0.2">
      <c r="B54" s="75">
        <v>2020</v>
      </c>
      <c r="C54" s="73"/>
      <c r="D54" s="76">
        <v>73</v>
      </c>
      <c r="E54" s="76">
        <v>761</v>
      </c>
      <c r="F54" s="76">
        <v>3</v>
      </c>
      <c r="G54" s="94" t="s">
        <v>357</v>
      </c>
      <c r="H54" s="76" t="s">
        <v>37</v>
      </c>
      <c r="I54" s="94" t="s">
        <v>357</v>
      </c>
      <c r="J54" s="76" t="s">
        <v>37</v>
      </c>
      <c r="K54" s="94" t="s">
        <v>357</v>
      </c>
      <c r="L54" s="76" t="s">
        <v>37</v>
      </c>
      <c r="M54" s="94" t="s">
        <v>357</v>
      </c>
      <c r="N54" s="14">
        <v>4.1100000000000003</v>
      </c>
      <c r="O54" s="94" t="s">
        <v>357</v>
      </c>
      <c r="P54" s="14" t="s">
        <v>37</v>
      </c>
      <c r="Q54" s="94" t="s">
        <v>357</v>
      </c>
      <c r="R54" s="76"/>
    </row>
    <row r="55" spans="2:18" s="11" customFormat="1" ht="15" customHeight="1" x14ac:dyDescent="0.2">
      <c r="B55" s="75">
        <v>2019</v>
      </c>
      <c r="C55" s="254"/>
      <c r="D55" s="76">
        <v>72</v>
      </c>
      <c r="E55" s="76">
        <v>771</v>
      </c>
      <c r="F55" s="76">
        <v>3</v>
      </c>
      <c r="G55" s="94" t="s">
        <v>274</v>
      </c>
      <c r="H55" s="76" t="s">
        <v>37</v>
      </c>
      <c r="I55" s="94" t="s">
        <v>274</v>
      </c>
      <c r="J55" s="76" t="s">
        <v>37</v>
      </c>
      <c r="K55" s="94" t="s">
        <v>274</v>
      </c>
      <c r="L55" s="76" t="s">
        <v>37</v>
      </c>
      <c r="M55" s="94" t="s">
        <v>274</v>
      </c>
      <c r="N55" s="14">
        <v>4.17</v>
      </c>
      <c r="O55" s="94" t="s">
        <v>274</v>
      </c>
      <c r="P55" s="14" t="s">
        <v>37</v>
      </c>
      <c r="Q55" s="94" t="s">
        <v>274</v>
      </c>
      <c r="R55" s="76"/>
    </row>
    <row r="56" spans="2:18" s="11" customFormat="1" ht="15" customHeight="1" x14ac:dyDescent="0.2">
      <c r="B56" s="75">
        <v>2018</v>
      </c>
      <c r="C56" s="73"/>
      <c r="D56" s="76">
        <v>70</v>
      </c>
      <c r="E56" s="76">
        <v>789</v>
      </c>
      <c r="F56" s="76">
        <v>0</v>
      </c>
      <c r="G56" s="94"/>
      <c r="H56" s="76">
        <v>0</v>
      </c>
      <c r="I56" s="94"/>
      <c r="J56" s="76">
        <v>0</v>
      </c>
      <c r="K56" s="94"/>
      <c r="L56" s="76">
        <v>0</v>
      </c>
      <c r="M56" s="94"/>
      <c r="N56" s="14">
        <v>0</v>
      </c>
      <c r="O56" s="94"/>
      <c r="P56" s="14">
        <v>0</v>
      </c>
      <c r="Q56" s="94"/>
      <c r="R56" s="76"/>
    </row>
    <row r="57" spans="2:18" s="11" customFormat="1" ht="15" customHeight="1" x14ac:dyDescent="0.2">
      <c r="B57" s="75">
        <v>2017</v>
      </c>
      <c r="C57" s="254"/>
      <c r="D57" s="76">
        <v>57</v>
      </c>
      <c r="E57" s="76">
        <v>798</v>
      </c>
      <c r="F57" s="76">
        <v>0</v>
      </c>
      <c r="G57" s="94"/>
      <c r="H57" s="76">
        <v>0</v>
      </c>
      <c r="I57" s="94"/>
      <c r="J57" s="76">
        <v>0</v>
      </c>
      <c r="K57" s="94"/>
      <c r="L57" s="76">
        <v>0</v>
      </c>
      <c r="M57" s="94"/>
      <c r="N57" s="14">
        <v>0</v>
      </c>
      <c r="O57" s="94"/>
      <c r="P57" s="14">
        <v>0</v>
      </c>
      <c r="Q57" s="94"/>
      <c r="R57" s="76"/>
    </row>
    <row r="58" spans="2:18" s="11" customFormat="1" ht="15" customHeight="1" x14ac:dyDescent="0.2">
      <c r="B58" s="75">
        <v>2016</v>
      </c>
      <c r="C58" s="254"/>
      <c r="D58" s="76">
        <v>58</v>
      </c>
      <c r="E58" s="76">
        <v>822</v>
      </c>
      <c r="F58" s="76">
        <v>2</v>
      </c>
      <c r="G58" s="94"/>
      <c r="H58" s="76" t="s">
        <v>37</v>
      </c>
      <c r="I58" s="94"/>
      <c r="J58" s="76" t="s">
        <v>37</v>
      </c>
      <c r="K58" s="94"/>
      <c r="L58" s="76" t="s">
        <v>37</v>
      </c>
      <c r="M58" s="94"/>
      <c r="N58" s="14">
        <v>3.45</v>
      </c>
      <c r="O58" s="94"/>
      <c r="P58" s="14" t="s">
        <v>37</v>
      </c>
      <c r="Q58" s="94"/>
      <c r="R58" s="76"/>
    </row>
    <row r="59" spans="2:18" s="11" customFormat="1" ht="15" customHeight="1" x14ac:dyDescent="0.2">
      <c r="B59" s="75">
        <v>2015</v>
      </c>
      <c r="C59" s="75" t="s">
        <v>50</v>
      </c>
      <c r="D59" s="76">
        <v>15</v>
      </c>
      <c r="E59" s="76">
        <v>803</v>
      </c>
      <c r="F59" s="76">
        <v>1</v>
      </c>
      <c r="G59" s="94"/>
      <c r="H59" s="76" t="s">
        <v>37</v>
      </c>
      <c r="I59" s="94"/>
      <c r="J59" s="76" t="s">
        <v>37</v>
      </c>
      <c r="K59" s="94"/>
      <c r="L59" s="76" t="s">
        <v>37</v>
      </c>
      <c r="M59" s="94"/>
      <c r="N59" s="14">
        <v>6.67</v>
      </c>
      <c r="O59" s="94"/>
      <c r="P59" s="14" t="s">
        <v>37</v>
      </c>
      <c r="Q59" s="94"/>
      <c r="R59" s="76"/>
    </row>
    <row r="60" spans="2:18" s="11" customFormat="1" ht="15" customHeight="1" x14ac:dyDescent="0.2">
      <c r="B60" s="265" t="s">
        <v>21</v>
      </c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14"/>
      <c r="O60" s="94"/>
      <c r="P60" s="14"/>
      <c r="Q60" s="94"/>
      <c r="R60" s="76"/>
    </row>
    <row r="61" spans="2:18" s="11" customFormat="1" ht="15" customHeight="1" x14ac:dyDescent="0.2">
      <c r="B61" s="75">
        <v>2020</v>
      </c>
      <c r="C61" s="73"/>
      <c r="D61" s="76">
        <v>20</v>
      </c>
      <c r="E61" s="76">
        <v>1001</v>
      </c>
      <c r="F61" s="76">
        <v>2</v>
      </c>
      <c r="G61" s="94" t="s">
        <v>357</v>
      </c>
      <c r="H61" s="76" t="s">
        <v>37</v>
      </c>
      <c r="I61" s="94" t="s">
        <v>357</v>
      </c>
      <c r="J61" s="76" t="s">
        <v>37</v>
      </c>
      <c r="K61" s="94" t="s">
        <v>357</v>
      </c>
      <c r="L61" s="76" t="s">
        <v>37</v>
      </c>
      <c r="M61" s="94" t="s">
        <v>357</v>
      </c>
      <c r="N61" s="14">
        <v>10</v>
      </c>
      <c r="O61" s="94" t="s">
        <v>357</v>
      </c>
      <c r="P61" s="14" t="s">
        <v>37</v>
      </c>
      <c r="Q61" s="94" t="s">
        <v>357</v>
      </c>
      <c r="R61" s="76"/>
    </row>
    <row r="62" spans="2:18" s="11" customFormat="1" ht="15" customHeight="1" x14ac:dyDescent="0.2">
      <c r="B62" s="75">
        <v>2019</v>
      </c>
      <c r="C62" s="254"/>
      <c r="D62" s="76">
        <v>22</v>
      </c>
      <c r="E62" s="76">
        <v>955</v>
      </c>
      <c r="F62" s="76">
        <v>2</v>
      </c>
      <c r="G62" s="94" t="s">
        <v>274</v>
      </c>
      <c r="H62" s="76" t="s">
        <v>37</v>
      </c>
      <c r="I62" s="94" t="s">
        <v>274</v>
      </c>
      <c r="J62" s="76" t="s">
        <v>37</v>
      </c>
      <c r="K62" s="94" t="s">
        <v>274</v>
      </c>
      <c r="L62" s="76" t="s">
        <v>37</v>
      </c>
      <c r="M62" s="94" t="s">
        <v>274</v>
      </c>
      <c r="N62" s="14">
        <v>9.09</v>
      </c>
      <c r="O62" s="94" t="s">
        <v>274</v>
      </c>
      <c r="P62" s="14" t="s">
        <v>37</v>
      </c>
      <c r="Q62" s="94" t="s">
        <v>274</v>
      </c>
      <c r="R62" s="76"/>
    </row>
    <row r="63" spans="2:18" s="11" customFormat="1" ht="15" customHeight="1" x14ac:dyDescent="0.2">
      <c r="B63" s="75">
        <v>2018</v>
      </c>
      <c r="C63" s="73"/>
      <c r="D63" s="76">
        <v>21</v>
      </c>
      <c r="E63" s="76">
        <v>907</v>
      </c>
      <c r="F63" s="76">
        <v>2</v>
      </c>
      <c r="G63" s="94"/>
      <c r="H63" s="76" t="s">
        <v>37</v>
      </c>
      <c r="I63" s="94"/>
      <c r="J63" s="76" t="s">
        <v>37</v>
      </c>
      <c r="K63" s="94"/>
      <c r="L63" s="76" t="s">
        <v>37</v>
      </c>
      <c r="M63" s="94"/>
      <c r="N63" s="14">
        <v>9.52</v>
      </c>
      <c r="O63" s="94"/>
      <c r="P63" s="14" t="s">
        <v>37</v>
      </c>
      <c r="Q63" s="94"/>
      <c r="R63" s="76"/>
    </row>
    <row r="64" spans="2:18" s="11" customFormat="1" ht="15" customHeight="1" x14ac:dyDescent="0.2">
      <c r="B64" s="75">
        <v>2017</v>
      </c>
      <c r="C64" s="254"/>
      <c r="D64" s="76">
        <v>26</v>
      </c>
      <c r="E64" s="76">
        <v>904</v>
      </c>
      <c r="F64" s="76">
        <v>4</v>
      </c>
      <c r="G64" s="94"/>
      <c r="H64" s="76">
        <v>10</v>
      </c>
      <c r="I64" s="94"/>
      <c r="J64" s="76">
        <v>8</v>
      </c>
      <c r="K64" s="94"/>
      <c r="L64" s="76">
        <v>1470</v>
      </c>
      <c r="M64" s="94"/>
      <c r="N64" s="14">
        <v>15.38</v>
      </c>
      <c r="O64" s="94"/>
      <c r="P64" s="14">
        <v>1.1100000000000001</v>
      </c>
      <c r="Q64" s="94"/>
      <c r="R64" s="76"/>
    </row>
    <row r="65" spans="2:18" s="11" customFormat="1" ht="15" customHeight="1" x14ac:dyDescent="0.2">
      <c r="B65" s="75">
        <v>2016</v>
      </c>
      <c r="C65" s="254"/>
      <c r="D65" s="76">
        <v>24</v>
      </c>
      <c r="E65" s="76">
        <v>890</v>
      </c>
      <c r="F65" s="76">
        <v>0</v>
      </c>
      <c r="G65" s="94"/>
      <c r="H65" s="76">
        <v>0</v>
      </c>
      <c r="I65" s="94"/>
      <c r="J65" s="76">
        <v>0</v>
      </c>
      <c r="K65" s="94"/>
      <c r="L65" s="76">
        <v>0</v>
      </c>
      <c r="M65" s="94"/>
      <c r="N65" s="14">
        <v>0</v>
      </c>
      <c r="O65" s="94"/>
      <c r="P65" s="14">
        <v>0</v>
      </c>
      <c r="Q65" s="94"/>
      <c r="R65" s="76"/>
    </row>
    <row r="66" spans="2:18" s="11" customFormat="1" ht="15" customHeight="1" x14ac:dyDescent="0.2">
      <c r="B66" s="75">
        <v>2015</v>
      </c>
      <c r="C66" s="75" t="s">
        <v>50</v>
      </c>
      <c r="D66" s="76">
        <v>21</v>
      </c>
      <c r="E66" s="76">
        <v>859</v>
      </c>
      <c r="F66" s="76">
        <v>0</v>
      </c>
      <c r="G66" s="94"/>
      <c r="H66" s="76">
        <v>0</v>
      </c>
      <c r="I66" s="94"/>
      <c r="J66" s="76">
        <v>0</v>
      </c>
      <c r="K66" s="94"/>
      <c r="L66" s="76">
        <v>0</v>
      </c>
      <c r="M66" s="94"/>
      <c r="N66" s="14">
        <v>0</v>
      </c>
      <c r="O66" s="94"/>
      <c r="P66" s="14">
        <v>0</v>
      </c>
      <c r="Q66" s="94"/>
      <c r="R66" s="76"/>
    </row>
    <row r="67" spans="2:18" s="11" customFormat="1" ht="15" customHeight="1" x14ac:dyDescent="0.2">
      <c r="B67" s="265" t="s">
        <v>22</v>
      </c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14"/>
      <c r="O67" s="94"/>
      <c r="P67" s="14"/>
      <c r="Q67" s="94"/>
      <c r="R67" s="76"/>
    </row>
    <row r="68" spans="2:18" s="11" customFormat="1" ht="15" customHeight="1" x14ac:dyDescent="0.2">
      <c r="B68" s="75">
        <v>2020</v>
      </c>
      <c r="C68" s="73"/>
      <c r="D68" s="76">
        <v>1357</v>
      </c>
      <c r="E68" s="76">
        <v>9085</v>
      </c>
      <c r="F68" s="76">
        <v>111</v>
      </c>
      <c r="G68" s="94" t="s">
        <v>357</v>
      </c>
      <c r="H68" s="76">
        <v>152</v>
      </c>
      <c r="I68" s="94" t="s">
        <v>357</v>
      </c>
      <c r="J68" s="76">
        <v>68</v>
      </c>
      <c r="K68" s="94" t="s">
        <v>357</v>
      </c>
      <c r="L68" s="76">
        <v>3999</v>
      </c>
      <c r="M68" s="94" t="s">
        <v>357</v>
      </c>
      <c r="N68" s="14">
        <v>8.18</v>
      </c>
      <c r="O68" s="94" t="s">
        <v>357</v>
      </c>
      <c r="P68" s="14">
        <v>1.67</v>
      </c>
      <c r="Q68" s="94" t="s">
        <v>357</v>
      </c>
      <c r="R68" s="76"/>
    </row>
    <row r="69" spans="2:18" s="11" customFormat="1" ht="15" customHeight="1" x14ac:dyDescent="0.2">
      <c r="B69" s="75">
        <v>2019</v>
      </c>
      <c r="C69" s="254"/>
      <c r="D69" s="76">
        <v>1306</v>
      </c>
      <c r="E69" s="76">
        <v>8695</v>
      </c>
      <c r="F69" s="76">
        <v>94</v>
      </c>
      <c r="G69" s="94" t="s">
        <v>274</v>
      </c>
      <c r="H69" s="76">
        <v>153</v>
      </c>
      <c r="I69" s="94" t="s">
        <v>274</v>
      </c>
      <c r="J69" s="76">
        <v>77</v>
      </c>
      <c r="K69" s="94" t="s">
        <v>274</v>
      </c>
      <c r="L69" s="76">
        <v>4217</v>
      </c>
      <c r="M69" s="94" t="s">
        <v>274</v>
      </c>
      <c r="N69" s="14">
        <v>7.2</v>
      </c>
      <c r="O69" s="94" t="s">
        <v>274</v>
      </c>
      <c r="P69" s="14">
        <v>1.76</v>
      </c>
      <c r="Q69" s="94" t="s">
        <v>274</v>
      </c>
      <c r="R69" s="76"/>
    </row>
    <row r="70" spans="2:18" s="11" customFormat="1" ht="15" customHeight="1" x14ac:dyDescent="0.2">
      <c r="B70" s="75">
        <v>2018</v>
      </c>
      <c r="C70" s="73"/>
      <c r="D70" s="76">
        <v>1217</v>
      </c>
      <c r="E70" s="76">
        <v>7137</v>
      </c>
      <c r="F70" s="76">
        <v>87</v>
      </c>
      <c r="G70" s="94"/>
      <c r="H70" s="76">
        <v>143</v>
      </c>
      <c r="I70" s="94"/>
      <c r="J70" s="76">
        <v>81</v>
      </c>
      <c r="K70" s="94"/>
      <c r="L70" s="76">
        <v>3303</v>
      </c>
      <c r="M70" s="94"/>
      <c r="N70" s="14">
        <v>7.15</v>
      </c>
      <c r="O70" s="94"/>
      <c r="P70" s="14">
        <v>2</v>
      </c>
      <c r="Q70" s="94"/>
      <c r="R70" s="76"/>
    </row>
    <row r="71" spans="2:18" s="11" customFormat="1" ht="15" customHeight="1" x14ac:dyDescent="0.2">
      <c r="B71" s="75">
        <v>2017</v>
      </c>
      <c r="C71" s="254"/>
      <c r="D71" s="76">
        <v>1142</v>
      </c>
      <c r="E71" s="76">
        <v>6181</v>
      </c>
      <c r="F71" s="76">
        <v>83</v>
      </c>
      <c r="G71" s="94"/>
      <c r="H71" s="76">
        <v>129</v>
      </c>
      <c r="I71" s="94"/>
      <c r="J71" s="76">
        <v>70</v>
      </c>
      <c r="K71" s="94"/>
      <c r="L71" s="76">
        <v>3154</v>
      </c>
      <c r="M71" s="94"/>
      <c r="N71" s="14">
        <v>7.27</v>
      </c>
      <c r="O71" s="94"/>
      <c r="P71" s="14">
        <v>2.09</v>
      </c>
      <c r="Q71" s="94"/>
      <c r="R71" s="76"/>
    </row>
    <row r="72" spans="2:18" s="11" customFormat="1" ht="15" customHeight="1" x14ac:dyDescent="0.2">
      <c r="B72" s="75">
        <v>2016</v>
      </c>
      <c r="C72" s="254"/>
      <c r="D72" s="76">
        <v>1101</v>
      </c>
      <c r="E72" s="76">
        <v>5397</v>
      </c>
      <c r="F72" s="76">
        <v>72</v>
      </c>
      <c r="G72" s="94"/>
      <c r="H72" s="76">
        <v>144</v>
      </c>
      <c r="I72" s="94"/>
      <c r="J72" s="76">
        <v>101</v>
      </c>
      <c r="K72" s="94"/>
      <c r="L72" s="76">
        <v>2769</v>
      </c>
      <c r="M72" s="94"/>
      <c r="N72" s="14">
        <v>6.54</v>
      </c>
      <c r="O72" s="94"/>
      <c r="P72" s="14">
        <v>2.67</v>
      </c>
      <c r="Q72" s="94"/>
      <c r="R72" s="76"/>
    </row>
    <row r="73" spans="2:18" s="11" customFormat="1" ht="15" customHeight="1" x14ac:dyDescent="0.2">
      <c r="B73" s="75">
        <v>2015</v>
      </c>
      <c r="C73" s="75" t="s">
        <v>50</v>
      </c>
      <c r="D73" s="76">
        <v>1137</v>
      </c>
      <c r="E73" s="76">
        <v>5482</v>
      </c>
      <c r="F73" s="76">
        <v>131</v>
      </c>
      <c r="G73" s="94"/>
      <c r="H73" s="76">
        <v>266</v>
      </c>
      <c r="I73" s="94"/>
      <c r="J73" s="76">
        <v>175</v>
      </c>
      <c r="K73" s="94"/>
      <c r="L73" s="76">
        <v>5775</v>
      </c>
      <c r="M73" s="94"/>
      <c r="N73" s="14">
        <v>11.52</v>
      </c>
      <c r="O73" s="94"/>
      <c r="P73" s="14">
        <v>4.8499999999999996</v>
      </c>
      <c r="Q73" s="94"/>
      <c r="R73" s="76"/>
    </row>
    <row r="74" spans="2:18" s="11" customFormat="1" ht="15" customHeight="1" x14ac:dyDescent="0.2">
      <c r="B74" s="265" t="s">
        <v>23</v>
      </c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14"/>
      <c r="O74" s="94"/>
      <c r="P74" s="14"/>
      <c r="Q74" s="94"/>
      <c r="R74" s="76"/>
    </row>
    <row r="75" spans="2:18" s="11" customFormat="1" ht="15" customHeight="1" x14ac:dyDescent="0.2">
      <c r="B75" s="75">
        <v>2020</v>
      </c>
      <c r="C75" s="73"/>
      <c r="D75" s="76">
        <v>3612</v>
      </c>
      <c r="E75" s="76">
        <v>13102</v>
      </c>
      <c r="F75" s="76">
        <v>441</v>
      </c>
      <c r="G75" s="94" t="s">
        <v>357</v>
      </c>
      <c r="H75" s="76">
        <v>591</v>
      </c>
      <c r="I75" s="94" t="s">
        <v>357</v>
      </c>
      <c r="J75" s="76">
        <v>233</v>
      </c>
      <c r="K75" s="94" t="s">
        <v>357</v>
      </c>
      <c r="L75" s="76">
        <v>16905</v>
      </c>
      <c r="M75" s="94" t="s">
        <v>357</v>
      </c>
      <c r="N75" s="14">
        <v>12.21</v>
      </c>
      <c r="O75" s="94" t="s">
        <v>357</v>
      </c>
      <c r="P75" s="14">
        <v>4.51</v>
      </c>
      <c r="Q75" s="94" t="s">
        <v>357</v>
      </c>
      <c r="R75" s="76"/>
    </row>
    <row r="76" spans="2:18" s="11" customFormat="1" ht="15" customHeight="1" x14ac:dyDescent="0.2">
      <c r="B76" s="75">
        <v>2019</v>
      </c>
      <c r="C76" s="254"/>
      <c r="D76" s="76">
        <v>3657</v>
      </c>
      <c r="E76" s="76">
        <v>13198</v>
      </c>
      <c r="F76" s="76">
        <v>384</v>
      </c>
      <c r="G76" s="94" t="s">
        <v>274</v>
      </c>
      <c r="H76" s="76">
        <v>562</v>
      </c>
      <c r="I76" s="94" t="s">
        <v>274</v>
      </c>
      <c r="J76" s="76">
        <v>276</v>
      </c>
      <c r="K76" s="94" t="s">
        <v>274</v>
      </c>
      <c r="L76" s="76">
        <v>14786</v>
      </c>
      <c r="M76" s="94" t="s">
        <v>274</v>
      </c>
      <c r="N76" s="14">
        <v>10.5</v>
      </c>
      <c r="O76" s="94" t="s">
        <v>274</v>
      </c>
      <c r="P76" s="14">
        <v>4.26</v>
      </c>
      <c r="Q76" s="94" t="s">
        <v>274</v>
      </c>
      <c r="R76" s="76"/>
    </row>
    <row r="77" spans="2:18" s="11" customFormat="1" ht="15" customHeight="1" x14ac:dyDescent="0.2">
      <c r="B77" s="75">
        <v>2018</v>
      </c>
      <c r="C77" s="73"/>
      <c r="D77" s="76">
        <v>3650</v>
      </c>
      <c r="E77" s="76">
        <v>12887</v>
      </c>
      <c r="F77" s="76">
        <v>365</v>
      </c>
      <c r="G77" s="94"/>
      <c r="H77" s="76">
        <v>469</v>
      </c>
      <c r="I77" s="94"/>
      <c r="J77" s="76">
        <v>178</v>
      </c>
      <c r="K77" s="94"/>
      <c r="L77" s="76">
        <v>19735</v>
      </c>
      <c r="M77" s="94"/>
      <c r="N77" s="14">
        <v>10</v>
      </c>
      <c r="O77" s="94"/>
      <c r="P77" s="14">
        <v>3.64</v>
      </c>
      <c r="Q77" s="94"/>
      <c r="R77" s="76"/>
    </row>
    <row r="78" spans="2:18" s="11" customFormat="1" ht="15" customHeight="1" x14ac:dyDescent="0.2">
      <c r="B78" s="75">
        <v>2017</v>
      </c>
      <c r="C78" s="254"/>
      <c r="D78" s="76">
        <v>3553</v>
      </c>
      <c r="E78" s="76">
        <v>12465</v>
      </c>
      <c r="F78" s="76">
        <v>353</v>
      </c>
      <c r="G78" s="94"/>
      <c r="H78" s="76">
        <v>441</v>
      </c>
      <c r="I78" s="94"/>
      <c r="J78" s="76">
        <v>168</v>
      </c>
      <c r="K78" s="94"/>
      <c r="L78" s="76">
        <v>8238</v>
      </c>
      <c r="M78" s="94"/>
      <c r="N78" s="14">
        <v>9.94</v>
      </c>
      <c r="O78" s="94"/>
      <c r="P78" s="14">
        <v>3.54</v>
      </c>
      <c r="Q78" s="94"/>
      <c r="R78" s="76"/>
    </row>
    <row r="79" spans="2:18" s="11" customFormat="1" ht="15" customHeight="1" x14ac:dyDescent="0.2">
      <c r="B79" s="75">
        <v>2016</v>
      </c>
      <c r="C79" s="254"/>
      <c r="D79" s="76">
        <v>3542</v>
      </c>
      <c r="E79" s="76">
        <v>12011</v>
      </c>
      <c r="F79" s="76">
        <v>372</v>
      </c>
      <c r="G79" s="94"/>
      <c r="H79" s="76">
        <v>476</v>
      </c>
      <c r="I79" s="94"/>
      <c r="J79" s="76">
        <v>186</v>
      </c>
      <c r="K79" s="94"/>
      <c r="L79" s="76">
        <v>7902</v>
      </c>
      <c r="M79" s="94"/>
      <c r="N79" s="14">
        <v>10.5</v>
      </c>
      <c r="O79" s="94"/>
      <c r="P79" s="14">
        <v>3.96</v>
      </c>
      <c r="Q79" s="94"/>
      <c r="R79" s="76"/>
    </row>
    <row r="80" spans="2:18" s="11" customFormat="1" ht="15" customHeight="1" x14ac:dyDescent="0.2">
      <c r="B80" s="75">
        <v>2015</v>
      </c>
      <c r="C80" s="75" t="s">
        <v>50</v>
      </c>
      <c r="D80" s="76">
        <v>3574</v>
      </c>
      <c r="E80" s="76">
        <v>11811</v>
      </c>
      <c r="F80" s="76">
        <v>418</v>
      </c>
      <c r="G80" s="94"/>
      <c r="H80" s="76">
        <v>645</v>
      </c>
      <c r="I80" s="94"/>
      <c r="J80" s="76">
        <v>323</v>
      </c>
      <c r="K80" s="94"/>
      <c r="L80" s="76">
        <v>15347</v>
      </c>
      <c r="M80" s="94"/>
      <c r="N80" s="14">
        <v>11.7</v>
      </c>
      <c r="O80" s="94"/>
      <c r="P80" s="14">
        <v>5.46</v>
      </c>
      <c r="Q80" s="94"/>
      <c r="R80" s="76"/>
    </row>
    <row r="81" spans="2:18" s="11" customFormat="1" ht="15" customHeight="1" x14ac:dyDescent="0.2">
      <c r="B81" s="265" t="s">
        <v>24</v>
      </c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14"/>
      <c r="O81" s="94"/>
      <c r="P81" s="14"/>
      <c r="Q81" s="94"/>
      <c r="R81" s="76"/>
    </row>
    <row r="82" spans="2:18" s="11" customFormat="1" ht="15" customHeight="1" x14ac:dyDescent="0.2">
      <c r="B82" s="75">
        <v>2020</v>
      </c>
      <c r="C82" s="73"/>
      <c r="D82" s="76">
        <v>951</v>
      </c>
      <c r="E82" s="76">
        <v>3526</v>
      </c>
      <c r="F82" s="76">
        <v>95</v>
      </c>
      <c r="G82" s="94" t="s">
        <v>357</v>
      </c>
      <c r="H82" s="76">
        <v>109</v>
      </c>
      <c r="I82" s="94" t="s">
        <v>357</v>
      </c>
      <c r="J82" s="76">
        <v>24</v>
      </c>
      <c r="K82" s="94" t="s">
        <v>357</v>
      </c>
      <c r="L82" s="76">
        <v>1443</v>
      </c>
      <c r="M82" s="94" t="s">
        <v>357</v>
      </c>
      <c r="N82" s="14">
        <v>9.99</v>
      </c>
      <c r="O82" s="94" t="s">
        <v>357</v>
      </c>
      <c r="P82" s="14">
        <v>3.09</v>
      </c>
      <c r="Q82" s="94" t="s">
        <v>357</v>
      </c>
      <c r="R82" s="76"/>
    </row>
    <row r="83" spans="2:18" s="11" customFormat="1" ht="15" customHeight="1" x14ac:dyDescent="0.2">
      <c r="B83" s="75">
        <v>2019</v>
      </c>
      <c r="C83" s="254"/>
      <c r="D83" s="76">
        <v>900</v>
      </c>
      <c r="E83" s="76">
        <v>3411</v>
      </c>
      <c r="F83" s="76">
        <v>55</v>
      </c>
      <c r="G83" s="94" t="s">
        <v>274</v>
      </c>
      <c r="H83" s="76">
        <v>63</v>
      </c>
      <c r="I83" s="94" t="s">
        <v>274</v>
      </c>
      <c r="J83" s="76">
        <v>27</v>
      </c>
      <c r="K83" s="94" t="s">
        <v>274</v>
      </c>
      <c r="L83" s="76">
        <v>1743</v>
      </c>
      <c r="M83" s="94" t="s">
        <v>274</v>
      </c>
      <c r="N83" s="14">
        <v>6.11</v>
      </c>
      <c r="O83" s="94" t="s">
        <v>274</v>
      </c>
      <c r="P83" s="14">
        <v>1.85</v>
      </c>
      <c r="Q83" s="94" t="s">
        <v>274</v>
      </c>
      <c r="R83" s="76"/>
    </row>
    <row r="84" spans="2:18" s="11" customFormat="1" ht="15" customHeight="1" x14ac:dyDescent="0.2">
      <c r="B84" s="75">
        <v>2018</v>
      </c>
      <c r="C84" s="73"/>
      <c r="D84" s="76">
        <v>884</v>
      </c>
      <c r="E84" s="76">
        <v>3135</v>
      </c>
      <c r="F84" s="76">
        <v>44</v>
      </c>
      <c r="G84" s="94"/>
      <c r="H84" s="76">
        <v>45</v>
      </c>
      <c r="I84" s="94"/>
      <c r="J84" s="76">
        <v>15</v>
      </c>
      <c r="K84" s="94"/>
      <c r="L84" s="76">
        <v>211</v>
      </c>
      <c r="M84" s="94"/>
      <c r="N84" s="14">
        <v>4.9800000000000004</v>
      </c>
      <c r="O84" s="94"/>
      <c r="P84" s="14">
        <v>1.44</v>
      </c>
      <c r="Q84" s="94"/>
      <c r="R84" s="76"/>
    </row>
    <row r="85" spans="2:18" s="11" customFormat="1" ht="15" customHeight="1" x14ac:dyDescent="0.2">
      <c r="B85" s="75">
        <v>2017</v>
      </c>
      <c r="C85" s="254"/>
      <c r="D85" s="76">
        <v>856</v>
      </c>
      <c r="E85" s="76">
        <v>2993</v>
      </c>
      <c r="F85" s="76">
        <v>38</v>
      </c>
      <c r="G85" s="94"/>
      <c r="H85" s="76">
        <v>49</v>
      </c>
      <c r="I85" s="94"/>
      <c r="J85" s="76">
        <v>22</v>
      </c>
      <c r="K85" s="94"/>
      <c r="L85" s="76">
        <v>522</v>
      </c>
      <c r="M85" s="94"/>
      <c r="N85" s="14">
        <v>4.4400000000000004</v>
      </c>
      <c r="O85" s="94"/>
      <c r="P85" s="14">
        <v>1.64</v>
      </c>
      <c r="Q85" s="94"/>
      <c r="R85" s="76"/>
    </row>
    <row r="86" spans="2:18" s="11" customFormat="1" ht="15" customHeight="1" x14ac:dyDescent="0.2">
      <c r="B86" s="75">
        <v>2016</v>
      </c>
      <c r="C86" s="254"/>
      <c r="D86" s="76">
        <v>868</v>
      </c>
      <c r="E86" s="76">
        <v>3039</v>
      </c>
      <c r="F86" s="76">
        <v>59</v>
      </c>
      <c r="G86" s="94"/>
      <c r="H86" s="76">
        <v>108</v>
      </c>
      <c r="I86" s="94"/>
      <c r="J86" s="76">
        <v>77</v>
      </c>
      <c r="K86" s="94"/>
      <c r="L86" s="76">
        <v>1214</v>
      </c>
      <c r="M86" s="94"/>
      <c r="N86" s="14">
        <v>6.8</v>
      </c>
      <c r="O86" s="94"/>
      <c r="P86" s="14">
        <v>3.55</v>
      </c>
      <c r="Q86" s="94"/>
      <c r="R86" s="76"/>
    </row>
    <row r="87" spans="2:18" s="11" customFormat="1" ht="15" customHeight="1" x14ac:dyDescent="0.2">
      <c r="B87" s="75">
        <v>2015</v>
      </c>
      <c r="C87" s="75" t="s">
        <v>50</v>
      </c>
      <c r="D87" s="76">
        <v>867</v>
      </c>
      <c r="E87" s="76">
        <v>2884</v>
      </c>
      <c r="F87" s="76">
        <v>54</v>
      </c>
      <c r="G87" s="94"/>
      <c r="H87" s="76">
        <v>69</v>
      </c>
      <c r="I87" s="94"/>
      <c r="J87" s="76">
        <v>44</v>
      </c>
      <c r="K87" s="94"/>
      <c r="L87" s="76">
        <v>900</v>
      </c>
      <c r="M87" s="94"/>
      <c r="N87" s="14">
        <v>6.23</v>
      </c>
      <c r="O87" s="94"/>
      <c r="P87" s="14">
        <v>2.39</v>
      </c>
      <c r="Q87" s="94"/>
      <c r="R87" s="76"/>
    </row>
    <row r="88" spans="2:18" s="11" customFormat="1" ht="15" customHeight="1" x14ac:dyDescent="0.2">
      <c r="B88" s="265" t="s">
        <v>25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14"/>
      <c r="O88" s="94"/>
      <c r="P88" s="14"/>
      <c r="Q88" s="94"/>
      <c r="R88" s="76"/>
    </row>
    <row r="89" spans="2:18" s="11" customFormat="1" ht="15" customHeight="1" x14ac:dyDescent="0.2">
      <c r="B89" s="75">
        <v>2020</v>
      </c>
      <c r="C89" s="73"/>
      <c r="D89" s="76">
        <v>3777</v>
      </c>
      <c r="E89" s="76">
        <v>15869</v>
      </c>
      <c r="F89" s="76">
        <v>592</v>
      </c>
      <c r="G89" s="94" t="s">
        <v>357</v>
      </c>
      <c r="H89" s="76">
        <v>785</v>
      </c>
      <c r="I89" s="94" t="s">
        <v>357</v>
      </c>
      <c r="J89" s="76">
        <v>303</v>
      </c>
      <c r="K89" s="94" t="s">
        <v>357</v>
      </c>
      <c r="L89" s="76">
        <v>7668</v>
      </c>
      <c r="M89" s="94" t="s">
        <v>357</v>
      </c>
      <c r="N89" s="14">
        <v>15.67</v>
      </c>
      <c r="O89" s="94" t="s">
        <v>357</v>
      </c>
      <c r="P89" s="14">
        <v>4.95</v>
      </c>
      <c r="Q89" s="94" t="s">
        <v>357</v>
      </c>
      <c r="R89" s="76"/>
    </row>
    <row r="90" spans="2:18" s="11" customFormat="1" ht="15" customHeight="1" x14ac:dyDescent="0.2">
      <c r="B90" s="75">
        <v>2019</v>
      </c>
      <c r="C90" s="254"/>
      <c r="D90" s="76">
        <v>3935</v>
      </c>
      <c r="E90" s="76">
        <v>17400</v>
      </c>
      <c r="F90" s="76">
        <v>545</v>
      </c>
      <c r="G90" s="94" t="s">
        <v>274</v>
      </c>
      <c r="H90" s="76">
        <v>796</v>
      </c>
      <c r="I90" s="94" t="s">
        <v>274</v>
      </c>
      <c r="J90" s="76">
        <v>354</v>
      </c>
      <c r="K90" s="94" t="s">
        <v>274</v>
      </c>
      <c r="L90" s="76">
        <v>11772</v>
      </c>
      <c r="M90" s="94" t="s">
        <v>274</v>
      </c>
      <c r="N90" s="14">
        <v>13.85</v>
      </c>
      <c r="O90" s="94" t="s">
        <v>274</v>
      </c>
      <c r="P90" s="14">
        <v>4.57</v>
      </c>
      <c r="Q90" s="94" t="s">
        <v>274</v>
      </c>
      <c r="R90" s="76"/>
    </row>
    <row r="91" spans="2:18" s="11" customFormat="1" ht="15" customHeight="1" x14ac:dyDescent="0.2">
      <c r="B91" s="75">
        <v>2018</v>
      </c>
      <c r="C91" s="73"/>
      <c r="D91" s="76">
        <v>3747</v>
      </c>
      <c r="E91" s="76">
        <v>16491</v>
      </c>
      <c r="F91" s="76">
        <v>400</v>
      </c>
      <c r="G91" s="94"/>
      <c r="H91" s="76">
        <v>608</v>
      </c>
      <c r="I91" s="94"/>
      <c r="J91" s="76">
        <v>275</v>
      </c>
      <c r="K91" s="94"/>
      <c r="L91" s="76">
        <v>8230</v>
      </c>
      <c r="M91" s="94"/>
      <c r="N91" s="14">
        <v>10.68</v>
      </c>
      <c r="O91" s="94"/>
      <c r="P91" s="14">
        <v>3.69</v>
      </c>
      <c r="Q91" s="94"/>
      <c r="R91" s="76"/>
    </row>
    <row r="92" spans="2:18" s="11" customFormat="1" ht="15" customHeight="1" x14ac:dyDescent="0.2">
      <c r="B92" s="75">
        <v>2017</v>
      </c>
      <c r="C92" s="254"/>
      <c r="D92" s="76">
        <v>3282</v>
      </c>
      <c r="E92" s="76">
        <v>15250</v>
      </c>
      <c r="F92" s="76">
        <v>340</v>
      </c>
      <c r="G92" s="94"/>
      <c r="H92" s="76">
        <v>446</v>
      </c>
      <c r="I92" s="94"/>
      <c r="J92" s="76">
        <v>188</v>
      </c>
      <c r="K92" s="94"/>
      <c r="L92" s="76">
        <v>5865</v>
      </c>
      <c r="M92" s="94"/>
      <c r="N92" s="14">
        <v>10.36</v>
      </c>
      <c r="O92" s="94"/>
      <c r="P92" s="14">
        <v>2.92</v>
      </c>
      <c r="Q92" s="94"/>
      <c r="R92" s="76"/>
    </row>
    <row r="93" spans="2:18" s="11" customFormat="1" ht="15" customHeight="1" x14ac:dyDescent="0.2">
      <c r="B93" s="75">
        <v>2016</v>
      </c>
      <c r="C93" s="254"/>
      <c r="D93" s="76">
        <v>2809</v>
      </c>
      <c r="E93" s="76">
        <v>13816</v>
      </c>
      <c r="F93" s="76">
        <v>283</v>
      </c>
      <c r="G93" s="94"/>
      <c r="H93" s="76">
        <v>432</v>
      </c>
      <c r="I93" s="94"/>
      <c r="J93" s="76">
        <v>209</v>
      </c>
      <c r="K93" s="94"/>
      <c r="L93" s="76">
        <v>4842</v>
      </c>
      <c r="M93" s="94"/>
      <c r="N93" s="14">
        <v>10.07</v>
      </c>
      <c r="O93" s="94"/>
      <c r="P93" s="14">
        <v>3.13</v>
      </c>
      <c r="Q93" s="94"/>
      <c r="R93" s="76"/>
    </row>
    <row r="94" spans="2:18" s="11" customFormat="1" ht="15" customHeight="1" x14ac:dyDescent="0.2">
      <c r="B94" s="75">
        <v>2015</v>
      </c>
      <c r="C94" s="75" t="s">
        <v>50</v>
      </c>
      <c r="D94" s="76">
        <v>2524</v>
      </c>
      <c r="E94" s="76">
        <v>12666</v>
      </c>
      <c r="F94" s="76">
        <v>305</v>
      </c>
      <c r="G94" s="94"/>
      <c r="H94" s="76">
        <v>504</v>
      </c>
      <c r="I94" s="94"/>
      <c r="J94" s="76">
        <v>316</v>
      </c>
      <c r="K94" s="94"/>
      <c r="L94" s="76">
        <v>6653</v>
      </c>
      <c r="M94" s="94"/>
      <c r="N94" s="14">
        <v>12.08</v>
      </c>
      <c r="O94" s="94"/>
      <c r="P94" s="14">
        <v>3.98</v>
      </c>
      <c r="Q94" s="94"/>
      <c r="R94" s="76"/>
    </row>
    <row r="95" spans="2:18" s="11" customFormat="1" ht="15" customHeight="1" x14ac:dyDescent="0.2">
      <c r="B95" s="265" t="s">
        <v>26</v>
      </c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14"/>
      <c r="O95" s="94"/>
      <c r="P95" s="14"/>
      <c r="Q95" s="94"/>
      <c r="R95" s="76"/>
    </row>
    <row r="96" spans="2:18" s="11" customFormat="1" ht="15" customHeight="1" x14ac:dyDescent="0.2">
      <c r="B96" s="75">
        <v>2020</v>
      </c>
      <c r="C96" s="73"/>
      <c r="D96" s="76">
        <v>393</v>
      </c>
      <c r="E96" s="76">
        <v>1731</v>
      </c>
      <c r="F96" s="76">
        <v>53</v>
      </c>
      <c r="G96" s="94" t="s">
        <v>357</v>
      </c>
      <c r="H96" s="76">
        <v>58</v>
      </c>
      <c r="I96" s="94" t="s">
        <v>357</v>
      </c>
      <c r="J96" s="76">
        <v>13</v>
      </c>
      <c r="K96" s="94" t="s">
        <v>357</v>
      </c>
      <c r="L96" s="76">
        <v>1046</v>
      </c>
      <c r="M96" s="94" t="s">
        <v>357</v>
      </c>
      <c r="N96" s="14">
        <v>13.49</v>
      </c>
      <c r="O96" s="94" t="s">
        <v>357</v>
      </c>
      <c r="P96" s="14">
        <v>3.35</v>
      </c>
      <c r="Q96" s="94" t="s">
        <v>357</v>
      </c>
      <c r="R96" s="76"/>
    </row>
    <row r="97" spans="2:18" s="11" customFormat="1" ht="15" customHeight="1" x14ac:dyDescent="0.2">
      <c r="B97" s="75">
        <v>2019</v>
      </c>
      <c r="C97" s="254"/>
      <c r="D97" s="76">
        <v>372</v>
      </c>
      <c r="E97" s="76">
        <v>1642</v>
      </c>
      <c r="F97" s="76">
        <v>48</v>
      </c>
      <c r="G97" s="94" t="s">
        <v>274</v>
      </c>
      <c r="H97" s="76">
        <v>60</v>
      </c>
      <c r="I97" s="94" t="s">
        <v>274</v>
      </c>
      <c r="J97" s="76">
        <v>22</v>
      </c>
      <c r="K97" s="94" t="s">
        <v>274</v>
      </c>
      <c r="L97" s="76">
        <v>938</v>
      </c>
      <c r="M97" s="94" t="s">
        <v>274</v>
      </c>
      <c r="N97" s="14">
        <v>12.9</v>
      </c>
      <c r="O97" s="94" t="s">
        <v>274</v>
      </c>
      <c r="P97" s="14">
        <v>3.65</v>
      </c>
      <c r="Q97" s="94" t="s">
        <v>274</v>
      </c>
      <c r="R97" s="76"/>
    </row>
    <row r="98" spans="2:18" s="11" customFormat="1" ht="15" customHeight="1" x14ac:dyDescent="0.2">
      <c r="B98" s="75">
        <v>2018</v>
      </c>
      <c r="C98" s="73"/>
      <c r="D98" s="76">
        <v>332</v>
      </c>
      <c r="E98" s="76">
        <v>1403</v>
      </c>
      <c r="F98" s="76">
        <v>35</v>
      </c>
      <c r="G98" s="94"/>
      <c r="H98" s="76">
        <v>36</v>
      </c>
      <c r="I98" s="94"/>
      <c r="J98" s="76">
        <v>8</v>
      </c>
      <c r="K98" s="94"/>
      <c r="L98" s="76">
        <v>390</v>
      </c>
      <c r="M98" s="94"/>
      <c r="N98" s="14">
        <v>10.54</v>
      </c>
      <c r="O98" s="94"/>
      <c r="P98" s="14">
        <v>2.57</v>
      </c>
      <c r="Q98" s="94"/>
      <c r="R98" s="76"/>
    </row>
    <row r="99" spans="2:18" s="11" customFormat="1" ht="15" customHeight="1" x14ac:dyDescent="0.2">
      <c r="B99" s="75">
        <v>2017</v>
      </c>
      <c r="C99" s="254"/>
      <c r="D99" s="76">
        <v>320</v>
      </c>
      <c r="E99" s="76">
        <v>1211</v>
      </c>
      <c r="F99" s="76">
        <v>39</v>
      </c>
      <c r="G99" s="94"/>
      <c r="H99" s="76">
        <v>51</v>
      </c>
      <c r="I99" s="94"/>
      <c r="J99" s="76">
        <v>21</v>
      </c>
      <c r="K99" s="94"/>
      <c r="L99" s="76">
        <v>364</v>
      </c>
      <c r="M99" s="94"/>
      <c r="N99" s="14">
        <v>12.19</v>
      </c>
      <c r="O99" s="94"/>
      <c r="P99" s="14">
        <v>4.21</v>
      </c>
      <c r="Q99" s="94"/>
      <c r="R99" s="76"/>
    </row>
    <row r="100" spans="2:18" s="11" customFormat="1" ht="15" customHeight="1" x14ac:dyDescent="0.2">
      <c r="B100" s="75">
        <v>2016</v>
      </c>
      <c r="C100" s="254"/>
      <c r="D100" s="76">
        <v>264</v>
      </c>
      <c r="E100" s="76">
        <v>1029</v>
      </c>
      <c r="F100" s="76">
        <v>22</v>
      </c>
      <c r="G100" s="94"/>
      <c r="H100" s="76">
        <v>24</v>
      </c>
      <c r="I100" s="94"/>
      <c r="J100" s="76">
        <v>4</v>
      </c>
      <c r="K100" s="94"/>
      <c r="L100" s="76">
        <v>250</v>
      </c>
      <c r="M100" s="94"/>
      <c r="N100" s="14">
        <v>8.33</v>
      </c>
      <c r="O100" s="94"/>
      <c r="P100" s="14">
        <v>2.33</v>
      </c>
      <c r="Q100" s="94"/>
      <c r="R100" s="76"/>
    </row>
    <row r="101" spans="2:18" s="11" customFormat="1" ht="15" customHeight="1" x14ac:dyDescent="0.2">
      <c r="B101" s="75">
        <v>2015</v>
      </c>
      <c r="C101" s="75" t="s">
        <v>50</v>
      </c>
      <c r="D101" s="76">
        <v>255</v>
      </c>
      <c r="E101" s="76">
        <v>916</v>
      </c>
      <c r="F101" s="76">
        <v>35</v>
      </c>
      <c r="G101" s="94"/>
      <c r="H101" s="76" t="s">
        <v>37</v>
      </c>
      <c r="I101" s="94"/>
      <c r="J101" s="76" t="s">
        <v>37</v>
      </c>
      <c r="K101" s="94"/>
      <c r="L101" s="76" t="s">
        <v>37</v>
      </c>
      <c r="M101" s="94"/>
      <c r="N101" s="14">
        <v>13.73</v>
      </c>
      <c r="O101" s="94"/>
      <c r="P101" s="14" t="s">
        <v>37</v>
      </c>
      <c r="Q101" s="94"/>
      <c r="R101" s="76"/>
    </row>
    <row r="102" spans="2:18" s="11" customFormat="1" ht="15" customHeight="1" x14ac:dyDescent="0.2">
      <c r="B102" s="265" t="s">
        <v>27</v>
      </c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14"/>
      <c r="O102" s="94"/>
      <c r="P102" s="14"/>
      <c r="Q102" s="94"/>
      <c r="R102" s="76"/>
    </row>
    <row r="103" spans="2:18" s="11" customFormat="1" ht="15" customHeight="1" x14ac:dyDescent="0.2">
      <c r="B103" s="75">
        <v>2020</v>
      </c>
      <c r="C103" s="73"/>
      <c r="D103" s="76">
        <v>1012</v>
      </c>
      <c r="E103" s="76">
        <v>1793</v>
      </c>
      <c r="F103" s="76">
        <v>65</v>
      </c>
      <c r="G103" s="94" t="s">
        <v>357</v>
      </c>
      <c r="H103" s="76">
        <v>73</v>
      </c>
      <c r="I103" s="94" t="s">
        <v>357</v>
      </c>
      <c r="J103" s="76">
        <v>19</v>
      </c>
      <c r="K103" s="94" t="s">
        <v>357</v>
      </c>
      <c r="L103" s="76">
        <v>809</v>
      </c>
      <c r="M103" s="94" t="s">
        <v>357</v>
      </c>
      <c r="N103" s="14">
        <v>6.42</v>
      </c>
      <c r="O103" s="94" t="s">
        <v>357</v>
      </c>
      <c r="P103" s="14">
        <v>4.07</v>
      </c>
      <c r="Q103" s="94" t="s">
        <v>357</v>
      </c>
      <c r="R103" s="76"/>
    </row>
    <row r="104" spans="2:18" s="11" customFormat="1" ht="15" customHeight="1" x14ac:dyDescent="0.2">
      <c r="B104" s="75">
        <v>2019</v>
      </c>
      <c r="C104" s="254"/>
      <c r="D104" s="76">
        <v>980</v>
      </c>
      <c r="E104" s="76">
        <v>1801</v>
      </c>
      <c r="F104" s="76">
        <v>74</v>
      </c>
      <c r="G104" s="94" t="s">
        <v>274</v>
      </c>
      <c r="H104" s="76">
        <v>84</v>
      </c>
      <c r="I104" s="94" t="s">
        <v>274</v>
      </c>
      <c r="J104" s="76">
        <v>18</v>
      </c>
      <c r="K104" s="94" t="s">
        <v>274</v>
      </c>
      <c r="L104" s="76">
        <v>3472</v>
      </c>
      <c r="M104" s="94" t="s">
        <v>274</v>
      </c>
      <c r="N104" s="14">
        <v>7.55</v>
      </c>
      <c r="O104" s="94" t="s">
        <v>274</v>
      </c>
      <c r="P104" s="14">
        <v>4.66</v>
      </c>
      <c r="Q104" s="94" t="s">
        <v>274</v>
      </c>
      <c r="R104" s="76"/>
    </row>
    <row r="105" spans="2:18" s="11" customFormat="1" ht="15" customHeight="1" x14ac:dyDescent="0.2">
      <c r="B105" s="75">
        <v>2018</v>
      </c>
      <c r="C105" s="73"/>
      <c r="D105" s="76">
        <v>913</v>
      </c>
      <c r="E105" s="76">
        <v>1641</v>
      </c>
      <c r="F105" s="76">
        <v>56</v>
      </c>
      <c r="G105" s="94"/>
      <c r="H105" s="76">
        <v>58</v>
      </c>
      <c r="I105" s="94"/>
      <c r="J105" s="76">
        <v>6</v>
      </c>
      <c r="K105" s="94"/>
      <c r="L105" s="76">
        <v>1077</v>
      </c>
      <c r="M105" s="94"/>
      <c r="N105" s="14">
        <v>6.13</v>
      </c>
      <c r="O105" s="94"/>
      <c r="P105" s="14">
        <v>3.53</v>
      </c>
      <c r="Q105" s="94"/>
      <c r="R105" s="76"/>
    </row>
    <row r="106" spans="2:18" s="11" customFormat="1" ht="15" customHeight="1" x14ac:dyDescent="0.2">
      <c r="B106" s="75">
        <v>2017</v>
      </c>
      <c r="C106" s="254"/>
      <c r="D106" s="76">
        <v>809</v>
      </c>
      <c r="E106" s="76">
        <v>1450</v>
      </c>
      <c r="F106" s="76">
        <v>40</v>
      </c>
      <c r="G106" s="94"/>
      <c r="H106" s="76">
        <v>44</v>
      </c>
      <c r="I106" s="94"/>
      <c r="J106" s="76">
        <v>2</v>
      </c>
      <c r="K106" s="94"/>
      <c r="L106" s="76">
        <v>1553</v>
      </c>
      <c r="M106" s="94"/>
      <c r="N106" s="14">
        <v>4.9400000000000004</v>
      </c>
      <c r="O106" s="94"/>
      <c r="P106" s="14">
        <v>3.03</v>
      </c>
      <c r="Q106" s="94"/>
      <c r="R106" s="76"/>
    </row>
    <row r="107" spans="2:18" s="11" customFormat="1" ht="15" customHeight="1" x14ac:dyDescent="0.2">
      <c r="B107" s="75">
        <v>2016</v>
      </c>
      <c r="C107" s="254"/>
      <c r="D107" s="76">
        <v>726</v>
      </c>
      <c r="E107" s="76">
        <v>1290</v>
      </c>
      <c r="F107" s="76">
        <v>49</v>
      </c>
      <c r="G107" s="94"/>
      <c r="H107" s="76">
        <v>60</v>
      </c>
      <c r="I107" s="94"/>
      <c r="J107" s="76">
        <v>23</v>
      </c>
      <c r="K107" s="94"/>
      <c r="L107" s="76">
        <v>1455</v>
      </c>
      <c r="M107" s="94"/>
      <c r="N107" s="14">
        <v>6.75</v>
      </c>
      <c r="O107" s="94"/>
      <c r="P107" s="14">
        <v>4.6500000000000004</v>
      </c>
      <c r="Q107" s="94"/>
      <c r="R107" s="76"/>
    </row>
    <row r="108" spans="2:18" s="11" customFormat="1" ht="15" customHeight="1" x14ac:dyDescent="0.2">
      <c r="B108" s="75">
        <v>2015</v>
      </c>
      <c r="C108" s="75" t="s">
        <v>50</v>
      </c>
      <c r="D108" s="76">
        <v>677</v>
      </c>
      <c r="E108" s="76">
        <v>1177</v>
      </c>
      <c r="F108" s="76">
        <v>40</v>
      </c>
      <c r="G108" s="94"/>
      <c r="H108" s="76">
        <v>40</v>
      </c>
      <c r="I108" s="94"/>
      <c r="J108" s="76">
        <v>6</v>
      </c>
      <c r="K108" s="94"/>
      <c r="L108" s="76">
        <v>1381</v>
      </c>
      <c r="M108" s="94"/>
      <c r="N108" s="14">
        <v>5.91</v>
      </c>
      <c r="O108" s="94"/>
      <c r="P108" s="14">
        <v>3.4</v>
      </c>
      <c r="Q108" s="94"/>
      <c r="R108" s="76"/>
    </row>
    <row r="109" spans="2:18" s="11" customFormat="1" ht="15" customHeight="1" x14ac:dyDescent="0.2">
      <c r="B109" s="265" t="s">
        <v>28</v>
      </c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14"/>
      <c r="O109" s="94"/>
      <c r="P109" s="14"/>
      <c r="Q109" s="94"/>
      <c r="R109" s="76"/>
    </row>
    <row r="110" spans="2:18" s="11" customFormat="1" ht="15" customHeight="1" x14ac:dyDescent="0.2">
      <c r="B110" s="75">
        <v>2020</v>
      </c>
      <c r="C110" s="73"/>
      <c r="D110" s="76">
        <v>2469</v>
      </c>
      <c r="E110" s="76">
        <v>4613</v>
      </c>
      <c r="F110" s="76">
        <v>273</v>
      </c>
      <c r="G110" s="94" t="s">
        <v>357</v>
      </c>
      <c r="H110" s="76">
        <v>299</v>
      </c>
      <c r="I110" s="94" t="s">
        <v>357</v>
      </c>
      <c r="J110" s="76">
        <v>55</v>
      </c>
      <c r="K110" s="94" t="s">
        <v>357</v>
      </c>
      <c r="L110" s="76">
        <v>3719</v>
      </c>
      <c r="M110" s="94" t="s">
        <v>357</v>
      </c>
      <c r="N110" s="14">
        <v>11.06</v>
      </c>
      <c r="O110" s="94" t="s">
        <v>357</v>
      </c>
      <c r="P110" s="14">
        <v>6.48</v>
      </c>
      <c r="Q110" s="94" t="s">
        <v>357</v>
      </c>
      <c r="R110" s="76"/>
    </row>
    <row r="111" spans="2:18" s="11" customFormat="1" ht="15" customHeight="1" x14ac:dyDescent="0.2">
      <c r="B111" s="75">
        <v>2019</v>
      </c>
      <c r="C111" s="254"/>
      <c r="D111" s="76">
        <v>2324</v>
      </c>
      <c r="E111" s="76">
        <v>4388</v>
      </c>
      <c r="F111" s="76">
        <v>226</v>
      </c>
      <c r="G111" s="94" t="s">
        <v>274</v>
      </c>
      <c r="H111" s="76">
        <v>249</v>
      </c>
      <c r="I111" s="94" t="s">
        <v>274</v>
      </c>
      <c r="J111" s="76">
        <v>43</v>
      </c>
      <c r="K111" s="94" t="s">
        <v>274</v>
      </c>
      <c r="L111" s="76">
        <v>2433</v>
      </c>
      <c r="M111" s="94" t="s">
        <v>274</v>
      </c>
      <c r="N111" s="14">
        <v>9.7200000000000006</v>
      </c>
      <c r="O111" s="94" t="s">
        <v>274</v>
      </c>
      <c r="P111" s="14">
        <v>5.67</v>
      </c>
      <c r="Q111" s="94" t="s">
        <v>274</v>
      </c>
      <c r="R111" s="76"/>
    </row>
    <row r="112" spans="2:18" s="11" customFormat="1" ht="15" customHeight="1" x14ac:dyDescent="0.2">
      <c r="B112" s="75">
        <v>2018</v>
      </c>
      <c r="C112" s="73"/>
      <c r="D112" s="76">
        <v>2229</v>
      </c>
      <c r="E112" s="76">
        <v>4153</v>
      </c>
      <c r="F112" s="76">
        <v>264</v>
      </c>
      <c r="G112" s="94"/>
      <c r="H112" s="76">
        <v>298</v>
      </c>
      <c r="I112" s="94"/>
      <c r="J112" s="76">
        <v>61</v>
      </c>
      <c r="K112" s="94"/>
      <c r="L112" s="76">
        <v>2009</v>
      </c>
      <c r="M112" s="94"/>
      <c r="N112" s="14">
        <v>11.84</v>
      </c>
      <c r="O112" s="94"/>
      <c r="P112" s="14">
        <v>7.18</v>
      </c>
      <c r="Q112" s="94"/>
      <c r="R112" s="76"/>
    </row>
    <row r="113" spans="2:18" s="11" customFormat="1" ht="15" customHeight="1" x14ac:dyDescent="0.2">
      <c r="B113" s="75">
        <v>2017</v>
      </c>
      <c r="C113" s="254"/>
      <c r="D113" s="76">
        <v>2076</v>
      </c>
      <c r="E113" s="76">
        <v>3686</v>
      </c>
      <c r="F113" s="76">
        <v>205</v>
      </c>
      <c r="G113" s="94"/>
      <c r="H113" s="76">
        <v>247</v>
      </c>
      <c r="I113" s="94"/>
      <c r="J113" s="76">
        <v>41</v>
      </c>
      <c r="K113" s="94"/>
      <c r="L113" s="76">
        <v>1995</v>
      </c>
      <c r="M113" s="94"/>
      <c r="N113" s="14">
        <v>9.8699999999999992</v>
      </c>
      <c r="O113" s="94"/>
      <c r="P113" s="14">
        <v>6.7</v>
      </c>
      <c r="Q113" s="94"/>
      <c r="R113" s="76"/>
    </row>
    <row r="114" spans="2:18" s="11" customFormat="1" ht="15" customHeight="1" x14ac:dyDescent="0.2">
      <c r="B114" s="75">
        <v>2016</v>
      </c>
      <c r="C114" s="254"/>
      <c r="D114" s="76">
        <v>1925</v>
      </c>
      <c r="E114" s="76">
        <v>3299</v>
      </c>
      <c r="F114" s="76">
        <v>187</v>
      </c>
      <c r="G114" s="94"/>
      <c r="H114" s="76">
        <v>196</v>
      </c>
      <c r="I114" s="94"/>
      <c r="J114" s="76">
        <v>26</v>
      </c>
      <c r="K114" s="94"/>
      <c r="L114" s="76">
        <v>1503</v>
      </c>
      <c r="M114" s="94"/>
      <c r="N114" s="14">
        <v>9.7100000000000009</v>
      </c>
      <c r="O114" s="94"/>
      <c r="P114" s="14">
        <v>5.94</v>
      </c>
      <c r="Q114" s="94"/>
      <c r="R114" s="76"/>
    </row>
    <row r="115" spans="2:18" s="11" customFormat="1" ht="15" customHeight="1" x14ac:dyDescent="0.2">
      <c r="B115" s="75">
        <v>2015</v>
      </c>
      <c r="C115" s="75" t="s">
        <v>50</v>
      </c>
      <c r="D115" s="76">
        <v>1862</v>
      </c>
      <c r="E115" s="76">
        <v>3076</v>
      </c>
      <c r="F115" s="76">
        <v>222</v>
      </c>
      <c r="G115" s="94"/>
      <c r="H115" s="76">
        <v>248</v>
      </c>
      <c r="I115" s="94"/>
      <c r="J115" s="76">
        <v>56</v>
      </c>
      <c r="K115" s="94"/>
      <c r="L115" s="76">
        <v>2041</v>
      </c>
      <c r="M115" s="94"/>
      <c r="N115" s="14">
        <v>11.92</v>
      </c>
      <c r="O115" s="94"/>
      <c r="P115" s="14">
        <v>8.06</v>
      </c>
      <c r="Q115" s="94"/>
      <c r="R115" s="76"/>
    </row>
    <row r="116" spans="2:18" s="11" customFormat="1" ht="15" customHeight="1" x14ac:dyDescent="0.2">
      <c r="B116" s="265" t="s">
        <v>29</v>
      </c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14"/>
      <c r="O116" s="94"/>
      <c r="P116" s="14"/>
      <c r="Q116" s="94"/>
      <c r="R116" s="76"/>
    </row>
    <row r="117" spans="2:18" s="11" customFormat="1" ht="15" customHeight="1" x14ac:dyDescent="0.2">
      <c r="B117" s="75">
        <v>2020</v>
      </c>
      <c r="C117" s="73"/>
      <c r="D117" s="76">
        <v>4309</v>
      </c>
      <c r="E117" s="76">
        <v>8700</v>
      </c>
      <c r="F117" s="76">
        <v>1038</v>
      </c>
      <c r="G117" s="94" t="s">
        <v>357</v>
      </c>
      <c r="H117" s="76">
        <v>1072</v>
      </c>
      <c r="I117" s="94" t="s">
        <v>357</v>
      </c>
      <c r="J117" s="76">
        <v>45</v>
      </c>
      <c r="K117" s="94" t="s">
        <v>357</v>
      </c>
      <c r="L117" s="76">
        <v>5688</v>
      </c>
      <c r="M117" s="94" t="s">
        <v>357</v>
      </c>
      <c r="N117" s="14">
        <v>24.09</v>
      </c>
      <c r="O117" s="94" t="s">
        <v>357</v>
      </c>
      <c r="P117" s="14">
        <v>12.32</v>
      </c>
      <c r="Q117" s="94" t="s">
        <v>357</v>
      </c>
      <c r="R117" s="76"/>
    </row>
    <row r="118" spans="2:18" s="11" customFormat="1" ht="15" customHeight="1" x14ac:dyDescent="0.2">
      <c r="B118" s="75">
        <v>2019</v>
      </c>
      <c r="C118" s="254"/>
      <c r="D118" s="76">
        <v>4582</v>
      </c>
      <c r="E118" s="76">
        <v>8204</v>
      </c>
      <c r="F118" s="76">
        <v>1111</v>
      </c>
      <c r="G118" s="94" t="s">
        <v>274</v>
      </c>
      <c r="H118" s="76">
        <v>1116</v>
      </c>
      <c r="I118" s="94" t="s">
        <v>274</v>
      </c>
      <c r="J118" s="76">
        <v>19</v>
      </c>
      <c r="K118" s="94" t="s">
        <v>274</v>
      </c>
      <c r="L118" s="76">
        <v>5846</v>
      </c>
      <c r="M118" s="94" t="s">
        <v>274</v>
      </c>
      <c r="N118" s="14">
        <v>24.25</v>
      </c>
      <c r="O118" s="94" t="s">
        <v>274</v>
      </c>
      <c r="P118" s="14">
        <v>13.6</v>
      </c>
      <c r="Q118" s="94" t="s">
        <v>274</v>
      </c>
      <c r="R118" s="76"/>
    </row>
    <row r="119" spans="2:18" s="11" customFormat="1" ht="15" customHeight="1" x14ac:dyDescent="0.2">
      <c r="B119" s="75">
        <v>2018</v>
      </c>
      <c r="C119" s="73"/>
      <c r="D119" s="76">
        <v>4485</v>
      </c>
      <c r="E119" s="76">
        <v>7723</v>
      </c>
      <c r="F119" s="76">
        <v>1192</v>
      </c>
      <c r="G119" s="94"/>
      <c r="H119" s="76">
        <v>1200</v>
      </c>
      <c r="I119" s="94"/>
      <c r="J119" s="76">
        <v>12</v>
      </c>
      <c r="K119" s="94"/>
      <c r="L119" s="76">
        <v>4690</v>
      </c>
      <c r="M119" s="94"/>
      <c r="N119" s="14">
        <v>26.58</v>
      </c>
      <c r="O119" s="94"/>
      <c r="P119" s="14">
        <v>15.54</v>
      </c>
      <c r="Q119" s="94"/>
      <c r="R119" s="76"/>
    </row>
    <row r="120" spans="2:18" s="11" customFormat="1" ht="15" customHeight="1" x14ac:dyDescent="0.2">
      <c r="B120" s="75">
        <v>2017</v>
      </c>
      <c r="C120" s="254"/>
      <c r="D120" s="76">
        <v>4369</v>
      </c>
      <c r="E120" s="76">
        <v>6937</v>
      </c>
      <c r="F120" s="76">
        <v>1047</v>
      </c>
      <c r="G120" s="94"/>
      <c r="H120" s="76">
        <v>1061</v>
      </c>
      <c r="I120" s="94"/>
      <c r="J120" s="76">
        <v>21</v>
      </c>
      <c r="K120" s="94"/>
      <c r="L120" s="76">
        <v>4472</v>
      </c>
      <c r="M120" s="94"/>
      <c r="N120" s="14">
        <v>23.96</v>
      </c>
      <c r="O120" s="94"/>
      <c r="P120" s="14">
        <v>15.29</v>
      </c>
      <c r="Q120" s="94"/>
      <c r="R120" s="76"/>
    </row>
    <row r="121" spans="2:18" s="11" customFormat="1" ht="15" customHeight="1" x14ac:dyDescent="0.2">
      <c r="B121" s="75">
        <v>2016</v>
      </c>
      <c r="C121" s="254"/>
      <c r="D121" s="76">
        <v>4063</v>
      </c>
      <c r="E121" s="76">
        <v>6503</v>
      </c>
      <c r="F121" s="76">
        <v>967</v>
      </c>
      <c r="G121" s="94"/>
      <c r="H121" s="76">
        <v>979</v>
      </c>
      <c r="I121" s="94"/>
      <c r="J121" s="76">
        <v>19</v>
      </c>
      <c r="K121" s="94"/>
      <c r="L121" s="76">
        <v>4629</v>
      </c>
      <c r="M121" s="94"/>
      <c r="N121" s="14">
        <v>23.8</v>
      </c>
      <c r="O121" s="94"/>
      <c r="P121" s="14">
        <v>15.05</v>
      </c>
      <c r="Q121" s="94"/>
      <c r="R121" s="76"/>
    </row>
    <row r="122" spans="2:18" s="11" customFormat="1" ht="15" customHeight="1" x14ac:dyDescent="0.2">
      <c r="B122" s="75">
        <v>2015</v>
      </c>
      <c r="C122" s="75" t="s">
        <v>50</v>
      </c>
      <c r="D122" s="76">
        <v>3782</v>
      </c>
      <c r="E122" s="76">
        <v>6109</v>
      </c>
      <c r="F122" s="76">
        <v>939</v>
      </c>
      <c r="G122" s="94"/>
      <c r="H122" s="76">
        <v>946</v>
      </c>
      <c r="I122" s="94"/>
      <c r="J122" s="76">
        <v>21</v>
      </c>
      <c r="K122" s="94"/>
      <c r="L122" s="76">
        <v>3907</v>
      </c>
      <c r="M122" s="94"/>
      <c r="N122" s="14">
        <v>24.83</v>
      </c>
      <c r="O122" s="94"/>
      <c r="P122" s="14">
        <v>15.49</v>
      </c>
      <c r="Q122" s="94"/>
      <c r="R122" s="76"/>
    </row>
    <row r="123" spans="2:18" s="11" customFormat="1" ht="15" customHeight="1" x14ac:dyDescent="0.2">
      <c r="B123" s="265" t="s">
        <v>30</v>
      </c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14"/>
      <c r="O123" s="94"/>
      <c r="P123" s="14"/>
      <c r="Q123" s="94"/>
      <c r="R123" s="76"/>
    </row>
    <row r="124" spans="2:18" s="11" customFormat="1" ht="15" customHeight="1" x14ac:dyDescent="0.2">
      <c r="B124" s="75">
        <v>2020</v>
      </c>
      <c r="C124" s="73"/>
      <c r="D124" s="76">
        <v>878</v>
      </c>
      <c r="E124" s="76">
        <v>1695</v>
      </c>
      <c r="F124" s="76">
        <v>136</v>
      </c>
      <c r="G124" s="94" t="s">
        <v>357</v>
      </c>
      <c r="H124" s="76">
        <v>137</v>
      </c>
      <c r="I124" s="94" t="s">
        <v>357</v>
      </c>
      <c r="J124" s="76">
        <v>4</v>
      </c>
      <c r="K124" s="94" t="s">
        <v>357</v>
      </c>
      <c r="L124" s="76">
        <v>579</v>
      </c>
      <c r="M124" s="94" t="s">
        <v>357</v>
      </c>
      <c r="N124" s="14">
        <v>15.49</v>
      </c>
      <c r="O124" s="94" t="s">
        <v>357</v>
      </c>
      <c r="P124" s="14">
        <v>8.08</v>
      </c>
      <c r="Q124" s="94" t="s">
        <v>357</v>
      </c>
      <c r="R124" s="76"/>
    </row>
    <row r="125" spans="2:18" s="11" customFormat="1" ht="15" customHeight="1" x14ac:dyDescent="0.2">
      <c r="B125" s="75">
        <v>2019</v>
      </c>
      <c r="C125" s="254"/>
      <c r="D125" s="76">
        <v>854</v>
      </c>
      <c r="E125" s="76">
        <v>1674</v>
      </c>
      <c r="F125" s="76">
        <v>121</v>
      </c>
      <c r="G125" s="94" t="s">
        <v>274</v>
      </c>
      <c r="H125" s="76">
        <v>152</v>
      </c>
      <c r="I125" s="94" t="s">
        <v>274</v>
      </c>
      <c r="J125" s="76">
        <v>36</v>
      </c>
      <c r="K125" s="94" t="s">
        <v>274</v>
      </c>
      <c r="L125" s="76">
        <v>618</v>
      </c>
      <c r="M125" s="94" t="s">
        <v>274</v>
      </c>
      <c r="N125" s="14">
        <v>14.17</v>
      </c>
      <c r="O125" s="94" t="s">
        <v>274</v>
      </c>
      <c r="P125" s="14">
        <v>9.08</v>
      </c>
      <c r="Q125" s="94" t="s">
        <v>274</v>
      </c>
      <c r="R125" s="76"/>
    </row>
    <row r="126" spans="2:18" s="11" customFormat="1" ht="15" customHeight="1" x14ac:dyDescent="0.2">
      <c r="B126" s="75">
        <v>2018</v>
      </c>
      <c r="C126" s="73"/>
      <c r="D126" s="76">
        <v>847</v>
      </c>
      <c r="E126" s="76">
        <v>1708</v>
      </c>
      <c r="F126" s="76">
        <v>139</v>
      </c>
      <c r="G126" s="94"/>
      <c r="H126" s="76">
        <v>144</v>
      </c>
      <c r="I126" s="94"/>
      <c r="J126" s="76">
        <v>8</v>
      </c>
      <c r="K126" s="94"/>
      <c r="L126" s="76">
        <v>427</v>
      </c>
      <c r="M126" s="94"/>
      <c r="N126" s="14">
        <v>16.41</v>
      </c>
      <c r="O126" s="94"/>
      <c r="P126" s="14">
        <v>8.43</v>
      </c>
      <c r="Q126" s="94"/>
      <c r="R126" s="76"/>
    </row>
    <row r="127" spans="2:18" s="11" customFormat="1" ht="15" customHeight="1" x14ac:dyDescent="0.2">
      <c r="B127" s="75">
        <v>2017</v>
      </c>
      <c r="C127" s="254"/>
      <c r="D127" s="76">
        <v>830</v>
      </c>
      <c r="E127" s="76">
        <v>1696</v>
      </c>
      <c r="F127" s="76">
        <v>145</v>
      </c>
      <c r="G127" s="94"/>
      <c r="H127" s="76">
        <v>146</v>
      </c>
      <c r="I127" s="94"/>
      <c r="J127" s="76">
        <v>4</v>
      </c>
      <c r="K127" s="94"/>
      <c r="L127" s="76">
        <v>337</v>
      </c>
      <c r="M127" s="94"/>
      <c r="N127" s="14">
        <v>17.47</v>
      </c>
      <c r="O127" s="94"/>
      <c r="P127" s="14">
        <v>8.61</v>
      </c>
      <c r="Q127" s="94"/>
      <c r="R127" s="76"/>
    </row>
    <row r="128" spans="2:18" s="11" customFormat="1" ht="15" customHeight="1" x14ac:dyDescent="0.2">
      <c r="B128" s="75">
        <v>2016</v>
      </c>
      <c r="C128" s="254"/>
      <c r="D128" s="76">
        <v>825</v>
      </c>
      <c r="E128" s="76">
        <v>1727</v>
      </c>
      <c r="F128" s="76">
        <v>146</v>
      </c>
      <c r="G128" s="94"/>
      <c r="H128" s="76">
        <v>158</v>
      </c>
      <c r="I128" s="94"/>
      <c r="J128" s="76">
        <v>14</v>
      </c>
      <c r="K128" s="94"/>
      <c r="L128" s="76">
        <v>463</v>
      </c>
      <c r="M128" s="94"/>
      <c r="N128" s="14">
        <v>17.7</v>
      </c>
      <c r="O128" s="94"/>
      <c r="P128" s="14">
        <v>9.15</v>
      </c>
      <c r="Q128" s="94"/>
      <c r="R128" s="76"/>
    </row>
    <row r="129" spans="2:18" s="11" customFormat="1" ht="15" customHeight="1" x14ac:dyDescent="0.2">
      <c r="B129" s="75">
        <v>2015</v>
      </c>
      <c r="C129" s="75" t="s">
        <v>50</v>
      </c>
      <c r="D129" s="76">
        <v>918</v>
      </c>
      <c r="E129" s="76">
        <v>1850</v>
      </c>
      <c r="F129" s="76">
        <v>213</v>
      </c>
      <c r="G129" s="94"/>
      <c r="H129" s="76">
        <v>225</v>
      </c>
      <c r="I129" s="94"/>
      <c r="J129" s="76">
        <v>15</v>
      </c>
      <c r="K129" s="94"/>
      <c r="L129" s="76">
        <v>461</v>
      </c>
      <c r="M129" s="94"/>
      <c r="N129" s="14">
        <v>23.2</v>
      </c>
      <c r="O129" s="94"/>
      <c r="P129" s="14">
        <v>12.16</v>
      </c>
      <c r="Q129" s="94"/>
      <c r="R129" s="76"/>
    </row>
    <row r="130" spans="2:18" s="11" customFormat="1" ht="15" customHeight="1" x14ac:dyDescent="0.2">
      <c r="B130" s="265" t="s">
        <v>31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14"/>
      <c r="O130" s="94"/>
      <c r="P130" s="14"/>
      <c r="Q130" s="94"/>
      <c r="R130" s="76"/>
    </row>
    <row r="131" spans="2:18" s="11" customFormat="1" ht="15" customHeight="1" x14ac:dyDescent="0.2">
      <c r="B131" s="75">
        <v>2020</v>
      </c>
      <c r="C131" s="73"/>
      <c r="D131" s="76">
        <v>2228</v>
      </c>
      <c r="E131" s="76">
        <v>3524</v>
      </c>
      <c r="F131" s="76">
        <v>234</v>
      </c>
      <c r="G131" s="94" t="s">
        <v>357</v>
      </c>
      <c r="H131" s="76">
        <v>236</v>
      </c>
      <c r="I131" s="94" t="s">
        <v>357</v>
      </c>
      <c r="J131" s="76">
        <v>8</v>
      </c>
      <c r="K131" s="94" t="s">
        <v>357</v>
      </c>
      <c r="L131" s="76">
        <v>2456</v>
      </c>
      <c r="M131" s="94" t="s">
        <v>357</v>
      </c>
      <c r="N131" s="14">
        <v>10.5</v>
      </c>
      <c r="O131" s="94" t="s">
        <v>357</v>
      </c>
      <c r="P131" s="14">
        <v>6.7</v>
      </c>
      <c r="Q131" s="94" t="s">
        <v>357</v>
      </c>
      <c r="R131" s="76"/>
    </row>
    <row r="132" spans="2:18" s="11" customFormat="1" ht="15" customHeight="1" x14ac:dyDescent="0.2">
      <c r="B132" s="75">
        <v>2019</v>
      </c>
      <c r="C132" s="254"/>
      <c r="D132" s="76">
        <v>2107</v>
      </c>
      <c r="E132" s="76">
        <v>3271</v>
      </c>
      <c r="F132" s="76">
        <v>227</v>
      </c>
      <c r="G132" s="94" t="s">
        <v>274</v>
      </c>
      <c r="H132" s="76">
        <v>229</v>
      </c>
      <c r="I132" s="94" t="s">
        <v>274</v>
      </c>
      <c r="J132" s="76">
        <v>11</v>
      </c>
      <c r="K132" s="94" t="s">
        <v>274</v>
      </c>
      <c r="L132" s="76">
        <v>1928</v>
      </c>
      <c r="M132" s="94" t="s">
        <v>274</v>
      </c>
      <c r="N132" s="14">
        <v>10.77</v>
      </c>
      <c r="O132" s="94" t="s">
        <v>274</v>
      </c>
      <c r="P132" s="14">
        <v>7</v>
      </c>
      <c r="Q132" s="94" t="s">
        <v>274</v>
      </c>
      <c r="R132" s="76"/>
    </row>
    <row r="133" spans="2:18" s="11" customFormat="1" ht="15" customHeight="1" x14ac:dyDescent="0.2">
      <c r="B133" s="75">
        <v>2018</v>
      </c>
      <c r="C133" s="73"/>
      <c r="D133" s="76">
        <v>1937</v>
      </c>
      <c r="E133" s="76">
        <v>2845</v>
      </c>
      <c r="F133" s="76">
        <v>187</v>
      </c>
      <c r="G133" s="94"/>
      <c r="H133" s="76">
        <v>194</v>
      </c>
      <c r="I133" s="94"/>
      <c r="J133" s="76">
        <v>13</v>
      </c>
      <c r="K133" s="94"/>
      <c r="L133" s="76">
        <v>2231</v>
      </c>
      <c r="M133" s="94"/>
      <c r="N133" s="14">
        <v>9.65</v>
      </c>
      <c r="O133" s="94"/>
      <c r="P133" s="14">
        <v>6.82</v>
      </c>
      <c r="Q133" s="94"/>
      <c r="R133" s="76"/>
    </row>
    <row r="134" spans="2:18" s="11" customFormat="1" ht="15" customHeight="1" x14ac:dyDescent="0.2">
      <c r="B134" s="75">
        <v>2017</v>
      </c>
      <c r="C134" s="254"/>
      <c r="D134" s="76">
        <v>1789</v>
      </c>
      <c r="E134" s="76">
        <v>2595</v>
      </c>
      <c r="F134" s="76">
        <v>146</v>
      </c>
      <c r="G134" s="94"/>
      <c r="H134" s="76">
        <v>158</v>
      </c>
      <c r="I134" s="94"/>
      <c r="J134" s="76">
        <v>17</v>
      </c>
      <c r="K134" s="94"/>
      <c r="L134" s="76">
        <v>1302</v>
      </c>
      <c r="M134" s="94"/>
      <c r="N134" s="14">
        <v>8.16</v>
      </c>
      <c r="O134" s="94"/>
      <c r="P134" s="14">
        <v>6.09</v>
      </c>
      <c r="Q134" s="94"/>
      <c r="R134" s="76"/>
    </row>
    <row r="135" spans="2:18" s="11" customFormat="1" ht="15" customHeight="1" x14ac:dyDescent="0.2">
      <c r="B135" s="75">
        <v>2016</v>
      </c>
      <c r="C135" s="254"/>
      <c r="D135" s="76">
        <v>1750</v>
      </c>
      <c r="E135" s="76">
        <v>2493</v>
      </c>
      <c r="F135" s="76">
        <v>177</v>
      </c>
      <c r="G135" s="94"/>
      <c r="H135" s="76">
        <v>179</v>
      </c>
      <c r="I135" s="94"/>
      <c r="J135" s="76">
        <v>8</v>
      </c>
      <c r="K135" s="94"/>
      <c r="L135" s="76">
        <v>1031</v>
      </c>
      <c r="M135" s="94"/>
      <c r="N135" s="14">
        <v>10.11</v>
      </c>
      <c r="O135" s="94"/>
      <c r="P135" s="14">
        <v>7.18</v>
      </c>
      <c r="Q135" s="94"/>
      <c r="R135" s="76"/>
    </row>
    <row r="136" spans="2:18" s="11" customFormat="1" ht="15" customHeight="1" x14ac:dyDescent="0.2">
      <c r="B136" s="75">
        <v>2015</v>
      </c>
      <c r="C136" s="75" t="s">
        <v>50</v>
      </c>
      <c r="D136" s="76">
        <v>1672</v>
      </c>
      <c r="E136" s="76">
        <v>2340</v>
      </c>
      <c r="F136" s="76">
        <v>154</v>
      </c>
      <c r="G136" s="94"/>
      <c r="H136" s="76">
        <v>156</v>
      </c>
      <c r="I136" s="94"/>
      <c r="J136" s="76">
        <v>13</v>
      </c>
      <c r="K136" s="94"/>
      <c r="L136" s="76">
        <v>924</v>
      </c>
      <c r="M136" s="94"/>
      <c r="N136" s="14">
        <v>9.2100000000000009</v>
      </c>
      <c r="O136" s="94"/>
      <c r="P136" s="14">
        <v>6.67</v>
      </c>
      <c r="Q136" s="94"/>
      <c r="R136" s="76"/>
    </row>
    <row r="137" spans="2:18" s="11" customFormat="1" ht="15" customHeight="1" x14ac:dyDescent="0.2">
      <c r="B137" s="265" t="s">
        <v>32</v>
      </c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14"/>
      <c r="O137" s="94"/>
      <c r="P137" s="14"/>
      <c r="Q137" s="94"/>
      <c r="R137" s="76"/>
    </row>
    <row r="138" spans="2:18" s="11" customFormat="1" ht="15" customHeight="1" x14ac:dyDescent="0.2">
      <c r="B138" s="75">
        <v>2020</v>
      </c>
      <c r="C138" s="73"/>
      <c r="D138" s="76">
        <v>966</v>
      </c>
      <c r="E138" s="76">
        <v>1788</v>
      </c>
      <c r="F138" s="76">
        <v>164</v>
      </c>
      <c r="G138" s="94" t="s">
        <v>357</v>
      </c>
      <c r="H138" s="76">
        <v>167</v>
      </c>
      <c r="I138" s="94" t="s">
        <v>357</v>
      </c>
      <c r="J138" s="76">
        <v>5</v>
      </c>
      <c r="K138" s="94" t="s">
        <v>357</v>
      </c>
      <c r="L138" s="76">
        <v>767</v>
      </c>
      <c r="M138" s="94" t="s">
        <v>357</v>
      </c>
      <c r="N138" s="14">
        <v>16.98</v>
      </c>
      <c r="O138" s="94" t="s">
        <v>357</v>
      </c>
      <c r="P138" s="14">
        <v>9.34</v>
      </c>
      <c r="Q138" s="94" t="s">
        <v>357</v>
      </c>
      <c r="R138" s="76"/>
    </row>
    <row r="139" spans="2:18" s="11" customFormat="1" ht="15" customHeight="1" x14ac:dyDescent="0.2">
      <c r="B139" s="75">
        <v>2019</v>
      </c>
      <c r="C139" s="254"/>
      <c r="D139" s="76">
        <v>978</v>
      </c>
      <c r="E139" s="76">
        <v>1883</v>
      </c>
      <c r="F139" s="76">
        <v>147</v>
      </c>
      <c r="G139" s="94" t="s">
        <v>274</v>
      </c>
      <c r="H139" s="76">
        <v>161</v>
      </c>
      <c r="I139" s="94" t="s">
        <v>274</v>
      </c>
      <c r="J139" s="76">
        <v>26</v>
      </c>
      <c r="K139" s="94" t="s">
        <v>274</v>
      </c>
      <c r="L139" s="76">
        <v>895</v>
      </c>
      <c r="M139" s="94" t="s">
        <v>274</v>
      </c>
      <c r="N139" s="14">
        <v>15.03</v>
      </c>
      <c r="O139" s="94" t="s">
        <v>274</v>
      </c>
      <c r="P139" s="14">
        <v>8.5500000000000007</v>
      </c>
      <c r="Q139" s="94" t="s">
        <v>274</v>
      </c>
      <c r="R139" s="76"/>
    </row>
    <row r="140" spans="2:18" s="11" customFormat="1" ht="15" customHeight="1" x14ac:dyDescent="0.2">
      <c r="B140" s="75">
        <v>2018</v>
      </c>
      <c r="C140" s="73"/>
      <c r="D140" s="76">
        <v>936</v>
      </c>
      <c r="E140" s="76">
        <v>1804</v>
      </c>
      <c r="F140" s="76">
        <v>125</v>
      </c>
      <c r="G140" s="94"/>
      <c r="H140" s="76">
        <v>126</v>
      </c>
      <c r="I140" s="94"/>
      <c r="J140" s="76">
        <v>12</v>
      </c>
      <c r="K140" s="94"/>
      <c r="L140" s="76">
        <v>755</v>
      </c>
      <c r="M140" s="94"/>
      <c r="N140" s="14">
        <v>13.35</v>
      </c>
      <c r="O140" s="94"/>
      <c r="P140" s="14">
        <v>6.98</v>
      </c>
      <c r="Q140" s="94"/>
      <c r="R140" s="76"/>
    </row>
    <row r="141" spans="2:18" s="11" customFormat="1" ht="15" customHeight="1" x14ac:dyDescent="0.2">
      <c r="B141" s="75">
        <v>2017</v>
      </c>
      <c r="C141" s="254"/>
      <c r="D141" s="76">
        <v>924</v>
      </c>
      <c r="E141" s="76">
        <v>1795</v>
      </c>
      <c r="F141" s="76">
        <v>109</v>
      </c>
      <c r="G141" s="94"/>
      <c r="H141" s="76">
        <v>116</v>
      </c>
      <c r="I141" s="94"/>
      <c r="J141" s="76">
        <v>13</v>
      </c>
      <c r="K141" s="94"/>
      <c r="L141" s="76">
        <v>522</v>
      </c>
      <c r="M141" s="94"/>
      <c r="N141" s="14">
        <v>11.8</v>
      </c>
      <c r="O141" s="94"/>
      <c r="P141" s="14">
        <v>6.46</v>
      </c>
      <c r="Q141" s="94"/>
      <c r="R141" s="76"/>
    </row>
    <row r="142" spans="2:18" s="11" customFormat="1" ht="15" customHeight="1" x14ac:dyDescent="0.2">
      <c r="B142" s="75">
        <v>2016</v>
      </c>
      <c r="C142" s="254"/>
      <c r="D142" s="76">
        <v>884</v>
      </c>
      <c r="E142" s="76">
        <v>1663</v>
      </c>
      <c r="F142" s="76">
        <v>115</v>
      </c>
      <c r="G142" s="94"/>
      <c r="H142" s="76">
        <v>129</v>
      </c>
      <c r="I142" s="94"/>
      <c r="J142" s="76">
        <v>19</v>
      </c>
      <c r="K142" s="94"/>
      <c r="L142" s="76">
        <v>796</v>
      </c>
      <c r="M142" s="94"/>
      <c r="N142" s="14">
        <v>13.01</v>
      </c>
      <c r="O142" s="94"/>
      <c r="P142" s="14">
        <v>7.76</v>
      </c>
      <c r="Q142" s="94"/>
      <c r="R142" s="76"/>
    </row>
    <row r="143" spans="2:18" s="11" customFormat="1" ht="15" customHeight="1" x14ac:dyDescent="0.2">
      <c r="B143" s="75">
        <v>2015</v>
      </c>
      <c r="C143" s="75" t="s">
        <v>50</v>
      </c>
      <c r="D143" s="76">
        <v>838</v>
      </c>
      <c r="E143" s="76">
        <v>1561</v>
      </c>
      <c r="F143" s="76">
        <v>129</v>
      </c>
      <c r="G143" s="94"/>
      <c r="H143" s="76">
        <v>137</v>
      </c>
      <c r="I143" s="94"/>
      <c r="J143" s="76">
        <v>15</v>
      </c>
      <c r="K143" s="94"/>
      <c r="L143" s="76">
        <v>8901</v>
      </c>
      <c r="M143" s="94"/>
      <c r="N143" s="14">
        <v>15.39</v>
      </c>
      <c r="O143" s="94"/>
      <c r="P143" s="14">
        <v>8.7799999999999994</v>
      </c>
      <c r="Q143" s="94"/>
      <c r="R143" s="76"/>
    </row>
    <row r="144" spans="2:18" s="11" customFormat="1" ht="15" customHeight="1" x14ac:dyDescent="0.2">
      <c r="B144" s="265" t="s">
        <v>33</v>
      </c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14"/>
      <c r="O144" s="94"/>
      <c r="P144" s="14"/>
      <c r="Q144" s="94"/>
      <c r="R144" s="76"/>
    </row>
    <row r="145" spans="2:18" s="11" customFormat="1" ht="15" customHeight="1" x14ac:dyDescent="0.2">
      <c r="B145" s="75">
        <v>2020</v>
      </c>
      <c r="C145" s="73"/>
      <c r="D145" s="76">
        <v>1133</v>
      </c>
      <c r="E145" s="76">
        <v>2054</v>
      </c>
      <c r="F145" s="76">
        <v>114</v>
      </c>
      <c r="G145" s="94" t="s">
        <v>357</v>
      </c>
      <c r="H145" s="76">
        <v>132</v>
      </c>
      <c r="I145" s="94" t="s">
        <v>357</v>
      </c>
      <c r="J145" s="76">
        <v>38</v>
      </c>
      <c r="K145" s="94" t="s">
        <v>357</v>
      </c>
      <c r="L145" s="76">
        <v>905</v>
      </c>
      <c r="M145" s="94" t="s">
        <v>357</v>
      </c>
      <c r="N145" s="14">
        <v>10.06</v>
      </c>
      <c r="O145" s="94" t="s">
        <v>357</v>
      </c>
      <c r="P145" s="14">
        <v>6.43</v>
      </c>
      <c r="Q145" s="94" t="s">
        <v>357</v>
      </c>
      <c r="R145" s="76"/>
    </row>
    <row r="146" spans="2:18" s="11" customFormat="1" ht="15" customHeight="1" x14ac:dyDescent="0.2">
      <c r="B146" s="75">
        <v>2019</v>
      </c>
      <c r="C146" s="254"/>
      <c r="D146" s="76">
        <v>1089</v>
      </c>
      <c r="E146" s="76">
        <v>2044</v>
      </c>
      <c r="F146" s="76">
        <v>107</v>
      </c>
      <c r="G146" s="94" t="s">
        <v>274</v>
      </c>
      <c r="H146" s="76">
        <v>133</v>
      </c>
      <c r="I146" s="94" t="s">
        <v>274</v>
      </c>
      <c r="J146" s="76">
        <v>41</v>
      </c>
      <c r="K146" s="94" t="s">
        <v>274</v>
      </c>
      <c r="L146" s="76">
        <v>975</v>
      </c>
      <c r="M146" s="94" t="s">
        <v>274</v>
      </c>
      <c r="N146" s="14">
        <v>9.83</v>
      </c>
      <c r="O146" s="94" t="s">
        <v>274</v>
      </c>
      <c r="P146" s="14">
        <v>6.51</v>
      </c>
      <c r="Q146" s="94" t="s">
        <v>274</v>
      </c>
      <c r="R146" s="76"/>
    </row>
    <row r="147" spans="2:18" s="11" customFormat="1" ht="15" customHeight="1" x14ac:dyDescent="0.2">
      <c r="B147" s="75">
        <v>2018</v>
      </c>
      <c r="C147" s="73"/>
      <c r="D147" s="76">
        <v>1049</v>
      </c>
      <c r="E147" s="76">
        <v>1987</v>
      </c>
      <c r="F147" s="76">
        <v>101</v>
      </c>
      <c r="G147" s="94"/>
      <c r="H147" s="76">
        <v>132</v>
      </c>
      <c r="I147" s="94"/>
      <c r="J147" s="76">
        <v>46</v>
      </c>
      <c r="K147" s="94"/>
      <c r="L147" s="76">
        <v>780</v>
      </c>
      <c r="M147" s="94"/>
      <c r="N147" s="14">
        <v>9.6300000000000008</v>
      </c>
      <c r="O147" s="94"/>
      <c r="P147" s="14">
        <v>6.64</v>
      </c>
      <c r="Q147" s="94"/>
      <c r="R147" s="47"/>
    </row>
    <row r="148" spans="2:18" s="11" customFormat="1" ht="15" customHeight="1" x14ac:dyDescent="0.2">
      <c r="B148" s="75">
        <v>2017</v>
      </c>
      <c r="C148" s="254"/>
      <c r="D148" s="76">
        <v>986</v>
      </c>
      <c r="E148" s="76">
        <v>1930</v>
      </c>
      <c r="F148" s="76">
        <v>86</v>
      </c>
      <c r="G148" s="94"/>
      <c r="H148" s="76">
        <v>102</v>
      </c>
      <c r="I148" s="94"/>
      <c r="J148" s="76">
        <v>34</v>
      </c>
      <c r="K148" s="94"/>
      <c r="L148" s="76">
        <v>441</v>
      </c>
      <c r="M148" s="94"/>
      <c r="N148" s="14">
        <v>8.7200000000000006</v>
      </c>
      <c r="O148" s="94"/>
      <c r="P148" s="14">
        <v>5.28</v>
      </c>
      <c r="Q148" s="94"/>
      <c r="R148" s="76"/>
    </row>
    <row r="149" spans="2:18" s="11" customFormat="1" ht="15" customHeight="1" x14ac:dyDescent="0.2">
      <c r="B149" s="75">
        <v>2016</v>
      </c>
      <c r="C149" s="254"/>
      <c r="D149" s="76">
        <v>933</v>
      </c>
      <c r="E149" s="76">
        <v>1765</v>
      </c>
      <c r="F149" s="76">
        <v>107</v>
      </c>
      <c r="G149" s="94"/>
      <c r="H149" s="76">
        <v>128</v>
      </c>
      <c r="I149" s="94"/>
      <c r="J149" s="76">
        <v>40</v>
      </c>
      <c r="K149" s="94"/>
      <c r="L149" s="76">
        <v>531</v>
      </c>
      <c r="M149" s="94"/>
      <c r="N149" s="14">
        <v>11.47</v>
      </c>
      <c r="O149" s="94"/>
      <c r="P149" s="14">
        <v>7.25</v>
      </c>
      <c r="Q149" s="94"/>
      <c r="R149" s="47"/>
    </row>
    <row r="150" spans="2:18" s="11" customFormat="1" ht="15" customHeight="1" x14ac:dyDescent="0.2">
      <c r="B150" s="75">
        <v>2015</v>
      </c>
      <c r="C150" s="75" t="s">
        <v>50</v>
      </c>
      <c r="D150" s="76">
        <v>943</v>
      </c>
      <c r="E150" s="76">
        <v>1763</v>
      </c>
      <c r="F150" s="76">
        <v>133</v>
      </c>
      <c r="G150" s="94"/>
      <c r="H150" s="76">
        <v>178</v>
      </c>
      <c r="I150" s="94"/>
      <c r="J150" s="76">
        <v>73</v>
      </c>
      <c r="K150" s="95"/>
      <c r="L150" s="76">
        <v>1000</v>
      </c>
      <c r="M150" s="95"/>
      <c r="N150" s="14">
        <v>14.1</v>
      </c>
      <c r="O150" s="60"/>
      <c r="P150" s="14">
        <v>10.1</v>
      </c>
      <c r="Q150" s="94"/>
    </row>
    <row r="151" spans="2:18" ht="9.75" customHeight="1" x14ac:dyDescent="0.2">
      <c r="B151" s="48"/>
      <c r="C151" s="48"/>
      <c r="D151" s="48"/>
      <c r="E151" s="48"/>
      <c r="F151" s="48"/>
      <c r="G151" s="91"/>
      <c r="H151" s="48"/>
      <c r="I151" s="91"/>
      <c r="J151" s="48"/>
      <c r="K151" s="91"/>
      <c r="L151" s="48"/>
      <c r="M151" s="91"/>
    </row>
    <row r="152" spans="2:18" ht="3" customHeight="1" x14ac:dyDescent="0.2">
      <c r="B152" s="137"/>
      <c r="C152" s="137"/>
      <c r="D152" s="137"/>
      <c r="E152" s="137"/>
      <c r="F152" s="137"/>
      <c r="G152" s="149"/>
      <c r="H152" s="137"/>
      <c r="I152" s="149"/>
      <c r="J152" s="137"/>
      <c r="K152" s="149"/>
      <c r="L152" s="137"/>
      <c r="M152" s="149"/>
      <c r="N152" s="137"/>
      <c r="O152" s="149"/>
      <c r="P152" s="137"/>
      <c r="Q152" s="149"/>
    </row>
    <row r="153" spans="2:18" ht="9" customHeight="1" x14ac:dyDescent="0.2">
      <c r="E153" s="76"/>
    </row>
    <row r="154" spans="2:18" ht="12.75" customHeight="1" x14ac:dyDescent="0.2">
      <c r="B154" s="336" t="s">
        <v>289</v>
      </c>
      <c r="C154" s="336"/>
      <c r="D154" s="336"/>
      <c r="E154" s="336"/>
      <c r="F154" s="336"/>
      <c r="G154" s="336"/>
      <c r="H154" s="336"/>
      <c r="I154" s="336"/>
      <c r="J154" s="336"/>
      <c r="K154" s="336"/>
      <c r="L154" s="336"/>
      <c r="M154" s="336"/>
      <c r="N154" s="336"/>
      <c r="O154" s="336"/>
      <c r="P154" s="336"/>
      <c r="Q154" s="336"/>
    </row>
    <row r="156" spans="2:18" ht="12" x14ac:dyDescent="0.2">
      <c r="B156" s="134" t="s">
        <v>0</v>
      </c>
      <c r="C156" s="26"/>
    </row>
  </sheetData>
  <mergeCells count="19">
    <mergeCell ref="J6:K6"/>
    <mergeCell ref="J7:K7"/>
    <mergeCell ref="L6:M6"/>
    <mergeCell ref="B154:Q154"/>
    <mergeCell ref="L7:M7"/>
    <mergeCell ref="N6:O6"/>
    <mergeCell ref="N7:O7"/>
    <mergeCell ref="B1:Q1"/>
    <mergeCell ref="B4:C7"/>
    <mergeCell ref="D5:D6"/>
    <mergeCell ref="E5:E6"/>
    <mergeCell ref="F6:G6"/>
    <mergeCell ref="F7:G7"/>
    <mergeCell ref="H6:I6"/>
    <mergeCell ref="D4:Q4"/>
    <mergeCell ref="F5:Q5"/>
    <mergeCell ref="P7:Q7"/>
    <mergeCell ref="P6:Q6"/>
    <mergeCell ref="H7:I7"/>
  </mergeCells>
  <conditionalFormatting sqref="E153">
    <cfRule type="expression" dxfId="1" priority="91" stopIfTrue="1">
      <formula>#REF!=$Q$5</formula>
    </cfRule>
  </conditionalFormatting>
  <hyperlinks>
    <hyperlink ref="B156" location="Índice!A1" display="(Voltar ao Índice)" xr:uid="{00000000-0004-0000-1900-000000000000}"/>
  </hyperlinks>
  <printOptions horizontalCentered="1"/>
  <pageMargins left="0.27559055118110237" right="0.27559055118110237" top="0.6692913385826772" bottom="0.47244094488188981" header="0" footer="0"/>
  <pageSetup paperSize="9" scale="65" fitToHeight="1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2">
    <pageSetUpPr fitToPage="1"/>
  </sheetPr>
  <dimension ref="B1:R156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4.5703125" style="1" customWidth="1"/>
    <col min="4" max="5" width="15.7109375" style="1" customWidth="1"/>
    <col min="6" max="6" width="13.5703125" style="1" customWidth="1"/>
    <col min="7" max="7" width="2.85546875" style="1" customWidth="1"/>
    <col min="8" max="8" width="13.5703125" style="1" customWidth="1"/>
    <col min="9" max="9" width="2.85546875" style="1" customWidth="1"/>
    <col min="10" max="10" width="13.5703125" style="1" customWidth="1"/>
    <col min="11" max="11" width="2.85546875" style="1" customWidth="1"/>
    <col min="12" max="12" width="13.5703125" style="1" customWidth="1"/>
    <col min="13" max="13" width="2.85546875" style="1" customWidth="1"/>
    <col min="14" max="14" width="13.5703125" style="48" customWidth="1"/>
    <col min="15" max="15" width="2.85546875" style="48" customWidth="1"/>
    <col min="16" max="16" width="12.85546875" style="48" customWidth="1"/>
    <col min="17" max="17" width="2.85546875" style="48" customWidth="1"/>
    <col min="18" max="18" width="6.7109375" style="1" customWidth="1"/>
    <col min="19" max="16384" width="12.5703125" style="1"/>
  </cols>
  <sheetData>
    <row r="1" spans="2:18" s="120" customFormat="1" ht="33" customHeight="1" x14ac:dyDescent="0.2">
      <c r="B1" s="340" t="s">
        <v>313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</row>
    <row r="2" spans="2:18" ht="18" customHeight="1" x14ac:dyDescent="0.2">
      <c r="B2" s="19"/>
      <c r="C2" s="19"/>
      <c r="D2" s="19"/>
      <c r="E2" s="19"/>
      <c r="F2" s="19"/>
      <c r="G2" s="19"/>
      <c r="H2" s="19"/>
      <c r="I2" s="19"/>
    </row>
    <row r="3" spans="2:18" ht="12.75" customHeight="1" x14ac:dyDescent="0.2">
      <c r="B3" s="126" t="s">
        <v>218</v>
      </c>
      <c r="C3" s="27"/>
      <c r="D3" s="47"/>
      <c r="E3" s="47"/>
      <c r="F3" s="47"/>
      <c r="G3" s="47"/>
      <c r="J3" s="4"/>
      <c r="K3" s="4"/>
    </row>
    <row r="4" spans="2:18" s="6" customFormat="1" ht="18" customHeight="1" x14ac:dyDescent="0.2">
      <c r="B4" s="338" t="s">
        <v>4</v>
      </c>
      <c r="C4" s="339"/>
      <c r="D4" s="341" t="s">
        <v>38</v>
      </c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2"/>
    </row>
    <row r="5" spans="2:18" s="6" customFormat="1" ht="18" customHeight="1" x14ac:dyDescent="0.2">
      <c r="B5" s="338"/>
      <c r="C5" s="339"/>
      <c r="D5" s="339" t="s">
        <v>6</v>
      </c>
      <c r="E5" s="339" t="s">
        <v>7</v>
      </c>
      <c r="F5" s="341" t="s">
        <v>215</v>
      </c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2"/>
    </row>
    <row r="6" spans="2:18" s="6" customFormat="1" ht="24" customHeight="1" x14ac:dyDescent="0.2">
      <c r="B6" s="338"/>
      <c r="C6" s="339"/>
      <c r="D6" s="339"/>
      <c r="E6" s="339"/>
      <c r="F6" s="341" t="s">
        <v>9</v>
      </c>
      <c r="G6" s="341"/>
      <c r="H6" s="341" t="s">
        <v>10</v>
      </c>
      <c r="I6" s="341"/>
      <c r="J6" s="341" t="s">
        <v>11</v>
      </c>
      <c r="K6" s="341"/>
      <c r="L6" s="341" t="s">
        <v>12</v>
      </c>
      <c r="M6" s="341"/>
      <c r="N6" s="341" t="s">
        <v>216</v>
      </c>
      <c r="O6" s="341"/>
      <c r="P6" s="341" t="s">
        <v>138</v>
      </c>
      <c r="Q6" s="342"/>
    </row>
    <row r="7" spans="2:18" ht="18" customHeight="1" x14ac:dyDescent="0.2">
      <c r="B7" s="338"/>
      <c r="C7" s="339"/>
      <c r="D7" s="159" t="s">
        <v>15</v>
      </c>
      <c r="E7" s="159" t="s">
        <v>15</v>
      </c>
      <c r="F7" s="341" t="s">
        <v>15</v>
      </c>
      <c r="G7" s="341"/>
      <c r="H7" s="341" t="s">
        <v>15</v>
      </c>
      <c r="I7" s="341"/>
      <c r="J7" s="341" t="s">
        <v>15</v>
      </c>
      <c r="K7" s="341"/>
      <c r="L7" s="373" t="s">
        <v>343</v>
      </c>
      <c r="M7" s="373"/>
      <c r="N7" s="341" t="s">
        <v>16</v>
      </c>
      <c r="O7" s="341"/>
      <c r="P7" s="341" t="s">
        <v>16</v>
      </c>
      <c r="Q7" s="342"/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  <c r="I8" s="8"/>
      <c r="J8" s="8"/>
      <c r="K8" s="8"/>
      <c r="N8" s="50"/>
      <c r="O8" s="50"/>
      <c r="P8" s="50"/>
      <c r="Q8" s="50"/>
    </row>
    <row r="9" spans="2:18" s="11" customFormat="1" ht="15" customHeight="1" x14ac:dyDescent="0.2">
      <c r="B9" s="73" t="s">
        <v>5</v>
      </c>
      <c r="C9" s="73"/>
      <c r="D9" s="256"/>
      <c r="E9" s="256"/>
      <c r="F9" s="256"/>
      <c r="G9" s="256"/>
      <c r="H9" s="256"/>
      <c r="I9" s="256"/>
      <c r="J9" s="256"/>
      <c r="K9" s="256"/>
      <c r="L9" s="256"/>
      <c r="M9" s="235"/>
      <c r="N9" s="235"/>
      <c r="O9" s="235"/>
      <c r="P9" s="235"/>
      <c r="Q9" s="47"/>
    </row>
    <row r="10" spans="2:18" s="11" customFormat="1" ht="15" customHeight="1" x14ac:dyDescent="0.2">
      <c r="B10" s="75">
        <v>2020</v>
      </c>
      <c r="C10" s="73"/>
      <c r="D10" s="76">
        <v>8019</v>
      </c>
      <c r="E10" s="76">
        <v>58165</v>
      </c>
      <c r="F10" s="76" t="s">
        <v>2</v>
      </c>
      <c r="G10" s="76"/>
      <c r="H10" s="76" t="s">
        <v>2</v>
      </c>
      <c r="I10" s="76"/>
      <c r="J10" s="76" t="s">
        <v>2</v>
      </c>
      <c r="K10" s="76"/>
      <c r="L10" s="76" t="s">
        <v>2</v>
      </c>
      <c r="M10" s="76"/>
      <c r="N10" s="14" t="s">
        <v>39</v>
      </c>
      <c r="O10" s="76"/>
      <c r="P10" s="14" t="s">
        <v>39</v>
      </c>
      <c r="Q10" s="47"/>
    </row>
    <row r="11" spans="2:18" s="11" customFormat="1" ht="15" customHeight="1" x14ac:dyDescent="0.2">
      <c r="B11" s="75">
        <v>2019</v>
      </c>
      <c r="C11" s="73"/>
      <c r="D11" s="76">
        <v>8045</v>
      </c>
      <c r="E11" s="76">
        <v>58552</v>
      </c>
      <c r="F11" s="76">
        <v>848</v>
      </c>
      <c r="G11" s="76" t="s">
        <v>274</v>
      </c>
      <c r="H11" s="76">
        <v>1839</v>
      </c>
      <c r="I11" s="76" t="s">
        <v>274</v>
      </c>
      <c r="J11" s="76">
        <v>1733</v>
      </c>
      <c r="K11" s="76" t="s">
        <v>274</v>
      </c>
      <c r="L11" s="76">
        <v>62881</v>
      </c>
      <c r="M11" s="76" t="s">
        <v>274</v>
      </c>
      <c r="N11" s="14">
        <v>10.54</v>
      </c>
      <c r="O11" s="76" t="s">
        <v>274</v>
      </c>
      <c r="P11" s="14">
        <v>3.14</v>
      </c>
      <c r="Q11" s="76" t="s">
        <v>274</v>
      </c>
      <c r="R11" s="115"/>
    </row>
    <row r="12" spans="2:18" s="11" customFormat="1" ht="15" customHeight="1" x14ac:dyDescent="0.2">
      <c r="B12" s="75">
        <v>2018</v>
      </c>
      <c r="C12" s="73"/>
      <c r="D12" s="76">
        <v>7738</v>
      </c>
      <c r="E12" s="76">
        <v>53983</v>
      </c>
      <c r="F12" s="76">
        <v>639</v>
      </c>
      <c r="G12" s="76"/>
      <c r="H12" s="76">
        <v>1396</v>
      </c>
      <c r="I12" s="76"/>
      <c r="J12" s="76">
        <v>1317</v>
      </c>
      <c r="K12" s="76"/>
      <c r="L12" s="76">
        <v>45422</v>
      </c>
      <c r="M12" s="76"/>
      <c r="N12" s="14">
        <v>8.26</v>
      </c>
      <c r="O12" s="76"/>
      <c r="P12" s="14">
        <v>2.59</v>
      </c>
      <c r="Q12" s="76"/>
      <c r="R12" s="115"/>
    </row>
    <row r="13" spans="2:18" s="11" customFormat="1" ht="15" customHeight="1" x14ac:dyDescent="0.2">
      <c r="B13" s="75">
        <v>2017</v>
      </c>
      <c r="C13" s="73"/>
      <c r="D13" s="76">
        <v>7361</v>
      </c>
      <c r="E13" s="76">
        <v>50017</v>
      </c>
      <c r="F13" s="76">
        <v>581</v>
      </c>
      <c r="G13" s="76"/>
      <c r="H13" s="76">
        <v>1231</v>
      </c>
      <c r="I13" s="76"/>
      <c r="J13" s="76">
        <v>1175</v>
      </c>
      <c r="K13" s="76"/>
      <c r="L13" s="76">
        <v>45900</v>
      </c>
      <c r="M13" s="76"/>
      <c r="N13" s="14">
        <v>7.89</v>
      </c>
      <c r="O13" s="76"/>
      <c r="P13" s="14">
        <v>2.46</v>
      </c>
      <c r="Q13" s="76"/>
      <c r="R13" s="115"/>
    </row>
    <row r="14" spans="2:18" s="11" customFormat="1" ht="15" customHeight="1" x14ac:dyDescent="0.2">
      <c r="B14" s="75">
        <v>2016</v>
      </c>
      <c r="C14" s="73"/>
      <c r="D14" s="76">
        <v>7053</v>
      </c>
      <c r="E14" s="76">
        <v>46596</v>
      </c>
      <c r="F14" s="76">
        <v>560</v>
      </c>
      <c r="G14" s="76"/>
      <c r="H14" s="76">
        <v>1172</v>
      </c>
      <c r="I14" s="76"/>
      <c r="J14" s="76">
        <v>1129</v>
      </c>
      <c r="K14" s="76"/>
      <c r="L14" s="76">
        <v>31270</v>
      </c>
      <c r="M14" s="76"/>
      <c r="N14" s="14">
        <v>7.94</v>
      </c>
      <c r="O14" s="76"/>
      <c r="P14" s="14">
        <v>2.52</v>
      </c>
      <c r="Q14" s="76"/>
      <c r="R14" s="115"/>
    </row>
    <row r="15" spans="2:18" s="11" customFormat="1" ht="15" customHeight="1" x14ac:dyDescent="0.2">
      <c r="B15" s="75">
        <v>2015</v>
      </c>
      <c r="C15" s="75" t="str">
        <f t="shared" ref="C15" si="0">IF(B15=2008,$C$2,"")</f>
        <v/>
      </c>
      <c r="D15" s="76">
        <v>7060</v>
      </c>
      <c r="E15" s="76">
        <v>44772</v>
      </c>
      <c r="F15" s="76">
        <v>724</v>
      </c>
      <c r="G15" s="76"/>
      <c r="H15" s="76">
        <v>1648</v>
      </c>
      <c r="I15" s="76"/>
      <c r="J15" s="76">
        <v>1590</v>
      </c>
      <c r="K15" s="14"/>
      <c r="L15" s="76">
        <v>56422</v>
      </c>
      <c r="M15" s="14"/>
      <c r="N15" s="14">
        <v>10.25</v>
      </c>
      <c r="P15" s="14">
        <v>3.68</v>
      </c>
      <c r="Q15" s="94"/>
      <c r="R15" s="115"/>
    </row>
    <row r="16" spans="2:18" s="11" customFormat="1" ht="15" customHeight="1" x14ac:dyDescent="0.2">
      <c r="B16" s="255" t="s">
        <v>3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115"/>
    </row>
    <row r="17" spans="2:18" s="11" customFormat="1" ht="15" customHeight="1" x14ac:dyDescent="0.2">
      <c r="B17" s="254" t="s">
        <v>34</v>
      </c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115"/>
    </row>
    <row r="18" spans="2:18" s="11" customFormat="1" ht="15" customHeight="1" x14ac:dyDescent="0.2">
      <c r="B18" s="75">
        <v>2020</v>
      </c>
      <c r="C18" s="208"/>
      <c r="D18" s="76">
        <v>932</v>
      </c>
      <c r="E18" s="76">
        <v>1720</v>
      </c>
      <c r="F18" s="76" t="s">
        <v>2</v>
      </c>
      <c r="G18" s="76"/>
      <c r="H18" s="76" t="s">
        <v>2</v>
      </c>
      <c r="I18" s="76"/>
      <c r="J18" s="76" t="s">
        <v>2</v>
      </c>
      <c r="K18" s="76"/>
      <c r="L18" s="76" t="s">
        <v>2</v>
      </c>
      <c r="M18" s="76"/>
      <c r="N18" s="14" t="s">
        <v>39</v>
      </c>
      <c r="O18" s="76"/>
      <c r="P18" s="14" t="s">
        <v>39</v>
      </c>
      <c r="Q18" s="208"/>
      <c r="R18" s="115"/>
    </row>
    <row r="19" spans="2:18" s="11" customFormat="1" ht="15" customHeight="1" x14ac:dyDescent="0.2">
      <c r="B19" s="75">
        <v>2019</v>
      </c>
      <c r="C19" s="254"/>
      <c r="D19" s="76">
        <v>1075</v>
      </c>
      <c r="E19" s="76">
        <v>1997</v>
      </c>
      <c r="F19" s="76">
        <v>270</v>
      </c>
      <c r="G19" s="76" t="s">
        <v>274</v>
      </c>
      <c r="H19" s="76">
        <v>446</v>
      </c>
      <c r="I19" s="76" t="s">
        <v>274</v>
      </c>
      <c r="J19" s="76">
        <v>359</v>
      </c>
      <c r="K19" s="76" t="s">
        <v>274</v>
      </c>
      <c r="L19" s="76">
        <v>12983</v>
      </c>
      <c r="M19" s="76" t="s">
        <v>274</v>
      </c>
      <c r="N19" s="14">
        <v>25.12</v>
      </c>
      <c r="O19" s="76" t="s">
        <v>274</v>
      </c>
      <c r="P19" s="14">
        <v>22.33</v>
      </c>
      <c r="Q19" s="76" t="s">
        <v>274</v>
      </c>
      <c r="R19" s="115"/>
    </row>
    <row r="20" spans="2:18" s="11" customFormat="1" ht="15" customHeight="1" x14ac:dyDescent="0.2">
      <c r="B20" s="75">
        <v>2018</v>
      </c>
      <c r="C20" s="73"/>
      <c r="D20" s="76">
        <v>1131</v>
      </c>
      <c r="E20" s="76">
        <v>2113</v>
      </c>
      <c r="F20" s="76">
        <v>196</v>
      </c>
      <c r="G20" s="76"/>
      <c r="H20" s="76">
        <v>350</v>
      </c>
      <c r="I20" s="76"/>
      <c r="J20" s="76">
        <v>283</v>
      </c>
      <c r="K20" s="76"/>
      <c r="L20" s="76">
        <v>9720</v>
      </c>
      <c r="M20" s="76"/>
      <c r="N20" s="14">
        <v>17.329999999999998</v>
      </c>
      <c r="O20" s="76"/>
      <c r="P20" s="14">
        <v>16.559999999999999</v>
      </c>
      <c r="Q20" s="76"/>
      <c r="R20" s="115"/>
    </row>
    <row r="21" spans="2:18" s="11" customFormat="1" ht="15" customHeight="1" x14ac:dyDescent="0.2">
      <c r="B21" s="75">
        <v>2017</v>
      </c>
      <c r="C21" s="254"/>
      <c r="D21" s="76">
        <v>1127</v>
      </c>
      <c r="E21" s="76">
        <v>2074</v>
      </c>
      <c r="F21" s="76">
        <v>156</v>
      </c>
      <c r="G21" s="76"/>
      <c r="H21" s="76">
        <v>233</v>
      </c>
      <c r="I21" s="76"/>
      <c r="J21" s="76">
        <v>197</v>
      </c>
      <c r="K21" s="76"/>
      <c r="L21" s="76">
        <v>5856</v>
      </c>
      <c r="M21" s="76"/>
      <c r="N21" s="14">
        <v>13.84</v>
      </c>
      <c r="O21" s="76"/>
      <c r="P21" s="14">
        <v>11.23</v>
      </c>
      <c r="Q21" s="76"/>
      <c r="R21" s="115"/>
    </row>
    <row r="22" spans="2:18" s="11" customFormat="1" ht="15" customHeight="1" x14ac:dyDescent="0.2">
      <c r="B22" s="75">
        <v>2016</v>
      </c>
      <c r="C22" s="254"/>
      <c r="D22" s="76">
        <v>1082</v>
      </c>
      <c r="E22" s="76">
        <v>1899</v>
      </c>
      <c r="F22" s="76">
        <v>136</v>
      </c>
      <c r="G22" s="76"/>
      <c r="H22" s="76">
        <v>183</v>
      </c>
      <c r="I22" s="76"/>
      <c r="J22" s="76">
        <v>157</v>
      </c>
      <c r="K22" s="76"/>
      <c r="L22" s="76">
        <v>5275</v>
      </c>
      <c r="M22" s="76"/>
      <c r="N22" s="14">
        <v>12.57</v>
      </c>
      <c r="O22" s="76"/>
      <c r="P22" s="14">
        <v>9.64</v>
      </c>
      <c r="Q22" s="76"/>
      <c r="R22" s="115"/>
    </row>
    <row r="23" spans="2:18" s="11" customFormat="1" ht="15" customHeight="1" x14ac:dyDescent="0.2">
      <c r="B23" s="75">
        <v>2015</v>
      </c>
      <c r="C23" s="75" t="s">
        <v>50</v>
      </c>
      <c r="D23" s="76">
        <v>1078</v>
      </c>
      <c r="E23" s="76">
        <v>1941</v>
      </c>
      <c r="F23" s="76">
        <v>166</v>
      </c>
      <c r="G23" s="76"/>
      <c r="H23" s="76">
        <v>281</v>
      </c>
      <c r="I23" s="76"/>
      <c r="J23" s="76">
        <v>232</v>
      </c>
      <c r="K23" s="76"/>
      <c r="L23" s="76">
        <v>7265</v>
      </c>
      <c r="M23" s="76"/>
      <c r="N23" s="14">
        <v>15.4</v>
      </c>
      <c r="O23" s="76"/>
      <c r="P23" s="14">
        <v>14.48</v>
      </c>
      <c r="Q23" s="76"/>
      <c r="R23" s="115"/>
    </row>
    <row r="24" spans="2:18" s="11" customFormat="1" ht="15" customHeight="1" x14ac:dyDescent="0.2">
      <c r="B24" s="254" t="s">
        <v>35</v>
      </c>
      <c r="C24" s="208" t="s">
        <v>50</v>
      </c>
      <c r="D24" s="208"/>
      <c r="E24" s="208"/>
      <c r="F24" s="208"/>
      <c r="G24" s="208"/>
      <c r="H24" s="208"/>
      <c r="I24" s="208"/>
      <c r="J24" s="208"/>
      <c r="K24" s="208"/>
      <c r="L24" s="208"/>
      <c r="M24" s="76"/>
      <c r="N24" s="14"/>
      <c r="O24" s="76"/>
      <c r="P24" s="14"/>
      <c r="Q24" s="76"/>
      <c r="R24" s="115"/>
    </row>
    <row r="25" spans="2:18" s="11" customFormat="1" ht="15" customHeight="1" x14ac:dyDescent="0.2">
      <c r="B25" s="75">
        <v>2020</v>
      </c>
      <c r="C25" s="208"/>
      <c r="D25" s="76">
        <v>7087</v>
      </c>
      <c r="E25" s="76">
        <v>56445</v>
      </c>
      <c r="F25" s="76" t="s">
        <v>2</v>
      </c>
      <c r="G25" s="76"/>
      <c r="H25" s="76" t="s">
        <v>2</v>
      </c>
      <c r="I25" s="76"/>
      <c r="J25" s="76" t="s">
        <v>2</v>
      </c>
      <c r="K25" s="76"/>
      <c r="L25" s="76" t="s">
        <v>2</v>
      </c>
      <c r="M25" s="76"/>
      <c r="N25" s="14" t="s">
        <v>39</v>
      </c>
      <c r="O25" s="76"/>
      <c r="P25" s="14" t="s">
        <v>39</v>
      </c>
      <c r="Q25" s="76"/>
      <c r="R25" s="115"/>
    </row>
    <row r="26" spans="2:18" s="11" customFormat="1" ht="15" customHeight="1" x14ac:dyDescent="0.2">
      <c r="B26" s="75">
        <v>2019</v>
      </c>
      <c r="C26" s="254"/>
      <c r="D26" s="76">
        <v>6970</v>
      </c>
      <c r="E26" s="76">
        <v>56555</v>
      </c>
      <c r="F26" s="76">
        <v>578</v>
      </c>
      <c r="G26" s="76" t="s">
        <v>274</v>
      </c>
      <c r="H26" s="76">
        <v>1393</v>
      </c>
      <c r="I26" s="76" t="s">
        <v>274</v>
      </c>
      <c r="J26" s="76">
        <v>1374</v>
      </c>
      <c r="K26" s="76" t="s">
        <v>274</v>
      </c>
      <c r="L26" s="76">
        <v>49898</v>
      </c>
      <c r="M26" s="76" t="s">
        <v>274</v>
      </c>
      <c r="N26" s="14">
        <v>8.2899999999999991</v>
      </c>
      <c r="O26" s="76" t="s">
        <v>274</v>
      </c>
      <c r="P26" s="14">
        <v>2.46</v>
      </c>
      <c r="Q26" s="76" t="s">
        <v>274</v>
      </c>
      <c r="R26" s="115"/>
    </row>
    <row r="27" spans="2:18" s="11" customFormat="1" ht="15" customHeight="1" x14ac:dyDescent="0.2">
      <c r="B27" s="75">
        <v>2018</v>
      </c>
      <c r="C27" s="73"/>
      <c r="D27" s="76">
        <v>6607</v>
      </c>
      <c r="E27" s="76">
        <v>51870</v>
      </c>
      <c r="F27" s="76">
        <v>443</v>
      </c>
      <c r="G27" s="76"/>
      <c r="H27" s="76">
        <v>1046</v>
      </c>
      <c r="I27" s="76"/>
      <c r="J27" s="76">
        <v>1034</v>
      </c>
      <c r="K27" s="76"/>
      <c r="L27" s="76">
        <v>35702</v>
      </c>
      <c r="M27" s="76"/>
      <c r="N27" s="14">
        <v>6.71</v>
      </c>
      <c r="O27" s="76"/>
      <c r="P27" s="14">
        <v>2.02</v>
      </c>
      <c r="Q27" s="76"/>
      <c r="R27" s="115"/>
    </row>
    <row r="28" spans="2:18" s="11" customFormat="1" ht="15" customHeight="1" x14ac:dyDescent="0.2">
      <c r="B28" s="75">
        <v>2017</v>
      </c>
      <c r="C28" s="254"/>
      <c r="D28" s="76">
        <v>6234</v>
      </c>
      <c r="E28" s="76">
        <v>47943</v>
      </c>
      <c r="F28" s="76">
        <v>425</v>
      </c>
      <c r="G28" s="76"/>
      <c r="H28" s="76">
        <v>998</v>
      </c>
      <c r="I28" s="76"/>
      <c r="J28" s="76">
        <v>978</v>
      </c>
      <c r="K28" s="76"/>
      <c r="L28" s="76">
        <v>40044</v>
      </c>
      <c r="M28" s="76"/>
      <c r="N28" s="14">
        <v>6.82</v>
      </c>
      <c r="O28" s="76"/>
      <c r="P28" s="14">
        <v>2.08</v>
      </c>
      <c r="Q28" s="76"/>
      <c r="R28" s="115"/>
    </row>
    <row r="29" spans="2:18" s="11" customFormat="1" ht="15" customHeight="1" x14ac:dyDescent="0.2">
      <c r="B29" s="75">
        <v>2016</v>
      </c>
      <c r="C29" s="254"/>
      <c r="D29" s="76">
        <v>5971</v>
      </c>
      <c r="E29" s="76">
        <v>44697</v>
      </c>
      <c r="F29" s="76">
        <v>424</v>
      </c>
      <c r="G29" s="76"/>
      <c r="H29" s="76">
        <v>989</v>
      </c>
      <c r="I29" s="76"/>
      <c r="J29" s="76">
        <v>972</v>
      </c>
      <c r="K29" s="76"/>
      <c r="L29" s="76">
        <v>25995</v>
      </c>
      <c r="M29" s="76"/>
      <c r="N29" s="14">
        <v>7.1</v>
      </c>
      <c r="O29" s="76"/>
      <c r="P29" s="14">
        <v>2.21</v>
      </c>
      <c r="Q29" s="76"/>
      <c r="R29" s="115"/>
    </row>
    <row r="30" spans="2:18" s="11" customFormat="1" ht="15" customHeight="1" x14ac:dyDescent="0.2">
      <c r="B30" s="75">
        <v>2015</v>
      </c>
      <c r="C30" s="75" t="s">
        <v>50</v>
      </c>
      <c r="D30" s="76">
        <v>5982</v>
      </c>
      <c r="E30" s="76">
        <v>42831</v>
      </c>
      <c r="F30" s="76">
        <v>558</v>
      </c>
      <c r="G30" s="76"/>
      <c r="H30" s="76">
        <v>1367</v>
      </c>
      <c r="I30" s="76"/>
      <c r="J30" s="76">
        <v>1358</v>
      </c>
      <c r="K30" s="76"/>
      <c r="L30" s="76">
        <v>49157</v>
      </c>
      <c r="M30" s="76"/>
      <c r="N30" s="14">
        <v>9.33</v>
      </c>
      <c r="O30" s="76"/>
      <c r="P30" s="14">
        <v>3.19</v>
      </c>
      <c r="Q30" s="76"/>
      <c r="R30" s="115"/>
    </row>
    <row r="31" spans="2:18" s="11" customFormat="1" ht="15" customHeight="1" x14ac:dyDescent="0.2">
      <c r="B31" s="255" t="s">
        <v>36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6"/>
      <c r="N31" s="14"/>
      <c r="O31" s="76"/>
      <c r="P31" s="14"/>
      <c r="Q31" s="76"/>
    </row>
    <row r="32" spans="2:18" s="11" customFormat="1" ht="15" customHeight="1" x14ac:dyDescent="0.2">
      <c r="B32" s="265" t="s">
        <v>17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6"/>
      <c r="N32" s="14"/>
      <c r="O32" s="76"/>
      <c r="P32" s="14"/>
      <c r="Q32" s="76"/>
    </row>
    <row r="33" spans="2:17" s="11" customFormat="1" ht="15" customHeight="1" x14ac:dyDescent="0.2">
      <c r="B33" s="75">
        <v>2020</v>
      </c>
      <c r="C33" s="73"/>
      <c r="D33" s="76">
        <v>189</v>
      </c>
      <c r="E33" s="76">
        <v>978</v>
      </c>
      <c r="F33" s="76" t="s">
        <v>2</v>
      </c>
      <c r="G33" s="76"/>
      <c r="H33" s="76" t="s">
        <v>2</v>
      </c>
      <c r="I33" s="76"/>
      <c r="J33" s="76" t="s">
        <v>2</v>
      </c>
      <c r="K33" s="76"/>
      <c r="L33" s="76" t="s">
        <v>2</v>
      </c>
      <c r="M33" s="76"/>
      <c r="N33" s="14" t="s">
        <v>39</v>
      </c>
      <c r="O33" s="76"/>
      <c r="P33" s="14" t="s">
        <v>39</v>
      </c>
      <c r="Q33" s="76"/>
    </row>
    <row r="34" spans="2:17" s="11" customFormat="1" ht="15" customHeight="1" x14ac:dyDescent="0.2">
      <c r="B34" s="75">
        <v>2019</v>
      </c>
      <c r="C34" s="254"/>
      <c r="D34" s="76">
        <v>193</v>
      </c>
      <c r="E34" s="76">
        <v>1054</v>
      </c>
      <c r="F34" s="76">
        <v>23</v>
      </c>
      <c r="G34" s="76" t="s">
        <v>274</v>
      </c>
      <c r="H34" s="76">
        <v>58</v>
      </c>
      <c r="I34" s="76" t="s">
        <v>274</v>
      </c>
      <c r="J34" s="76">
        <v>55</v>
      </c>
      <c r="K34" s="76" t="s">
        <v>274</v>
      </c>
      <c r="L34" s="76">
        <v>2375</v>
      </c>
      <c r="M34" s="76" t="s">
        <v>274</v>
      </c>
      <c r="N34" s="14">
        <v>11.92</v>
      </c>
      <c r="O34" s="76" t="s">
        <v>274</v>
      </c>
      <c r="P34" s="14">
        <v>5.5</v>
      </c>
      <c r="Q34" s="76" t="s">
        <v>274</v>
      </c>
    </row>
    <row r="35" spans="2:17" s="11" customFormat="1" ht="15" customHeight="1" x14ac:dyDescent="0.2">
      <c r="B35" s="75">
        <v>2018</v>
      </c>
      <c r="C35" s="73"/>
      <c r="D35" s="76">
        <v>196</v>
      </c>
      <c r="E35" s="76">
        <v>1018</v>
      </c>
      <c r="F35" s="76">
        <v>21</v>
      </c>
      <c r="G35" s="76"/>
      <c r="H35" s="76">
        <v>53</v>
      </c>
      <c r="I35" s="76"/>
      <c r="J35" s="76">
        <v>49</v>
      </c>
      <c r="K35" s="76"/>
      <c r="L35" s="76">
        <v>1958</v>
      </c>
      <c r="M35" s="76"/>
      <c r="N35" s="14">
        <v>10.71</v>
      </c>
      <c r="O35" s="76"/>
      <c r="P35" s="14">
        <v>5.21</v>
      </c>
      <c r="Q35" s="76"/>
    </row>
    <row r="36" spans="2:17" s="11" customFormat="1" ht="15" customHeight="1" x14ac:dyDescent="0.2">
      <c r="B36" s="75">
        <v>2017</v>
      </c>
      <c r="C36" s="254"/>
      <c r="D36" s="76">
        <v>184</v>
      </c>
      <c r="E36" s="76">
        <v>960</v>
      </c>
      <c r="F36" s="76">
        <v>18</v>
      </c>
      <c r="G36" s="76"/>
      <c r="H36" s="76">
        <v>55</v>
      </c>
      <c r="I36" s="76"/>
      <c r="J36" s="76">
        <v>54</v>
      </c>
      <c r="K36" s="76"/>
      <c r="L36" s="76">
        <v>1421</v>
      </c>
      <c r="M36" s="76"/>
      <c r="N36" s="14">
        <v>9.7799999999999994</v>
      </c>
      <c r="O36" s="76"/>
      <c r="P36" s="14">
        <v>5.73</v>
      </c>
      <c r="Q36" s="76"/>
    </row>
    <row r="37" spans="2:17" s="11" customFormat="1" ht="15" customHeight="1" x14ac:dyDescent="0.2">
      <c r="B37" s="75">
        <v>2016</v>
      </c>
      <c r="C37" s="254"/>
      <c r="D37" s="76">
        <v>171</v>
      </c>
      <c r="E37" s="76">
        <v>867</v>
      </c>
      <c r="F37" s="76">
        <v>12</v>
      </c>
      <c r="G37" s="76"/>
      <c r="H37" s="76">
        <v>24</v>
      </c>
      <c r="I37" s="76"/>
      <c r="J37" s="76">
        <v>24</v>
      </c>
      <c r="K37" s="76"/>
      <c r="L37" s="76">
        <v>413</v>
      </c>
      <c r="M37" s="76"/>
      <c r="N37" s="14">
        <v>7.02</v>
      </c>
      <c r="O37" s="76"/>
      <c r="P37" s="14">
        <v>2.77</v>
      </c>
      <c r="Q37" s="76"/>
    </row>
    <row r="38" spans="2:17" s="11" customFormat="1" ht="15" customHeight="1" x14ac:dyDescent="0.2">
      <c r="B38" s="75">
        <v>2015</v>
      </c>
      <c r="C38" s="75" t="s">
        <v>50</v>
      </c>
      <c r="D38" s="76">
        <v>168</v>
      </c>
      <c r="E38" s="76">
        <v>773</v>
      </c>
      <c r="F38" s="76">
        <v>14</v>
      </c>
      <c r="G38" s="76"/>
      <c r="H38" s="76">
        <v>25</v>
      </c>
      <c r="I38" s="76"/>
      <c r="J38" s="76">
        <v>22</v>
      </c>
      <c r="K38" s="76"/>
      <c r="L38" s="76">
        <v>809</v>
      </c>
      <c r="M38" s="76"/>
      <c r="N38" s="14">
        <v>8.33</v>
      </c>
      <c r="O38" s="76"/>
      <c r="P38" s="14">
        <v>3.23</v>
      </c>
      <c r="Q38" s="76"/>
    </row>
    <row r="39" spans="2:17" s="11" customFormat="1" ht="15" customHeight="1" x14ac:dyDescent="0.2">
      <c r="B39" s="265" t="s">
        <v>18</v>
      </c>
      <c r="C39" s="75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14"/>
      <c r="O39" s="76"/>
      <c r="P39" s="14"/>
      <c r="Q39" s="76"/>
    </row>
    <row r="40" spans="2:17" s="11" customFormat="1" ht="15" customHeight="1" x14ac:dyDescent="0.2">
      <c r="B40" s="75">
        <v>2020</v>
      </c>
      <c r="C40" s="75"/>
      <c r="D40" s="76">
        <v>8</v>
      </c>
      <c r="E40" s="76">
        <v>60</v>
      </c>
      <c r="F40" s="76" t="s">
        <v>2</v>
      </c>
      <c r="G40" s="76"/>
      <c r="H40" s="76" t="s">
        <v>2</v>
      </c>
      <c r="I40" s="76"/>
      <c r="J40" s="76" t="s">
        <v>2</v>
      </c>
      <c r="K40" s="76"/>
      <c r="L40" s="76" t="s">
        <v>2</v>
      </c>
      <c r="M40" s="76"/>
      <c r="N40" s="14" t="s">
        <v>39</v>
      </c>
      <c r="O40" s="76"/>
      <c r="P40" s="14" t="s">
        <v>39</v>
      </c>
      <c r="Q40" s="76"/>
    </row>
    <row r="41" spans="2:17" s="11" customFormat="1" ht="15" customHeight="1" x14ac:dyDescent="0.2">
      <c r="B41" s="75">
        <v>2019</v>
      </c>
      <c r="C41" s="254"/>
      <c r="D41" s="76">
        <v>9</v>
      </c>
      <c r="E41" s="76">
        <v>58</v>
      </c>
      <c r="F41" s="76">
        <v>1</v>
      </c>
      <c r="G41" s="76" t="s">
        <v>274</v>
      </c>
      <c r="H41" s="76" t="s">
        <v>37</v>
      </c>
      <c r="I41" s="76" t="s">
        <v>274</v>
      </c>
      <c r="J41" s="76" t="s">
        <v>37</v>
      </c>
      <c r="K41" s="76" t="s">
        <v>274</v>
      </c>
      <c r="L41" s="76" t="s">
        <v>37</v>
      </c>
      <c r="M41" s="76" t="s">
        <v>274</v>
      </c>
      <c r="N41" s="14">
        <v>11.11</v>
      </c>
      <c r="O41" s="76" t="s">
        <v>274</v>
      </c>
      <c r="P41" s="14" t="s">
        <v>37</v>
      </c>
      <c r="Q41" s="76" t="s">
        <v>274</v>
      </c>
    </row>
    <row r="42" spans="2:17" s="11" customFormat="1" ht="15" customHeight="1" x14ac:dyDescent="0.2">
      <c r="B42" s="75">
        <v>2018</v>
      </c>
      <c r="C42" s="73"/>
      <c r="D42" s="76">
        <v>9</v>
      </c>
      <c r="E42" s="76">
        <v>54</v>
      </c>
      <c r="F42" s="76">
        <v>0</v>
      </c>
      <c r="G42" s="76"/>
      <c r="H42" s="76">
        <v>0</v>
      </c>
      <c r="I42" s="76"/>
      <c r="J42" s="76">
        <v>0</v>
      </c>
      <c r="K42" s="76"/>
      <c r="L42" s="76">
        <v>0</v>
      </c>
      <c r="M42" s="76"/>
      <c r="N42" s="14">
        <v>0</v>
      </c>
      <c r="O42" s="76"/>
      <c r="P42" s="14">
        <v>0</v>
      </c>
      <c r="Q42" s="76"/>
    </row>
    <row r="43" spans="2:17" s="11" customFormat="1" ht="15" customHeight="1" x14ac:dyDescent="0.2">
      <c r="B43" s="75">
        <v>2017</v>
      </c>
      <c r="C43" s="254"/>
      <c r="D43" s="76">
        <v>10</v>
      </c>
      <c r="E43" s="76">
        <v>58</v>
      </c>
      <c r="F43" s="76">
        <v>1</v>
      </c>
      <c r="G43" s="76"/>
      <c r="H43" s="76" t="s">
        <v>37</v>
      </c>
      <c r="I43" s="76"/>
      <c r="J43" s="76" t="s">
        <v>37</v>
      </c>
      <c r="K43" s="76"/>
      <c r="L43" s="76" t="s">
        <v>37</v>
      </c>
      <c r="M43" s="76"/>
      <c r="N43" s="14">
        <v>10</v>
      </c>
      <c r="O43" s="76"/>
      <c r="P43" s="14" t="s">
        <v>37</v>
      </c>
      <c r="Q43" s="76"/>
    </row>
    <row r="44" spans="2:17" s="11" customFormat="1" ht="15" customHeight="1" x14ac:dyDescent="0.2">
      <c r="B44" s="75">
        <v>2016</v>
      </c>
      <c r="C44" s="254"/>
      <c r="D44" s="76">
        <v>9</v>
      </c>
      <c r="E44" s="76">
        <v>58</v>
      </c>
      <c r="F44" s="76">
        <v>0</v>
      </c>
      <c r="G44" s="76"/>
      <c r="H44" s="76">
        <v>0</v>
      </c>
      <c r="I44" s="76"/>
      <c r="J44" s="76">
        <v>0</v>
      </c>
      <c r="K44" s="76"/>
      <c r="L44" s="76">
        <v>0</v>
      </c>
      <c r="M44" s="76"/>
      <c r="N44" s="14">
        <v>0</v>
      </c>
      <c r="O44" s="76"/>
      <c r="P44" s="14">
        <v>0</v>
      </c>
      <c r="Q44" s="76"/>
    </row>
    <row r="45" spans="2:17" s="11" customFormat="1" ht="15" customHeight="1" x14ac:dyDescent="0.2">
      <c r="B45" s="75">
        <v>2015</v>
      </c>
      <c r="C45" s="75" t="s">
        <v>50</v>
      </c>
      <c r="D45" s="76">
        <v>9</v>
      </c>
      <c r="E45" s="76">
        <v>61</v>
      </c>
      <c r="F45" s="76">
        <v>0</v>
      </c>
      <c r="G45" s="76"/>
      <c r="H45" s="76">
        <v>0</v>
      </c>
      <c r="I45" s="76"/>
      <c r="J45" s="76">
        <v>0</v>
      </c>
      <c r="K45" s="76"/>
      <c r="L45" s="76">
        <v>0</v>
      </c>
      <c r="M45" s="76"/>
      <c r="N45" s="14">
        <v>0</v>
      </c>
      <c r="O45" s="76"/>
      <c r="P45" s="14">
        <v>0</v>
      </c>
      <c r="Q45" s="76"/>
    </row>
    <row r="46" spans="2:17" s="11" customFormat="1" ht="15" customHeight="1" x14ac:dyDescent="0.2">
      <c r="B46" s="265" t="s">
        <v>19</v>
      </c>
      <c r="C46" s="75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14"/>
      <c r="O46" s="76"/>
      <c r="P46" s="14"/>
      <c r="Q46" s="76"/>
    </row>
    <row r="47" spans="2:17" s="11" customFormat="1" ht="15" customHeight="1" x14ac:dyDescent="0.2">
      <c r="B47" s="75">
        <v>2020</v>
      </c>
      <c r="C47" s="75"/>
      <c r="D47" s="76">
        <v>422</v>
      </c>
      <c r="E47" s="76" t="s">
        <v>37</v>
      </c>
      <c r="F47" s="76" t="s">
        <v>2</v>
      </c>
      <c r="G47" s="76"/>
      <c r="H47" s="76" t="s">
        <v>2</v>
      </c>
      <c r="I47" s="76"/>
      <c r="J47" s="76" t="s">
        <v>2</v>
      </c>
      <c r="K47" s="76"/>
      <c r="L47" s="76" t="s">
        <v>2</v>
      </c>
      <c r="M47" s="76"/>
      <c r="N47" s="14" t="s">
        <v>39</v>
      </c>
      <c r="O47" s="76"/>
      <c r="P47" s="14" t="s">
        <v>39</v>
      </c>
      <c r="Q47" s="76"/>
    </row>
    <row r="48" spans="2:17" s="11" customFormat="1" ht="15" customHeight="1" x14ac:dyDescent="0.2">
      <c r="B48" s="75">
        <v>2019</v>
      </c>
      <c r="C48" s="254"/>
      <c r="D48" s="76">
        <v>434</v>
      </c>
      <c r="E48" s="76">
        <v>4062</v>
      </c>
      <c r="F48" s="76">
        <v>29</v>
      </c>
      <c r="G48" s="76" t="s">
        <v>274</v>
      </c>
      <c r="H48" s="76">
        <v>76</v>
      </c>
      <c r="I48" s="76" t="s">
        <v>274</v>
      </c>
      <c r="J48" s="76">
        <v>76</v>
      </c>
      <c r="K48" s="76" t="s">
        <v>274</v>
      </c>
      <c r="L48" s="76">
        <v>2008</v>
      </c>
      <c r="M48" s="76" t="s">
        <v>274</v>
      </c>
      <c r="N48" s="14">
        <v>6.68</v>
      </c>
      <c r="O48" s="76" t="s">
        <v>274</v>
      </c>
      <c r="P48" s="14">
        <v>1.87</v>
      </c>
      <c r="Q48" s="76" t="s">
        <v>274</v>
      </c>
    </row>
    <row r="49" spans="2:17" s="11" customFormat="1" ht="15" customHeight="1" x14ac:dyDescent="0.2">
      <c r="B49" s="75">
        <v>2018</v>
      </c>
      <c r="C49" s="73"/>
      <c r="D49" s="76">
        <v>417</v>
      </c>
      <c r="E49" s="76">
        <v>3733</v>
      </c>
      <c r="F49" s="76">
        <v>21</v>
      </c>
      <c r="G49" s="76"/>
      <c r="H49" s="76">
        <v>52</v>
      </c>
      <c r="I49" s="76"/>
      <c r="J49" s="76">
        <v>48</v>
      </c>
      <c r="K49" s="76"/>
      <c r="L49" s="76">
        <v>849</v>
      </c>
      <c r="M49" s="76"/>
      <c r="N49" s="14">
        <v>5.04</v>
      </c>
      <c r="O49" s="76"/>
      <c r="P49" s="14">
        <v>1.39</v>
      </c>
      <c r="Q49" s="76"/>
    </row>
    <row r="50" spans="2:17" s="11" customFormat="1" ht="15" customHeight="1" x14ac:dyDescent="0.2">
      <c r="B50" s="75">
        <v>2017</v>
      </c>
      <c r="C50" s="254"/>
      <c r="D50" s="76">
        <v>414</v>
      </c>
      <c r="E50" s="76">
        <v>3561</v>
      </c>
      <c r="F50" s="76">
        <v>27</v>
      </c>
      <c r="G50" s="76"/>
      <c r="H50" s="76">
        <v>92</v>
      </c>
      <c r="I50" s="76"/>
      <c r="J50" s="76">
        <v>92</v>
      </c>
      <c r="K50" s="76"/>
      <c r="L50" s="76">
        <v>1697</v>
      </c>
      <c r="M50" s="76"/>
      <c r="N50" s="14">
        <v>6.52</v>
      </c>
      <c r="O50" s="76"/>
      <c r="P50" s="14">
        <v>2.58</v>
      </c>
      <c r="Q50" s="76"/>
    </row>
    <row r="51" spans="2:17" s="11" customFormat="1" ht="15" customHeight="1" x14ac:dyDescent="0.2">
      <c r="B51" s="75">
        <v>2016</v>
      </c>
      <c r="C51" s="254"/>
      <c r="D51" s="76">
        <v>407</v>
      </c>
      <c r="E51" s="76">
        <v>3444</v>
      </c>
      <c r="F51" s="76">
        <v>24</v>
      </c>
      <c r="G51" s="76"/>
      <c r="H51" s="76">
        <v>88</v>
      </c>
      <c r="I51" s="76"/>
      <c r="J51" s="76">
        <v>88</v>
      </c>
      <c r="K51" s="76"/>
      <c r="L51" s="76">
        <v>1611</v>
      </c>
      <c r="M51" s="76"/>
      <c r="N51" s="14">
        <v>5.9</v>
      </c>
      <c r="O51" s="76"/>
      <c r="P51" s="14">
        <v>2.56</v>
      </c>
      <c r="Q51" s="76"/>
    </row>
    <row r="52" spans="2:17" s="11" customFormat="1" ht="15" customHeight="1" x14ac:dyDescent="0.2">
      <c r="B52" s="75">
        <v>2015</v>
      </c>
      <c r="C52" s="75" t="s">
        <v>50</v>
      </c>
      <c r="D52" s="76">
        <v>422</v>
      </c>
      <c r="E52" s="76">
        <v>3474</v>
      </c>
      <c r="F52" s="76">
        <v>35</v>
      </c>
      <c r="G52" s="76"/>
      <c r="H52" s="76">
        <v>97</v>
      </c>
      <c r="I52" s="76"/>
      <c r="J52" s="76">
        <v>97</v>
      </c>
      <c r="K52" s="76"/>
      <c r="L52" s="76">
        <v>2332</v>
      </c>
      <c r="M52" s="76"/>
      <c r="N52" s="14">
        <v>8.2899999999999991</v>
      </c>
      <c r="O52" s="76"/>
      <c r="P52" s="14">
        <v>2.79</v>
      </c>
      <c r="Q52" s="76"/>
    </row>
    <row r="53" spans="2:17" s="11" customFormat="1" ht="15" customHeight="1" x14ac:dyDescent="0.2">
      <c r="B53" s="265" t="s">
        <v>20</v>
      </c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6"/>
      <c r="N53" s="14"/>
      <c r="O53" s="76"/>
      <c r="P53" s="14"/>
      <c r="Q53" s="76"/>
    </row>
    <row r="54" spans="2:17" s="11" customFormat="1" ht="15" customHeight="1" x14ac:dyDescent="0.2">
      <c r="B54" s="75">
        <v>2020</v>
      </c>
      <c r="C54" s="73"/>
      <c r="D54" s="76">
        <v>7</v>
      </c>
      <c r="E54" s="76">
        <v>690</v>
      </c>
      <c r="F54" s="76" t="s">
        <v>2</v>
      </c>
      <c r="G54" s="76"/>
      <c r="H54" s="76" t="s">
        <v>2</v>
      </c>
      <c r="I54" s="76"/>
      <c r="J54" s="76" t="s">
        <v>2</v>
      </c>
      <c r="K54" s="76"/>
      <c r="L54" s="76" t="s">
        <v>2</v>
      </c>
      <c r="M54" s="76"/>
      <c r="N54" s="14" t="s">
        <v>39</v>
      </c>
      <c r="O54" s="76"/>
      <c r="P54" s="14" t="s">
        <v>39</v>
      </c>
      <c r="Q54" s="76"/>
    </row>
    <row r="55" spans="2:17" s="11" customFormat="1" ht="15" customHeight="1" x14ac:dyDescent="0.2">
      <c r="B55" s="75">
        <v>2019</v>
      </c>
      <c r="C55" s="254"/>
      <c r="D55" s="76">
        <v>6</v>
      </c>
      <c r="E55" s="76">
        <v>705</v>
      </c>
      <c r="F55" s="76">
        <v>0</v>
      </c>
      <c r="G55" s="76" t="s">
        <v>274</v>
      </c>
      <c r="H55" s="76">
        <v>0</v>
      </c>
      <c r="I55" s="76" t="s">
        <v>274</v>
      </c>
      <c r="J55" s="76">
        <v>0</v>
      </c>
      <c r="K55" s="76" t="s">
        <v>274</v>
      </c>
      <c r="L55" s="76">
        <v>0</v>
      </c>
      <c r="M55" s="76" t="s">
        <v>274</v>
      </c>
      <c r="N55" s="14">
        <v>0</v>
      </c>
      <c r="O55" s="76" t="s">
        <v>274</v>
      </c>
      <c r="P55" s="14">
        <v>0</v>
      </c>
      <c r="Q55" s="76" t="s">
        <v>274</v>
      </c>
    </row>
    <row r="56" spans="2:17" s="11" customFormat="1" ht="15" customHeight="1" x14ac:dyDescent="0.2">
      <c r="B56" s="75">
        <v>2018</v>
      </c>
      <c r="C56" s="73"/>
      <c r="D56" s="76">
        <v>5</v>
      </c>
      <c r="E56" s="76">
        <v>719</v>
      </c>
      <c r="F56" s="76">
        <v>0</v>
      </c>
      <c r="G56" s="76"/>
      <c r="H56" s="76">
        <v>0</v>
      </c>
      <c r="I56" s="76"/>
      <c r="J56" s="76">
        <v>0</v>
      </c>
      <c r="K56" s="76"/>
      <c r="L56" s="76">
        <v>0</v>
      </c>
      <c r="M56" s="76"/>
      <c r="N56" s="14">
        <v>0</v>
      </c>
      <c r="O56" s="76"/>
      <c r="P56" s="14">
        <v>0</v>
      </c>
      <c r="Q56" s="76"/>
    </row>
    <row r="57" spans="2:17" s="11" customFormat="1" ht="15" customHeight="1" x14ac:dyDescent="0.2">
      <c r="B57" s="75">
        <v>2017</v>
      </c>
      <c r="C57" s="254"/>
      <c r="D57" s="76">
        <v>4</v>
      </c>
      <c r="E57" s="76">
        <v>740</v>
      </c>
      <c r="F57" s="76">
        <v>0</v>
      </c>
      <c r="G57" s="76"/>
      <c r="H57" s="76">
        <v>0</v>
      </c>
      <c r="I57" s="76"/>
      <c r="J57" s="76">
        <v>0</v>
      </c>
      <c r="K57" s="76"/>
      <c r="L57" s="76">
        <v>0</v>
      </c>
      <c r="M57" s="76"/>
      <c r="N57" s="14">
        <v>0</v>
      </c>
      <c r="O57" s="76"/>
      <c r="P57" s="14">
        <v>0</v>
      </c>
      <c r="Q57" s="76"/>
    </row>
    <row r="58" spans="2:17" s="11" customFormat="1" ht="15" customHeight="1" x14ac:dyDescent="0.2">
      <c r="B58" s="75">
        <v>2016</v>
      </c>
      <c r="C58" s="254"/>
      <c r="D58" s="76">
        <v>3</v>
      </c>
      <c r="E58" s="76">
        <v>762</v>
      </c>
      <c r="F58" s="76">
        <v>0</v>
      </c>
      <c r="G58" s="76"/>
      <c r="H58" s="76">
        <v>0</v>
      </c>
      <c r="I58" s="76"/>
      <c r="J58" s="76">
        <v>0</v>
      </c>
      <c r="K58" s="76"/>
      <c r="L58" s="76">
        <v>0</v>
      </c>
      <c r="M58" s="76"/>
      <c r="N58" s="14">
        <v>0</v>
      </c>
      <c r="O58" s="76"/>
      <c r="P58" s="14">
        <v>0</v>
      </c>
      <c r="Q58" s="76"/>
    </row>
    <row r="59" spans="2:17" s="11" customFormat="1" ht="15" customHeight="1" x14ac:dyDescent="0.2">
      <c r="B59" s="75">
        <v>2015</v>
      </c>
      <c r="C59" s="75" t="s">
        <v>50</v>
      </c>
      <c r="D59" s="76">
        <v>3</v>
      </c>
      <c r="E59" s="76">
        <v>786</v>
      </c>
      <c r="F59" s="76">
        <v>0</v>
      </c>
      <c r="G59" s="76"/>
      <c r="H59" s="76">
        <v>0</v>
      </c>
      <c r="I59" s="76"/>
      <c r="J59" s="76">
        <v>0</v>
      </c>
      <c r="K59" s="76"/>
      <c r="L59" s="76">
        <v>0</v>
      </c>
      <c r="M59" s="76"/>
      <c r="N59" s="14">
        <v>0</v>
      </c>
      <c r="O59" s="76"/>
      <c r="P59" s="14">
        <v>0</v>
      </c>
      <c r="Q59" s="76"/>
    </row>
    <row r="60" spans="2:17" s="11" customFormat="1" ht="15" customHeight="1" x14ac:dyDescent="0.2">
      <c r="B60" s="265" t="s">
        <v>21</v>
      </c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6"/>
      <c r="N60" s="14"/>
      <c r="O60" s="76"/>
      <c r="P60" s="14"/>
      <c r="Q60" s="76"/>
    </row>
    <row r="61" spans="2:17" s="11" customFormat="1" ht="15" customHeight="1" x14ac:dyDescent="0.2">
      <c r="B61" s="75">
        <v>2020</v>
      </c>
      <c r="C61" s="73"/>
      <c r="D61" s="76">
        <v>16</v>
      </c>
      <c r="E61" s="76">
        <v>997</v>
      </c>
      <c r="F61" s="76" t="s">
        <v>2</v>
      </c>
      <c r="G61" s="76"/>
      <c r="H61" s="76" t="s">
        <v>2</v>
      </c>
      <c r="I61" s="76"/>
      <c r="J61" s="76" t="s">
        <v>2</v>
      </c>
      <c r="K61" s="76"/>
      <c r="L61" s="76" t="s">
        <v>2</v>
      </c>
      <c r="M61" s="76"/>
      <c r="N61" s="14" t="s">
        <v>39</v>
      </c>
      <c r="O61" s="76"/>
      <c r="P61" s="14" t="s">
        <v>39</v>
      </c>
      <c r="Q61" s="76"/>
    </row>
    <row r="62" spans="2:17" s="11" customFormat="1" ht="15" customHeight="1" x14ac:dyDescent="0.2">
      <c r="B62" s="75">
        <v>2019</v>
      </c>
      <c r="C62" s="254"/>
      <c r="D62" s="76">
        <v>17</v>
      </c>
      <c r="E62" s="76">
        <v>950</v>
      </c>
      <c r="F62" s="76">
        <v>1</v>
      </c>
      <c r="G62" s="76" t="s">
        <v>274</v>
      </c>
      <c r="H62" s="76" t="s">
        <v>37</v>
      </c>
      <c r="I62" s="76" t="s">
        <v>274</v>
      </c>
      <c r="J62" s="76" t="s">
        <v>37</v>
      </c>
      <c r="K62" s="76" t="s">
        <v>274</v>
      </c>
      <c r="L62" s="76" t="s">
        <v>37</v>
      </c>
      <c r="M62" s="76" t="s">
        <v>274</v>
      </c>
      <c r="N62" s="14">
        <v>5.88</v>
      </c>
      <c r="O62" s="76" t="s">
        <v>274</v>
      </c>
      <c r="P62" s="14" t="s">
        <v>37</v>
      </c>
      <c r="Q62" s="76" t="s">
        <v>274</v>
      </c>
    </row>
    <row r="63" spans="2:17" s="11" customFormat="1" ht="15" customHeight="1" x14ac:dyDescent="0.2">
      <c r="B63" s="75">
        <v>2018</v>
      </c>
      <c r="C63" s="73"/>
      <c r="D63" s="76">
        <v>14</v>
      </c>
      <c r="E63" s="76">
        <v>900</v>
      </c>
      <c r="F63" s="76">
        <v>1</v>
      </c>
      <c r="G63" s="76"/>
      <c r="H63" s="76" t="s">
        <v>37</v>
      </c>
      <c r="I63" s="76"/>
      <c r="J63" s="76" t="s">
        <v>37</v>
      </c>
      <c r="K63" s="76"/>
      <c r="L63" s="76" t="s">
        <v>37</v>
      </c>
      <c r="M63" s="76"/>
      <c r="N63" s="14">
        <v>7.14</v>
      </c>
      <c r="O63" s="76"/>
      <c r="P63" s="14" t="s">
        <v>37</v>
      </c>
      <c r="Q63" s="76"/>
    </row>
    <row r="64" spans="2:17" s="11" customFormat="1" ht="15" customHeight="1" x14ac:dyDescent="0.2">
      <c r="B64" s="75">
        <v>2017</v>
      </c>
      <c r="C64" s="254"/>
      <c r="D64" s="76">
        <v>16</v>
      </c>
      <c r="E64" s="76">
        <v>894</v>
      </c>
      <c r="F64" s="76">
        <v>2</v>
      </c>
      <c r="G64" s="76"/>
      <c r="H64" s="76" t="s">
        <v>37</v>
      </c>
      <c r="I64" s="76"/>
      <c r="J64" s="76" t="s">
        <v>37</v>
      </c>
      <c r="K64" s="76"/>
      <c r="L64" s="76" t="s">
        <v>37</v>
      </c>
      <c r="M64" s="76"/>
      <c r="N64" s="14">
        <v>12.5</v>
      </c>
      <c r="O64" s="76"/>
      <c r="P64" s="14" t="s">
        <v>37</v>
      </c>
      <c r="Q64" s="76"/>
    </row>
    <row r="65" spans="2:17" s="11" customFormat="1" ht="15" customHeight="1" x14ac:dyDescent="0.2">
      <c r="B65" s="75">
        <v>2016</v>
      </c>
      <c r="C65" s="254"/>
      <c r="D65" s="76">
        <v>15</v>
      </c>
      <c r="E65" s="76">
        <v>881</v>
      </c>
      <c r="F65" s="76">
        <v>0</v>
      </c>
      <c r="G65" s="76"/>
      <c r="H65" s="76">
        <v>0</v>
      </c>
      <c r="I65" s="76"/>
      <c r="J65" s="76">
        <v>0</v>
      </c>
      <c r="K65" s="76"/>
      <c r="L65" s="76">
        <v>0</v>
      </c>
      <c r="M65" s="76"/>
      <c r="N65" s="14">
        <v>0</v>
      </c>
      <c r="O65" s="76"/>
      <c r="P65" s="14">
        <v>0</v>
      </c>
      <c r="Q65" s="76"/>
    </row>
    <row r="66" spans="2:17" s="11" customFormat="1" ht="15" customHeight="1" x14ac:dyDescent="0.2">
      <c r="B66" s="75">
        <v>2015</v>
      </c>
      <c r="C66" s="75" t="s">
        <v>50</v>
      </c>
      <c r="D66" s="76">
        <v>17</v>
      </c>
      <c r="E66" s="76">
        <v>855</v>
      </c>
      <c r="F66" s="76">
        <v>3</v>
      </c>
      <c r="G66" s="76"/>
      <c r="H66" s="76">
        <v>3</v>
      </c>
      <c r="I66" s="76"/>
      <c r="J66" s="76">
        <v>3</v>
      </c>
      <c r="K66" s="76"/>
      <c r="L66" s="76">
        <v>24</v>
      </c>
      <c r="M66" s="76"/>
      <c r="N66" s="14">
        <v>17.649999999999999</v>
      </c>
      <c r="O66" s="76"/>
      <c r="P66" s="14">
        <v>0.35</v>
      </c>
      <c r="Q66" s="76"/>
    </row>
    <row r="67" spans="2:17" s="11" customFormat="1" ht="15" customHeight="1" x14ac:dyDescent="0.2">
      <c r="B67" s="265" t="s">
        <v>22</v>
      </c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6"/>
      <c r="N67" s="14"/>
      <c r="O67" s="76"/>
      <c r="P67" s="14"/>
      <c r="Q67" s="76"/>
    </row>
    <row r="68" spans="2:17" s="11" customFormat="1" ht="15" customHeight="1" x14ac:dyDescent="0.2">
      <c r="B68" s="75">
        <v>2020</v>
      </c>
      <c r="C68" s="73"/>
      <c r="D68" s="76">
        <v>774</v>
      </c>
      <c r="E68" s="76">
        <v>8479</v>
      </c>
      <c r="F68" s="76" t="s">
        <v>2</v>
      </c>
      <c r="G68" s="76"/>
      <c r="H68" s="76" t="s">
        <v>2</v>
      </c>
      <c r="I68" s="76"/>
      <c r="J68" s="76" t="s">
        <v>2</v>
      </c>
      <c r="K68" s="76"/>
      <c r="L68" s="76" t="s">
        <v>2</v>
      </c>
      <c r="M68" s="76"/>
      <c r="N68" s="14" t="s">
        <v>39</v>
      </c>
      <c r="O68" s="76"/>
      <c r="P68" s="14" t="s">
        <v>39</v>
      </c>
      <c r="Q68" s="76"/>
    </row>
    <row r="69" spans="2:17" s="11" customFormat="1" ht="15" customHeight="1" x14ac:dyDescent="0.2">
      <c r="B69" s="75">
        <v>2019</v>
      </c>
      <c r="C69" s="254"/>
      <c r="D69" s="76">
        <v>763</v>
      </c>
      <c r="E69" s="76">
        <v>8128</v>
      </c>
      <c r="F69" s="76">
        <v>57</v>
      </c>
      <c r="G69" s="76" t="s">
        <v>274</v>
      </c>
      <c r="H69" s="76">
        <v>127</v>
      </c>
      <c r="I69" s="76" t="s">
        <v>274</v>
      </c>
      <c r="J69" s="76">
        <v>119</v>
      </c>
      <c r="K69" s="76" t="s">
        <v>274</v>
      </c>
      <c r="L69" s="76">
        <v>3096</v>
      </c>
      <c r="M69" s="76" t="s">
        <v>274</v>
      </c>
      <c r="N69" s="14">
        <v>7.47</v>
      </c>
      <c r="O69" s="76" t="s">
        <v>274</v>
      </c>
      <c r="P69" s="14">
        <v>1.56</v>
      </c>
      <c r="Q69" s="76" t="s">
        <v>274</v>
      </c>
    </row>
    <row r="70" spans="2:17" s="11" customFormat="1" ht="15" customHeight="1" x14ac:dyDescent="0.2">
      <c r="B70" s="75">
        <v>2018</v>
      </c>
      <c r="C70" s="73"/>
      <c r="D70" s="76">
        <v>705</v>
      </c>
      <c r="E70" s="76">
        <v>6610</v>
      </c>
      <c r="F70" s="76">
        <v>47</v>
      </c>
      <c r="G70" s="76"/>
      <c r="H70" s="76">
        <v>181</v>
      </c>
      <c r="I70" s="76"/>
      <c r="J70" s="76">
        <v>174</v>
      </c>
      <c r="K70" s="76"/>
      <c r="L70" s="76">
        <v>5085</v>
      </c>
      <c r="M70" s="76"/>
      <c r="N70" s="14">
        <v>6.67</v>
      </c>
      <c r="O70" s="76"/>
      <c r="P70" s="14">
        <v>2.74</v>
      </c>
      <c r="Q70" s="76"/>
    </row>
    <row r="71" spans="2:17" s="11" customFormat="1" ht="15" customHeight="1" x14ac:dyDescent="0.2">
      <c r="B71" s="75">
        <v>2017</v>
      </c>
      <c r="C71" s="254"/>
      <c r="D71" s="76">
        <v>667</v>
      </c>
      <c r="E71" s="76">
        <v>5692</v>
      </c>
      <c r="F71" s="76">
        <v>50</v>
      </c>
      <c r="G71" s="76"/>
      <c r="H71" s="76">
        <v>120</v>
      </c>
      <c r="I71" s="76"/>
      <c r="J71" s="76">
        <v>114</v>
      </c>
      <c r="K71" s="76"/>
      <c r="L71" s="76">
        <v>5835</v>
      </c>
      <c r="M71" s="76"/>
      <c r="N71" s="14">
        <v>7.5</v>
      </c>
      <c r="O71" s="76"/>
      <c r="P71" s="14">
        <v>2.11</v>
      </c>
      <c r="Q71" s="76"/>
    </row>
    <row r="72" spans="2:17" s="11" customFormat="1" ht="15" customHeight="1" x14ac:dyDescent="0.2">
      <c r="B72" s="75">
        <v>2016</v>
      </c>
      <c r="C72" s="254"/>
      <c r="D72" s="76">
        <v>652</v>
      </c>
      <c r="E72" s="76">
        <v>4925</v>
      </c>
      <c r="F72" s="76">
        <v>51</v>
      </c>
      <c r="G72" s="76"/>
      <c r="H72" s="76">
        <v>139</v>
      </c>
      <c r="I72" s="76"/>
      <c r="J72" s="76">
        <v>137</v>
      </c>
      <c r="K72" s="76"/>
      <c r="L72" s="76">
        <v>3442</v>
      </c>
      <c r="M72" s="76"/>
      <c r="N72" s="14">
        <v>7.82</v>
      </c>
      <c r="O72" s="76"/>
      <c r="P72" s="14">
        <v>2.82</v>
      </c>
      <c r="Q72" s="76"/>
    </row>
    <row r="73" spans="2:17" s="11" customFormat="1" ht="15" customHeight="1" x14ac:dyDescent="0.2">
      <c r="B73" s="75">
        <v>2015</v>
      </c>
      <c r="C73" s="75" t="s">
        <v>50</v>
      </c>
      <c r="D73" s="76">
        <v>664</v>
      </c>
      <c r="E73" s="76">
        <v>4974</v>
      </c>
      <c r="F73" s="76">
        <v>65</v>
      </c>
      <c r="G73" s="76"/>
      <c r="H73" s="76">
        <v>224</v>
      </c>
      <c r="I73" s="76"/>
      <c r="J73" s="76">
        <v>222</v>
      </c>
      <c r="K73" s="76"/>
      <c r="L73" s="76">
        <v>4599</v>
      </c>
      <c r="M73" s="76"/>
      <c r="N73" s="14">
        <v>9.7899999999999991</v>
      </c>
      <c r="O73" s="76"/>
      <c r="P73" s="14">
        <v>4.5</v>
      </c>
      <c r="Q73" s="76"/>
    </row>
    <row r="74" spans="2:17" s="11" customFormat="1" ht="15" customHeight="1" x14ac:dyDescent="0.2">
      <c r="B74" s="265" t="s">
        <v>23</v>
      </c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6"/>
      <c r="N74" s="14"/>
      <c r="O74" s="76"/>
      <c r="P74" s="14"/>
      <c r="Q74" s="76"/>
    </row>
    <row r="75" spans="2:17" s="11" customFormat="1" ht="15" customHeight="1" x14ac:dyDescent="0.2">
      <c r="B75" s="75">
        <v>2020</v>
      </c>
      <c r="C75" s="73"/>
      <c r="D75" s="76">
        <v>1929</v>
      </c>
      <c r="E75" s="76">
        <v>11375</v>
      </c>
      <c r="F75" s="76" t="s">
        <v>2</v>
      </c>
      <c r="G75" s="76"/>
      <c r="H75" s="76" t="s">
        <v>2</v>
      </c>
      <c r="I75" s="76"/>
      <c r="J75" s="76" t="s">
        <v>2</v>
      </c>
      <c r="K75" s="76"/>
      <c r="L75" s="76" t="s">
        <v>2</v>
      </c>
      <c r="M75" s="76"/>
      <c r="N75" s="14" t="s">
        <v>39</v>
      </c>
      <c r="O75" s="76"/>
      <c r="P75" s="14" t="s">
        <v>39</v>
      </c>
      <c r="Q75" s="76"/>
    </row>
    <row r="76" spans="2:17" s="11" customFormat="1" ht="15" customHeight="1" x14ac:dyDescent="0.2">
      <c r="B76" s="75">
        <v>2019</v>
      </c>
      <c r="C76" s="254"/>
      <c r="D76" s="76">
        <v>1974</v>
      </c>
      <c r="E76" s="76">
        <v>11475</v>
      </c>
      <c r="F76" s="76">
        <v>216</v>
      </c>
      <c r="G76" s="76" t="s">
        <v>274</v>
      </c>
      <c r="H76" s="76">
        <v>473</v>
      </c>
      <c r="I76" s="76" t="s">
        <v>274</v>
      </c>
      <c r="J76" s="76">
        <v>433</v>
      </c>
      <c r="K76" s="76" t="s">
        <v>274</v>
      </c>
      <c r="L76" s="76">
        <v>23238</v>
      </c>
      <c r="M76" s="76" t="s">
        <v>274</v>
      </c>
      <c r="N76" s="14">
        <v>10.94</v>
      </c>
      <c r="O76" s="76" t="s">
        <v>274</v>
      </c>
      <c r="P76" s="14">
        <v>4.12</v>
      </c>
      <c r="Q76" s="76" t="s">
        <v>274</v>
      </c>
    </row>
    <row r="77" spans="2:17" s="11" customFormat="1" ht="15" customHeight="1" x14ac:dyDescent="0.2">
      <c r="B77" s="75">
        <v>2018</v>
      </c>
      <c r="C77" s="73"/>
      <c r="D77" s="76">
        <v>1952</v>
      </c>
      <c r="E77" s="76">
        <v>11159</v>
      </c>
      <c r="F77" s="76">
        <v>154</v>
      </c>
      <c r="G77" s="76"/>
      <c r="H77" s="76">
        <v>303</v>
      </c>
      <c r="I77" s="76"/>
      <c r="J77" s="76">
        <v>283</v>
      </c>
      <c r="K77" s="76"/>
      <c r="L77" s="76">
        <v>21414</v>
      </c>
      <c r="M77" s="76"/>
      <c r="N77" s="14">
        <v>7.89</v>
      </c>
      <c r="O77" s="76"/>
      <c r="P77" s="14">
        <v>2.72</v>
      </c>
      <c r="Q77" s="76"/>
    </row>
    <row r="78" spans="2:17" s="11" customFormat="1" ht="15" customHeight="1" x14ac:dyDescent="0.2">
      <c r="B78" s="75">
        <v>2017</v>
      </c>
      <c r="C78" s="254"/>
      <c r="D78" s="76">
        <v>1941</v>
      </c>
      <c r="E78" s="76">
        <v>10817</v>
      </c>
      <c r="F78" s="76">
        <v>161</v>
      </c>
      <c r="G78" s="76"/>
      <c r="H78" s="76">
        <v>286</v>
      </c>
      <c r="I78" s="76"/>
      <c r="J78" s="76">
        <v>268</v>
      </c>
      <c r="K78" s="76"/>
      <c r="L78" s="76">
        <v>11218</v>
      </c>
      <c r="M78" s="76"/>
      <c r="N78" s="14">
        <v>8.2899999999999991</v>
      </c>
      <c r="O78" s="76"/>
      <c r="P78" s="14">
        <v>2.64</v>
      </c>
      <c r="Q78" s="76"/>
    </row>
    <row r="79" spans="2:17" s="11" customFormat="1" ht="15" customHeight="1" x14ac:dyDescent="0.2">
      <c r="B79" s="75">
        <v>2016</v>
      </c>
      <c r="C79" s="254"/>
      <c r="D79" s="76">
        <v>1908</v>
      </c>
      <c r="E79" s="76">
        <v>10342</v>
      </c>
      <c r="F79" s="76">
        <v>159</v>
      </c>
      <c r="G79" s="76"/>
      <c r="H79" s="76">
        <v>280</v>
      </c>
      <c r="I79" s="76"/>
      <c r="J79" s="76">
        <v>266</v>
      </c>
      <c r="K79" s="76"/>
      <c r="L79" s="76">
        <v>8588</v>
      </c>
      <c r="M79" s="76"/>
      <c r="N79" s="14">
        <v>8.33</v>
      </c>
      <c r="O79" s="76"/>
      <c r="P79" s="14">
        <v>2.71</v>
      </c>
      <c r="Q79" s="76"/>
    </row>
    <row r="80" spans="2:17" s="11" customFormat="1" ht="15" customHeight="1" x14ac:dyDescent="0.2">
      <c r="B80" s="75">
        <v>2015</v>
      </c>
      <c r="C80" s="75" t="s">
        <v>50</v>
      </c>
      <c r="D80" s="76">
        <v>1916</v>
      </c>
      <c r="E80" s="76">
        <v>10098</v>
      </c>
      <c r="F80" s="76">
        <v>183</v>
      </c>
      <c r="G80" s="76"/>
      <c r="H80" s="76">
        <v>495</v>
      </c>
      <c r="I80" s="76"/>
      <c r="J80" s="76">
        <v>473</v>
      </c>
      <c r="K80" s="76"/>
      <c r="L80" s="76">
        <v>24601</v>
      </c>
      <c r="M80" s="76"/>
      <c r="N80" s="14">
        <v>9.5500000000000007</v>
      </c>
      <c r="O80" s="76"/>
      <c r="P80" s="14">
        <v>4.9000000000000004</v>
      </c>
      <c r="Q80" s="76"/>
    </row>
    <row r="81" spans="2:17" s="11" customFormat="1" ht="15" customHeight="1" x14ac:dyDescent="0.2">
      <c r="B81" s="265" t="s">
        <v>24</v>
      </c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6"/>
      <c r="N81" s="14"/>
      <c r="O81" s="76"/>
      <c r="P81" s="14"/>
      <c r="Q81" s="76"/>
    </row>
    <row r="82" spans="2:17" s="11" customFormat="1" ht="15" customHeight="1" x14ac:dyDescent="0.2">
      <c r="B82" s="75">
        <v>2020</v>
      </c>
      <c r="C82" s="73"/>
      <c r="D82" s="76">
        <v>513</v>
      </c>
      <c r="E82" s="76" t="s">
        <v>37</v>
      </c>
      <c r="F82" s="76" t="s">
        <v>2</v>
      </c>
      <c r="G82" s="76"/>
      <c r="H82" s="76" t="s">
        <v>2</v>
      </c>
      <c r="I82" s="76"/>
      <c r="J82" s="76" t="s">
        <v>2</v>
      </c>
      <c r="K82" s="76"/>
      <c r="L82" s="76" t="s">
        <v>2</v>
      </c>
      <c r="M82" s="76"/>
      <c r="N82" s="14" t="s">
        <v>39</v>
      </c>
      <c r="O82" s="76"/>
      <c r="P82" s="14" t="s">
        <v>39</v>
      </c>
      <c r="Q82" s="76"/>
    </row>
    <row r="83" spans="2:17" s="11" customFormat="1" ht="15" customHeight="1" x14ac:dyDescent="0.2">
      <c r="B83" s="75">
        <v>2019</v>
      </c>
      <c r="C83" s="254"/>
      <c r="D83" s="76">
        <v>539</v>
      </c>
      <c r="E83" s="76">
        <v>3033</v>
      </c>
      <c r="F83" s="76">
        <v>58</v>
      </c>
      <c r="G83" s="76" t="s">
        <v>274</v>
      </c>
      <c r="H83" s="76">
        <v>140</v>
      </c>
      <c r="I83" s="76" t="s">
        <v>274</v>
      </c>
      <c r="J83" s="76">
        <v>133</v>
      </c>
      <c r="K83" s="76" t="s">
        <v>274</v>
      </c>
      <c r="L83" s="76">
        <v>5984</v>
      </c>
      <c r="M83" s="76" t="s">
        <v>274</v>
      </c>
      <c r="N83" s="14">
        <v>10.76</v>
      </c>
      <c r="O83" s="76" t="s">
        <v>274</v>
      </c>
      <c r="P83" s="14">
        <v>4.62</v>
      </c>
      <c r="Q83" s="76" t="s">
        <v>274</v>
      </c>
    </row>
    <row r="84" spans="2:17" s="11" customFormat="1" ht="15" customHeight="1" x14ac:dyDescent="0.2">
      <c r="B84" s="75">
        <v>2018</v>
      </c>
      <c r="C84" s="73"/>
      <c r="D84" s="76">
        <v>536</v>
      </c>
      <c r="E84" s="76">
        <v>2768</v>
      </c>
      <c r="F84" s="76">
        <v>31</v>
      </c>
      <c r="G84" s="76"/>
      <c r="H84" s="76">
        <v>44</v>
      </c>
      <c r="I84" s="76"/>
      <c r="J84" s="76">
        <v>42</v>
      </c>
      <c r="K84" s="76"/>
      <c r="L84" s="76">
        <v>449</v>
      </c>
      <c r="M84" s="76"/>
      <c r="N84" s="14">
        <v>5.78</v>
      </c>
      <c r="O84" s="76"/>
      <c r="P84" s="14">
        <v>1.59</v>
      </c>
      <c r="Q84" s="76"/>
    </row>
    <row r="85" spans="2:17" s="11" customFormat="1" ht="15" customHeight="1" x14ac:dyDescent="0.2">
      <c r="B85" s="75">
        <v>2017</v>
      </c>
      <c r="C85" s="254"/>
      <c r="D85" s="76">
        <v>551</v>
      </c>
      <c r="E85" s="76">
        <v>2679</v>
      </c>
      <c r="F85" s="76">
        <v>46</v>
      </c>
      <c r="G85" s="76"/>
      <c r="H85" s="76">
        <v>82</v>
      </c>
      <c r="I85" s="76"/>
      <c r="J85" s="76">
        <v>70</v>
      </c>
      <c r="K85" s="76"/>
      <c r="L85" s="76">
        <v>5920</v>
      </c>
      <c r="M85" s="76"/>
      <c r="N85" s="14">
        <v>8.35</v>
      </c>
      <c r="O85" s="76"/>
      <c r="P85" s="14">
        <v>3.06</v>
      </c>
      <c r="Q85" s="76"/>
    </row>
    <row r="86" spans="2:17" s="11" customFormat="1" ht="15" customHeight="1" x14ac:dyDescent="0.2">
      <c r="B86" s="75">
        <v>2016</v>
      </c>
      <c r="C86" s="254"/>
      <c r="D86" s="76">
        <v>564</v>
      </c>
      <c r="E86" s="76">
        <v>2729</v>
      </c>
      <c r="F86" s="76">
        <v>44</v>
      </c>
      <c r="G86" s="76"/>
      <c r="H86" s="76">
        <v>93</v>
      </c>
      <c r="I86" s="76"/>
      <c r="J86" s="76">
        <v>93</v>
      </c>
      <c r="K86" s="76"/>
      <c r="L86" s="76">
        <v>1246</v>
      </c>
      <c r="M86" s="76"/>
      <c r="N86" s="14">
        <v>7.8</v>
      </c>
      <c r="O86" s="76"/>
      <c r="P86" s="14">
        <v>3.41</v>
      </c>
      <c r="Q86" s="76"/>
    </row>
    <row r="87" spans="2:17" s="11" customFormat="1" ht="15" customHeight="1" x14ac:dyDescent="0.2">
      <c r="B87" s="75">
        <v>2015</v>
      </c>
      <c r="C87" s="75" t="s">
        <v>50</v>
      </c>
      <c r="D87" s="76">
        <v>576</v>
      </c>
      <c r="E87" s="76">
        <v>2582</v>
      </c>
      <c r="F87" s="76">
        <v>48</v>
      </c>
      <c r="G87" s="76"/>
      <c r="H87" s="76">
        <v>62</v>
      </c>
      <c r="I87" s="76"/>
      <c r="J87" s="76">
        <v>60</v>
      </c>
      <c r="K87" s="76"/>
      <c r="L87" s="76">
        <v>752</v>
      </c>
      <c r="M87" s="76"/>
      <c r="N87" s="14">
        <v>8.33</v>
      </c>
      <c r="O87" s="76"/>
      <c r="P87" s="14">
        <v>2.4</v>
      </c>
      <c r="Q87" s="76"/>
    </row>
    <row r="88" spans="2:17" s="11" customFormat="1" ht="15" customHeight="1" x14ac:dyDescent="0.2">
      <c r="B88" s="265" t="s">
        <v>25</v>
      </c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6"/>
      <c r="N88" s="14"/>
      <c r="O88" s="76"/>
      <c r="P88" s="14"/>
      <c r="Q88" s="76"/>
    </row>
    <row r="89" spans="2:17" s="11" customFormat="1" ht="15" customHeight="1" x14ac:dyDescent="0.2">
      <c r="B89" s="75">
        <v>2020</v>
      </c>
      <c r="C89" s="73"/>
      <c r="D89" s="76">
        <v>1568</v>
      </c>
      <c r="E89" s="76">
        <v>13599</v>
      </c>
      <c r="F89" s="76" t="s">
        <v>2</v>
      </c>
      <c r="G89" s="76"/>
      <c r="H89" s="76" t="s">
        <v>2</v>
      </c>
      <c r="I89" s="76"/>
      <c r="J89" s="76" t="s">
        <v>2</v>
      </c>
      <c r="K89" s="76"/>
      <c r="L89" s="76" t="s">
        <v>2</v>
      </c>
      <c r="M89" s="76"/>
      <c r="N89" s="14" t="s">
        <v>39</v>
      </c>
      <c r="O89" s="76"/>
      <c r="P89" s="14" t="s">
        <v>39</v>
      </c>
      <c r="Q89" s="76"/>
    </row>
    <row r="90" spans="2:17" s="11" customFormat="1" ht="15" customHeight="1" x14ac:dyDescent="0.2">
      <c r="B90" s="75">
        <v>2019</v>
      </c>
      <c r="C90" s="254"/>
      <c r="D90" s="76">
        <v>1611</v>
      </c>
      <c r="E90" s="76">
        <v>15021</v>
      </c>
      <c r="F90" s="76">
        <v>231</v>
      </c>
      <c r="G90" s="76" t="s">
        <v>274</v>
      </c>
      <c r="H90" s="76">
        <v>577</v>
      </c>
      <c r="I90" s="76" t="s">
        <v>274</v>
      </c>
      <c r="J90" s="76">
        <v>542</v>
      </c>
      <c r="K90" s="76" t="s">
        <v>274</v>
      </c>
      <c r="L90" s="76">
        <v>13091</v>
      </c>
      <c r="M90" s="76" t="s">
        <v>274</v>
      </c>
      <c r="N90" s="14">
        <v>14.34</v>
      </c>
      <c r="O90" s="76" t="s">
        <v>274</v>
      </c>
      <c r="P90" s="14">
        <v>3.84</v>
      </c>
      <c r="Q90" s="76" t="s">
        <v>274</v>
      </c>
    </row>
    <row r="91" spans="2:17" s="11" customFormat="1" ht="15" customHeight="1" x14ac:dyDescent="0.2">
      <c r="B91" s="75">
        <v>2018</v>
      </c>
      <c r="C91" s="73"/>
      <c r="D91" s="76">
        <v>1577</v>
      </c>
      <c r="E91" s="76">
        <v>14247</v>
      </c>
      <c r="F91" s="76">
        <v>171</v>
      </c>
      <c r="G91" s="76"/>
      <c r="H91" s="76">
        <v>377</v>
      </c>
      <c r="I91" s="76"/>
      <c r="J91" s="76">
        <v>356</v>
      </c>
      <c r="K91" s="76"/>
      <c r="L91" s="76">
        <v>7879</v>
      </c>
      <c r="M91" s="76"/>
      <c r="N91" s="14">
        <v>10.84</v>
      </c>
      <c r="O91" s="76"/>
      <c r="P91" s="14">
        <v>2.65</v>
      </c>
      <c r="Q91" s="76"/>
    </row>
    <row r="92" spans="2:17" s="11" customFormat="1" ht="15" customHeight="1" x14ac:dyDescent="0.2">
      <c r="B92" s="75">
        <v>2017</v>
      </c>
      <c r="C92" s="254"/>
      <c r="D92" s="76">
        <v>1469</v>
      </c>
      <c r="E92" s="76">
        <v>13398</v>
      </c>
      <c r="F92" s="76">
        <v>136</v>
      </c>
      <c r="G92" s="76"/>
      <c r="H92" s="76">
        <v>309</v>
      </c>
      <c r="I92" s="76"/>
      <c r="J92" s="76">
        <v>302</v>
      </c>
      <c r="K92" s="76"/>
      <c r="L92" s="76">
        <v>6009</v>
      </c>
      <c r="M92" s="76"/>
      <c r="N92" s="14">
        <v>9.26</v>
      </c>
      <c r="O92" s="76"/>
      <c r="P92" s="14">
        <v>2.31</v>
      </c>
      <c r="Q92" s="76"/>
    </row>
    <row r="93" spans="2:17" s="11" customFormat="1" ht="15" customHeight="1" x14ac:dyDescent="0.2">
      <c r="B93" s="75">
        <v>2016</v>
      </c>
      <c r="C93" s="254"/>
      <c r="D93" s="76">
        <v>1378</v>
      </c>
      <c r="E93" s="76">
        <v>12333</v>
      </c>
      <c r="F93" s="76">
        <v>124</v>
      </c>
      <c r="G93" s="76"/>
      <c r="H93" s="76">
        <v>308</v>
      </c>
      <c r="I93" s="76"/>
      <c r="J93" s="76">
        <v>296</v>
      </c>
      <c r="K93" s="76"/>
      <c r="L93" s="76">
        <v>5321</v>
      </c>
      <c r="M93" s="76"/>
      <c r="N93" s="14">
        <v>9</v>
      </c>
      <c r="O93" s="76"/>
      <c r="P93" s="14">
        <v>2.5</v>
      </c>
      <c r="Q93" s="76"/>
    </row>
    <row r="94" spans="2:17" s="11" customFormat="1" ht="15" customHeight="1" x14ac:dyDescent="0.2">
      <c r="B94" s="75">
        <v>2015</v>
      </c>
      <c r="C94" s="75" t="s">
        <v>50</v>
      </c>
      <c r="D94" s="76">
        <v>1405</v>
      </c>
      <c r="E94" s="76">
        <v>11507</v>
      </c>
      <c r="F94" s="76">
        <v>191</v>
      </c>
      <c r="G94" s="76"/>
      <c r="H94" s="76">
        <v>417</v>
      </c>
      <c r="I94" s="76"/>
      <c r="J94" s="76">
        <v>399</v>
      </c>
      <c r="K94" s="76"/>
      <c r="L94" s="76">
        <v>7453</v>
      </c>
      <c r="M94" s="76"/>
      <c r="N94" s="14">
        <v>13.59</v>
      </c>
      <c r="O94" s="76"/>
      <c r="P94" s="14">
        <v>3.62</v>
      </c>
      <c r="Q94" s="76"/>
    </row>
    <row r="95" spans="2:17" s="11" customFormat="1" ht="15" customHeight="1" x14ac:dyDescent="0.2">
      <c r="B95" s="265" t="s">
        <v>26</v>
      </c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6"/>
      <c r="N95" s="14"/>
      <c r="O95" s="76"/>
      <c r="P95" s="14"/>
      <c r="Q95" s="76"/>
    </row>
    <row r="96" spans="2:17" s="11" customFormat="1" ht="15" customHeight="1" x14ac:dyDescent="0.2">
      <c r="B96" s="75">
        <v>2020</v>
      </c>
      <c r="C96" s="73"/>
      <c r="D96" s="76">
        <v>183</v>
      </c>
      <c r="E96" s="76">
        <v>1513</v>
      </c>
      <c r="F96" s="76" t="s">
        <v>2</v>
      </c>
      <c r="G96" s="76"/>
      <c r="H96" s="76" t="s">
        <v>2</v>
      </c>
      <c r="I96" s="76"/>
      <c r="J96" s="76" t="s">
        <v>2</v>
      </c>
      <c r="K96" s="76"/>
      <c r="L96" s="76" t="s">
        <v>2</v>
      </c>
      <c r="M96" s="76"/>
      <c r="N96" s="14" t="s">
        <v>39</v>
      </c>
      <c r="O96" s="76"/>
      <c r="P96" s="14" t="s">
        <v>39</v>
      </c>
      <c r="Q96" s="76"/>
    </row>
    <row r="97" spans="2:17" s="11" customFormat="1" ht="15" customHeight="1" x14ac:dyDescent="0.2">
      <c r="B97" s="75">
        <v>2019</v>
      </c>
      <c r="C97" s="254"/>
      <c r="D97" s="76">
        <v>185</v>
      </c>
      <c r="E97" s="76">
        <v>1450</v>
      </c>
      <c r="F97" s="76">
        <v>22</v>
      </c>
      <c r="G97" s="76" t="s">
        <v>274</v>
      </c>
      <c r="H97" s="76">
        <v>36</v>
      </c>
      <c r="I97" s="76" t="s">
        <v>274</v>
      </c>
      <c r="J97" s="76">
        <v>35</v>
      </c>
      <c r="K97" s="76" t="s">
        <v>274</v>
      </c>
      <c r="L97" s="76">
        <v>1181</v>
      </c>
      <c r="M97" s="76" t="s">
        <v>274</v>
      </c>
      <c r="N97" s="14">
        <v>11.89</v>
      </c>
      <c r="O97" s="76" t="s">
        <v>274</v>
      </c>
      <c r="P97" s="14">
        <v>2.48</v>
      </c>
      <c r="Q97" s="76" t="s">
        <v>274</v>
      </c>
    </row>
    <row r="98" spans="2:17" s="11" customFormat="1" ht="15" customHeight="1" x14ac:dyDescent="0.2">
      <c r="B98" s="75">
        <v>2018</v>
      </c>
      <c r="C98" s="73"/>
      <c r="D98" s="76">
        <v>167</v>
      </c>
      <c r="E98" s="76">
        <v>1237</v>
      </c>
      <c r="F98" s="76">
        <v>20</v>
      </c>
      <c r="G98" s="76"/>
      <c r="H98" s="76" t="s">
        <v>37</v>
      </c>
      <c r="I98" s="76"/>
      <c r="J98" s="76" t="s">
        <v>37</v>
      </c>
      <c r="K98" s="76"/>
      <c r="L98" s="76" t="s">
        <v>37</v>
      </c>
      <c r="M98" s="76"/>
      <c r="N98" s="14">
        <v>11.98</v>
      </c>
      <c r="O98" s="76"/>
      <c r="P98" s="14" t="s">
        <v>37</v>
      </c>
      <c r="Q98" s="76"/>
    </row>
    <row r="99" spans="2:17" s="11" customFormat="1" ht="15" customHeight="1" x14ac:dyDescent="0.2">
      <c r="B99" s="75">
        <v>2017</v>
      </c>
      <c r="C99" s="254"/>
      <c r="D99" s="76">
        <v>145</v>
      </c>
      <c r="E99" s="76">
        <v>1036</v>
      </c>
      <c r="F99" s="76">
        <v>13</v>
      </c>
      <c r="G99" s="76"/>
      <c r="H99" s="76">
        <v>25</v>
      </c>
      <c r="I99" s="76"/>
      <c r="J99" s="76">
        <v>25</v>
      </c>
      <c r="K99" s="76"/>
      <c r="L99" s="76">
        <v>239</v>
      </c>
      <c r="M99" s="76"/>
      <c r="N99" s="14">
        <v>8.9700000000000006</v>
      </c>
      <c r="O99" s="76"/>
      <c r="P99" s="14">
        <v>2.41</v>
      </c>
      <c r="Q99" s="76"/>
    </row>
    <row r="100" spans="2:17" s="11" customFormat="1" ht="15" customHeight="1" x14ac:dyDescent="0.2">
      <c r="B100" s="75">
        <v>2016</v>
      </c>
      <c r="C100" s="254"/>
      <c r="D100" s="76">
        <v>116</v>
      </c>
      <c r="E100" s="76">
        <v>880</v>
      </c>
      <c r="F100" s="76">
        <v>8</v>
      </c>
      <c r="G100" s="76"/>
      <c r="H100" s="76">
        <v>9</v>
      </c>
      <c r="I100" s="76"/>
      <c r="J100" s="76">
        <v>9</v>
      </c>
      <c r="K100" s="76"/>
      <c r="L100" s="76">
        <v>335</v>
      </c>
      <c r="M100" s="76"/>
      <c r="N100" s="14">
        <v>6.9</v>
      </c>
      <c r="O100" s="76"/>
      <c r="P100" s="14">
        <v>1.02</v>
      </c>
      <c r="Q100" s="76"/>
    </row>
    <row r="101" spans="2:17" s="11" customFormat="1" ht="15" customHeight="1" x14ac:dyDescent="0.2">
      <c r="B101" s="75">
        <v>2015</v>
      </c>
      <c r="C101" s="75" t="s">
        <v>50</v>
      </c>
      <c r="D101" s="76">
        <v>109</v>
      </c>
      <c r="E101" s="76">
        <v>770</v>
      </c>
      <c r="F101" s="76">
        <v>11</v>
      </c>
      <c r="G101" s="76"/>
      <c r="H101" s="76">
        <v>13</v>
      </c>
      <c r="I101" s="76"/>
      <c r="J101" s="76">
        <v>13</v>
      </c>
      <c r="K101" s="76"/>
      <c r="L101" s="76">
        <v>216</v>
      </c>
      <c r="M101" s="76"/>
      <c r="N101" s="14">
        <v>10.09</v>
      </c>
      <c r="O101" s="76"/>
      <c r="P101" s="14">
        <v>1.69</v>
      </c>
      <c r="Q101" s="76"/>
    </row>
    <row r="102" spans="2:17" s="11" customFormat="1" ht="15" customHeight="1" x14ac:dyDescent="0.2">
      <c r="B102" s="265" t="s">
        <v>27</v>
      </c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6"/>
      <c r="N102" s="14"/>
      <c r="O102" s="76"/>
      <c r="P102" s="14"/>
      <c r="Q102" s="76"/>
    </row>
    <row r="103" spans="2:17" s="11" customFormat="1" ht="15" customHeight="1" x14ac:dyDescent="0.2">
      <c r="B103" s="75">
        <v>2020</v>
      </c>
      <c r="C103" s="73"/>
      <c r="D103" s="76">
        <v>382</v>
      </c>
      <c r="E103" s="76">
        <v>1130</v>
      </c>
      <c r="F103" s="76" t="s">
        <v>2</v>
      </c>
      <c r="G103" s="76"/>
      <c r="H103" s="76" t="s">
        <v>2</v>
      </c>
      <c r="I103" s="76"/>
      <c r="J103" s="76" t="s">
        <v>2</v>
      </c>
      <c r="K103" s="76"/>
      <c r="L103" s="76" t="s">
        <v>2</v>
      </c>
      <c r="M103" s="76"/>
      <c r="N103" s="14" t="s">
        <v>39</v>
      </c>
      <c r="O103" s="76"/>
      <c r="P103" s="14" t="s">
        <v>39</v>
      </c>
      <c r="Q103" s="76"/>
    </row>
    <row r="104" spans="2:17" s="11" customFormat="1" ht="15" customHeight="1" x14ac:dyDescent="0.2">
      <c r="B104" s="75">
        <v>2019</v>
      </c>
      <c r="C104" s="254"/>
      <c r="D104" s="76">
        <v>362</v>
      </c>
      <c r="E104" s="76">
        <v>1169</v>
      </c>
      <c r="F104" s="76">
        <v>32</v>
      </c>
      <c r="G104" s="76" t="s">
        <v>274</v>
      </c>
      <c r="H104" s="76">
        <v>44</v>
      </c>
      <c r="I104" s="76" t="s">
        <v>274</v>
      </c>
      <c r="J104" s="76">
        <v>43</v>
      </c>
      <c r="K104" s="76" t="s">
        <v>274</v>
      </c>
      <c r="L104" s="76">
        <v>2955</v>
      </c>
      <c r="M104" s="76" t="s">
        <v>274</v>
      </c>
      <c r="N104" s="14">
        <v>8.84</v>
      </c>
      <c r="O104" s="76" t="s">
        <v>274</v>
      </c>
      <c r="P104" s="14">
        <v>3.76</v>
      </c>
      <c r="Q104" s="76" t="s">
        <v>274</v>
      </c>
    </row>
    <row r="105" spans="2:17" s="11" customFormat="1" ht="15" customHeight="1" x14ac:dyDescent="0.2">
      <c r="B105" s="75">
        <v>2018</v>
      </c>
      <c r="C105" s="73"/>
      <c r="D105" s="76">
        <v>310</v>
      </c>
      <c r="E105" s="76">
        <v>1001</v>
      </c>
      <c r="F105" s="76">
        <v>18</v>
      </c>
      <c r="G105" s="76"/>
      <c r="H105" s="76">
        <v>23</v>
      </c>
      <c r="I105" s="76"/>
      <c r="J105" s="76">
        <v>23</v>
      </c>
      <c r="K105" s="76"/>
      <c r="L105" s="76">
        <v>1197</v>
      </c>
      <c r="M105" s="76"/>
      <c r="N105" s="14">
        <v>5.81</v>
      </c>
      <c r="O105" s="76"/>
      <c r="P105" s="14">
        <v>2.2999999999999998</v>
      </c>
      <c r="Q105" s="76"/>
    </row>
    <row r="106" spans="2:17" s="11" customFormat="1" ht="15" customHeight="1" x14ac:dyDescent="0.2">
      <c r="B106" s="75">
        <v>2017</v>
      </c>
      <c r="C106" s="254"/>
      <c r="D106" s="76">
        <v>261</v>
      </c>
      <c r="E106" s="76">
        <v>865</v>
      </c>
      <c r="F106" s="76">
        <v>18</v>
      </c>
      <c r="G106" s="76"/>
      <c r="H106" s="76">
        <v>24</v>
      </c>
      <c r="I106" s="76"/>
      <c r="J106" s="76">
        <v>23</v>
      </c>
      <c r="K106" s="76"/>
      <c r="L106" s="76">
        <v>6797</v>
      </c>
      <c r="M106" s="76"/>
      <c r="N106" s="14">
        <v>6.9</v>
      </c>
      <c r="O106" s="76"/>
      <c r="P106" s="14">
        <v>2.77</v>
      </c>
      <c r="Q106" s="76"/>
    </row>
    <row r="107" spans="2:17" s="11" customFormat="1" ht="15" customHeight="1" x14ac:dyDescent="0.2">
      <c r="B107" s="75">
        <v>2016</v>
      </c>
      <c r="C107" s="254"/>
      <c r="D107" s="76">
        <v>225</v>
      </c>
      <c r="E107" s="76">
        <v>764</v>
      </c>
      <c r="F107" s="76">
        <v>26</v>
      </c>
      <c r="G107" s="76"/>
      <c r="H107" s="76">
        <v>40</v>
      </c>
      <c r="I107" s="76"/>
      <c r="J107" s="76">
        <v>39</v>
      </c>
      <c r="K107" s="76"/>
      <c r="L107" s="76">
        <v>1794</v>
      </c>
      <c r="M107" s="76"/>
      <c r="N107" s="14">
        <v>11.56</v>
      </c>
      <c r="O107" s="76"/>
      <c r="P107" s="14">
        <v>5.24</v>
      </c>
      <c r="Q107" s="76"/>
    </row>
    <row r="108" spans="2:17" s="11" customFormat="1" ht="15" customHeight="1" x14ac:dyDescent="0.2">
      <c r="B108" s="75">
        <v>2015</v>
      </c>
      <c r="C108" s="75" t="s">
        <v>50</v>
      </c>
      <c r="D108" s="76">
        <v>201</v>
      </c>
      <c r="E108" s="76">
        <v>687</v>
      </c>
      <c r="F108" s="76">
        <v>24</v>
      </c>
      <c r="G108" s="76"/>
      <c r="H108" s="76">
        <v>31</v>
      </c>
      <c r="I108" s="76"/>
      <c r="J108" s="76">
        <v>31</v>
      </c>
      <c r="K108" s="76"/>
      <c r="L108" s="76">
        <v>2175</v>
      </c>
      <c r="M108" s="76"/>
      <c r="N108" s="14">
        <v>11.94</v>
      </c>
      <c r="O108" s="76"/>
      <c r="P108" s="14">
        <v>4.51</v>
      </c>
      <c r="Q108" s="76"/>
    </row>
    <row r="109" spans="2:17" s="11" customFormat="1" ht="15" customHeight="1" x14ac:dyDescent="0.2">
      <c r="B109" s="265" t="s">
        <v>28</v>
      </c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6"/>
      <c r="N109" s="14"/>
      <c r="O109" s="76"/>
      <c r="P109" s="14"/>
      <c r="Q109" s="76"/>
    </row>
    <row r="110" spans="2:17" s="11" customFormat="1" ht="15" customHeight="1" x14ac:dyDescent="0.2">
      <c r="B110" s="75">
        <v>2020</v>
      </c>
      <c r="C110" s="73"/>
      <c r="D110" s="76">
        <v>767</v>
      </c>
      <c r="E110" s="76">
        <v>2888</v>
      </c>
      <c r="F110" s="76" t="s">
        <v>2</v>
      </c>
      <c r="G110" s="76"/>
      <c r="H110" s="76" t="s">
        <v>2</v>
      </c>
      <c r="I110" s="76"/>
      <c r="J110" s="76" t="s">
        <v>2</v>
      </c>
      <c r="K110" s="76"/>
      <c r="L110" s="76" t="s">
        <v>2</v>
      </c>
      <c r="M110" s="76"/>
      <c r="N110" s="14" t="s">
        <v>39</v>
      </c>
      <c r="O110" s="76"/>
      <c r="P110" s="14" t="s">
        <v>39</v>
      </c>
      <c r="Q110" s="76"/>
    </row>
    <row r="111" spans="2:17" s="11" customFormat="1" ht="15" customHeight="1" x14ac:dyDescent="0.2">
      <c r="B111" s="75">
        <v>2019</v>
      </c>
      <c r="C111" s="254"/>
      <c r="D111" s="76">
        <v>687</v>
      </c>
      <c r="E111" s="76">
        <v>2742</v>
      </c>
      <c r="F111" s="76">
        <v>49</v>
      </c>
      <c r="G111" s="76" t="s">
        <v>274</v>
      </c>
      <c r="H111" s="76">
        <v>84</v>
      </c>
      <c r="I111" s="76" t="s">
        <v>274</v>
      </c>
      <c r="J111" s="76">
        <v>84</v>
      </c>
      <c r="K111" s="76" t="s">
        <v>274</v>
      </c>
      <c r="L111" s="76">
        <v>2467</v>
      </c>
      <c r="M111" s="76" t="s">
        <v>274</v>
      </c>
      <c r="N111" s="14">
        <v>7.13</v>
      </c>
      <c r="O111" s="76" t="s">
        <v>274</v>
      </c>
      <c r="P111" s="14">
        <v>3.06</v>
      </c>
      <c r="Q111" s="76" t="s">
        <v>274</v>
      </c>
    </row>
    <row r="112" spans="2:17" s="11" customFormat="1" ht="15" customHeight="1" x14ac:dyDescent="0.2">
      <c r="B112" s="75">
        <v>2018</v>
      </c>
      <c r="C112" s="73"/>
      <c r="D112" s="76">
        <v>658</v>
      </c>
      <c r="E112" s="76">
        <v>2560</v>
      </c>
      <c r="F112" s="76">
        <v>63</v>
      </c>
      <c r="G112" s="76"/>
      <c r="H112" s="76">
        <v>108</v>
      </c>
      <c r="I112" s="76"/>
      <c r="J112" s="76">
        <v>101</v>
      </c>
      <c r="K112" s="76"/>
      <c r="L112" s="76">
        <v>2699</v>
      </c>
      <c r="M112" s="76"/>
      <c r="N112" s="14">
        <v>9.57</v>
      </c>
      <c r="O112" s="76"/>
      <c r="P112" s="14">
        <v>4.22</v>
      </c>
      <c r="Q112" s="76"/>
    </row>
    <row r="113" spans="2:17" s="11" customFormat="1" ht="15" customHeight="1" x14ac:dyDescent="0.2">
      <c r="B113" s="75">
        <v>2017</v>
      </c>
      <c r="C113" s="254"/>
      <c r="D113" s="76">
        <v>580</v>
      </c>
      <c r="E113" s="76">
        <v>2169</v>
      </c>
      <c r="F113" s="76">
        <v>34</v>
      </c>
      <c r="G113" s="76"/>
      <c r="H113" s="76">
        <v>82</v>
      </c>
      <c r="I113" s="76"/>
      <c r="J113" s="76">
        <v>73</v>
      </c>
      <c r="K113" s="76"/>
      <c r="L113" s="76">
        <v>1835</v>
      </c>
      <c r="M113" s="76"/>
      <c r="N113" s="14">
        <v>5.86</v>
      </c>
      <c r="O113" s="76"/>
      <c r="P113" s="14">
        <v>3.78</v>
      </c>
      <c r="Q113" s="76"/>
    </row>
    <row r="114" spans="2:17" s="11" customFormat="1" ht="15" customHeight="1" x14ac:dyDescent="0.2">
      <c r="B114" s="75">
        <v>2016</v>
      </c>
      <c r="C114" s="254"/>
      <c r="D114" s="76">
        <v>527</v>
      </c>
      <c r="E114" s="76">
        <v>1882</v>
      </c>
      <c r="F114" s="76">
        <v>29</v>
      </c>
      <c r="G114" s="76"/>
      <c r="H114" s="76">
        <v>43</v>
      </c>
      <c r="I114" s="76"/>
      <c r="J114" s="76">
        <v>42</v>
      </c>
      <c r="K114" s="76"/>
      <c r="L114" s="76">
        <v>4609</v>
      </c>
      <c r="M114" s="76"/>
      <c r="N114" s="14">
        <v>5.5</v>
      </c>
      <c r="O114" s="76"/>
      <c r="P114" s="14">
        <v>2.2799999999999998</v>
      </c>
      <c r="Q114" s="76"/>
    </row>
    <row r="115" spans="2:17" s="11" customFormat="1" ht="15" customHeight="1" x14ac:dyDescent="0.2">
      <c r="B115" s="75">
        <v>2015</v>
      </c>
      <c r="C115" s="75" t="s">
        <v>50</v>
      </c>
      <c r="D115" s="76">
        <v>516</v>
      </c>
      <c r="E115" s="76">
        <v>1713</v>
      </c>
      <c r="F115" s="76">
        <v>50</v>
      </c>
      <c r="G115" s="76"/>
      <c r="H115" s="76">
        <v>82</v>
      </c>
      <c r="I115" s="76"/>
      <c r="J115" s="76">
        <v>77</v>
      </c>
      <c r="K115" s="76"/>
      <c r="L115" s="76">
        <v>1556</v>
      </c>
      <c r="M115" s="76"/>
      <c r="N115" s="14">
        <v>9.69</v>
      </c>
      <c r="O115" s="76"/>
      <c r="P115" s="14">
        <v>4.79</v>
      </c>
      <c r="Q115" s="76"/>
    </row>
    <row r="116" spans="2:17" s="11" customFormat="1" ht="15" customHeight="1" x14ac:dyDescent="0.2">
      <c r="B116" s="265" t="s">
        <v>29</v>
      </c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6"/>
      <c r="N116" s="14"/>
      <c r="O116" s="76"/>
      <c r="P116" s="14"/>
      <c r="Q116" s="76"/>
    </row>
    <row r="117" spans="2:17" s="11" customFormat="1" ht="15" customHeight="1" x14ac:dyDescent="0.2">
      <c r="B117" s="75">
        <v>2020</v>
      </c>
      <c r="C117" s="73"/>
      <c r="D117" s="76">
        <v>321</v>
      </c>
      <c r="E117" s="76">
        <v>4704</v>
      </c>
      <c r="F117" s="76" t="s">
        <v>2</v>
      </c>
      <c r="G117" s="76"/>
      <c r="H117" s="76" t="s">
        <v>2</v>
      </c>
      <c r="I117" s="76"/>
      <c r="J117" s="76" t="s">
        <v>2</v>
      </c>
      <c r="K117" s="76"/>
      <c r="L117" s="76" t="s">
        <v>2</v>
      </c>
      <c r="M117" s="76"/>
      <c r="N117" s="14" t="s">
        <v>39</v>
      </c>
      <c r="O117" s="76"/>
      <c r="P117" s="14" t="s">
        <v>39</v>
      </c>
      <c r="Q117" s="76"/>
    </row>
    <row r="118" spans="2:17" s="11" customFormat="1" ht="15" customHeight="1" x14ac:dyDescent="0.2">
      <c r="B118" s="75">
        <v>2019</v>
      </c>
      <c r="C118" s="254"/>
      <c r="D118" s="76">
        <v>321</v>
      </c>
      <c r="E118" s="76">
        <v>3938</v>
      </c>
      <c r="F118" s="76">
        <v>32</v>
      </c>
      <c r="G118" s="76" t="s">
        <v>274</v>
      </c>
      <c r="H118" s="76">
        <v>38</v>
      </c>
      <c r="I118" s="76" t="s">
        <v>274</v>
      </c>
      <c r="J118" s="76">
        <v>36</v>
      </c>
      <c r="K118" s="76" t="s">
        <v>274</v>
      </c>
      <c r="L118" s="76">
        <v>1632</v>
      </c>
      <c r="M118" s="76" t="s">
        <v>274</v>
      </c>
      <c r="N118" s="14">
        <v>9.9700000000000006</v>
      </c>
      <c r="O118" s="76" t="s">
        <v>274</v>
      </c>
      <c r="P118" s="14">
        <v>0.96</v>
      </c>
      <c r="Q118" s="76" t="s">
        <v>274</v>
      </c>
    </row>
    <row r="119" spans="2:17" s="11" customFormat="1" ht="15" customHeight="1" x14ac:dyDescent="0.2">
      <c r="B119" s="75">
        <v>2018</v>
      </c>
      <c r="C119" s="73"/>
      <c r="D119" s="76">
        <v>300</v>
      </c>
      <c r="E119" s="76">
        <v>3530</v>
      </c>
      <c r="F119" s="76">
        <v>15</v>
      </c>
      <c r="G119" s="76"/>
      <c r="H119" s="76">
        <v>30</v>
      </c>
      <c r="I119" s="76"/>
      <c r="J119" s="76">
        <v>29</v>
      </c>
      <c r="K119" s="76"/>
      <c r="L119" s="76">
        <v>447</v>
      </c>
      <c r="M119" s="76"/>
      <c r="N119" s="14">
        <v>5</v>
      </c>
      <c r="O119" s="76"/>
      <c r="P119" s="14">
        <v>0.85</v>
      </c>
      <c r="Q119" s="76"/>
    </row>
    <row r="120" spans="2:17" s="11" customFormat="1" ht="15" customHeight="1" x14ac:dyDescent="0.2">
      <c r="B120" s="75">
        <v>2017</v>
      </c>
      <c r="C120" s="254"/>
      <c r="D120" s="76">
        <v>260</v>
      </c>
      <c r="E120" s="76">
        <v>2824</v>
      </c>
      <c r="F120" s="76">
        <v>12</v>
      </c>
      <c r="G120" s="76"/>
      <c r="H120" s="76">
        <v>33</v>
      </c>
      <c r="I120" s="76"/>
      <c r="J120" s="76">
        <v>32</v>
      </c>
      <c r="K120" s="76"/>
      <c r="L120" s="76">
        <v>1322</v>
      </c>
      <c r="M120" s="76"/>
      <c r="N120" s="14">
        <v>4.62</v>
      </c>
      <c r="O120" s="76"/>
      <c r="P120" s="14">
        <v>1.17</v>
      </c>
      <c r="Q120" s="76"/>
    </row>
    <row r="121" spans="2:17" s="11" customFormat="1" ht="15" customHeight="1" x14ac:dyDescent="0.2">
      <c r="B121" s="75">
        <v>2016</v>
      </c>
      <c r="C121" s="254"/>
      <c r="D121" s="76">
        <v>248</v>
      </c>
      <c r="E121" s="76">
        <v>2673</v>
      </c>
      <c r="F121" s="76">
        <v>12</v>
      </c>
      <c r="G121" s="76"/>
      <c r="H121" s="76">
        <v>22</v>
      </c>
      <c r="I121" s="76"/>
      <c r="J121" s="76">
        <v>20</v>
      </c>
      <c r="K121" s="76"/>
      <c r="L121" s="76">
        <v>1687</v>
      </c>
      <c r="M121" s="76"/>
      <c r="N121" s="14">
        <v>4.84</v>
      </c>
      <c r="O121" s="76"/>
      <c r="P121" s="14">
        <v>0.82</v>
      </c>
      <c r="Q121" s="76"/>
    </row>
    <row r="122" spans="2:17" s="11" customFormat="1" ht="15" customHeight="1" x14ac:dyDescent="0.2">
      <c r="B122" s="75">
        <v>2015</v>
      </c>
      <c r="C122" s="75" t="s">
        <v>50</v>
      </c>
      <c r="D122" s="76">
        <v>238</v>
      </c>
      <c r="E122" s="76">
        <v>2557</v>
      </c>
      <c r="F122" s="76">
        <v>21</v>
      </c>
      <c r="G122" s="76"/>
      <c r="H122" s="76">
        <v>42</v>
      </c>
      <c r="I122" s="76"/>
      <c r="J122" s="76">
        <v>40</v>
      </c>
      <c r="K122" s="76"/>
      <c r="L122" s="76">
        <v>1396</v>
      </c>
      <c r="M122" s="76"/>
      <c r="N122" s="14">
        <v>8.82</v>
      </c>
      <c r="O122" s="76"/>
      <c r="P122" s="14">
        <v>1.64</v>
      </c>
      <c r="Q122" s="76"/>
    </row>
    <row r="123" spans="2:17" s="11" customFormat="1" ht="15" customHeight="1" x14ac:dyDescent="0.2">
      <c r="B123" s="265" t="s">
        <v>30</v>
      </c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6"/>
      <c r="N123" s="14"/>
      <c r="O123" s="76"/>
      <c r="P123" s="14"/>
      <c r="Q123" s="76"/>
    </row>
    <row r="124" spans="2:17" s="11" customFormat="1" ht="15" customHeight="1" x14ac:dyDescent="0.2">
      <c r="B124" s="75">
        <v>2020</v>
      </c>
      <c r="C124" s="73"/>
      <c r="D124" s="76">
        <v>72</v>
      </c>
      <c r="E124" s="76">
        <v>888</v>
      </c>
      <c r="F124" s="76" t="s">
        <v>2</v>
      </c>
      <c r="G124" s="76"/>
      <c r="H124" s="76" t="s">
        <v>2</v>
      </c>
      <c r="I124" s="76"/>
      <c r="J124" s="76" t="s">
        <v>2</v>
      </c>
      <c r="K124" s="76"/>
      <c r="L124" s="76" t="s">
        <v>2</v>
      </c>
      <c r="M124" s="76"/>
      <c r="N124" s="14" t="s">
        <v>39</v>
      </c>
      <c r="O124" s="76"/>
      <c r="P124" s="14" t="s">
        <v>39</v>
      </c>
      <c r="Q124" s="76"/>
    </row>
    <row r="125" spans="2:17" s="11" customFormat="1" ht="15" customHeight="1" x14ac:dyDescent="0.2">
      <c r="B125" s="75">
        <v>2019</v>
      </c>
      <c r="C125" s="254"/>
      <c r="D125" s="76">
        <v>78</v>
      </c>
      <c r="E125" s="76">
        <v>897</v>
      </c>
      <c r="F125" s="76">
        <v>9</v>
      </c>
      <c r="G125" s="76" t="s">
        <v>274</v>
      </c>
      <c r="H125" s="76">
        <v>40</v>
      </c>
      <c r="I125" s="76" t="s">
        <v>274</v>
      </c>
      <c r="J125" s="76">
        <v>40</v>
      </c>
      <c r="K125" s="76" t="s">
        <v>274</v>
      </c>
      <c r="L125" s="76">
        <v>298</v>
      </c>
      <c r="M125" s="76" t="s">
        <v>274</v>
      </c>
      <c r="N125" s="14">
        <v>11.54</v>
      </c>
      <c r="O125" s="76" t="s">
        <v>274</v>
      </c>
      <c r="P125" s="14">
        <v>4.46</v>
      </c>
      <c r="Q125" s="76" t="s">
        <v>274</v>
      </c>
    </row>
    <row r="126" spans="2:17" s="11" customFormat="1" ht="15" customHeight="1" x14ac:dyDescent="0.2">
      <c r="B126" s="75">
        <v>2018</v>
      </c>
      <c r="C126" s="73"/>
      <c r="D126" s="76">
        <v>72</v>
      </c>
      <c r="E126" s="76">
        <v>932</v>
      </c>
      <c r="F126" s="76">
        <v>4</v>
      </c>
      <c r="G126" s="76"/>
      <c r="H126" s="76">
        <v>72</v>
      </c>
      <c r="I126" s="76"/>
      <c r="J126" s="76">
        <v>72</v>
      </c>
      <c r="K126" s="76"/>
      <c r="L126" s="76">
        <v>634</v>
      </c>
      <c r="M126" s="76"/>
      <c r="N126" s="14">
        <v>5.56</v>
      </c>
      <c r="O126" s="76"/>
      <c r="P126" s="14">
        <v>7.73</v>
      </c>
      <c r="Q126" s="76"/>
    </row>
    <row r="127" spans="2:17" s="11" customFormat="1" ht="15" customHeight="1" x14ac:dyDescent="0.2">
      <c r="B127" s="75">
        <v>2017</v>
      </c>
      <c r="C127" s="254"/>
      <c r="D127" s="76">
        <v>69</v>
      </c>
      <c r="E127" s="76">
        <v>934</v>
      </c>
      <c r="F127" s="76">
        <v>4</v>
      </c>
      <c r="G127" s="76"/>
      <c r="H127" s="76">
        <v>5</v>
      </c>
      <c r="I127" s="76"/>
      <c r="J127" s="76">
        <v>5</v>
      </c>
      <c r="K127" s="76"/>
      <c r="L127" s="76">
        <v>33</v>
      </c>
      <c r="M127" s="76"/>
      <c r="N127" s="14">
        <v>5.8</v>
      </c>
      <c r="O127" s="76"/>
      <c r="P127" s="14">
        <v>0.54</v>
      </c>
      <c r="Q127" s="76"/>
    </row>
    <row r="128" spans="2:17" s="11" customFormat="1" ht="15" customHeight="1" x14ac:dyDescent="0.2">
      <c r="B128" s="75">
        <v>2016</v>
      </c>
      <c r="C128" s="254"/>
      <c r="D128" s="76">
        <v>68</v>
      </c>
      <c r="E128" s="76">
        <v>969</v>
      </c>
      <c r="F128" s="76">
        <v>3</v>
      </c>
      <c r="G128" s="76"/>
      <c r="H128" s="76">
        <v>20</v>
      </c>
      <c r="I128" s="76"/>
      <c r="J128" s="76">
        <v>17</v>
      </c>
      <c r="K128" s="76"/>
      <c r="L128" s="76">
        <v>220</v>
      </c>
      <c r="M128" s="76"/>
      <c r="N128" s="14">
        <v>4.41</v>
      </c>
      <c r="O128" s="76"/>
      <c r="P128" s="14">
        <v>2.06</v>
      </c>
      <c r="Q128" s="76"/>
    </row>
    <row r="129" spans="2:17" s="11" customFormat="1" ht="15" customHeight="1" x14ac:dyDescent="0.2">
      <c r="B129" s="75">
        <v>2015</v>
      </c>
      <c r="C129" s="75" t="s">
        <v>50</v>
      </c>
      <c r="D129" s="76">
        <v>70</v>
      </c>
      <c r="E129" s="76">
        <v>1000</v>
      </c>
      <c r="F129" s="76">
        <v>4</v>
      </c>
      <c r="G129" s="76"/>
      <c r="H129" s="76">
        <v>15</v>
      </c>
      <c r="I129" s="76"/>
      <c r="J129" s="76">
        <v>15</v>
      </c>
      <c r="K129" s="76"/>
      <c r="L129" s="76">
        <v>14</v>
      </c>
      <c r="M129" s="76"/>
      <c r="N129" s="14">
        <v>5.71</v>
      </c>
      <c r="O129" s="76"/>
      <c r="P129" s="14">
        <v>1.5</v>
      </c>
      <c r="Q129" s="76"/>
    </row>
    <row r="130" spans="2:17" s="11" customFormat="1" ht="15" customHeight="1" x14ac:dyDescent="0.2">
      <c r="B130" s="265" t="s">
        <v>31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6"/>
      <c r="N130" s="14"/>
      <c r="O130" s="76"/>
      <c r="P130" s="14"/>
      <c r="Q130" s="76"/>
    </row>
    <row r="131" spans="2:17" s="11" customFormat="1" ht="15" customHeight="1" x14ac:dyDescent="0.2">
      <c r="B131" s="75">
        <v>2020</v>
      </c>
      <c r="C131" s="73"/>
      <c r="D131" s="76">
        <v>355</v>
      </c>
      <c r="E131" s="76">
        <v>1645</v>
      </c>
      <c r="F131" s="76" t="s">
        <v>2</v>
      </c>
      <c r="G131" s="76"/>
      <c r="H131" s="76" t="s">
        <v>2</v>
      </c>
      <c r="I131" s="76"/>
      <c r="J131" s="76" t="s">
        <v>2</v>
      </c>
      <c r="K131" s="76"/>
      <c r="L131" s="76" t="s">
        <v>2</v>
      </c>
      <c r="M131" s="76"/>
      <c r="N131" s="14" t="s">
        <v>39</v>
      </c>
      <c r="O131" s="76"/>
      <c r="P131" s="14" t="s">
        <v>39</v>
      </c>
      <c r="Q131" s="76"/>
    </row>
    <row r="132" spans="2:17" s="11" customFormat="1" ht="15" customHeight="1" x14ac:dyDescent="0.2">
      <c r="B132" s="75">
        <v>2019</v>
      </c>
      <c r="C132" s="254"/>
      <c r="D132" s="76">
        <v>353</v>
      </c>
      <c r="E132" s="76">
        <v>1511</v>
      </c>
      <c r="F132" s="76">
        <v>25</v>
      </c>
      <c r="G132" s="76" t="s">
        <v>274</v>
      </c>
      <c r="H132" s="76">
        <v>31</v>
      </c>
      <c r="I132" s="76" t="s">
        <v>274</v>
      </c>
      <c r="J132" s="76">
        <v>28</v>
      </c>
      <c r="K132" s="76" t="s">
        <v>274</v>
      </c>
      <c r="L132" s="76">
        <v>2080</v>
      </c>
      <c r="M132" s="76" t="s">
        <v>274</v>
      </c>
      <c r="N132" s="14">
        <v>7.08</v>
      </c>
      <c r="O132" s="76" t="s">
        <v>274</v>
      </c>
      <c r="P132" s="14">
        <v>2.0499999999999998</v>
      </c>
      <c r="Q132" s="76" t="s">
        <v>274</v>
      </c>
    </row>
    <row r="133" spans="2:17" s="11" customFormat="1" ht="15" customHeight="1" x14ac:dyDescent="0.2">
      <c r="B133" s="75">
        <v>2018</v>
      </c>
      <c r="C133" s="73"/>
      <c r="D133" s="76">
        <v>320</v>
      </c>
      <c r="E133" s="76">
        <v>1224</v>
      </c>
      <c r="F133" s="76">
        <v>15</v>
      </c>
      <c r="G133" s="76"/>
      <c r="H133" s="76">
        <v>28</v>
      </c>
      <c r="I133" s="76"/>
      <c r="J133" s="76">
        <v>24</v>
      </c>
      <c r="K133" s="76"/>
      <c r="L133" s="76">
        <v>856</v>
      </c>
      <c r="M133" s="76"/>
      <c r="N133" s="14">
        <v>4.6900000000000004</v>
      </c>
      <c r="O133" s="76"/>
      <c r="P133" s="14">
        <v>2.29</v>
      </c>
      <c r="Q133" s="76"/>
    </row>
    <row r="134" spans="2:17" s="11" customFormat="1" ht="15" customHeight="1" x14ac:dyDescent="0.2">
      <c r="B134" s="75">
        <v>2017</v>
      </c>
      <c r="C134" s="254"/>
      <c r="D134" s="76">
        <v>305</v>
      </c>
      <c r="E134" s="76">
        <v>1103</v>
      </c>
      <c r="F134" s="76">
        <v>16</v>
      </c>
      <c r="G134" s="76"/>
      <c r="H134" s="76">
        <v>28</v>
      </c>
      <c r="I134" s="76"/>
      <c r="J134" s="76">
        <v>28</v>
      </c>
      <c r="K134" s="76"/>
      <c r="L134" s="76">
        <v>1254</v>
      </c>
      <c r="M134" s="76"/>
      <c r="N134" s="14">
        <v>5.25</v>
      </c>
      <c r="O134" s="76"/>
      <c r="P134" s="14">
        <v>2.54</v>
      </c>
      <c r="Q134" s="76"/>
    </row>
    <row r="135" spans="2:17" s="11" customFormat="1" ht="15" customHeight="1" x14ac:dyDescent="0.2">
      <c r="B135" s="75">
        <v>2016</v>
      </c>
      <c r="C135" s="254"/>
      <c r="D135" s="76">
        <v>293</v>
      </c>
      <c r="E135" s="76">
        <v>1026</v>
      </c>
      <c r="F135" s="76">
        <v>14</v>
      </c>
      <c r="G135" s="76"/>
      <c r="H135" s="76">
        <v>17</v>
      </c>
      <c r="I135" s="76"/>
      <c r="J135" s="76">
        <v>16</v>
      </c>
      <c r="K135" s="76"/>
      <c r="L135" s="76">
        <v>1029</v>
      </c>
      <c r="M135" s="76"/>
      <c r="N135" s="14">
        <v>4.78</v>
      </c>
      <c r="O135" s="76"/>
      <c r="P135" s="14">
        <v>1.66</v>
      </c>
      <c r="Q135" s="76"/>
    </row>
    <row r="136" spans="2:17" s="11" customFormat="1" ht="15" customHeight="1" x14ac:dyDescent="0.2">
      <c r="B136" s="75">
        <v>2015</v>
      </c>
      <c r="C136" s="75" t="s">
        <v>50</v>
      </c>
      <c r="D136" s="76">
        <v>288</v>
      </c>
      <c r="E136" s="76">
        <v>946</v>
      </c>
      <c r="F136" s="76">
        <v>21</v>
      </c>
      <c r="G136" s="76"/>
      <c r="H136" s="76">
        <v>25</v>
      </c>
      <c r="I136" s="76"/>
      <c r="J136" s="76">
        <v>24</v>
      </c>
      <c r="K136" s="76"/>
      <c r="L136" s="76">
        <v>817</v>
      </c>
      <c r="M136" s="76"/>
      <c r="N136" s="14">
        <v>7.29</v>
      </c>
      <c r="O136" s="76"/>
      <c r="P136" s="14">
        <v>2.64</v>
      </c>
      <c r="Q136" s="76"/>
    </row>
    <row r="137" spans="2:17" s="11" customFormat="1" ht="15" customHeight="1" x14ac:dyDescent="0.2">
      <c r="B137" s="265" t="s">
        <v>32</v>
      </c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6"/>
      <c r="N137" s="14"/>
      <c r="O137" s="76"/>
      <c r="P137" s="14"/>
      <c r="Q137" s="76"/>
    </row>
    <row r="138" spans="2:17" s="11" customFormat="1" ht="15" customHeight="1" x14ac:dyDescent="0.2">
      <c r="B138" s="75">
        <v>2020</v>
      </c>
      <c r="C138" s="73"/>
      <c r="D138" s="76">
        <v>205</v>
      </c>
      <c r="E138" s="76">
        <v>1023</v>
      </c>
      <c r="F138" s="76" t="s">
        <v>2</v>
      </c>
      <c r="G138" s="76"/>
      <c r="H138" s="76" t="s">
        <v>2</v>
      </c>
      <c r="I138" s="76"/>
      <c r="J138" s="76" t="s">
        <v>2</v>
      </c>
      <c r="K138" s="76"/>
      <c r="L138" s="76" t="s">
        <v>2</v>
      </c>
      <c r="M138" s="76"/>
      <c r="N138" s="14" t="s">
        <v>39</v>
      </c>
      <c r="O138" s="76"/>
      <c r="P138" s="14" t="s">
        <v>39</v>
      </c>
      <c r="Q138" s="76"/>
    </row>
    <row r="139" spans="2:17" s="11" customFormat="1" ht="15" customHeight="1" x14ac:dyDescent="0.2">
      <c r="B139" s="75">
        <v>2019</v>
      </c>
      <c r="C139" s="254"/>
      <c r="D139" s="76">
        <v>210</v>
      </c>
      <c r="E139" s="76">
        <v>1109</v>
      </c>
      <c r="F139" s="76">
        <v>32</v>
      </c>
      <c r="G139" s="76" t="s">
        <v>274</v>
      </c>
      <c r="H139" s="76">
        <v>51</v>
      </c>
      <c r="I139" s="76" t="s">
        <v>274</v>
      </c>
      <c r="J139" s="76">
        <v>47</v>
      </c>
      <c r="K139" s="76" t="s">
        <v>274</v>
      </c>
      <c r="L139" s="76">
        <v>797</v>
      </c>
      <c r="M139" s="76" t="s">
        <v>274</v>
      </c>
      <c r="N139" s="14">
        <v>15.24</v>
      </c>
      <c r="O139" s="76" t="s">
        <v>274</v>
      </c>
      <c r="P139" s="14">
        <v>4.5999999999999996</v>
      </c>
      <c r="Q139" s="76" t="s">
        <v>274</v>
      </c>
    </row>
    <row r="140" spans="2:17" s="11" customFormat="1" ht="15" customHeight="1" x14ac:dyDescent="0.2">
      <c r="B140" s="75">
        <v>2018</v>
      </c>
      <c r="C140" s="73"/>
      <c r="D140" s="76">
        <v>188</v>
      </c>
      <c r="E140" s="76">
        <v>1052</v>
      </c>
      <c r="F140" s="76">
        <v>20</v>
      </c>
      <c r="G140" s="76"/>
      <c r="H140" s="76">
        <v>25</v>
      </c>
      <c r="I140" s="76"/>
      <c r="J140" s="76">
        <v>24</v>
      </c>
      <c r="K140" s="76"/>
      <c r="L140" s="76">
        <v>662</v>
      </c>
      <c r="M140" s="76"/>
      <c r="N140" s="14">
        <v>10.64</v>
      </c>
      <c r="O140" s="76"/>
      <c r="P140" s="14">
        <v>2.38</v>
      </c>
      <c r="Q140" s="76"/>
    </row>
    <row r="141" spans="2:17" s="11" customFormat="1" ht="15" customHeight="1" x14ac:dyDescent="0.2">
      <c r="B141" s="75">
        <v>2017</v>
      </c>
      <c r="C141" s="254"/>
      <c r="D141" s="76">
        <v>177</v>
      </c>
      <c r="E141" s="76">
        <v>1044</v>
      </c>
      <c r="F141" s="76">
        <v>11</v>
      </c>
      <c r="G141" s="76"/>
      <c r="H141" s="76">
        <v>19</v>
      </c>
      <c r="I141" s="76"/>
      <c r="J141" s="76">
        <v>19</v>
      </c>
      <c r="K141" s="76"/>
      <c r="L141" s="76">
        <v>171</v>
      </c>
      <c r="M141" s="76"/>
      <c r="N141" s="14">
        <v>6.21</v>
      </c>
      <c r="O141" s="76"/>
      <c r="P141" s="14">
        <v>1.82</v>
      </c>
      <c r="Q141" s="76"/>
    </row>
    <row r="142" spans="2:17" s="11" customFormat="1" ht="15" customHeight="1" x14ac:dyDescent="0.2">
      <c r="B142" s="75">
        <v>2016</v>
      </c>
      <c r="C142" s="254"/>
      <c r="D142" s="76">
        <v>160</v>
      </c>
      <c r="E142" s="76">
        <v>931</v>
      </c>
      <c r="F142" s="76">
        <v>19</v>
      </c>
      <c r="G142" s="76"/>
      <c r="H142" s="76">
        <v>34</v>
      </c>
      <c r="I142" s="76"/>
      <c r="J142" s="76">
        <v>29</v>
      </c>
      <c r="K142" s="76"/>
      <c r="L142" s="76">
        <v>543</v>
      </c>
      <c r="M142" s="76"/>
      <c r="N142" s="14">
        <v>11.88</v>
      </c>
      <c r="O142" s="76"/>
      <c r="P142" s="14">
        <v>3.65</v>
      </c>
      <c r="Q142" s="76"/>
    </row>
    <row r="143" spans="2:17" s="11" customFormat="1" ht="15" customHeight="1" x14ac:dyDescent="0.2">
      <c r="B143" s="75">
        <v>2015</v>
      </c>
      <c r="C143" s="75" t="s">
        <v>50</v>
      </c>
      <c r="D143" s="76">
        <v>146</v>
      </c>
      <c r="E143" s="76">
        <v>865</v>
      </c>
      <c r="F143" s="76">
        <v>14</v>
      </c>
      <c r="G143" s="76"/>
      <c r="H143" s="76">
        <v>29</v>
      </c>
      <c r="I143" s="76"/>
      <c r="J143" s="76">
        <v>29</v>
      </c>
      <c r="K143" s="76"/>
      <c r="L143" s="76">
        <v>8733</v>
      </c>
      <c r="M143" s="76"/>
      <c r="N143" s="14">
        <v>9.59</v>
      </c>
      <c r="O143" s="76"/>
      <c r="P143" s="14">
        <v>3.35</v>
      </c>
      <c r="Q143" s="76"/>
    </row>
    <row r="144" spans="2:17" s="11" customFormat="1" ht="15" customHeight="1" x14ac:dyDescent="0.2">
      <c r="B144" s="265" t="s">
        <v>33</v>
      </c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6"/>
      <c r="N144" s="14"/>
      <c r="O144" s="76"/>
      <c r="P144" s="14"/>
      <c r="Q144" s="76"/>
    </row>
    <row r="145" spans="2:17" s="11" customFormat="1" ht="15" customHeight="1" x14ac:dyDescent="0.2">
      <c r="B145" s="75">
        <v>2020</v>
      </c>
      <c r="C145" s="73"/>
      <c r="D145" s="76">
        <v>308</v>
      </c>
      <c r="E145" s="76">
        <v>1219</v>
      </c>
      <c r="F145" s="76" t="s">
        <v>2</v>
      </c>
      <c r="G145" s="76"/>
      <c r="H145" s="76" t="s">
        <v>2</v>
      </c>
      <c r="I145" s="76"/>
      <c r="J145" s="76" t="s">
        <v>2</v>
      </c>
      <c r="K145" s="76"/>
      <c r="L145" s="76" t="s">
        <v>2</v>
      </c>
      <c r="M145" s="76"/>
      <c r="N145" s="14" t="s">
        <v>39</v>
      </c>
      <c r="O145" s="76"/>
      <c r="P145" s="14" t="s">
        <v>39</v>
      </c>
      <c r="Q145" s="76"/>
    </row>
    <row r="146" spans="2:17" s="11" customFormat="1" ht="15" customHeight="1" x14ac:dyDescent="0.2">
      <c r="B146" s="75">
        <v>2019</v>
      </c>
      <c r="C146" s="254"/>
      <c r="D146" s="76">
        <v>303</v>
      </c>
      <c r="E146" s="76">
        <v>1250</v>
      </c>
      <c r="F146" s="76">
        <v>31</v>
      </c>
      <c r="G146" s="76" t="s">
        <v>274</v>
      </c>
      <c r="H146" s="76">
        <v>62</v>
      </c>
      <c r="I146" s="76" t="s">
        <v>274</v>
      </c>
      <c r="J146" s="76">
        <v>60</v>
      </c>
      <c r="K146" s="76" t="s">
        <v>274</v>
      </c>
      <c r="L146" s="76">
        <v>811</v>
      </c>
      <c r="M146" s="76" t="s">
        <v>274</v>
      </c>
      <c r="N146" s="14">
        <v>10.23</v>
      </c>
      <c r="O146" s="76" t="s">
        <v>274</v>
      </c>
      <c r="P146" s="14">
        <v>4.96</v>
      </c>
      <c r="Q146" s="76" t="s">
        <v>274</v>
      </c>
    </row>
    <row r="147" spans="2:17" s="11" customFormat="1" ht="15" customHeight="1" x14ac:dyDescent="0.2">
      <c r="B147" s="75">
        <v>2018</v>
      </c>
      <c r="C147" s="73"/>
      <c r="D147" s="76">
        <v>312</v>
      </c>
      <c r="E147" s="76">
        <v>1239</v>
      </c>
      <c r="F147" s="76">
        <v>38</v>
      </c>
      <c r="G147" s="76"/>
      <c r="H147" s="76">
        <v>68</v>
      </c>
      <c r="I147" s="76"/>
      <c r="J147" s="76">
        <v>61</v>
      </c>
      <c r="K147" s="76"/>
      <c r="L147" s="76">
        <v>594</v>
      </c>
      <c r="M147" s="76"/>
      <c r="N147" s="14">
        <v>12.18</v>
      </c>
      <c r="O147" s="76"/>
      <c r="P147" s="14">
        <v>5.49</v>
      </c>
      <c r="Q147" s="76"/>
    </row>
    <row r="148" spans="2:17" s="11" customFormat="1" ht="15" customHeight="1" x14ac:dyDescent="0.2">
      <c r="B148" s="75">
        <v>2017</v>
      </c>
      <c r="C148" s="254"/>
      <c r="D148" s="76">
        <v>308</v>
      </c>
      <c r="E148" s="76">
        <v>1243</v>
      </c>
      <c r="F148" s="76">
        <v>32</v>
      </c>
      <c r="G148" s="76"/>
      <c r="H148" s="76">
        <v>58</v>
      </c>
      <c r="I148" s="76"/>
      <c r="J148" s="76">
        <v>57</v>
      </c>
      <c r="K148" s="76"/>
      <c r="L148" s="76">
        <v>527</v>
      </c>
      <c r="M148" s="76"/>
      <c r="N148" s="14">
        <v>10.39</v>
      </c>
      <c r="O148" s="76"/>
      <c r="P148" s="14">
        <v>4.67</v>
      </c>
      <c r="Q148" s="76"/>
    </row>
    <row r="149" spans="2:17" s="11" customFormat="1" ht="15" customHeight="1" x14ac:dyDescent="0.2">
      <c r="B149" s="75">
        <v>2016</v>
      </c>
      <c r="C149" s="254"/>
      <c r="D149" s="76">
        <v>309</v>
      </c>
      <c r="E149" s="76">
        <v>1130</v>
      </c>
      <c r="F149" s="76">
        <v>35</v>
      </c>
      <c r="G149" s="76"/>
      <c r="H149" s="76">
        <v>55</v>
      </c>
      <c r="I149" s="76"/>
      <c r="J149" s="76">
        <v>53</v>
      </c>
      <c r="K149" s="76"/>
      <c r="L149" s="76">
        <v>430</v>
      </c>
      <c r="M149" s="76"/>
      <c r="N149" s="14">
        <v>11.33</v>
      </c>
      <c r="O149" s="76"/>
      <c r="P149" s="14">
        <v>4.87</v>
      </c>
      <c r="Q149" s="76"/>
    </row>
    <row r="150" spans="2:17" s="11" customFormat="1" ht="15" customHeight="1" x14ac:dyDescent="0.2">
      <c r="B150" s="75">
        <v>2015</v>
      </c>
      <c r="C150" s="75" t="s">
        <v>50</v>
      </c>
      <c r="D150" s="76">
        <v>312</v>
      </c>
      <c r="E150" s="76">
        <v>1124</v>
      </c>
      <c r="F150" s="76">
        <v>40</v>
      </c>
      <c r="G150" s="76"/>
      <c r="H150" s="76">
        <v>88</v>
      </c>
      <c r="I150" s="76"/>
      <c r="J150" s="76">
        <v>85</v>
      </c>
      <c r="K150" s="14"/>
      <c r="L150" s="76">
        <v>945</v>
      </c>
      <c r="M150" s="14"/>
      <c r="N150" s="14">
        <v>12.82</v>
      </c>
      <c r="P150" s="14">
        <v>7.83</v>
      </c>
      <c r="Q150" s="94"/>
    </row>
    <row r="151" spans="2:17" ht="9.75" customHeight="1" x14ac:dyDescent="0.2"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</row>
    <row r="152" spans="2:17" ht="3" customHeight="1" x14ac:dyDescent="0.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137"/>
      <c r="O152" s="137"/>
      <c r="P152" s="137"/>
      <c r="Q152" s="137"/>
    </row>
    <row r="153" spans="2:17" ht="9" customHeight="1" x14ac:dyDescent="0.2">
      <c r="E153" s="76"/>
    </row>
    <row r="154" spans="2:17" ht="12.75" customHeight="1" x14ac:dyDescent="0.2">
      <c r="B154" s="336" t="s">
        <v>289</v>
      </c>
      <c r="C154" s="336"/>
      <c r="D154" s="336"/>
      <c r="E154" s="336"/>
      <c r="F154" s="336"/>
      <c r="G154" s="336"/>
      <c r="H154" s="336"/>
      <c r="I154" s="336"/>
      <c r="J154" s="336"/>
      <c r="K154" s="336"/>
      <c r="L154" s="336"/>
      <c r="M154" s="336"/>
      <c r="N154" s="336"/>
      <c r="O154" s="336"/>
      <c r="P154" s="336"/>
      <c r="Q154" s="336"/>
    </row>
    <row r="156" spans="2:17" ht="12" x14ac:dyDescent="0.2">
      <c r="B156" s="134" t="s">
        <v>0</v>
      </c>
      <c r="C156" s="26"/>
    </row>
  </sheetData>
  <mergeCells count="19">
    <mergeCell ref="B154:Q154"/>
    <mergeCell ref="B1:Q1"/>
    <mergeCell ref="L6:M6"/>
    <mergeCell ref="N6:O6"/>
    <mergeCell ref="P6:Q6"/>
    <mergeCell ref="H7:I7"/>
    <mergeCell ref="J7:K7"/>
    <mergeCell ref="L7:M7"/>
    <mergeCell ref="D4:Q4"/>
    <mergeCell ref="P7:Q7"/>
    <mergeCell ref="N7:O7"/>
    <mergeCell ref="B4:C7"/>
    <mergeCell ref="D5:D6"/>
    <mergeCell ref="J6:K6"/>
    <mergeCell ref="E5:E6"/>
    <mergeCell ref="F5:Q5"/>
    <mergeCell ref="F7:G7"/>
    <mergeCell ref="F6:G6"/>
    <mergeCell ref="H6:I6"/>
  </mergeCells>
  <conditionalFormatting sqref="E153">
    <cfRule type="expression" dxfId="0" priority="113" stopIfTrue="1">
      <formula>#REF!=$Q$5</formula>
    </cfRule>
  </conditionalFormatting>
  <hyperlinks>
    <hyperlink ref="B156" location="Índice!A1" display="(Voltar ao Índice)" xr:uid="{00000000-0004-0000-1A00-000000000000}"/>
  </hyperlinks>
  <printOptions horizontalCentered="1"/>
  <pageMargins left="0.27559055118110237" right="0.27559055118110237" top="0.6692913385826772" bottom="0.47244094488188981" header="0" footer="0"/>
  <pageSetup paperSize="9" scale="94" fitToHeight="1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3">
    <pageSetUpPr fitToPage="1"/>
  </sheetPr>
  <dimension ref="B1:I156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.7109375" style="1" customWidth="1"/>
    <col min="4" max="9" width="15.7109375" style="1" customWidth="1"/>
    <col min="10" max="10" width="6.7109375" style="1" customWidth="1"/>
    <col min="11" max="16384" width="12.5703125" style="1"/>
  </cols>
  <sheetData>
    <row r="1" spans="2:9" s="120" customFormat="1" ht="33" customHeight="1" x14ac:dyDescent="0.2">
      <c r="B1" s="340" t="s">
        <v>312</v>
      </c>
      <c r="C1" s="340"/>
      <c r="D1" s="340"/>
      <c r="E1" s="340"/>
      <c r="F1" s="340"/>
      <c r="G1" s="340"/>
      <c r="H1" s="340"/>
      <c r="I1" s="340"/>
    </row>
    <row r="2" spans="2:9" ht="11.25" customHeight="1" x14ac:dyDescent="0.2">
      <c r="B2" s="19"/>
      <c r="C2" s="19"/>
      <c r="D2" s="19"/>
      <c r="E2" s="19"/>
      <c r="F2" s="19"/>
      <c r="G2" s="19"/>
    </row>
    <row r="3" spans="2:9" ht="12.75" customHeight="1" x14ac:dyDescent="0.2">
      <c r="B3" s="126" t="s">
        <v>218</v>
      </c>
      <c r="C3" s="27"/>
      <c r="D3" s="47"/>
      <c r="E3" s="47"/>
      <c r="F3" s="47"/>
      <c r="H3" s="4"/>
      <c r="I3" s="4"/>
    </row>
    <row r="4" spans="2:9" s="6" customFormat="1" ht="18" customHeight="1" x14ac:dyDescent="0.2">
      <c r="B4" s="338" t="s">
        <v>4</v>
      </c>
      <c r="C4" s="339"/>
      <c r="D4" s="341" t="s">
        <v>45</v>
      </c>
      <c r="E4" s="341"/>
      <c r="F4" s="341"/>
      <c r="G4" s="341"/>
      <c r="H4" s="341"/>
      <c r="I4" s="341"/>
    </row>
    <row r="5" spans="2:9" s="6" customFormat="1" ht="18" customHeight="1" x14ac:dyDescent="0.2">
      <c r="B5" s="338"/>
      <c r="C5" s="339"/>
      <c r="D5" s="339" t="s">
        <v>6</v>
      </c>
      <c r="E5" s="341" t="s">
        <v>40</v>
      </c>
      <c r="F5" s="341"/>
      <c r="G5" s="341"/>
      <c r="H5" s="341"/>
      <c r="I5" s="341"/>
    </row>
    <row r="6" spans="2:9" s="6" customFormat="1" ht="24" customHeight="1" x14ac:dyDescent="0.2">
      <c r="B6" s="338"/>
      <c r="C6" s="339"/>
      <c r="D6" s="339"/>
      <c r="E6" s="174" t="s">
        <v>41</v>
      </c>
      <c r="F6" s="174" t="s">
        <v>42</v>
      </c>
      <c r="G6" s="174" t="s">
        <v>43</v>
      </c>
      <c r="H6" s="174" t="s">
        <v>44</v>
      </c>
      <c r="I6" s="174" t="s">
        <v>265</v>
      </c>
    </row>
    <row r="7" spans="2:9" ht="18" customHeight="1" x14ac:dyDescent="0.2">
      <c r="B7" s="338"/>
      <c r="C7" s="339"/>
      <c r="D7" s="174" t="s">
        <v>15</v>
      </c>
      <c r="E7" s="174" t="s">
        <v>15</v>
      </c>
      <c r="F7" s="174" t="s">
        <v>15</v>
      </c>
      <c r="G7" s="174" t="s">
        <v>15</v>
      </c>
      <c r="H7" s="174" t="s">
        <v>15</v>
      </c>
      <c r="I7" s="174" t="s">
        <v>15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8"/>
    </row>
    <row r="9" spans="2:9" s="11" customFormat="1" ht="15" customHeight="1" x14ac:dyDescent="0.2">
      <c r="B9" s="73" t="s">
        <v>5</v>
      </c>
      <c r="C9" s="73"/>
      <c r="D9" s="74"/>
      <c r="E9" s="74"/>
      <c r="F9" s="74"/>
      <c r="G9" s="74"/>
      <c r="H9" s="74"/>
      <c r="I9" s="74"/>
    </row>
    <row r="10" spans="2:9" s="11" customFormat="1" ht="15" customHeight="1" x14ac:dyDescent="0.2">
      <c r="B10" s="75">
        <v>2020</v>
      </c>
      <c r="C10" s="73"/>
      <c r="D10" s="76">
        <v>3501</v>
      </c>
      <c r="E10" s="76"/>
      <c r="F10" s="76"/>
      <c r="G10" s="76"/>
      <c r="H10" s="76"/>
      <c r="I10" s="76"/>
    </row>
    <row r="11" spans="2:9" s="11" customFormat="1" ht="15" customHeight="1" x14ac:dyDescent="0.2">
      <c r="B11" s="75">
        <v>2019</v>
      </c>
      <c r="C11" s="73"/>
      <c r="D11" s="76">
        <v>4211</v>
      </c>
      <c r="E11" s="76">
        <v>3213</v>
      </c>
      <c r="F11" s="76"/>
      <c r="G11" s="76"/>
      <c r="H11" s="76"/>
      <c r="I11" s="76"/>
    </row>
    <row r="12" spans="2:9" s="11" customFormat="1" ht="15" customHeight="1" x14ac:dyDescent="0.2">
      <c r="B12" s="75">
        <v>2018</v>
      </c>
      <c r="C12" s="73"/>
      <c r="D12" s="76">
        <v>4502</v>
      </c>
      <c r="E12" s="76">
        <v>3441</v>
      </c>
      <c r="F12" s="76">
        <v>2707</v>
      </c>
      <c r="G12" s="76"/>
      <c r="H12" s="76"/>
      <c r="I12" s="76"/>
    </row>
    <row r="13" spans="2:9" s="11" customFormat="1" ht="15" customHeight="1" x14ac:dyDescent="0.2">
      <c r="B13" s="75">
        <v>2017</v>
      </c>
      <c r="C13" s="73"/>
      <c r="D13" s="76">
        <v>4272</v>
      </c>
      <c r="E13" s="76">
        <v>3221</v>
      </c>
      <c r="F13" s="76">
        <v>2458</v>
      </c>
      <c r="G13" s="76">
        <v>1999</v>
      </c>
      <c r="H13" s="76"/>
      <c r="I13" s="76"/>
    </row>
    <row r="14" spans="2:9" s="11" customFormat="1" ht="15" customHeight="1" x14ac:dyDescent="0.2">
      <c r="B14" s="75">
        <v>2016</v>
      </c>
      <c r="C14" s="73"/>
      <c r="D14" s="76">
        <v>3911</v>
      </c>
      <c r="E14" s="76">
        <v>2922</v>
      </c>
      <c r="F14" s="76">
        <v>2264</v>
      </c>
      <c r="G14" s="76">
        <v>1920</v>
      </c>
      <c r="H14" s="76">
        <v>1635</v>
      </c>
      <c r="I14" s="76"/>
    </row>
    <row r="15" spans="2:9" s="11" customFormat="1" ht="15" customHeight="1" x14ac:dyDescent="0.2">
      <c r="B15" s="75">
        <v>2015</v>
      </c>
      <c r="C15" s="75" t="str">
        <f t="shared" ref="C15" si="0">IF(B15=2008,$C$2,"")</f>
        <v/>
      </c>
      <c r="D15" s="76">
        <v>3893</v>
      </c>
      <c r="E15" s="76">
        <v>2852</v>
      </c>
      <c r="F15" s="76">
        <v>2218</v>
      </c>
      <c r="G15" s="76">
        <v>1859</v>
      </c>
      <c r="H15" s="76">
        <v>1602</v>
      </c>
      <c r="I15" s="76">
        <v>1385</v>
      </c>
    </row>
    <row r="16" spans="2:9" s="11" customFormat="1" ht="15" customHeight="1" x14ac:dyDescent="0.2">
      <c r="B16" s="255" t="s">
        <v>3</v>
      </c>
      <c r="C16" s="73"/>
      <c r="D16" s="73"/>
      <c r="E16" s="73"/>
      <c r="F16" s="73"/>
      <c r="G16" s="73"/>
      <c r="H16" s="73"/>
      <c r="I16" s="73"/>
    </row>
    <row r="17" spans="2:9" s="11" customFormat="1" ht="15" customHeight="1" x14ac:dyDescent="0.2">
      <c r="B17" s="254" t="s">
        <v>34</v>
      </c>
      <c r="C17" s="208"/>
      <c r="D17" s="208"/>
      <c r="E17" s="208"/>
      <c r="F17" s="208"/>
      <c r="G17" s="208"/>
      <c r="H17" s="208"/>
      <c r="I17" s="208"/>
    </row>
    <row r="18" spans="2:9" s="11" customFormat="1" ht="15" customHeight="1" x14ac:dyDescent="0.2">
      <c r="B18" s="75">
        <v>2020</v>
      </c>
      <c r="C18" s="208"/>
      <c r="D18" s="76">
        <v>2713</v>
      </c>
      <c r="E18" s="76"/>
      <c r="F18" s="76"/>
      <c r="G18" s="76"/>
      <c r="H18" s="76"/>
      <c r="I18" s="76"/>
    </row>
    <row r="19" spans="2:9" s="11" customFormat="1" ht="15" customHeight="1" x14ac:dyDescent="0.2">
      <c r="B19" s="75">
        <v>2019</v>
      </c>
      <c r="C19" s="254"/>
      <c r="D19" s="76">
        <v>3215</v>
      </c>
      <c r="E19" s="76">
        <v>2296</v>
      </c>
      <c r="F19" s="76"/>
      <c r="G19" s="76"/>
      <c r="H19" s="76"/>
      <c r="I19" s="76"/>
    </row>
    <row r="20" spans="2:9" s="11" customFormat="1" ht="15" customHeight="1" x14ac:dyDescent="0.2">
      <c r="B20" s="75">
        <v>2018</v>
      </c>
      <c r="C20" s="73"/>
      <c r="D20" s="76">
        <v>3489</v>
      </c>
      <c r="E20" s="76">
        <v>2542</v>
      </c>
      <c r="F20" s="76">
        <v>1900</v>
      </c>
      <c r="G20" s="76"/>
      <c r="H20" s="76"/>
      <c r="I20" s="76"/>
    </row>
    <row r="21" spans="2:9" s="11" customFormat="1" ht="15" customHeight="1" x14ac:dyDescent="0.2">
      <c r="B21" s="75">
        <v>2017</v>
      </c>
      <c r="C21" s="254"/>
      <c r="D21" s="76">
        <v>3394</v>
      </c>
      <c r="E21" s="76">
        <v>2420</v>
      </c>
      <c r="F21" s="76">
        <v>1752</v>
      </c>
      <c r="G21" s="76">
        <v>1371</v>
      </c>
      <c r="H21" s="76"/>
      <c r="I21" s="76"/>
    </row>
    <row r="22" spans="2:9" s="11" customFormat="1" ht="15" customHeight="1" x14ac:dyDescent="0.2">
      <c r="B22" s="75">
        <v>2016</v>
      </c>
      <c r="C22" s="254"/>
      <c r="D22" s="76">
        <v>3218</v>
      </c>
      <c r="E22" s="76">
        <v>2299</v>
      </c>
      <c r="F22" s="76">
        <v>1703</v>
      </c>
      <c r="G22" s="76">
        <v>1402</v>
      </c>
      <c r="H22" s="76">
        <v>1164</v>
      </c>
      <c r="I22" s="76"/>
    </row>
    <row r="23" spans="2:9" s="11" customFormat="1" ht="15" customHeight="1" x14ac:dyDescent="0.2">
      <c r="B23" s="75">
        <v>2015</v>
      </c>
      <c r="C23" s="75" t="s">
        <v>50</v>
      </c>
      <c r="D23" s="76">
        <v>3180</v>
      </c>
      <c r="E23" s="76">
        <v>2241</v>
      </c>
      <c r="F23" s="76">
        <v>1692</v>
      </c>
      <c r="G23" s="76">
        <v>1378</v>
      </c>
      <c r="H23" s="76">
        <v>1158</v>
      </c>
      <c r="I23" s="76">
        <v>970</v>
      </c>
    </row>
    <row r="24" spans="2:9" s="11" customFormat="1" ht="15" customHeight="1" x14ac:dyDescent="0.2">
      <c r="B24" s="254" t="s">
        <v>35</v>
      </c>
      <c r="C24" s="208" t="s">
        <v>50</v>
      </c>
      <c r="D24" s="208"/>
      <c r="E24" s="208"/>
      <c r="F24" s="208"/>
      <c r="G24" s="208"/>
      <c r="H24" s="208"/>
      <c r="I24" s="76"/>
    </row>
    <row r="25" spans="2:9" s="11" customFormat="1" ht="15" customHeight="1" x14ac:dyDescent="0.2">
      <c r="B25" s="75">
        <v>2020</v>
      </c>
      <c r="C25" s="208"/>
      <c r="D25" s="76">
        <v>788</v>
      </c>
      <c r="E25" s="76"/>
      <c r="F25" s="76"/>
      <c r="G25" s="76"/>
      <c r="H25" s="76"/>
      <c r="I25" s="76"/>
    </row>
    <row r="26" spans="2:9" s="11" customFormat="1" ht="15" customHeight="1" x14ac:dyDescent="0.2">
      <c r="B26" s="75">
        <v>2019</v>
      </c>
      <c r="C26" s="254"/>
      <c r="D26" s="76">
        <v>996</v>
      </c>
      <c r="E26" s="76">
        <v>917</v>
      </c>
      <c r="F26" s="76"/>
      <c r="G26" s="76"/>
      <c r="H26" s="76"/>
      <c r="I26" s="76"/>
    </row>
    <row r="27" spans="2:9" s="11" customFormat="1" ht="15" customHeight="1" x14ac:dyDescent="0.2">
      <c r="B27" s="75">
        <v>2018</v>
      </c>
      <c r="C27" s="73"/>
      <c r="D27" s="76">
        <v>1013</v>
      </c>
      <c r="E27" s="76">
        <v>899</v>
      </c>
      <c r="F27" s="76">
        <v>807</v>
      </c>
      <c r="G27" s="76"/>
      <c r="H27" s="76"/>
      <c r="I27" s="76"/>
    </row>
    <row r="28" spans="2:9" s="11" customFormat="1" ht="15" customHeight="1" x14ac:dyDescent="0.2">
      <c r="B28" s="75">
        <v>2017</v>
      </c>
      <c r="C28" s="254"/>
      <c r="D28" s="76">
        <v>878</v>
      </c>
      <c r="E28" s="76">
        <v>801</v>
      </c>
      <c r="F28" s="76">
        <v>706</v>
      </c>
      <c r="G28" s="76">
        <v>628</v>
      </c>
      <c r="H28" s="76"/>
      <c r="I28" s="76"/>
    </row>
    <row r="29" spans="2:9" s="11" customFormat="1" ht="15" customHeight="1" x14ac:dyDescent="0.2">
      <c r="B29" s="75">
        <v>2016</v>
      </c>
      <c r="C29" s="254"/>
      <c r="D29" s="76">
        <v>693</v>
      </c>
      <c r="E29" s="76">
        <v>623</v>
      </c>
      <c r="F29" s="76">
        <v>561</v>
      </c>
      <c r="G29" s="76">
        <v>518</v>
      </c>
      <c r="H29" s="76">
        <v>471</v>
      </c>
      <c r="I29" s="76"/>
    </row>
    <row r="30" spans="2:9" s="11" customFormat="1" ht="15" customHeight="1" x14ac:dyDescent="0.2">
      <c r="B30" s="75">
        <v>2015</v>
      </c>
      <c r="C30" s="75" t="s">
        <v>50</v>
      </c>
      <c r="D30" s="76">
        <v>713</v>
      </c>
      <c r="E30" s="76">
        <v>611</v>
      </c>
      <c r="F30" s="76">
        <v>526</v>
      </c>
      <c r="G30" s="76">
        <v>481</v>
      </c>
      <c r="H30" s="76">
        <v>444</v>
      </c>
      <c r="I30" s="76">
        <v>415</v>
      </c>
    </row>
    <row r="31" spans="2:9" s="11" customFormat="1" ht="15" customHeight="1" x14ac:dyDescent="0.2">
      <c r="B31" s="255" t="s">
        <v>36</v>
      </c>
      <c r="C31" s="73"/>
      <c r="D31" s="73"/>
      <c r="E31" s="73"/>
      <c r="F31" s="73"/>
      <c r="G31" s="73"/>
      <c r="H31" s="73"/>
      <c r="I31" s="76"/>
    </row>
    <row r="32" spans="2:9" s="11" customFormat="1" ht="15" customHeight="1" x14ac:dyDescent="0.2">
      <c r="B32" s="265" t="s">
        <v>17</v>
      </c>
      <c r="C32" s="73"/>
      <c r="D32" s="73"/>
      <c r="E32" s="73"/>
      <c r="F32" s="73"/>
      <c r="G32" s="73"/>
      <c r="H32" s="73"/>
      <c r="I32" s="76"/>
    </row>
    <row r="33" spans="2:9" s="11" customFormat="1" ht="15" customHeight="1" x14ac:dyDescent="0.2">
      <c r="B33" s="75">
        <v>2020</v>
      </c>
      <c r="C33" s="73"/>
      <c r="D33" s="76">
        <v>304</v>
      </c>
      <c r="E33" s="76"/>
      <c r="F33" s="76"/>
      <c r="G33" s="76"/>
      <c r="H33" s="76"/>
      <c r="I33" s="76"/>
    </row>
    <row r="34" spans="2:9" s="11" customFormat="1" ht="15" customHeight="1" x14ac:dyDescent="0.2">
      <c r="B34" s="75">
        <v>2019</v>
      </c>
      <c r="C34" s="254"/>
      <c r="D34" s="76">
        <v>303</v>
      </c>
      <c r="E34" s="76">
        <v>249</v>
      </c>
      <c r="F34" s="76"/>
      <c r="G34" s="76"/>
      <c r="H34" s="76"/>
      <c r="I34" s="76"/>
    </row>
    <row r="35" spans="2:9" s="11" customFormat="1" ht="15" customHeight="1" x14ac:dyDescent="0.2">
      <c r="B35" s="75">
        <v>2018</v>
      </c>
      <c r="C35" s="73"/>
      <c r="D35" s="76">
        <v>458</v>
      </c>
      <c r="E35" s="76">
        <v>395</v>
      </c>
      <c r="F35" s="76">
        <v>352</v>
      </c>
      <c r="G35" s="76"/>
      <c r="H35" s="76"/>
      <c r="I35" s="76"/>
    </row>
    <row r="36" spans="2:9" s="11" customFormat="1" ht="15" customHeight="1" x14ac:dyDescent="0.2">
      <c r="B36" s="75">
        <v>2017</v>
      </c>
      <c r="C36" s="254"/>
      <c r="D36" s="76">
        <v>381</v>
      </c>
      <c r="E36" s="76">
        <v>309</v>
      </c>
      <c r="F36" s="76">
        <v>266</v>
      </c>
      <c r="G36" s="76">
        <v>245</v>
      </c>
      <c r="H36" s="76"/>
      <c r="I36" s="76"/>
    </row>
    <row r="37" spans="2:9" s="11" customFormat="1" ht="15" customHeight="1" x14ac:dyDescent="0.2">
      <c r="B37" s="75">
        <v>2016</v>
      </c>
      <c r="C37" s="254"/>
      <c r="D37" s="76">
        <v>421</v>
      </c>
      <c r="E37" s="76">
        <v>344</v>
      </c>
      <c r="F37" s="76">
        <v>304</v>
      </c>
      <c r="G37" s="76">
        <v>279</v>
      </c>
      <c r="H37" s="76">
        <v>252</v>
      </c>
      <c r="I37" s="76"/>
    </row>
    <row r="38" spans="2:9" s="11" customFormat="1" ht="15" customHeight="1" x14ac:dyDescent="0.2">
      <c r="B38" s="75">
        <v>2015</v>
      </c>
      <c r="C38" s="75" t="s">
        <v>50</v>
      </c>
      <c r="D38" s="76">
        <v>435</v>
      </c>
      <c r="E38" s="76">
        <v>356</v>
      </c>
      <c r="F38" s="76">
        <v>306</v>
      </c>
      <c r="G38" s="76">
        <v>268</v>
      </c>
      <c r="H38" s="76">
        <v>238</v>
      </c>
      <c r="I38" s="76">
        <v>219</v>
      </c>
    </row>
    <row r="39" spans="2:9" s="11" customFormat="1" ht="15" customHeight="1" x14ac:dyDescent="0.2">
      <c r="B39" s="265" t="s">
        <v>18</v>
      </c>
      <c r="C39" s="73"/>
      <c r="D39" s="73"/>
      <c r="E39" s="73"/>
      <c r="F39" s="73"/>
      <c r="G39" s="73"/>
      <c r="H39" s="73"/>
      <c r="I39" s="76"/>
    </row>
    <row r="40" spans="2:9" s="11" customFormat="1" ht="15" customHeight="1" x14ac:dyDescent="0.2">
      <c r="B40" s="75">
        <v>2020</v>
      </c>
      <c r="C40" s="73"/>
      <c r="D40" s="76">
        <v>1</v>
      </c>
      <c r="E40" s="76"/>
      <c r="F40" s="76"/>
      <c r="G40" s="76"/>
      <c r="H40" s="76"/>
      <c r="I40" s="76"/>
    </row>
    <row r="41" spans="2:9" s="11" customFormat="1" ht="15" customHeight="1" x14ac:dyDescent="0.2">
      <c r="B41" s="75">
        <v>2019</v>
      </c>
      <c r="C41" s="254"/>
      <c r="D41" s="76">
        <v>0</v>
      </c>
      <c r="E41" s="76">
        <v>0</v>
      </c>
      <c r="F41" s="76"/>
      <c r="G41" s="76"/>
      <c r="H41" s="76"/>
      <c r="I41" s="76"/>
    </row>
    <row r="42" spans="2:9" s="11" customFormat="1" ht="15" customHeight="1" x14ac:dyDescent="0.2">
      <c r="B42" s="75">
        <v>2018</v>
      </c>
      <c r="C42" s="73"/>
      <c r="D42" s="76">
        <v>0</v>
      </c>
      <c r="E42" s="76">
        <v>0</v>
      </c>
      <c r="F42" s="76">
        <v>0</v>
      </c>
      <c r="G42" s="76"/>
      <c r="H42" s="76"/>
      <c r="I42" s="76"/>
    </row>
    <row r="43" spans="2:9" s="11" customFormat="1" ht="15" customHeight="1" x14ac:dyDescent="0.2">
      <c r="B43" s="75">
        <v>2017</v>
      </c>
      <c r="C43" s="254"/>
      <c r="D43" s="76">
        <v>1</v>
      </c>
      <c r="E43" s="76">
        <v>1</v>
      </c>
      <c r="F43" s="76">
        <v>1</v>
      </c>
      <c r="G43" s="76">
        <v>1</v>
      </c>
      <c r="H43" s="76"/>
      <c r="I43" s="76"/>
    </row>
    <row r="44" spans="2:9" s="11" customFormat="1" ht="15" customHeight="1" x14ac:dyDescent="0.2">
      <c r="B44" s="75">
        <v>2016</v>
      </c>
      <c r="C44" s="254"/>
      <c r="D44" s="76">
        <v>0</v>
      </c>
      <c r="E44" s="76">
        <v>0</v>
      </c>
      <c r="F44" s="76">
        <v>0</v>
      </c>
      <c r="G44" s="76">
        <v>0</v>
      </c>
      <c r="H44" s="76">
        <v>0</v>
      </c>
      <c r="I44" s="76"/>
    </row>
    <row r="45" spans="2:9" s="11" customFormat="1" ht="15" customHeight="1" x14ac:dyDescent="0.2">
      <c r="B45" s="75">
        <v>2015</v>
      </c>
      <c r="C45" s="75" t="s">
        <v>50</v>
      </c>
      <c r="D45" s="76">
        <v>1</v>
      </c>
      <c r="E45" s="76">
        <v>1</v>
      </c>
      <c r="F45" s="76">
        <v>0</v>
      </c>
      <c r="G45" s="76">
        <v>0</v>
      </c>
      <c r="H45" s="76">
        <v>0</v>
      </c>
      <c r="I45" s="76">
        <v>0</v>
      </c>
    </row>
    <row r="46" spans="2:9" s="11" customFormat="1" ht="15" customHeight="1" x14ac:dyDescent="0.2">
      <c r="B46" s="265" t="s">
        <v>19</v>
      </c>
      <c r="C46" s="73"/>
      <c r="D46" s="73"/>
      <c r="E46" s="73"/>
      <c r="F46" s="73"/>
      <c r="G46" s="73"/>
      <c r="H46" s="73"/>
      <c r="I46" s="76"/>
    </row>
    <row r="47" spans="2:9" s="11" customFormat="1" ht="15" customHeight="1" x14ac:dyDescent="0.2">
      <c r="B47" s="75">
        <v>2020</v>
      </c>
      <c r="C47" s="73"/>
      <c r="D47" s="76">
        <v>65</v>
      </c>
      <c r="E47" s="76"/>
      <c r="F47" s="76"/>
      <c r="G47" s="76"/>
      <c r="H47" s="76"/>
      <c r="I47" s="76"/>
    </row>
    <row r="48" spans="2:9" s="11" customFormat="1" ht="15" customHeight="1" x14ac:dyDescent="0.2">
      <c r="B48" s="75">
        <v>2019</v>
      </c>
      <c r="C48" s="254"/>
      <c r="D48" s="76">
        <v>70</v>
      </c>
      <c r="E48" s="76">
        <v>61</v>
      </c>
      <c r="F48" s="76"/>
      <c r="G48" s="76"/>
      <c r="H48" s="76"/>
      <c r="I48" s="76"/>
    </row>
    <row r="49" spans="2:9" s="11" customFormat="1" ht="15" customHeight="1" x14ac:dyDescent="0.2">
      <c r="B49" s="75">
        <v>2018</v>
      </c>
      <c r="C49" s="73"/>
      <c r="D49" s="76">
        <v>93</v>
      </c>
      <c r="E49" s="76">
        <v>73</v>
      </c>
      <c r="F49" s="76">
        <v>60</v>
      </c>
      <c r="G49" s="76"/>
      <c r="H49" s="76"/>
      <c r="I49" s="76"/>
    </row>
    <row r="50" spans="2:9" s="11" customFormat="1" ht="15" customHeight="1" x14ac:dyDescent="0.2">
      <c r="B50" s="75">
        <v>2017</v>
      </c>
      <c r="C50" s="254"/>
      <c r="D50" s="76">
        <v>77</v>
      </c>
      <c r="E50" s="76">
        <v>62</v>
      </c>
      <c r="F50" s="76">
        <v>50</v>
      </c>
      <c r="G50" s="76">
        <v>41</v>
      </c>
      <c r="H50" s="76"/>
      <c r="I50" s="76"/>
    </row>
    <row r="51" spans="2:9" s="11" customFormat="1" ht="15" customHeight="1" x14ac:dyDescent="0.2">
      <c r="B51" s="75">
        <v>2016</v>
      </c>
      <c r="C51" s="254"/>
      <c r="D51" s="76">
        <v>62</v>
      </c>
      <c r="E51" s="76">
        <v>47</v>
      </c>
      <c r="F51" s="76">
        <v>36</v>
      </c>
      <c r="G51" s="76">
        <v>32</v>
      </c>
      <c r="H51" s="76">
        <v>29</v>
      </c>
      <c r="I51" s="76"/>
    </row>
    <row r="52" spans="2:9" s="11" customFormat="1" ht="15" customHeight="1" x14ac:dyDescent="0.2">
      <c r="B52" s="75">
        <v>2015</v>
      </c>
      <c r="C52" s="75" t="s">
        <v>50</v>
      </c>
      <c r="D52" s="76">
        <v>66</v>
      </c>
      <c r="E52" s="76">
        <v>54</v>
      </c>
      <c r="F52" s="76">
        <v>39</v>
      </c>
      <c r="G52" s="76">
        <v>35</v>
      </c>
      <c r="H52" s="76">
        <v>29</v>
      </c>
      <c r="I52" s="76">
        <v>28</v>
      </c>
    </row>
    <row r="53" spans="2:9" s="11" customFormat="1" ht="15" customHeight="1" x14ac:dyDescent="0.2">
      <c r="B53" s="265" t="s">
        <v>20</v>
      </c>
      <c r="C53" s="73"/>
      <c r="D53" s="73"/>
      <c r="E53" s="73"/>
      <c r="F53" s="73"/>
      <c r="G53" s="73"/>
      <c r="H53" s="73"/>
      <c r="I53" s="76"/>
    </row>
    <row r="54" spans="2:9" s="11" customFormat="1" ht="15" customHeight="1" x14ac:dyDescent="0.2">
      <c r="B54" s="75">
        <v>2020</v>
      </c>
      <c r="C54" s="73"/>
      <c r="D54" s="76">
        <v>1</v>
      </c>
      <c r="E54" s="76"/>
      <c r="F54" s="76"/>
      <c r="G54" s="76"/>
      <c r="H54" s="76"/>
      <c r="I54" s="76"/>
    </row>
    <row r="55" spans="2:9" s="11" customFormat="1" ht="15" customHeight="1" x14ac:dyDescent="0.2">
      <c r="B55" s="75">
        <v>2019</v>
      </c>
      <c r="C55" s="254"/>
      <c r="D55" s="76">
        <v>1</v>
      </c>
      <c r="E55" s="76">
        <v>1</v>
      </c>
      <c r="F55" s="76"/>
      <c r="G55" s="76"/>
      <c r="H55" s="76"/>
      <c r="I55" s="76"/>
    </row>
    <row r="56" spans="2:9" s="11" customFormat="1" ht="15" customHeight="1" x14ac:dyDescent="0.2">
      <c r="B56" s="75">
        <v>2018</v>
      </c>
      <c r="C56" s="73"/>
      <c r="D56" s="76">
        <v>11</v>
      </c>
      <c r="E56" s="76">
        <v>10</v>
      </c>
      <c r="F56" s="76">
        <v>9</v>
      </c>
      <c r="G56" s="76"/>
      <c r="H56" s="76"/>
      <c r="I56" s="76"/>
    </row>
    <row r="57" spans="2:9" s="11" customFormat="1" ht="15" customHeight="1" x14ac:dyDescent="0.2">
      <c r="B57" s="75">
        <v>2017</v>
      </c>
      <c r="C57" s="254"/>
      <c r="D57" s="76">
        <v>0</v>
      </c>
      <c r="E57" s="76">
        <v>0</v>
      </c>
      <c r="F57" s="76">
        <v>0</v>
      </c>
      <c r="G57" s="76">
        <v>0</v>
      </c>
      <c r="H57" s="76"/>
      <c r="I57" s="76"/>
    </row>
    <row r="58" spans="2:9" s="11" customFormat="1" ht="15" customHeight="1" x14ac:dyDescent="0.2">
      <c r="B58" s="75">
        <v>2016</v>
      </c>
      <c r="C58" s="254"/>
      <c r="D58" s="76">
        <v>42</v>
      </c>
      <c r="E58" s="76">
        <v>41</v>
      </c>
      <c r="F58" s="76">
        <v>41</v>
      </c>
      <c r="G58" s="76">
        <v>41</v>
      </c>
      <c r="H58" s="76">
        <v>39</v>
      </c>
      <c r="I58" s="76"/>
    </row>
    <row r="59" spans="2:9" s="11" customFormat="1" ht="15" customHeight="1" x14ac:dyDescent="0.2">
      <c r="B59" s="75">
        <v>2015</v>
      </c>
      <c r="C59" s="75" t="s">
        <v>50</v>
      </c>
      <c r="D59" s="76">
        <v>4</v>
      </c>
      <c r="E59" s="76">
        <v>3</v>
      </c>
      <c r="F59" s="76">
        <v>3</v>
      </c>
      <c r="G59" s="76">
        <v>3</v>
      </c>
      <c r="H59" s="76">
        <v>3</v>
      </c>
      <c r="I59" s="76">
        <v>3</v>
      </c>
    </row>
    <row r="60" spans="2:9" s="11" customFormat="1" ht="15" customHeight="1" x14ac:dyDescent="0.2">
      <c r="B60" s="265" t="s">
        <v>21</v>
      </c>
      <c r="C60" s="73"/>
      <c r="D60" s="73"/>
      <c r="E60" s="73"/>
      <c r="F60" s="73"/>
      <c r="G60" s="73"/>
      <c r="H60" s="73"/>
      <c r="I60" s="76"/>
    </row>
    <row r="61" spans="2:9" s="11" customFormat="1" ht="15" customHeight="1" x14ac:dyDescent="0.2">
      <c r="B61" s="75">
        <v>2020</v>
      </c>
      <c r="C61" s="73"/>
      <c r="D61" s="76">
        <v>0</v>
      </c>
      <c r="E61" s="76"/>
      <c r="F61" s="76"/>
      <c r="G61" s="76"/>
      <c r="H61" s="76"/>
      <c r="I61" s="76"/>
    </row>
    <row r="62" spans="2:9" s="11" customFormat="1" ht="15" customHeight="1" x14ac:dyDescent="0.2">
      <c r="B62" s="75">
        <v>2019</v>
      </c>
      <c r="C62" s="236"/>
      <c r="D62" s="76">
        <v>2</v>
      </c>
      <c r="E62" s="76">
        <v>0</v>
      </c>
      <c r="F62" s="76"/>
      <c r="G62" s="76"/>
      <c r="H62" s="76"/>
      <c r="I62" s="76"/>
    </row>
    <row r="63" spans="2:9" s="11" customFormat="1" ht="15" customHeight="1" x14ac:dyDescent="0.2">
      <c r="B63" s="75">
        <v>2018</v>
      </c>
      <c r="C63" s="73"/>
      <c r="D63" s="76">
        <v>0</v>
      </c>
      <c r="E63" s="76">
        <v>0</v>
      </c>
      <c r="F63" s="76">
        <v>0</v>
      </c>
      <c r="G63" s="76"/>
      <c r="H63" s="76"/>
      <c r="I63" s="76"/>
    </row>
    <row r="64" spans="2:9" s="11" customFormat="1" ht="15" customHeight="1" x14ac:dyDescent="0.2">
      <c r="B64" s="75">
        <v>2017</v>
      </c>
      <c r="C64" s="236"/>
      <c r="D64" s="76">
        <v>0</v>
      </c>
      <c r="E64" s="76">
        <v>0</v>
      </c>
      <c r="F64" s="76">
        <v>0</v>
      </c>
      <c r="G64" s="76">
        <v>0</v>
      </c>
      <c r="H64" s="76"/>
      <c r="I64" s="76"/>
    </row>
    <row r="65" spans="2:9" s="11" customFormat="1" ht="15" customHeight="1" x14ac:dyDescent="0.2">
      <c r="B65" s="75">
        <v>2016</v>
      </c>
      <c r="C65" s="236"/>
      <c r="D65" s="76">
        <v>4</v>
      </c>
      <c r="E65" s="76">
        <v>4</v>
      </c>
      <c r="F65" s="76">
        <v>4</v>
      </c>
      <c r="G65" s="76">
        <v>4</v>
      </c>
      <c r="H65" s="76">
        <v>4</v>
      </c>
      <c r="I65" s="76"/>
    </row>
    <row r="66" spans="2:9" s="11" customFormat="1" ht="15" customHeight="1" x14ac:dyDescent="0.2">
      <c r="B66" s="75">
        <v>2015</v>
      </c>
      <c r="C66" s="75" t="s">
        <v>50</v>
      </c>
      <c r="D66" s="76">
        <v>0</v>
      </c>
      <c r="E66" s="76">
        <v>0</v>
      </c>
      <c r="F66" s="76">
        <v>0</v>
      </c>
      <c r="G66" s="76">
        <v>0</v>
      </c>
      <c r="H66" s="76">
        <v>0</v>
      </c>
      <c r="I66" s="76">
        <v>0</v>
      </c>
    </row>
    <row r="67" spans="2:9" s="11" customFormat="1" ht="15" customHeight="1" x14ac:dyDescent="0.2">
      <c r="B67" s="265" t="s">
        <v>22</v>
      </c>
      <c r="C67" s="73"/>
      <c r="D67" s="73"/>
      <c r="E67" s="73"/>
      <c r="F67" s="73"/>
      <c r="G67" s="73"/>
      <c r="H67" s="73"/>
      <c r="I67" s="76"/>
    </row>
    <row r="68" spans="2:9" s="11" customFormat="1" ht="15" customHeight="1" x14ac:dyDescent="0.2">
      <c r="B68" s="75">
        <v>2020</v>
      </c>
      <c r="C68" s="73"/>
      <c r="D68" s="76">
        <v>146</v>
      </c>
      <c r="E68" s="76"/>
      <c r="F68" s="76"/>
      <c r="G68" s="76"/>
      <c r="H68" s="76"/>
      <c r="I68" s="76"/>
    </row>
    <row r="69" spans="2:9" s="11" customFormat="1" ht="15" customHeight="1" x14ac:dyDescent="0.2">
      <c r="B69" s="75">
        <v>2019</v>
      </c>
      <c r="C69" s="254"/>
      <c r="D69" s="76">
        <v>161</v>
      </c>
      <c r="E69" s="76">
        <v>138</v>
      </c>
      <c r="F69" s="76"/>
      <c r="G69" s="76"/>
      <c r="H69" s="76"/>
      <c r="I69" s="76"/>
    </row>
    <row r="70" spans="2:9" s="11" customFormat="1" ht="15" customHeight="1" x14ac:dyDescent="0.2">
      <c r="B70" s="75">
        <v>2018</v>
      </c>
      <c r="C70" s="73"/>
      <c r="D70" s="76">
        <v>156</v>
      </c>
      <c r="E70" s="76">
        <v>134</v>
      </c>
      <c r="F70" s="76">
        <v>122</v>
      </c>
      <c r="G70" s="76"/>
      <c r="H70" s="76"/>
      <c r="I70" s="76"/>
    </row>
    <row r="71" spans="2:9" s="11" customFormat="1" ht="15" customHeight="1" x14ac:dyDescent="0.2">
      <c r="B71" s="75">
        <v>2017</v>
      </c>
      <c r="C71" s="254"/>
      <c r="D71" s="76">
        <v>120</v>
      </c>
      <c r="E71" s="76">
        <v>92</v>
      </c>
      <c r="F71" s="76">
        <v>79</v>
      </c>
      <c r="G71" s="76">
        <v>67</v>
      </c>
      <c r="H71" s="76"/>
      <c r="I71" s="76"/>
    </row>
    <row r="72" spans="2:9" s="11" customFormat="1" ht="15" customHeight="1" x14ac:dyDescent="0.2">
      <c r="B72" s="75">
        <v>2016</v>
      </c>
      <c r="C72" s="254"/>
      <c r="D72" s="76">
        <v>87</v>
      </c>
      <c r="E72" s="76">
        <v>72</v>
      </c>
      <c r="F72" s="76">
        <v>59</v>
      </c>
      <c r="G72" s="76">
        <v>53</v>
      </c>
      <c r="H72" s="76">
        <v>46</v>
      </c>
      <c r="I72" s="76"/>
    </row>
    <row r="73" spans="2:9" s="11" customFormat="1" ht="15" customHeight="1" x14ac:dyDescent="0.2">
      <c r="B73" s="75">
        <v>2015</v>
      </c>
      <c r="C73" s="75" t="s">
        <v>50</v>
      </c>
      <c r="D73" s="76">
        <v>110</v>
      </c>
      <c r="E73" s="76">
        <v>81</v>
      </c>
      <c r="F73" s="76">
        <v>64</v>
      </c>
      <c r="G73" s="76">
        <v>56</v>
      </c>
      <c r="H73" s="76">
        <v>52</v>
      </c>
      <c r="I73" s="76">
        <v>48</v>
      </c>
    </row>
    <row r="74" spans="2:9" s="11" customFormat="1" ht="15" customHeight="1" x14ac:dyDescent="0.2">
      <c r="B74" s="265" t="s">
        <v>23</v>
      </c>
      <c r="C74" s="73"/>
      <c r="D74" s="73"/>
      <c r="E74" s="73"/>
      <c r="F74" s="73"/>
      <c r="G74" s="73"/>
      <c r="H74" s="73"/>
      <c r="I74" s="76"/>
    </row>
    <row r="75" spans="2:9" s="11" customFormat="1" ht="15" customHeight="1" x14ac:dyDescent="0.2">
      <c r="B75" s="75">
        <v>2020</v>
      </c>
      <c r="C75" s="73"/>
      <c r="D75" s="76">
        <v>344</v>
      </c>
      <c r="E75" s="76"/>
      <c r="F75" s="76"/>
      <c r="G75" s="76"/>
      <c r="H75" s="76"/>
      <c r="I75" s="76"/>
    </row>
    <row r="76" spans="2:9" s="11" customFormat="1" ht="15" customHeight="1" x14ac:dyDescent="0.2">
      <c r="B76" s="75">
        <v>2019</v>
      </c>
      <c r="C76" s="236"/>
      <c r="D76" s="76">
        <v>409</v>
      </c>
      <c r="E76" s="76">
        <v>328</v>
      </c>
      <c r="F76" s="76"/>
      <c r="G76" s="76"/>
      <c r="H76" s="76"/>
      <c r="I76" s="76"/>
    </row>
    <row r="77" spans="2:9" s="11" customFormat="1" ht="15" customHeight="1" x14ac:dyDescent="0.2">
      <c r="B77" s="75">
        <v>2018</v>
      </c>
      <c r="C77" s="73"/>
      <c r="D77" s="76">
        <v>446</v>
      </c>
      <c r="E77" s="76">
        <v>344</v>
      </c>
      <c r="F77" s="76">
        <v>286</v>
      </c>
      <c r="G77" s="76"/>
      <c r="H77" s="76"/>
      <c r="I77" s="76"/>
    </row>
    <row r="78" spans="2:9" s="11" customFormat="1" ht="15" customHeight="1" x14ac:dyDescent="0.2">
      <c r="B78" s="75">
        <v>2017</v>
      </c>
      <c r="C78" s="236"/>
      <c r="D78" s="76">
        <v>400</v>
      </c>
      <c r="E78" s="76">
        <v>301</v>
      </c>
      <c r="F78" s="76">
        <v>237</v>
      </c>
      <c r="G78" s="76">
        <v>185</v>
      </c>
      <c r="H78" s="76"/>
      <c r="I78" s="76"/>
    </row>
    <row r="79" spans="2:9" s="11" customFormat="1" ht="15" customHeight="1" x14ac:dyDescent="0.2">
      <c r="B79" s="75">
        <v>2016</v>
      </c>
      <c r="C79" s="236"/>
      <c r="D79" s="76">
        <v>382</v>
      </c>
      <c r="E79" s="76">
        <v>293</v>
      </c>
      <c r="F79" s="76">
        <v>232</v>
      </c>
      <c r="G79" s="76">
        <v>201</v>
      </c>
      <c r="H79" s="76">
        <v>173</v>
      </c>
      <c r="I79" s="76"/>
    </row>
    <row r="80" spans="2:9" s="11" customFormat="1" ht="15" customHeight="1" x14ac:dyDescent="0.2">
      <c r="B80" s="75">
        <v>2015</v>
      </c>
      <c r="C80" s="75" t="s">
        <v>50</v>
      </c>
      <c r="D80" s="76">
        <v>449</v>
      </c>
      <c r="E80" s="76">
        <v>329</v>
      </c>
      <c r="F80" s="76">
        <v>262</v>
      </c>
      <c r="G80" s="76">
        <v>231</v>
      </c>
      <c r="H80" s="76">
        <v>200</v>
      </c>
      <c r="I80" s="76">
        <v>182</v>
      </c>
    </row>
    <row r="81" spans="2:9" s="11" customFormat="1" ht="15" customHeight="1" x14ac:dyDescent="0.2">
      <c r="B81" s="265" t="s">
        <v>24</v>
      </c>
      <c r="C81" s="73"/>
      <c r="D81" s="73"/>
      <c r="E81" s="73"/>
      <c r="F81" s="73"/>
      <c r="G81" s="73"/>
      <c r="H81" s="73"/>
      <c r="I81" s="76"/>
    </row>
    <row r="82" spans="2:9" s="11" customFormat="1" ht="15" customHeight="1" x14ac:dyDescent="0.2">
      <c r="B82" s="75">
        <v>2020</v>
      </c>
      <c r="C82" s="73"/>
      <c r="D82" s="76">
        <v>98</v>
      </c>
      <c r="E82" s="76"/>
      <c r="F82" s="76"/>
      <c r="G82" s="76"/>
      <c r="H82" s="76"/>
      <c r="I82" s="76"/>
    </row>
    <row r="83" spans="2:9" s="11" customFormat="1" ht="15" customHeight="1" x14ac:dyDescent="0.2">
      <c r="B83" s="75">
        <v>2019</v>
      </c>
      <c r="C83" s="254"/>
      <c r="D83" s="76">
        <v>62</v>
      </c>
      <c r="E83" s="76">
        <v>50</v>
      </c>
      <c r="F83" s="76"/>
      <c r="G83" s="76"/>
      <c r="H83" s="76"/>
      <c r="I83" s="76"/>
    </row>
    <row r="84" spans="2:9" s="11" customFormat="1" ht="15" customHeight="1" x14ac:dyDescent="0.2">
      <c r="B84" s="75">
        <v>2018</v>
      </c>
      <c r="C84" s="73"/>
      <c r="D84" s="76">
        <v>57</v>
      </c>
      <c r="E84" s="76">
        <v>49</v>
      </c>
      <c r="F84" s="76">
        <v>43</v>
      </c>
      <c r="G84" s="76"/>
      <c r="H84" s="76"/>
      <c r="I84" s="76"/>
    </row>
    <row r="85" spans="2:9" s="11" customFormat="1" ht="15" customHeight="1" x14ac:dyDescent="0.2">
      <c r="B85" s="75">
        <v>2017</v>
      </c>
      <c r="C85" s="254"/>
      <c r="D85" s="76">
        <v>55</v>
      </c>
      <c r="E85" s="76">
        <v>47</v>
      </c>
      <c r="F85" s="76">
        <v>42</v>
      </c>
      <c r="G85" s="76">
        <v>38</v>
      </c>
      <c r="H85" s="76"/>
      <c r="I85" s="76"/>
    </row>
    <row r="86" spans="2:9" s="11" customFormat="1" ht="15" customHeight="1" x14ac:dyDescent="0.2">
      <c r="B86" s="75">
        <v>2016</v>
      </c>
      <c r="C86" s="254"/>
      <c r="D86" s="76">
        <v>49</v>
      </c>
      <c r="E86" s="76">
        <v>41</v>
      </c>
      <c r="F86" s="76">
        <v>38</v>
      </c>
      <c r="G86" s="76">
        <v>34</v>
      </c>
      <c r="H86" s="76">
        <v>32</v>
      </c>
      <c r="I86" s="76"/>
    </row>
    <row r="87" spans="2:9" s="11" customFormat="1" ht="15" customHeight="1" x14ac:dyDescent="0.2">
      <c r="B87" s="75">
        <v>2015</v>
      </c>
      <c r="C87" s="75" t="s">
        <v>50</v>
      </c>
      <c r="D87" s="76">
        <v>38</v>
      </c>
      <c r="E87" s="76">
        <v>32</v>
      </c>
      <c r="F87" s="76">
        <v>28</v>
      </c>
      <c r="G87" s="76">
        <v>27</v>
      </c>
      <c r="H87" s="76">
        <v>26</v>
      </c>
      <c r="I87" s="76">
        <v>24</v>
      </c>
    </row>
    <row r="88" spans="2:9" s="11" customFormat="1" ht="15" customHeight="1" x14ac:dyDescent="0.2">
      <c r="B88" s="265" t="s">
        <v>25</v>
      </c>
      <c r="C88" s="73"/>
      <c r="D88" s="73"/>
      <c r="E88" s="73"/>
      <c r="F88" s="73"/>
      <c r="G88" s="73"/>
      <c r="H88" s="73"/>
      <c r="I88" s="76"/>
    </row>
    <row r="89" spans="2:9" s="11" customFormat="1" ht="15" customHeight="1" x14ac:dyDescent="0.2">
      <c r="B89" s="75">
        <v>2020</v>
      </c>
      <c r="C89" s="73"/>
      <c r="D89" s="76">
        <v>391</v>
      </c>
      <c r="E89" s="76"/>
      <c r="F89" s="76"/>
      <c r="G89" s="76"/>
      <c r="H89" s="76"/>
      <c r="I89" s="76"/>
    </row>
    <row r="90" spans="2:9" s="11" customFormat="1" ht="15" customHeight="1" x14ac:dyDescent="0.2">
      <c r="B90" s="75">
        <v>2019</v>
      </c>
      <c r="C90" s="254"/>
      <c r="D90" s="76">
        <v>594</v>
      </c>
      <c r="E90" s="76">
        <v>476</v>
      </c>
      <c r="F90" s="76"/>
      <c r="G90" s="76"/>
      <c r="H90" s="76"/>
      <c r="I90" s="76"/>
    </row>
    <row r="91" spans="2:9" s="11" customFormat="1" ht="15" customHeight="1" x14ac:dyDescent="0.2">
      <c r="B91" s="75">
        <v>2018</v>
      </c>
      <c r="C91" s="73"/>
      <c r="D91" s="76">
        <v>772</v>
      </c>
      <c r="E91" s="76">
        <v>654</v>
      </c>
      <c r="F91" s="76">
        <v>532</v>
      </c>
      <c r="G91" s="76"/>
      <c r="H91" s="76"/>
      <c r="I91" s="76"/>
    </row>
    <row r="92" spans="2:9" s="11" customFormat="1" ht="15" customHeight="1" x14ac:dyDescent="0.2">
      <c r="B92" s="75">
        <v>2017</v>
      </c>
      <c r="C92" s="254"/>
      <c r="D92" s="76">
        <v>749</v>
      </c>
      <c r="E92" s="76">
        <v>635</v>
      </c>
      <c r="F92" s="76">
        <v>534</v>
      </c>
      <c r="G92" s="76">
        <v>433</v>
      </c>
      <c r="H92" s="76"/>
      <c r="I92" s="76"/>
    </row>
    <row r="93" spans="2:9" s="11" customFormat="1" ht="15" customHeight="1" x14ac:dyDescent="0.2">
      <c r="B93" s="75">
        <v>2016</v>
      </c>
      <c r="C93" s="254"/>
      <c r="D93" s="76">
        <v>550</v>
      </c>
      <c r="E93" s="76">
        <v>464</v>
      </c>
      <c r="F93" s="76">
        <v>395</v>
      </c>
      <c r="G93" s="76">
        <v>346</v>
      </c>
      <c r="H93" s="76">
        <v>292</v>
      </c>
      <c r="I93" s="76"/>
    </row>
    <row r="94" spans="2:9" s="11" customFormat="1" ht="15" customHeight="1" x14ac:dyDescent="0.2">
      <c r="B94" s="75">
        <v>2015</v>
      </c>
      <c r="C94" s="75" t="s">
        <v>50</v>
      </c>
      <c r="D94" s="76">
        <v>523</v>
      </c>
      <c r="E94" s="76">
        <v>435</v>
      </c>
      <c r="F94" s="76">
        <v>371</v>
      </c>
      <c r="G94" s="76">
        <v>315</v>
      </c>
      <c r="H94" s="76">
        <v>283</v>
      </c>
      <c r="I94" s="76">
        <v>238</v>
      </c>
    </row>
    <row r="95" spans="2:9" s="11" customFormat="1" ht="15" customHeight="1" x14ac:dyDescent="0.2">
      <c r="B95" s="265" t="s">
        <v>26</v>
      </c>
      <c r="C95" s="73"/>
      <c r="D95" s="73"/>
      <c r="E95" s="73"/>
      <c r="F95" s="73"/>
      <c r="G95" s="73"/>
      <c r="H95" s="73"/>
      <c r="I95" s="76"/>
    </row>
    <row r="96" spans="2:9" s="11" customFormat="1" ht="15" customHeight="1" x14ac:dyDescent="0.2">
      <c r="B96" s="75">
        <v>2020</v>
      </c>
      <c r="C96" s="73"/>
      <c r="D96" s="76">
        <v>63</v>
      </c>
      <c r="E96" s="76"/>
      <c r="F96" s="76"/>
      <c r="G96" s="76"/>
      <c r="H96" s="76"/>
      <c r="I96" s="76"/>
    </row>
    <row r="97" spans="2:9" s="11" customFormat="1" ht="15" customHeight="1" x14ac:dyDescent="0.2">
      <c r="B97" s="75">
        <v>2019</v>
      </c>
      <c r="C97" s="254"/>
      <c r="D97" s="76">
        <v>72</v>
      </c>
      <c r="E97" s="76">
        <v>56</v>
      </c>
      <c r="F97" s="76"/>
      <c r="G97" s="76"/>
      <c r="H97" s="76"/>
      <c r="I97" s="76"/>
    </row>
    <row r="98" spans="2:9" s="11" customFormat="1" ht="15" customHeight="1" x14ac:dyDescent="0.2">
      <c r="B98" s="75">
        <v>2018</v>
      </c>
      <c r="C98" s="73"/>
      <c r="D98" s="76">
        <v>49</v>
      </c>
      <c r="E98" s="76">
        <v>43</v>
      </c>
      <c r="F98" s="76">
        <v>38</v>
      </c>
      <c r="G98" s="76"/>
      <c r="H98" s="76"/>
      <c r="I98" s="76"/>
    </row>
    <row r="99" spans="2:9" s="11" customFormat="1" ht="15" customHeight="1" x14ac:dyDescent="0.2">
      <c r="B99" s="75">
        <v>2017</v>
      </c>
      <c r="C99" s="254"/>
      <c r="D99" s="76">
        <v>71</v>
      </c>
      <c r="E99" s="76">
        <v>61</v>
      </c>
      <c r="F99" s="76">
        <v>47</v>
      </c>
      <c r="G99" s="76">
        <v>39</v>
      </c>
      <c r="H99" s="76"/>
      <c r="I99" s="76"/>
    </row>
    <row r="100" spans="2:9" s="11" customFormat="1" ht="15" customHeight="1" x14ac:dyDescent="0.2">
      <c r="B100" s="75">
        <v>2016</v>
      </c>
      <c r="C100" s="254"/>
      <c r="D100" s="76">
        <v>49</v>
      </c>
      <c r="E100" s="76">
        <v>45</v>
      </c>
      <c r="F100" s="76">
        <v>36</v>
      </c>
      <c r="G100" s="76">
        <v>32</v>
      </c>
      <c r="H100" s="76">
        <v>25</v>
      </c>
      <c r="I100" s="76"/>
    </row>
    <row r="101" spans="2:9" s="11" customFormat="1" ht="15" customHeight="1" x14ac:dyDescent="0.2">
      <c r="B101" s="75">
        <v>2015</v>
      </c>
      <c r="C101" s="75" t="s">
        <v>50</v>
      </c>
      <c r="D101" s="76">
        <v>40</v>
      </c>
      <c r="E101" s="76">
        <v>33</v>
      </c>
      <c r="F101" s="76">
        <v>28</v>
      </c>
      <c r="G101" s="76">
        <v>25</v>
      </c>
      <c r="H101" s="76">
        <v>22</v>
      </c>
      <c r="I101" s="76">
        <v>21</v>
      </c>
    </row>
    <row r="102" spans="2:9" s="11" customFormat="1" ht="15" customHeight="1" x14ac:dyDescent="0.2">
      <c r="B102" s="265" t="s">
        <v>27</v>
      </c>
      <c r="C102" s="73"/>
      <c r="D102" s="73"/>
      <c r="E102" s="73"/>
      <c r="F102" s="73"/>
      <c r="G102" s="73"/>
      <c r="H102" s="73"/>
      <c r="I102" s="76"/>
    </row>
    <row r="103" spans="2:9" s="11" customFormat="1" ht="15" customHeight="1" x14ac:dyDescent="0.2">
      <c r="B103" s="75">
        <v>2020</v>
      </c>
      <c r="C103" s="73"/>
      <c r="D103" s="76">
        <v>98</v>
      </c>
      <c r="E103" s="76"/>
      <c r="F103" s="76"/>
      <c r="G103" s="76"/>
      <c r="H103" s="76"/>
      <c r="I103" s="76"/>
    </row>
    <row r="104" spans="2:9" s="11" customFormat="1" ht="15" customHeight="1" x14ac:dyDescent="0.2">
      <c r="B104" s="75">
        <v>2019</v>
      </c>
      <c r="C104" s="254"/>
      <c r="D104" s="76">
        <v>120</v>
      </c>
      <c r="E104" s="76">
        <v>107</v>
      </c>
      <c r="F104" s="76"/>
      <c r="G104" s="76"/>
      <c r="H104" s="76"/>
      <c r="I104" s="76"/>
    </row>
    <row r="105" spans="2:9" s="11" customFormat="1" ht="15" customHeight="1" x14ac:dyDescent="0.2">
      <c r="B105" s="75">
        <v>2018</v>
      </c>
      <c r="C105" s="73"/>
      <c r="D105" s="76">
        <v>149</v>
      </c>
      <c r="E105" s="76">
        <v>123</v>
      </c>
      <c r="F105" s="76">
        <v>102</v>
      </c>
      <c r="G105" s="76"/>
      <c r="H105" s="76"/>
      <c r="I105" s="76"/>
    </row>
    <row r="106" spans="2:9" s="11" customFormat="1" ht="15" customHeight="1" x14ac:dyDescent="0.2">
      <c r="B106" s="75">
        <v>2017</v>
      </c>
      <c r="C106" s="254"/>
      <c r="D106" s="76">
        <v>121</v>
      </c>
      <c r="E106" s="76">
        <v>110</v>
      </c>
      <c r="F106" s="76">
        <v>100</v>
      </c>
      <c r="G106" s="76">
        <v>91</v>
      </c>
      <c r="H106" s="76"/>
      <c r="I106" s="76"/>
    </row>
    <row r="107" spans="2:9" s="11" customFormat="1" ht="15" customHeight="1" x14ac:dyDescent="0.2">
      <c r="B107" s="75">
        <v>2016</v>
      </c>
      <c r="C107" s="254"/>
      <c r="D107" s="76">
        <v>94</v>
      </c>
      <c r="E107" s="76">
        <v>81</v>
      </c>
      <c r="F107" s="76">
        <v>76</v>
      </c>
      <c r="G107" s="76">
        <v>72</v>
      </c>
      <c r="H107" s="76">
        <v>71</v>
      </c>
      <c r="I107" s="76"/>
    </row>
    <row r="108" spans="2:9" s="11" customFormat="1" ht="15" customHeight="1" x14ac:dyDescent="0.2">
      <c r="B108" s="75">
        <v>2015</v>
      </c>
      <c r="C108" s="75" t="s">
        <v>50</v>
      </c>
      <c r="D108" s="76">
        <v>80</v>
      </c>
      <c r="E108" s="76">
        <v>69</v>
      </c>
      <c r="F108" s="76">
        <v>58</v>
      </c>
      <c r="G108" s="76">
        <v>55</v>
      </c>
      <c r="H108" s="76">
        <v>49</v>
      </c>
      <c r="I108" s="76">
        <v>44</v>
      </c>
    </row>
    <row r="109" spans="2:9" s="11" customFormat="1" ht="15" customHeight="1" x14ac:dyDescent="0.2">
      <c r="B109" s="265" t="s">
        <v>28</v>
      </c>
      <c r="C109" s="73"/>
      <c r="D109" s="73"/>
      <c r="E109" s="73"/>
      <c r="F109" s="73"/>
      <c r="G109" s="73"/>
      <c r="H109" s="73"/>
      <c r="I109" s="76"/>
    </row>
    <row r="110" spans="2:9" s="11" customFormat="1" ht="15" customHeight="1" x14ac:dyDescent="0.2">
      <c r="B110" s="75">
        <v>2020</v>
      </c>
      <c r="C110" s="73"/>
      <c r="D110" s="76">
        <v>339</v>
      </c>
      <c r="E110" s="76"/>
      <c r="F110" s="76"/>
      <c r="G110" s="76"/>
      <c r="H110" s="76"/>
      <c r="I110" s="76"/>
    </row>
    <row r="111" spans="2:9" s="11" customFormat="1" ht="15" customHeight="1" x14ac:dyDescent="0.2">
      <c r="B111" s="75">
        <v>2019</v>
      </c>
      <c r="C111" s="254"/>
      <c r="D111" s="76">
        <v>332</v>
      </c>
      <c r="E111" s="76">
        <v>272</v>
      </c>
      <c r="F111" s="76"/>
      <c r="G111" s="76"/>
      <c r="H111" s="76"/>
      <c r="I111" s="76"/>
    </row>
    <row r="112" spans="2:9" s="11" customFormat="1" ht="15" customHeight="1" x14ac:dyDescent="0.2">
      <c r="B112" s="75">
        <v>2018</v>
      </c>
      <c r="C112" s="73"/>
      <c r="D112" s="76">
        <v>379</v>
      </c>
      <c r="E112" s="76">
        <v>295</v>
      </c>
      <c r="F112" s="76">
        <v>253</v>
      </c>
      <c r="G112" s="76"/>
      <c r="H112" s="76"/>
      <c r="I112" s="76"/>
    </row>
    <row r="113" spans="2:9" s="11" customFormat="1" ht="15" customHeight="1" x14ac:dyDescent="0.2">
      <c r="B113" s="75">
        <v>2017</v>
      </c>
      <c r="C113" s="254"/>
      <c r="D113" s="76">
        <v>322</v>
      </c>
      <c r="E113" s="76">
        <v>237</v>
      </c>
      <c r="F113" s="76">
        <v>184</v>
      </c>
      <c r="G113" s="76">
        <v>161</v>
      </c>
      <c r="H113" s="76"/>
      <c r="I113" s="76"/>
    </row>
    <row r="114" spans="2:9" s="11" customFormat="1" ht="15" customHeight="1" x14ac:dyDescent="0.2">
      <c r="B114" s="75">
        <v>2016</v>
      </c>
      <c r="C114" s="254"/>
      <c r="D114" s="76">
        <v>283</v>
      </c>
      <c r="E114" s="76">
        <v>213</v>
      </c>
      <c r="F114" s="76">
        <v>173</v>
      </c>
      <c r="G114" s="76">
        <v>144</v>
      </c>
      <c r="H114" s="76">
        <v>127</v>
      </c>
      <c r="I114" s="76"/>
    </row>
    <row r="115" spans="2:9" s="11" customFormat="1" ht="15" customHeight="1" x14ac:dyDescent="0.2">
      <c r="B115" s="75">
        <v>2015</v>
      </c>
      <c r="C115" s="75" t="s">
        <v>50</v>
      </c>
      <c r="D115" s="76">
        <v>267</v>
      </c>
      <c r="E115" s="76">
        <v>186</v>
      </c>
      <c r="F115" s="76">
        <v>153</v>
      </c>
      <c r="G115" s="76">
        <v>125</v>
      </c>
      <c r="H115" s="76">
        <v>108</v>
      </c>
      <c r="I115" s="76">
        <v>96</v>
      </c>
    </row>
    <row r="116" spans="2:9" s="11" customFormat="1" ht="15" customHeight="1" x14ac:dyDescent="0.2">
      <c r="B116" s="265" t="s">
        <v>29</v>
      </c>
      <c r="C116" s="73"/>
      <c r="D116" s="73"/>
      <c r="E116" s="73"/>
      <c r="F116" s="73"/>
      <c r="G116" s="73"/>
      <c r="H116" s="73"/>
      <c r="I116" s="76"/>
    </row>
    <row r="117" spans="2:9" s="11" customFormat="1" ht="15" customHeight="1" x14ac:dyDescent="0.2">
      <c r="B117" s="75">
        <v>2020</v>
      </c>
      <c r="C117" s="73"/>
      <c r="D117" s="76">
        <v>905</v>
      </c>
      <c r="E117" s="76"/>
      <c r="F117" s="76"/>
      <c r="G117" s="76"/>
      <c r="H117" s="76"/>
      <c r="I117" s="76"/>
    </row>
    <row r="118" spans="2:9" s="11" customFormat="1" ht="15" customHeight="1" x14ac:dyDescent="0.2">
      <c r="B118" s="75">
        <v>2019</v>
      </c>
      <c r="C118" s="254"/>
      <c r="D118" s="76">
        <v>1282</v>
      </c>
      <c r="E118" s="76">
        <v>816</v>
      </c>
      <c r="F118" s="76"/>
      <c r="G118" s="76"/>
      <c r="H118" s="76"/>
      <c r="I118" s="76"/>
    </row>
    <row r="119" spans="2:9" s="11" customFormat="1" ht="15" customHeight="1" x14ac:dyDescent="0.2">
      <c r="B119" s="75">
        <v>2018</v>
      </c>
      <c r="C119" s="73"/>
      <c r="D119" s="76">
        <v>1207</v>
      </c>
      <c r="E119" s="76">
        <v>760</v>
      </c>
      <c r="F119" s="76">
        <v>475</v>
      </c>
      <c r="G119" s="76"/>
      <c r="H119" s="76"/>
      <c r="I119" s="76"/>
    </row>
    <row r="120" spans="2:9" s="11" customFormat="1" ht="15" customHeight="1" x14ac:dyDescent="0.2">
      <c r="B120" s="75">
        <v>2017</v>
      </c>
      <c r="C120" s="254"/>
      <c r="D120" s="76">
        <v>1274</v>
      </c>
      <c r="E120" s="76">
        <v>831</v>
      </c>
      <c r="F120" s="76">
        <v>480</v>
      </c>
      <c r="G120" s="76">
        <v>342</v>
      </c>
      <c r="H120" s="76"/>
      <c r="I120" s="76"/>
    </row>
    <row r="121" spans="2:9" s="11" customFormat="1" ht="15" customHeight="1" x14ac:dyDescent="0.2">
      <c r="B121" s="75">
        <v>2016</v>
      </c>
      <c r="C121" s="254"/>
      <c r="D121" s="76">
        <v>1247</v>
      </c>
      <c r="E121" s="76">
        <v>796</v>
      </c>
      <c r="F121" s="76">
        <v>483</v>
      </c>
      <c r="G121" s="76">
        <v>354</v>
      </c>
      <c r="H121" s="76">
        <v>277</v>
      </c>
      <c r="I121" s="76"/>
    </row>
    <row r="122" spans="2:9" s="11" customFormat="1" ht="15" customHeight="1" x14ac:dyDescent="0.2">
      <c r="B122" s="75">
        <v>2015</v>
      </c>
      <c r="C122" s="75" t="s">
        <v>50</v>
      </c>
      <c r="D122" s="76">
        <v>1162</v>
      </c>
      <c r="E122" s="76">
        <v>764</v>
      </c>
      <c r="F122" s="76">
        <v>513</v>
      </c>
      <c r="G122" s="76">
        <v>390</v>
      </c>
      <c r="H122" s="76">
        <v>307</v>
      </c>
      <c r="I122" s="76">
        <v>231</v>
      </c>
    </row>
    <row r="123" spans="2:9" s="11" customFormat="1" ht="15" customHeight="1" x14ac:dyDescent="0.2">
      <c r="B123" s="265" t="s">
        <v>30</v>
      </c>
      <c r="C123" s="73"/>
      <c r="D123" s="73"/>
      <c r="E123" s="73"/>
      <c r="F123" s="73"/>
      <c r="G123" s="73"/>
      <c r="H123" s="73"/>
      <c r="I123" s="76"/>
    </row>
    <row r="124" spans="2:9" s="11" customFormat="1" ht="15" customHeight="1" x14ac:dyDescent="0.2">
      <c r="B124" s="75">
        <v>2020</v>
      </c>
      <c r="C124" s="73"/>
      <c r="D124" s="76">
        <v>147</v>
      </c>
      <c r="E124" s="76"/>
      <c r="F124" s="76"/>
      <c r="G124" s="76"/>
      <c r="H124" s="76"/>
      <c r="I124" s="76"/>
    </row>
    <row r="125" spans="2:9" s="11" customFormat="1" ht="15" customHeight="1" x14ac:dyDescent="0.2">
      <c r="B125" s="75">
        <v>2019</v>
      </c>
      <c r="C125" s="254"/>
      <c r="D125" s="76">
        <v>142</v>
      </c>
      <c r="E125" s="76">
        <v>111</v>
      </c>
      <c r="F125" s="76"/>
      <c r="G125" s="76"/>
      <c r="H125" s="76"/>
      <c r="I125" s="76"/>
    </row>
    <row r="126" spans="2:9" s="11" customFormat="1" ht="15" customHeight="1" x14ac:dyDescent="0.2">
      <c r="B126" s="75">
        <v>2018</v>
      </c>
      <c r="C126" s="73"/>
      <c r="D126" s="76">
        <v>155</v>
      </c>
      <c r="E126" s="76">
        <v>109</v>
      </c>
      <c r="F126" s="76">
        <v>77</v>
      </c>
      <c r="G126" s="76"/>
      <c r="H126" s="76"/>
      <c r="I126" s="76"/>
    </row>
    <row r="127" spans="2:9" s="11" customFormat="1" ht="15" customHeight="1" x14ac:dyDescent="0.2">
      <c r="B127" s="75">
        <v>2017</v>
      </c>
      <c r="C127" s="254"/>
      <c r="D127" s="76">
        <v>145</v>
      </c>
      <c r="E127" s="76">
        <v>96</v>
      </c>
      <c r="F127" s="76">
        <v>72</v>
      </c>
      <c r="G127" s="76">
        <v>54</v>
      </c>
      <c r="H127" s="76"/>
      <c r="I127" s="76"/>
    </row>
    <row r="128" spans="2:9" s="11" customFormat="1" ht="15" customHeight="1" x14ac:dyDescent="0.2">
      <c r="B128" s="75">
        <v>2016</v>
      </c>
      <c r="C128" s="254"/>
      <c r="D128" s="76">
        <v>137</v>
      </c>
      <c r="E128" s="76">
        <v>91</v>
      </c>
      <c r="F128" s="76">
        <v>63</v>
      </c>
      <c r="G128" s="76">
        <v>46</v>
      </c>
      <c r="H128" s="76">
        <v>37</v>
      </c>
      <c r="I128" s="76"/>
    </row>
    <row r="129" spans="2:9" s="11" customFormat="1" ht="15" customHeight="1" x14ac:dyDescent="0.2">
      <c r="B129" s="75">
        <v>2015</v>
      </c>
      <c r="C129" s="75" t="s">
        <v>50</v>
      </c>
      <c r="D129" s="76">
        <v>168</v>
      </c>
      <c r="E129" s="76">
        <v>95</v>
      </c>
      <c r="F129" s="76">
        <v>69</v>
      </c>
      <c r="G129" s="76">
        <v>56</v>
      </c>
      <c r="H129" s="76">
        <v>48</v>
      </c>
      <c r="I129" s="76">
        <v>43</v>
      </c>
    </row>
    <row r="130" spans="2:9" s="11" customFormat="1" ht="15" customHeight="1" x14ac:dyDescent="0.2">
      <c r="B130" s="265" t="s">
        <v>31</v>
      </c>
      <c r="C130" s="73"/>
      <c r="D130" s="73"/>
      <c r="E130" s="73"/>
      <c r="F130" s="73"/>
      <c r="G130" s="73"/>
      <c r="H130" s="73"/>
      <c r="I130" s="76"/>
    </row>
    <row r="131" spans="2:9" s="11" customFormat="1" ht="15" customHeight="1" x14ac:dyDescent="0.2">
      <c r="B131" s="75">
        <v>2020</v>
      </c>
      <c r="C131" s="73"/>
      <c r="D131" s="76">
        <v>316</v>
      </c>
      <c r="E131" s="76"/>
      <c r="F131" s="76"/>
      <c r="G131" s="76"/>
      <c r="H131" s="76"/>
      <c r="I131" s="76"/>
    </row>
    <row r="132" spans="2:9" s="11" customFormat="1" ht="15" customHeight="1" x14ac:dyDescent="0.2">
      <c r="B132" s="75">
        <v>2019</v>
      </c>
      <c r="C132" s="254"/>
      <c r="D132" s="76">
        <v>357</v>
      </c>
      <c r="E132" s="76">
        <v>304</v>
      </c>
      <c r="F132" s="76"/>
      <c r="G132" s="76"/>
      <c r="H132" s="76"/>
      <c r="I132" s="76"/>
    </row>
    <row r="133" spans="2:9" s="11" customFormat="1" ht="15" customHeight="1" x14ac:dyDescent="0.2">
      <c r="B133" s="75">
        <v>2018</v>
      </c>
      <c r="C133" s="73"/>
      <c r="D133" s="76">
        <v>281</v>
      </c>
      <c r="E133" s="76">
        <v>234</v>
      </c>
      <c r="F133" s="76">
        <v>184</v>
      </c>
      <c r="G133" s="76"/>
      <c r="H133" s="76"/>
      <c r="I133" s="76"/>
    </row>
    <row r="134" spans="2:9" s="11" customFormat="1" ht="15" customHeight="1" x14ac:dyDescent="0.2">
      <c r="B134" s="75">
        <v>2017</v>
      </c>
      <c r="C134" s="254"/>
      <c r="D134" s="76">
        <v>243</v>
      </c>
      <c r="E134" s="76">
        <v>201</v>
      </c>
      <c r="F134" s="76">
        <v>165</v>
      </c>
      <c r="G134" s="76">
        <v>138</v>
      </c>
      <c r="H134" s="76"/>
      <c r="I134" s="76"/>
    </row>
    <row r="135" spans="2:9" s="11" customFormat="1" ht="15" customHeight="1" x14ac:dyDescent="0.2">
      <c r="B135" s="75">
        <v>2016</v>
      </c>
      <c r="C135" s="254"/>
      <c r="D135" s="76">
        <v>222</v>
      </c>
      <c r="E135" s="76">
        <v>177</v>
      </c>
      <c r="F135" s="76">
        <v>143</v>
      </c>
      <c r="G135" s="76">
        <v>126</v>
      </c>
      <c r="H135" s="76">
        <v>102</v>
      </c>
      <c r="I135" s="76"/>
    </row>
    <row r="136" spans="2:9" s="11" customFormat="1" ht="15" customHeight="1" x14ac:dyDescent="0.2">
      <c r="B136" s="75">
        <v>2015</v>
      </c>
      <c r="C136" s="75" t="s">
        <v>50</v>
      </c>
      <c r="D136" s="76">
        <v>231</v>
      </c>
      <c r="E136" s="76">
        <v>194</v>
      </c>
      <c r="F136" s="76">
        <v>143</v>
      </c>
      <c r="G136" s="76">
        <v>120</v>
      </c>
      <c r="H136" s="76">
        <v>107</v>
      </c>
      <c r="I136" s="76">
        <v>89</v>
      </c>
    </row>
    <row r="137" spans="2:9" s="11" customFormat="1" ht="15" customHeight="1" x14ac:dyDescent="0.2">
      <c r="B137" s="265" t="s">
        <v>32</v>
      </c>
      <c r="C137" s="73"/>
      <c r="D137" s="73"/>
      <c r="E137" s="73"/>
      <c r="F137" s="73"/>
      <c r="G137" s="73"/>
      <c r="H137" s="73"/>
      <c r="I137" s="76"/>
    </row>
    <row r="138" spans="2:9" s="11" customFormat="1" ht="15" customHeight="1" x14ac:dyDescent="0.2">
      <c r="B138" s="75">
        <v>2020</v>
      </c>
      <c r="C138" s="73"/>
      <c r="D138" s="76">
        <v>121</v>
      </c>
      <c r="E138" s="76"/>
      <c r="F138" s="76"/>
      <c r="G138" s="76"/>
      <c r="H138" s="76"/>
      <c r="I138" s="76"/>
    </row>
    <row r="139" spans="2:9" s="11" customFormat="1" ht="15" customHeight="1" x14ac:dyDescent="0.2">
      <c r="B139" s="75">
        <v>2019</v>
      </c>
      <c r="C139" s="254"/>
      <c r="D139" s="76">
        <v>163</v>
      </c>
      <c r="E139" s="76">
        <v>126</v>
      </c>
      <c r="F139" s="76"/>
      <c r="G139" s="76"/>
      <c r="H139" s="76"/>
      <c r="I139" s="76"/>
    </row>
    <row r="140" spans="2:9" s="11" customFormat="1" ht="15" customHeight="1" x14ac:dyDescent="0.2">
      <c r="B140" s="75">
        <v>2018</v>
      </c>
      <c r="C140" s="73"/>
      <c r="D140" s="76">
        <v>134</v>
      </c>
      <c r="E140" s="76">
        <v>93</v>
      </c>
      <c r="F140" s="76">
        <v>72</v>
      </c>
      <c r="G140" s="76"/>
      <c r="H140" s="76"/>
      <c r="I140" s="76"/>
    </row>
    <row r="141" spans="2:9" s="11" customFormat="1" ht="15" customHeight="1" x14ac:dyDescent="0.2">
      <c r="B141" s="75">
        <v>2017</v>
      </c>
      <c r="C141" s="254"/>
      <c r="D141" s="76">
        <v>153</v>
      </c>
      <c r="E141" s="76">
        <v>109</v>
      </c>
      <c r="F141" s="76">
        <v>88</v>
      </c>
      <c r="G141" s="76">
        <v>68</v>
      </c>
      <c r="H141" s="76"/>
      <c r="I141" s="76"/>
    </row>
    <row r="142" spans="2:9" s="11" customFormat="1" ht="15" customHeight="1" x14ac:dyDescent="0.2">
      <c r="B142" s="75">
        <v>2016</v>
      </c>
      <c r="C142" s="254"/>
      <c r="D142" s="76">
        <v>152</v>
      </c>
      <c r="E142" s="76">
        <v>114</v>
      </c>
      <c r="F142" s="76">
        <v>92</v>
      </c>
      <c r="G142" s="76">
        <v>82</v>
      </c>
      <c r="H142" s="76">
        <v>69</v>
      </c>
      <c r="I142" s="76"/>
    </row>
    <row r="143" spans="2:9" s="11" customFormat="1" ht="15" customHeight="1" x14ac:dyDescent="0.2">
      <c r="B143" s="75">
        <v>2015</v>
      </c>
      <c r="C143" s="75" t="s">
        <v>50</v>
      </c>
      <c r="D143" s="76">
        <v>167</v>
      </c>
      <c r="E143" s="76">
        <v>106</v>
      </c>
      <c r="F143" s="76">
        <v>82</v>
      </c>
      <c r="G143" s="76">
        <v>70</v>
      </c>
      <c r="H143" s="76">
        <v>57</v>
      </c>
      <c r="I143" s="76">
        <v>53</v>
      </c>
    </row>
    <row r="144" spans="2:9" s="11" customFormat="1" ht="15" customHeight="1" x14ac:dyDescent="0.2">
      <c r="B144" s="265" t="s">
        <v>33</v>
      </c>
      <c r="C144" s="73"/>
      <c r="D144" s="73"/>
      <c r="E144" s="73"/>
      <c r="F144" s="73"/>
      <c r="G144" s="73"/>
      <c r="H144" s="73"/>
      <c r="I144" s="76"/>
    </row>
    <row r="145" spans="2:9" s="11" customFormat="1" ht="15" customHeight="1" x14ac:dyDescent="0.2">
      <c r="B145" s="75">
        <v>2020</v>
      </c>
      <c r="C145" s="73"/>
      <c r="D145" s="76">
        <v>162</v>
      </c>
      <c r="E145" s="76"/>
      <c r="F145" s="76"/>
      <c r="G145" s="76"/>
      <c r="H145" s="76"/>
      <c r="I145" s="76"/>
    </row>
    <row r="146" spans="2:9" s="11" customFormat="1" ht="15" customHeight="1" x14ac:dyDescent="0.2">
      <c r="B146" s="75">
        <v>2019</v>
      </c>
      <c r="C146" s="254"/>
      <c r="D146" s="76">
        <v>141</v>
      </c>
      <c r="E146" s="76">
        <v>118</v>
      </c>
      <c r="F146" s="76"/>
      <c r="G146" s="76"/>
      <c r="H146" s="76"/>
      <c r="I146" s="76"/>
    </row>
    <row r="147" spans="2:9" s="11" customFormat="1" ht="15" customHeight="1" x14ac:dyDescent="0.2">
      <c r="B147" s="75">
        <v>2018</v>
      </c>
      <c r="C147" s="73"/>
      <c r="D147" s="76">
        <v>155</v>
      </c>
      <c r="E147" s="76">
        <v>125</v>
      </c>
      <c r="F147" s="76">
        <v>102</v>
      </c>
      <c r="G147" s="76"/>
      <c r="H147" s="76"/>
      <c r="I147" s="76"/>
    </row>
    <row r="148" spans="2:9" s="11" customFormat="1" ht="15" customHeight="1" x14ac:dyDescent="0.2">
      <c r="B148" s="75">
        <v>2017</v>
      </c>
      <c r="C148" s="254"/>
      <c r="D148" s="76">
        <v>160</v>
      </c>
      <c r="E148" s="76">
        <v>129</v>
      </c>
      <c r="F148" s="76">
        <v>113</v>
      </c>
      <c r="G148" s="76">
        <v>96</v>
      </c>
      <c r="H148" s="76"/>
      <c r="I148" s="76"/>
    </row>
    <row r="149" spans="2:9" s="11" customFormat="1" ht="15" customHeight="1" x14ac:dyDescent="0.2">
      <c r="B149" s="75">
        <v>2016</v>
      </c>
      <c r="C149" s="254"/>
      <c r="D149" s="76">
        <v>130</v>
      </c>
      <c r="E149" s="76">
        <v>99</v>
      </c>
      <c r="F149" s="76">
        <v>89</v>
      </c>
      <c r="G149" s="76">
        <v>74</v>
      </c>
      <c r="H149" s="76">
        <v>60</v>
      </c>
      <c r="I149" s="76"/>
    </row>
    <row r="150" spans="2:9" s="11" customFormat="1" ht="15" customHeight="1" x14ac:dyDescent="0.2">
      <c r="B150" s="75">
        <v>2015</v>
      </c>
      <c r="C150" s="75" t="s">
        <v>50</v>
      </c>
      <c r="D150" s="76">
        <v>152</v>
      </c>
      <c r="E150" s="76">
        <v>114</v>
      </c>
      <c r="F150" s="76">
        <v>99</v>
      </c>
      <c r="G150" s="76">
        <v>83</v>
      </c>
      <c r="H150" s="76">
        <v>73</v>
      </c>
      <c r="I150" s="76">
        <v>66</v>
      </c>
    </row>
    <row r="151" spans="2:9" ht="9.75" customHeight="1" x14ac:dyDescent="0.2">
      <c r="B151" s="48"/>
      <c r="C151" s="48"/>
      <c r="D151" s="48"/>
      <c r="E151" s="48"/>
      <c r="F151" s="48"/>
      <c r="G151" s="48"/>
      <c r="H151" s="48"/>
      <c r="I151" s="48"/>
    </row>
    <row r="152" spans="2:9" ht="3" customHeight="1" x14ac:dyDescent="0.2">
      <c r="B152" s="137"/>
      <c r="C152" s="137"/>
      <c r="D152" s="137"/>
      <c r="E152" s="137"/>
      <c r="F152" s="137"/>
      <c r="G152" s="137"/>
      <c r="H152" s="137"/>
      <c r="I152" s="137"/>
    </row>
    <row r="153" spans="2:9" ht="9" customHeight="1" x14ac:dyDescent="0.2">
      <c r="E153" s="76"/>
    </row>
    <row r="154" spans="2:9" ht="12.75" customHeight="1" x14ac:dyDescent="0.2">
      <c r="B154" s="336" t="s">
        <v>289</v>
      </c>
      <c r="C154" s="336"/>
      <c r="D154" s="336"/>
      <c r="E154" s="336"/>
      <c r="F154" s="336"/>
      <c r="G154" s="336"/>
      <c r="H154" s="336"/>
      <c r="I154" s="336"/>
    </row>
    <row r="156" spans="2:9" ht="12" x14ac:dyDescent="0.2">
      <c r="B156" s="134" t="s">
        <v>0</v>
      </c>
      <c r="C156" s="26"/>
    </row>
  </sheetData>
  <mergeCells count="6">
    <mergeCell ref="B154:I154"/>
    <mergeCell ref="B1:I1"/>
    <mergeCell ref="D5:D6"/>
    <mergeCell ref="E5:I5"/>
    <mergeCell ref="D4:I4"/>
    <mergeCell ref="B4:C7"/>
  </mergeCells>
  <hyperlinks>
    <hyperlink ref="B156" location="Índice!A1" display="(Voltar ao Índice)" xr:uid="{00000000-0004-0000-1B00-000000000000}"/>
  </hyperlinks>
  <printOptions horizontalCentered="1"/>
  <pageMargins left="0.27559055118110237" right="0.27559055118110237" top="0.6692913385826772" bottom="0.27559055118110237" header="0" footer="0"/>
  <pageSetup paperSize="9" scale="84" fitToHeight="1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4">
    <pageSetUpPr fitToPage="1"/>
  </sheetPr>
  <dimension ref="B1:I156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7109375" style="1" customWidth="1"/>
    <col min="4" max="9" width="15.7109375" style="1" customWidth="1"/>
    <col min="10" max="10" width="6.7109375" style="1" customWidth="1"/>
    <col min="11" max="16384" width="12.5703125" style="1"/>
  </cols>
  <sheetData>
    <row r="1" spans="2:9" s="120" customFormat="1" ht="35.25" customHeight="1" x14ac:dyDescent="0.2">
      <c r="B1" s="340" t="s">
        <v>314</v>
      </c>
      <c r="C1" s="340"/>
      <c r="D1" s="340"/>
      <c r="E1" s="340"/>
      <c r="F1" s="340"/>
      <c r="G1" s="340"/>
      <c r="H1" s="340"/>
      <c r="I1" s="340"/>
    </row>
    <row r="2" spans="2:9" ht="11.25" customHeight="1" x14ac:dyDescent="0.2">
      <c r="B2" s="19"/>
      <c r="C2" s="19"/>
      <c r="D2" s="19"/>
      <c r="E2" s="19"/>
      <c r="F2" s="19"/>
      <c r="G2" s="19"/>
    </row>
    <row r="3" spans="2:9" ht="12.75" customHeight="1" x14ac:dyDescent="0.2">
      <c r="B3" s="126" t="s">
        <v>218</v>
      </c>
      <c r="C3" s="27"/>
      <c r="D3" s="47"/>
      <c r="E3" s="47"/>
      <c r="F3" s="47"/>
      <c r="H3" s="4"/>
      <c r="I3" s="4"/>
    </row>
    <row r="4" spans="2:9" s="6" customFormat="1" ht="18" customHeight="1" x14ac:dyDescent="0.2">
      <c r="B4" s="338" t="s">
        <v>4</v>
      </c>
      <c r="C4" s="339"/>
      <c r="D4" s="341" t="s">
        <v>217</v>
      </c>
      <c r="E4" s="341"/>
      <c r="F4" s="341"/>
      <c r="G4" s="341"/>
      <c r="H4" s="341"/>
      <c r="I4" s="341"/>
    </row>
    <row r="5" spans="2:9" s="6" customFormat="1" ht="18" customHeight="1" x14ac:dyDescent="0.2">
      <c r="B5" s="338"/>
      <c r="C5" s="339"/>
      <c r="D5" s="339" t="s">
        <v>6</v>
      </c>
      <c r="E5" s="341" t="s">
        <v>40</v>
      </c>
      <c r="F5" s="341"/>
      <c r="G5" s="341"/>
      <c r="H5" s="341"/>
      <c r="I5" s="341"/>
    </row>
    <row r="6" spans="2:9" s="6" customFormat="1" ht="24" customHeight="1" x14ac:dyDescent="0.2">
      <c r="B6" s="338"/>
      <c r="C6" s="339"/>
      <c r="D6" s="339"/>
      <c r="E6" s="174" t="s">
        <v>41</v>
      </c>
      <c r="F6" s="174" t="s">
        <v>42</v>
      </c>
      <c r="G6" s="174" t="s">
        <v>43</v>
      </c>
      <c r="H6" s="174" t="s">
        <v>44</v>
      </c>
      <c r="I6" s="174" t="s">
        <v>265</v>
      </c>
    </row>
    <row r="7" spans="2:9" ht="18" customHeight="1" x14ac:dyDescent="0.2">
      <c r="B7" s="338"/>
      <c r="C7" s="339"/>
      <c r="D7" s="174" t="s">
        <v>15</v>
      </c>
      <c r="E7" s="174" t="s">
        <v>15</v>
      </c>
      <c r="F7" s="174" t="s">
        <v>15</v>
      </c>
      <c r="G7" s="174" t="s">
        <v>15</v>
      </c>
      <c r="H7" s="174" t="s">
        <v>15</v>
      </c>
      <c r="I7" s="174" t="s">
        <v>15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8"/>
    </row>
    <row r="9" spans="2:9" s="11" customFormat="1" ht="15" customHeight="1" x14ac:dyDescent="0.2">
      <c r="B9" s="73" t="s">
        <v>5</v>
      </c>
      <c r="C9" s="73"/>
      <c r="D9" s="74"/>
      <c r="E9" s="74"/>
      <c r="F9" s="74"/>
      <c r="G9" s="74"/>
      <c r="H9" s="74"/>
      <c r="I9" s="74"/>
    </row>
    <row r="10" spans="2:9" s="11" customFormat="1" ht="15" customHeight="1" x14ac:dyDescent="0.2">
      <c r="B10" s="75">
        <v>2020</v>
      </c>
      <c r="C10" s="73"/>
      <c r="D10" s="76">
        <v>725</v>
      </c>
      <c r="E10" s="76"/>
      <c r="F10" s="76"/>
      <c r="G10" s="76"/>
      <c r="H10" s="76"/>
      <c r="I10" s="76"/>
    </row>
    <row r="11" spans="2:9" s="11" customFormat="1" ht="15" customHeight="1" x14ac:dyDescent="0.2">
      <c r="B11" s="75">
        <v>2019</v>
      </c>
      <c r="C11" s="73"/>
      <c r="D11" s="76">
        <v>903</v>
      </c>
      <c r="E11" s="76">
        <v>755</v>
      </c>
      <c r="F11" s="76"/>
      <c r="G11" s="76"/>
      <c r="H11" s="76"/>
      <c r="I11" s="76"/>
    </row>
    <row r="12" spans="2:9" s="11" customFormat="1" ht="15" customHeight="1" x14ac:dyDescent="0.2">
      <c r="B12" s="75">
        <v>2018</v>
      </c>
      <c r="C12" s="73"/>
      <c r="D12" s="76">
        <v>942</v>
      </c>
      <c r="E12" s="76">
        <v>797</v>
      </c>
      <c r="F12" s="76">
        <v>676</v>
      </c>
      <c r="G12" s="76"/>
      <c r="H12" s="76"/>
      <c r="I12" s="76"/>
    </row>
    <row r="13" spans="2:9" s="11" customFormat="1" ht="15" customHeight="1" x14ac:dyDescent="0.2">
      <c r="B13" s="75">
        <v>2017</v>
      </c>
      <c r="C13" s="73"/>
      <c r="D13" s="76">
        <v>873</v>
      </c>
      <c r="E13" s="76">
        <v>765</v>
      </c>
      <c r="F13" s="76">
        <v>650</v>
      </c>
      <c r="G13" s="76">
        <v>550</v>
      </c>
      <c r="H13" s="76"/>
      <c r="I13" s="76"/>
    </row>
    <row r="14" spans="2:9" s="11" customFormat="1" ht="15" customHeight="1" x14ac:dyDescent="0.2">
      <c r="B14" s="75">
        <v>2016</v>
      </c>
      <c r="C14" s="73"/>
      <c r="D14" s="76">
        <v>702</v>
      </c>
      <c r="E14" s="76">
        <v>599</v>
      </c>
      <c r="F14" s="76">
        <v>506</v>
      </c>
      <c r="G14" s="76">
        <v>440</v>
      </c>
      <c r="H14" s="76">
        <v>384</v>
      </c>
      <c r="I14" s="76"/>
    </row>
    <row r="15" spans="2:9" s="11" customFormat="1" ht="15" customHeight="1" x14ac:dyDescent="0.2">
      <c r="B15" s="75">
        <v>2015</v>
      </c>
      <c r="C15" s="75" t="str">
        <f t="shared" ref="C15" si="0">IF(B15=2008,$C$2,"")</f>
        <v/>
      </c>
      <c r="D15" s="76">
        <v>781</v>
      </c>
      <c r="E15" s="76">
        <v>663</v>
      </c>
      <c r="F15" s="76">
        <v>556</v>
      </c>
      <c r="G15" s="76">
        <v>491</v>
      </c>
      <c r="H15" s="76">
        <v>438</v>
      </c>
      <c r="I15" s="76">
        <v>386</v>
      </c>
    </row>
    <row r="16" spans="2:9" s="11" customFormat="1" ht="15" customHeight="1" x14ac:dyDescent="0.2">
      <c r="B16" s="255" t="s">
        <v>3</v>
      </c>
      <c r="C16" s="73"/>
      <c r="D16" s="73"/>
      <c r="E16" s="73"/>
      <c r="F16" s="73"/>
      <c r="G16" s="73"/>
      <c r="H16" s="73"/>
      <c r="I16" s="73"/>
    </row>
    <row r="17" spans="2:9" s="11" customFormat="1" ht="15" customHeight="1" x14ac:dyDescent="0.2">
      <c r="B17" s="254" t="s">
        <v>34</v>
      </c>
      <c r="C17" s="208"/>
      <c r="D17" s="208"/>
      <c r="E17" s="208"/>
      <c r="F17" s="208"/>
      <c r="G17" s="208"/>
      <c r="H17" s="208"/>
      <c r="I17" s="208"/>
    </row>
    <row r="18" spans="2:9" s="11" customFormat="1" ht="15" customHeight="1" x14ac:dyDescent="0.2">
      <c r="B18" s="75">
        <v>2020</v>
      </c>
      <c r="C18" s="208"/>
      <c r="D18" s="76">
        <v>107</v>
      </c>
      <c r="E18" s="76"/>
      <c r="F18" s="76"/>
      <c r="G18" s="76"/>
      <c r="H18" s="76"/>
      <c r="I18" s="76"/>
    </row>
    <row r="19" spans="2:9" s="11" customFormat="1" ht="15" customHeight="1" x14ac:dyDescent="0.2">
      <c r="B19" s="75">
        <v>2019</v>
      </c>
      <c r="C19" s="234"/>
      <c r="D19" s="76">
        <v>131</v>
      </c>
      <c r="E19" s="76">
        <v>82</v>
      </c>
      <c r="F19" s="76"/>
      <c r="G19" s="76"/>
      <c r="H19" s="76"/>
      <c r="I19" s="76"/>
    </row>
    <row r="20" spans="2:9" s="11" customFormat="1" ht="15" customHeight="1" x14ac:dyDescent="0.2">
      <c r="B20" s="75">
        <v>2018</v>
      </c>
      <c r="C20" s="73"/>
      <c r="D20" s="76">
        <v>166</v>
      </c>
      <c r="E20" s="76">
        <v>115</v>
      </c>
      <c r="F20" s="76">
        <v>77</v>
      </c>
      <c r="G20" s="76"/>
      <c r="H20" s="76"/>
      <c r="I20" s="76"/>
    </row>
    <row r="21" spans="2:9" s="11" customFormat="1" ht="15" customHeight="1" x14ac:dyDescent="0.2">
      <c r="B21" s="75">
        <v>2017</v>
      </c>
      <c r="C21" s="234"/>
      <c r="D21" s="76">
        <v>184</v>
      </c>
      <c r="E21" s="76">
        <v>135</v>
      </c>
      <c r="F21" s="76">
        <v>101</v>
      </c>
      <c r="G21" s="76">
        <v>73</v>
      </c>
      <c r="H21" s="76"/>
      <c r="I21" s="76"/>
    </row>
    <row r="22" spans="2:9" s="11" customFormat="1" ht="15" customHeight="1" x14ac:dyDescent="0.2">
      <c r="B22" s="75">
        <v>2016</v>
      </c>
      <c r="C22" s="234"/>
      <c r="D22" s="76">
        <v>166</v>
      </c>
      <c r="E22" s="76">
        <v>128</v>
      </c>
      <c r="F22" s="76">
        <v>96</v>
      </c>
      <c r="G22" s="76">
        <v>77</v>
      </c>
      <c r="H22" s="76">
        <v>63</v>
      </c>
      <c r="I22" s="76"/>
    </row>
    <row r="23" spans="2:9" s="11" customFormat="1" ht="15" customHeight="1" x14ac:dyDescent="0.2">
      <c r="B23" s="75">
        <v>2015</v>
      </c>
      <c r="C23" s="75" t="s">
        <v>50</v>
      </c>
      <c r="D23" s="76">
        <v>164</v>
      </c>
      <c r="E23" s="76">
        <v>126</v>
      </c>
      <c r="F23" s="76">
        <v>99</v>
      </c>
      <c r="G23" s="76">
        <v>82</v>
      </c>
      <c r="H23" s="76">
        <v>66</v>
      </c>
      <c r="I23" s="76">
        <v>48</v>
      </c>
    </row>
    <row r="24" spans="2:9" s="11" customFormat="1" ht="15" customHeight="1" x14ac:dyDescent="0.2">
      <c r="B24" s="254" t="s">
        <v>35</v>
      </c>
      <c r="C24" s="208" t="s">
        <v>50</v>
      </c>
      <c r="D24" s="208"/>
      <c r="E24" s="208"/>
      <c r="F24" s="208"/>
      <c r="G24" s="208"/>
      <c r="H24" s="208"/>
      <c r="I24" s="76"/>
    </row>
    <row r="25" spans="2:9" s="11" customFormat="1" ht="15" customHeight="1" x14ac:dyDescent="0.2">
      <c r="B25" s="75">
        <v>2020</v>
      </c>
      <c r="C25" s="208"/>
      <c r="D25" s="76">
        <v>618</v>
      </c>
      <c r="E25" s="76"/>
      <c r="F25" s="76"/>
      <c r="G25" s="76"/>
      <c r="H25" s="76"/>
      <c r="I25" s="76"/>
    </row>
    <row r="26" spans="2:9" s="11" customFormat="1" ht="15" customHeight="1" x14ac:dyDescent="0.2">
      <c r="B26" s="75">
        <v>2019</v>
      </c>
      <c r="C26" s="234"/>
      <c r="D26" s="76">
        <v>772</v>
      </c>
      <c r="E26" s="76">
        <v>673</v>
      </c>
      <c r="F26" s="76"/>
      <c r="G26" s="76"/>
      <c r="H26" s="76"/>
      <c r="I26" s="76"/>
    </row>
    <row r="27" spans="2:9" s="11" customFormat="1" ht="15" customHeight="1" x14ac:dyDescent="0.2">
      <c r="B27" s="75">
        <v>2018</v>
      </c>
      <c r="C27" s="73"/>
      <c r="D27" s="76">
        <v>776</v>
      </c>
      <c r="E27" s="76">
        <v>682</v>
      </c>
      <c r="F27" s="76">
        <v>599</v>
      </c>
      <c r="G27" s="76"/>
      <c r="H27" s="76"/>
      <c r="I27" s="76"/>
    </row>
    <row r="28" spans="2:9" s="11" customFormat="1" ht="15" customHeight="1" x14ac:dyDescent="0.2">
      <c r="B28" s="75">
        <v>2017</v>
      </c>
      <c r="C28" s="234"/>
      <c r="D28" s="76">
        <v>689</v>
      </c>
      <c r="E28" s="76">
        <v>630</v>
      </c>
      <c r="F28" s="76">
        <v>549</v>
      </c>
      <c r="G28" s="76">
        <v>477</v>
      </c>
      <c r="H28" s="76"/>
      <c r="I28" s="76"/>
    </row>
    <row r="29" spans="2:9" s="11" customFormat="1" ht="15" customHeight="1" x14ac:dyDescent="0.2">
      <c r="B29" s="75">
        <v>2016</v>
      </c>
      <c r="C29" s="234"/>
      <c r="D29" s="76">
        <v>536</v>
      </c>
      <c r="E29" s="76">
        <v>471</v>
      </c>
      <c r="F29" s="76">
        <v>410</v>
      </c>
      <c r="G29" s="76">
        <v>363</v>
      </c>
      <c r="H29" s="76">
        <v>321</v>
      </c>
      <c r="I29" s="76"/>
    </row>
    <row r="30" spans="2:9" s="11" customFormat="1" ht="15" customHeight="1" x14ac:dyDescent="0.2">
      <c r="B30" s="75">
        <v>2015</v>
      </c>
      <c r="C30" s="75" t="s">
        <v>50</v>
      </c>
      <c r="D30" s="76">
        <v>617</v>
      </c>
      <c r="E30" s="76">
        <v>537</v>
      </c>
      <c r="F30" s="76">
        <v>457</v>
      </c>
      <c r="G30" s="76">
        <v>409</v>
      </c>
      <c r="H30" s="76">
        <v>372</v>
      </c>
      <c r="I30" s="76">
        <v>338</v>
      </c>
    </row>
    <row r="31" spans="2:9" s="11" customFormat="1" ht="15" customHeight="1" x14ac:dyDescent="0.2">
      <c r="B31" s="255" t="s">
        <v>36</v>
      </c>
      <c r="C31" s="73"/>
      <c r="D31" s="73"/>
      <c r="E31" s="73"/>
      <c r="F31" s="73"/>
      <c r="G31" s="73"/>
      <c r="H31" s="73"/>
      <c r="I31" s="76"/>
    </row>
    <row r="32" spans="2:9" s="11" customFormat="1" ht="15" customHeight="1" x14ac:dyDescent="0.2">
      <c r="B32" s="265" t="s">
        <v>17</v>
      </c>
      <c r="C32" s="73"/>
      <c r="D32" s="73"/>
      <c r="E32" s="73"/>
      <c r="F32" s="73"/>
      <c r="G32" s="73"/>
      <c r="H32" s="73"/>
      <c r="I32" s="76"/>
    </row>
    <row r="33" spans="2:9" s="11" customFormat="1" ht="15" customHeight="1" x14ac:dyDescent="0.2">
      <c r="B33" s="75">
        <v>2020</v>
      </c>
      <c r="C33" s="73"/>
      <c r="D33" s="76">
        <v>17</v>
      </c>
      <c r="E33" s="76"/>
      <c r="F33" s="76"/>
      <c r="G33" s="76"/>
      <c r="H33" s="76"/>
      <c r="I33" s="76"/>
    </row>
    <row r="34" spans="2:9" s="11" customFormat="1" ht="15" customHeight="1" x14ac:dyDescent="0.2">
      <c r="B34" s="75">
        <v>2019</v>
      </c>
      <c r="C34" s="234"/>
      <c r="D34" s="76">
        <v>16</v>
      </c>
      <c r="E34" s="76">
        <v>13</v>
      </c>
      <c r="F34" s="76"/>
      <c r="G34" s="76"/>
      <c r="H34" s="76"/>
      <c r="I34" s="76"/>
    </row>
    <row r="35" spans="2:9" s="11" customFormat="1" ht="15" customHeight="1" x14ac:dyDescent="0.2">
      <c r="B35" s="75">
        <v>2018</v>
      </c>
      <c r="C35" s="73"/>
      <c r="D35" s="76">
        <v>26</v>
      </c>
      <c r="E35" s="76">
        <v>20</v>
      </c>
      <c r="F35" s="76">
        <v>16</v>
      </c>
      <c r="G35" s="76"/>
      <c r="H35" s="76"/>
      <c r="I35" s="76"/>
    </row>
    <row r="36" spans="2:9" s="11" customFormat="1" ht="15" customHeight="1" x14ac:dyDescent="0.2">
      <c r="B36" s="75">
        <v>2017</v>
      </c>
      <c r="C36" s="234"/>
      <c r="D36" s="76">
        <v>21</v>
      </c>
      <c r="E36" s="76">
        <v>20</v>
      </c>
      <c r="F36" s="76">
        <v>19</v>
      </c>
      <c r="G36" s="76">
        <v>19</v>
      </c>
      <c r="H36" s="76"/>
      <c r="I36" s="76"/>
    </row>
    <row r="37" spans="2:9" s="11" customFormat="1" ht="15" customHeight="1" x14ac:dyDescent="0.2">
      <c r="B37" s="75">
        <v>2016</v>
      </c>
      <c r="C37" s="234"/>
      <c r="D37" s="76">
        <v>20</v>
      </c>
      <c r="E37" s="76">
        <v>18</v>
      </c>
      <c r="F37" s="76">
        <v>12</v>
      </c>
      <c r="G37" s="76">
        <v>10</v>
      </c>
      <c r="H37" s="76">
        <v>8</v>
      </c>
      <c r="I37" s="76"/>
    </row>
    <row r="38" spans="2:9" s="11" customFormat="1" ht="15" customHeight="1" x14ac:dyDescent="0.2">
      <c r="B38" s="75">
        <v>2015</v>
      </c>
      <c r="C38" s="75" t="s">
        <v>50</v>
      </c>
      <c r="D38" s="76">
        <v>28</v>
      </c>
      <c r="E38" s="76">
        <v>22</v>
      </c>
      <c r="F38" s="76">
        <v>17</v>
      </c>
      <c r="G38" s="76">
        <v>15</v>
      </c>
      <c r="H38" s="76">
        <v>14</v>
      </c>
      <c r="I38" s="76">
        <v>12</v>
      </c>
    </row>
    <row r="39" spans="2:9" s="11" customFormat="1" ht="15" customHeight="1" x14ac:dyDescent="0.2">
      <c r="B39" s="265" t="s">
        <v>18</v>
      </c>
      <c r="C39" s="73"/>
      <c r="D39" s="73"/>
      <c r="E39" s="73"/>
      <c r="F39" s="73"/>
      <c r="G39" s="73"/>
      <c r="H39" s="73"/>
      <c r="I39" s="76"/>
    </row>
    <row r="40" spans="2:9" s="11" customFormat="1" ht="15" customHeight="1" x14ac:dyDescent="0.2">
      <c r="B40" s="75">
        <v>2020</v>
      </c>
      <c r="C40" s="73"/>
      <c r="D40" s="76">
        <v>0</v>
      </c>
      <c r="E40" s="76"/>
      <c r="F40" s="76"/>
      <c r="G40" s="76"/>
      <c r="H40" s="76"/>
      <c r="I40" s="76"/>
    </row>
    <row r="41" spans="2:9" s="11" customFormat="1" ht="15" customHeight="1" x14ac:dyDescent="0.2">
      <c r="B41" s="75">
        <v>2019</v>
      </c>
      <c r="C41" s="234"/>
      <c r="D41" s="76">
        <v>0</v>
      </c>
      <c r="E41" s="76">
        <v>0</v>
      </c>
      <c r="F41" s="76"/>
      <c r="G41" s="76"/>
      <c r="H41" s="76"/>
      <c r="I41" s="76"/>
    </row>
    <row r="42" spans="2:9" s="11" customFormat="1" ht="15" customHeight="1" x14ac:dyDescent="0.2">
      <c r="B42" s="75">
        <v>2018</v>
      </c>
      <c r="C42" s="73"/>
      <c r="D42" s="76">
        <v>0</v>
      </c>
      <c r="E42" s="76">
        <v>0</v>
      </c>
      <c r="F42" s="76">
        <v>0</v>
      </c>
      <c r="G42" s="76"/>
      <c r="H42" s="76"/>
      <c r="I42" s="76"/>
    </row>
    <row r="43" spans="2:9" s="11" customFormat="1" ht="15" customHeight="1" x14ac:dyDescent="0.2">
      <c r="B43" s="75">
        <v>2017</v>
      </c>
      <c r="C43" s="234"/>
      <c r="D43" s="76">
        <v>1</v>
      </c>
      <c r="E43" s="76">
        <v>1</v>
      </c>
      <c r="F43" s="76">
        <v>1</v>
      </c>
      <c r="G43" s="76">
        <v>0</v>
      </c>
      <c r="H43" s="76"/>
      <c r="I43" s="76"/>
    </row>
    <row r="44" spans="2:9" s="11" customFormat="1" ht="15" customHeight="1" x14ac:dyDescent="0.2">
      <c r="B44" s="75">
        <v>2016</v>
      </c>
      <c r="C44" s="234"/>
      <c r="D44" s="76">
        <v>0</v>
      </c>
      <c r="E44" s="76">
        <v>0</v>
      </c>
      <c r="F44" s="76">
        <v>0</v>
      </c>
      <c r="G44" s="76">
        <v>0</v>
      </c>
      <c r="H44" s="76">
        <v>0</v>
      </c>
      <c r="I44" s="76"/>
    </row>
    <row r="45" spans="2:9" s="11" customFormat="1" ht="15" customHeight="1" x14ac:dyDescent="0.2">
      <c r="B45" s="75">
        <v>2015</v>
      </c>
      <c r="C45" s="75" t="s">
        <v>50</v>
      </c>
      <c r="D45" s="76">
        <v>1</v>
      </c>
      <c r="E45" s="76">
        <v>1</v>
      </c>
      <c r="F45" s="76">
        <v>1</v>
      </c>
      <c r="G45" s="76">
        <v>1</v>
      </c>
      <c r="H45" s="76">
        <v>1</v>
      </c>
      <c r="I45" s="76">
        <v>1</v>
      </c>
    </row>
    <row r="46" spans="2:9" s="11" customFormat="1" ht="15" customHeight="1" x14ac:dyDescent="0.2">
      <c r="B46" s="265" t="s">
        <v>19</v>
      </c>
      <c r="C46" s="73"/>
      <c r="D46" s="73"/>
      <c r="E46" s="73"/>
      <c r="F46" s="73"/>
      <c r="G46" s="73"/>
      <c r="H46" s="73"/>
      <c r="I46" s="76"/>
    </row>
    <row r="47" spans="2:9" s="11" customFormat="1" ht="15" customHeight="1" x14ac:dyDescent="0.2">
      <c r="B47" s="75">
        <v>2020</v>
      </c>
      <c r="C47" s="73"/>
      <c r="D47" s="76">
        <v>19</v>
      </c>
      <c r="E47" s="76"/>
      <c r="F47" s="76"/>
      <c r="G47" s="76"/>
      <c r="H47" s="76"/>
      <c r="I47" s="76"/>
    </row>
    <row r="48" spans="2:9" s="11" customFormat="1" ht="15" customHeight="1" x14ac:dyDescent="0.2">
      <c r="B48" s="75">
        <v>2019</v>
      </c>
      <c r="C48" s="234"/>
      <c r="D48" s="76">
        <v>34</v>
      </c>
      <c r="E48" s="76">
        <v>29</v>
      </c>
      <c r="F48" s="76"/>
      <c r="G48" s="76"/>
      <c r="H48" s="76"/>
      <c r="I48" s="76"/>
    </row>
    <row r="49" spans="2:9" s="11" customFormat="1" ht="15" customHeight="1" x14ac:dyDescent="0.2">
      <c r="B49" s="75">
        <v>2018</v>
      </c>
      <c r="C49" s="73"/>
      <c r="D49" s="76">
        <v>32</v>
      </c>
      <c r="E49" s="76">
        <v>27</v>
      </c>
      <c r="F49" s="76">
        <v>24</v>
      </c>
      <c r="G49" s="76"/>
      <c r="H49" s="76"/>
      <c r="I49" s="76"/>
    </row>
    <row r="50" spans="2:9" s="11" customFormat="1" ht="15" customHeight="1" x14ac:dyDescent="0.2">
      <c r="B50" s="75">
        <v>2017</v>
      </c>
      <c r="C50" s="234"/>
      <c r="D50" s="76">
        <v>42</v>
      </c>
      <c r="E50" s="76">
        <v>40</v>
      </c>
      <c r="F50" s="76">
        <v>36</v>
      </c>
      <c r="G50" s="76">
        <v>29</v>
      </c>
      <c r="H50" s="76"/>
      <c r="I50" s="76"/>
    </row>
    <row r="51" spans="2:9" s="11" customFormat="1" ht="15" customHeight="1" x14ac:dyDescent="0.2">
      <c r="B51" s="75">
        <v>2016</v>
      </c>
      <c r="C51" s="234"/>
      <c r="D51" s="76">
        <v>28</v>
      </c>
      <c r="E51" s="76">
        <v>23</v>
      </c>
      <c r="F51" s="76">
        <v>20</v>
      </c>
      <c r="G51" s="76">
        <v>18</v>
      </c>
      <c r="H51" s="76">
        <v>17</v>
      </c>
      <c r="I51" s="76"/>
    </row>
    <row r="52" spans="2:9" s="11" customFormat="1" ht="15" customHeight="1" x14ac:dyDescent="0.2">
      <c r="B52" s="75">
        <v>2015</v>
      </c>
      <c r="C52" s="75" t="s">
        <v>50</v>
      </c>
      <c r="D52" s="76">
        <v>35</v>
      </c>
      <c r="E52" s="76">
        <v>30</v>
      </c>
      <c r="F52" s="76">
        <v>25</v>
      </c>
      <c r="G52" s="76">
        <v>23</v>
      </c>
      <c r="H52" s="76">
        <v>23</v>
      </c>
      <c r="I52" s="76">
        <v>23</v>
      </c>
    </row>
    <row r="53" spans="2:9" s="11" customFormat="1" ht="15" customHeight="1" x14ac:dyDescent="0.2">
      <c r="B53" s="265" t="s">
        <v>20</v>
      </c>
      <c r="C53" s="73"/>
      <c r="D53" s="73"/>
      <c r="E53" s="73"/>
      <c r="F53" s="73"/>
      <c r="G53" s="73"/>
      <c r="H53" s="73"/>
      <c r="I53" s="76"/>
    </row>
    <row r="54" spans="2:9" s="11" customFormat="1" ht="15" customHeight="1" x14ac:dyDescent="0.2">
      <c r="B54" s="75">
        <v>2020</v>
      </c>
      <c r="C54" s="73"/>
      <c r="D54" s="76">
        <v>1</v>
      </c>
      <c r="E54" s="76"/>
      <c r="F54" s="76"/>
      <c r="G54" s="76"/>
      <c r="H54" s="76"/>
      <c r="I54" s="76"/>
    </row>
    <row r="55" spans="2:9" s="11" customFormat="1" ht="15" customHeight="1" x14ac:dyDescent="0.2">
      <c r="B55" s="75">
        <v>2019</v>
      </c>
      <c r="C55" s="234"/>
      <c r="D55" s="76">
        <v>1</v>
      </c>
      <c r="E55" s="76">
        <v>1</v>
      </c>
      <c r="F55" s="76"/>
      <c r="G55" s="76"/>
      <c r="H55" s="76"/>
      <c r="I55" s="76"/>
    </row>
    <row r="56" spans="2:9" s="11" customFormat="1" ht="15" customHeight="1" x14ac:dyDescent="0.2">
      <c r="B56" s="75">
        <v>2018</v>
      </c>
      <c r="C56" s="73"/>
      <c r="D56" s="76">
        <v>0</v>
      </c>
      <c r="E56" s="76">
        <v>0</v>
      </c>
      <c r="F56" s="76">
        <v>0</v>
      </c>
      <c r="G56" s="76"/>
      <c r="H56" s="76"/>
      <c r="I56" s="76"/>
    </row>
    <row r="57" spans="2:9" s="11" customFormat="1" ht="15" customHeight="1" x14ac:dyDescent="0.2">
      <c r="B57" s="75">
        <v>2017</v>
      </c>
      <c r="C57" s="234"/>
      <c r="D57" s="76">
        <v>0</v>
      </c>
      <c r="E57" s="76">
        <v>0</v>
      </c>
      <c r="F57" s="76">
        <v>0</v>
      </c>
      <c r="G57" s="76">
        <v>0</v>
      </c>
      <c r="H57" s="76"/>
      <c r="I57" s="76"/>
    </row>
    <row r="58" spans="2:9" s="11" customFormat="1" ht="15" customHeight="1" x14ac:dyDescent="0.2">
      <c r="B58" s="75">
        <v>2016</v>
      </c>
      <c r="C58" s="234"/>
      <c r="D58" s="76">
        <v>0</v>
      </c>
      <c r="E58" s="76">
        <v>0</v>
      </c>
      <c r="F58" s="76">
        <v>0</v>
      </c>
      <c r="G58" s="76">
        <v>0</v>
      </c>
      <c r="H58" s="76">
        <v>0</v>
      </c>
      <c r="I58" s="76"/>
    </row>
    <row r="59" spans="2:9" s="11" customFormat="1" ht="15" customHeight="1" x14ac:dyDescent="0.2">
      <c r="B59" s="75">
        <v>2015</v>
      </c>
      <c r="C59" s="75" t="s">
        <v>50</v>
      </c>
      <c r="D59" s="76">
        <v>1</v>
      </c>
      <c r="E59" s="76">
        <v>1</v>
      </c>
      <c r="F59" s="76">
        <v>1</v>
      </c>
      <c r="G59" s="76">
        <v>1</v>
      </c>
      <c r="H59" s="76">
        <v>1</v>
      </c>
      <c r="I59" s="76">
        <v>1</v>
      </c>
    </row>
    <row r="60" spans="2:9" s="11" customFormat="1" ht="15" customHeight="1" x14ac:dyDescent="0.2">
      <c r="B60" s="265" t="s">
        <v>21</v>
      </c>
      <c r="C60" s="73"/>
      <c r="D60" s="73"/>
      <c r="E60" s="73"/>
      <c r="F60" s="73"/>
      <c r="G60" s="73"/>
      <c r="H60" s="73"/>
      <c r="I60" s="76"/>
    </row>
    <row r="61" spans="2:9" s="11" customFormat="1" ht="15" customHeight="1" x14ac:dyDescent="0.2">
      <c r="B61" s="75">
        <v>2020</v>
      </c>
      <c r="C61" s="73"/>
      <c r="D61" s="76">
        <v>0</v>
      </c>
      <c r="E61" s="76"/>
      <c r="F61" s="76"/>
      <c r="G61" s="76"/>
      <c r="H61" s="76"/>
      <c r="I61" s="76"/>
    </row>
    <row r="62" spans="2:9" s="11" customFormat="1" ht="15" customHeight="1" x14ac:dyDescent="0.2">
      <c r="B62" s="75">
        <v>2019</v>
      </c>
      <c r="C62" s="236"/>
      <c r="D62" s="76">
        <v>3</v>
      </c>
      <c r="E62" s="76">
        <v>2</v>
      </c>
      <c r="F62" s="76"/>
      <c r="G62" s="76"/>
      <c r="H62" s="76"/>
      <c r="I62" s="76"/>
    </row>
    <row r="63" spans="2:9" s="11" customFormat="1" ht="15" customHeight="1" x14ac:dyDescent="0.2">
      <c r="B63" s="75">
        <v>2018</v>
      </c>
      <c r="C63" s="73"/>
      <c r="D63" s="76">
        <v>0</v>
      </c>
      <c r="E63" s="76">
        <v>0</v>
      </c>
      <c r="F63" s="76">
        <v>0</v>
      </c>
      <c r="G63" s="76"/>
      <c r="H63" s="76"/>
      <c r="I63" s="76"/>
    </row>
    <row r="64" spans="2:9" s="11" customFormat="1" ht="15" customHeight="1" x14ac:dyDescent="0.2">
      <c r="B64" s="75">
        <v>2017</v>
      </c>
      <c r="C64" s="236"/>
      <c r="D64" s="76">
        <v>0</v>
      </c>
      <c r="E64" s="76">
        <v>0</v>
      </c>
      <c r="F64" s="76">
        <v>0</v>
      </c>
      <c r="G64" s="76">
        <v>0</v>
      </c>
      <c r="H64" s="76"/>
      <c r="I64" s="76"/>
    </row>
    <row r="65" spans="2:9" s="11" customFormat="1" ht="15" customHeight="1" x14ac:dyDescent="0.2">
      <c r="B65" s="75">
        <v>2016</v>
      </c>
      <c r="C65" s="236"/>
      <c r="D65" s="76">
        <v>2</v>
      </c>
      <c r="E65" s="76">
        <v>2</v>
      </c>
      <c r="F65" s="76">
        <v>2</v>
      </c>
      <c r="G65" s="76">
        <v>2</v>
      </c>
      <c r="H65" s="76">
        <v>2</v>
      </c>
      <c r="I65" s="76"/>
    </row>
    <row r="66" spans="2:9" s="11" customFormat="1" ht="15" customHeight="1" x14ac:dyDescent="0.2">
      <c r="B66" s="75">
        <v>2015</v>
      </c>
      <c r="C66" s="75" t="s">
        <v>50</v>
      </c>
      <c r="D66" s="76">
        <v>0</v>
      </c>
      <c r="E66" s="76">
        <v>0</v>
      </c>
      <c r="F66" s="76">
        <v>0</v>
      </c>
      <c r="G66" s="76">
        <v>0</v>
      </c>
      <c r="H66" s="76">
        <v>0</v>
      </c>
      <c r="I66" s="76">
        <v>0</v>
      </c>
    </row>
    <row r="67" spans="2:9" s="11" customFormat="1" ht="15" customHeight="1" x14ac:dyDescent="0.2">
      <c r="B67" s="265" t="s">
        <v>22</v>
      </c>
      <c r="C67" s="73"/>
      <c r="D67" s="73"/>
      <c r="E67" s="73"/>
      <c r="F67" s="73"/>
      <c r="G67" s="73"/>
      <c r="H67" s="73"/>
      <c r="I67" s="76"/>
    </row>
    <row r="68" spans="2:9" s="11" customFormat="1" ht="15" customHeight="1" x14ac:dyDescent="0.2">
      <c r="B68" s="75">
        <v>2020</v>
      </c>
      <c r="C68" s="73"/>
      <c r="D68" s="76">
        <v>62</v>
      </c>
      <c r="E68" s="76"/>
      <c r="F68" s="76"/>
      <c r="G68" s="76"/>
      <c r="H68" s="76"/>
      <c r="I68" s="76"/>
    </row>
    <row r="69" spans="2:9" s="11" customFormat="1" ht="15" customHeight="1" x14ac:dyDescent="0.2">
      <c r="B69" s="75">
        <v>2019</v>
      </c>
      <c r="C69" s="234"/>
      <c r="D69" s="76">
        <v>93</v>
      </c>
      <c r="E69" s="76">
        <v>79</v>
      </c>
      <c r="F69" s="76"/>
      <c r="G69" s="76"/>
      <c r="H69" s="76"/>
      <c r="I69" s="76"/>
    </row>
    <row r="70" spans="2:9" s="11" customFormat="1" ht="15" customHeight="1" x14ac:dyDescent="0.2">
      <c r="B70" s="75">
        <v>2018</v>
      </c>
      <c r="C70" s="73"/>
      <c r="D70" s="76">
        <v>85</v>
      </c>
      <c r="E70" s="76">
        <v>71</v>
      </c>
      <c r="F70" s="76">
        <v>65</v>
      </c>
      <c r="G70" s="76"/>
      <c r="H70" s="76"/>
      <c r="I70" s="76"/>
    </row>
    <row r="71" spans="2:9" s="11" customFormat="1" ht="15" customHeight="1" x14ac:dyDescent="0.2">
      <c r="B71" s="75">
        <v>2017</v>
      </c>
      <c r="C71" s="234"/>
      <c r="D71" s="76">
        <v>70</v>
      </c>
      <c r="E71" s="76">
        <v>59</v>
      </c>
      <c r="F71" s="76">
        <v>54</v>
      </c>
      <c r="G71" s="76">
        <v>48</v>
      </c>
      <c r="H71" s="76"/>
      <c r="I71" s="76"/>
    </row>
    <row r="72" spans="2:9" s="11" customFormat="1" ht="15" customHeight="1" x14ac:dyDescent="0.2">
      <c r="B72" s="75">
        <v>2016</v>
      </c>
      <c r="C72" s="234"/>
      <c r="D72" s="76">
        <v>54</v>
      </c>
      <c r="E72" s="76">
        <v>42</v>
      </c>
      <c r="F72" s="76">
        <v>36</v>
      </c>
      <c r="G72" s="76">
        <v>34</v>
      </c>
      <c r="H72" s="76">
        <v>31</v>
      </c>
      <c r="I72" s="76"/>
    </row>
    <row r="73" spans="2:9" s="11" customFormat="1" ht="15" customHeight="1" x14ac:dyDescent="0.2">
      <c r="B73" s="75">
        <v>2015</v>
      </c>
      <c r="C73" s="75" t="s">
        <v>50</v>
      </c>
      <c r="D73" s="76">
        <v>56</v>
      </c>
      <c r="E73" s="76">
        <v>49</v>
      </c>
      <c r="F73" s="76">
        <v>41</v>
      </c>
      <c r="G73" s="76">
        <v>35</v>
      </c>
      <c r="H73" s="76">
        <v>33</v>
      </c>
      <c r="I73" s="76">
        <v>29</v>
      </c>
    </row>
    <row r="74" spans="2:9" s="11" customFormat="1" ht="15" customHeight="1" x14ac:dyDescent="0.2">
      <c r="B74" s="265" t="s">
        <v>23</v>
      </c>
      <c r="C74" s="73"/>
      <c r="D74" s="73"/>
      <c r="E74" s="73"/>
      <c r="F74" s="73"/>
      <c r="G74" s="73"/>
      <c r="H74" s="73"/>
      <c r="I74" s="76"/>
    </row>
    <row r="75" spans="2:9" s="11" customFormat="1" ht="15" customHeight="1" x14ac:dyDescent="0.2">
      <c r="B75" s="75">
        <v>2020</v>
      </c>
      <c r="C75" s="73"/>
      <c r="D75" s="76">
        <v>149</v>
      </c>
      <c r="E75" s="76"/>
      <c r="F75" s="76"/>
      <c r="G75" s="76"/>
      <c r="H75" s="76"/>
      <c r="I75" s="76"/>
    </row>
    <row r="76" spans="2:9" s="11" customFormat="1" ht="15" customHeight="1" x14ac:dyDescent="0.2">
      <c r="B76" s="75">
        <v>2019</v>
      </c>
      <c r="C76" s="236"/>
      <c r="D76" s="76">
        <v>166</v>
      </c>
      <c r="E76" s="76">
        <v>135</v>
      </c>
      <c r="F76" s="76"/>
      <c r="G76" s="76"/>
      <c r="H76" s="76"/>
      <c r="I76" s="76"/>
    </row>
    <row r="77" spans="2:9" s="11" customFormat="1" ht="15" customHeight="1" x14ac:dyDescent="0.2">
      <c r="B77" s="75">
        <v>2018</v>
      </c>
      <c r="C77" s="73"/>
      <c r="D77" s="76">
        <v>179</v>
      </c>
      <c r="E77" s="76">
        <v>147</v>
      </c>
      <c r="F77" s="76">
        <v>123</v>
      </c>
      <c r="G77" s="76"/>
      <c r="H77" s="76"/>
      <c r="I77" s="76"/>
    </row>
    <row r="78" spans="2:9" s="11" customFormat="1" ht="15" customHeight="1" x14ac:dyDescent="0.2">
      <c r="B78" s="75">
        <v>2017</v>
      </c>
      <c r="C78" s="236"/>
      <c r="D78" s="76">
        <v>183</v>
      </c>
      <c r="E78" s="76">
        <v>157</v>
      </c>
      <c r="F78" s="76">
        <v>128</v>
      </c>
      <c r="G78" s="76">
        <v>106</v>
      </c>
      <c r="H78" s="76"/>
      <c r="I78" s="76"/>
    </row>
    <row r="79" spans="2:9" s="11" customFormat="1" ht="15" customHeight="1" x14ac:dyDescent="0.2">
      <c r="B79" s="75">
        <v>2016</v>
      </c>
      <c r="C79" s="236"/>
      <c r="D79" s="76">
        <v>170</v>
      </c>
      <c r="E79" s="76">
        <v>150</v>
      </c>
      <c r="F79" s="76">
        <v>125</v>
      </c>
      <c r="G79" s="76">
        <v>112</v>
      </c>
      <c r="H79" s="76">
        <v>97</v>
      </c>
      <c r="I79" s="76"/>
    </row>
    <row r="80" spans="2:9" s="11" customFormat="1" ht="15" customHeight="1" x14ac:dyDescent="0.2">
      <c r="B80" s="75">
        <v>2015</v>
      </c>
      <c r="C80" s="75" t="s">
        <v>50</v>
      </c>
      <c r="D80" s="76">
        <v>189</v>
      </c>
      <c r="E80" s="76">
        <v>164</v>
      </c>
      <c r="F80" s="76">
        <v>138</v>
      </c>
      <c r="G80" s="76">
        <v>121</v>
      </c>
      <c r="H80" s="76">
        <v>108</v>
      </c>
      <c r="I80" s="76">
        <v>94</v>
      </c>
    </row>
    <row r="81" spans="2:9" s="11" customFormat="1" ht="15" customHeight="1" x14ac:dyDescent="0.2">
      <c r="B81" s="265" t="s">
        <v>24</v>
      </c>
      <c r="C81" s="73"/>
      <c r="D81" s="73"/>
      <c r="E81" s="73"/>
      <c r="F81" s="73"/>
      <c r="G81" s="73"/>
      <c r="H81" s="73"/>
      <c r="I81" s="76"/>
    </row>
    <row r="82" spans="2:9" s="11" customFormat="1" ht="15" customHeight="1" x14ac:dyDescent="0.2">
      <c r="B82" s="75">
        <v>2020</v>
      </c>
      <c r="C82" s="73"/>
      <c r="D82" s="76">
        <v>28</v>
      </c>
      <c r="E82" s="76"/>
      <c r="F82" s="76"/>
      <c r="G82" s="76"/>
      <c r="H82" s="76"/>
      <c r="I82" s="76"/>
    </row>
    <row r="83" spans="2:9" s="11" customFormat="1" ht="15" customHeight="1" x14ac:dyDescent="0.2">
      <c r="B83" s="75">
        <v>2019</v>
      </c>
      <c r="C83" s="234"/>
      <c r="D83" s="76">
        <v>28</v>
      </c>
      <c r="E83" s="76">
        <v>24</v>
      </c>
      <c r="F83" s="76"/>
      <c r="G83" s="76"/>
      <c r="H83" s="76"/>
      <c r="I83" s="76"/>
    </row>
    <row r="84" spans="2:9" s="11" customFormat="1" ht="15" customHeight="1" x14ac:dyDescent="0.2">
      <c r="B84" s="75">
        <v>2018</v>
      </c>
      <c r="C84" s="73"/>
      <c r="D84" s="76">
        <v>33</v>
      </c>
      <c r="E84" s="76">
        <v>24</v>
      </c>
      <c r="F84" s="76">
        <v>17</v>
      </c>
      <c r="G84" s="76"/>
      <c r="H84" s="76"/>
      <c r="I84" s="76"/>
    </row>
    <row r="85" spans="2:9" s="11" customFormat="1" ht="15" customHeight="1" x14ac:dyDescent="0.2">
      <c r="B85" s="75">
        <v>2017</v>
      </c>
      <c r="C85" s="234"/>
      <c r="D85" s="76">
        <v>34</v>
      </c>
      <c r="E85" s="76">
        <v>26</v>
      </c>
      <c r="F85" s="76">
        <v>24</v>
      </c>
      <c r="G85" s="76">
        <v>19</v>
      </c>
      <c r="H85" s="76"/>
      <c r="I85" s="76"/>
    </row>
    <row r="86" spans="2:9" s="11" customFormat="1" ht="15" customHeight="1" x14ac:dyDescent="0.2">
      <c r="B86" s="75">
        <v>2016</v>
      </c>
      <c r="C86" s="234"/>
      <c r="D86" s="76">
        <v>36</v>
      </c>
      <c r="E86" s="76">
        <v>29</v>
      </c>
      <c r="F86" s="76">
        <v>23</v>
      </c>
      <c r="G86" s="76">
        <v>20</v>
      </c>
      <c r="H86" s="76">
        <v>16</v>
      </c>
      <c r="I86" s="76"/>
    </row>
    <row r="87" spans="2:9" s="11" customFormat="1" ht="15" customHeight="1" x14ac:dyDescent="0.2">
      <c r="B87" s="75">
        <v>2015</v>
      </c>
      <c r="C87" s="75" t="s">
        <v>50</v>
      </c>
      <c r="D87" s="76">
        <v>25</v>
      </c>
      <c r="E87" s="76">
        <v>23</v>
      </c>
      <c r="F87" s="76">
        <v>19</v>
      </c>
      <c r="G87" s="76">
        <v>19</v>
      </c>
      <c r="H87" s="76">
        <v>17</v>
      </c>
      <c r="I87" s="76">
        <v>15</v>
      </c>
    </row>
    <row r="88" spans="2:9" s="11" customFormat="1" ht="15" customHeight="1" x14ac:dyDescent="0.2">
      <c r="B88" s="265" t="s">
        <v>25</v>
      </c>
      <c r="C88" s="73"/>
      <c r="D88" s="73"/>
      <c r="E88" s="73"/>
      <c r="F88" s="73"/>
      <c r="G88" s="73"/>
      <c r="H88" s="73"/>
      <c r="I88" s="76"/>
    </row>
    <row r="89" spans="2:9" s="11" customFormat="1" ht="15" customHeight="1" x14ac:dyDescent="0.2">
      <c r="B89" s="75">
        <v>2020</v>
      </c>
      <c r="C89" s="73"/>
      <c r="D89" s="76">
        <v>169</v>
      </c>
      <c r="E89" s="76"/>
      <c r="F89" s="76"/>
      <c r="G89" s="76"/>
      <c r="H89" s="76"/>
      <c r="I89" s="76"/>
    </row>
    <row r="90" spans="2:9" s="11" customFormat="1" ht="15" customHeight="1" x14ac:dyDescent="0.2">
      <c r="B90" s="75">
        <v>2019</v>
      </c>
      <c r="C90" s="234"/>
      <c r="D90" s="76">
        <v>207</v>
      </c>
      <c r="E90" s="76">
        <v>163</v>
      </c>
      <c r="F90" s="76"/>
      <c r="G90" s="76"/>
      <c r="H90" s="76"/>
      <c r="I90" s="76"/>
    </row>
    <row r="91" spans="2:9" s="11" customFormat="1" ht="15" customHeight="1" x14ac:dyDescent="0.2">
      <c r="B91" s="75">
        <v>2018</v>
      </c>
      <c r="C91" s="73"/>
      <c r="D91" s="76">
        <v>240</v>
      </c>
      <c r="E91" s="76">
        <v>207</v>
      </c>
      <c r="F91" s="76">
        <v>165</v>
      </c>
      <c r="G91" s="76"/>
      <c r="H91" s="76"/>
      <c r="I91" s="76"/>
    </row>
    <row r="92" spans="2:9" s="11" customFormat="1" ht="15" customHeight="1" x14ac:dyDescent="0.2">
      <c r="B92" s="75">
        <v>2017</v>
      </c>
      <c r="C92" s="234"/>
      <c r="D92" s="76">
        <v>217</v>
      </c>
      <c r="E92" s="76">
        <v>192</v>
      </c>
      <c r="F92" s="76">
        <v>153</v>
      </c>
      <c r="G92" s="76">
        <v>123</v>
      </c>
      <c r="H92" s="76"/>
      <c r="I92" s="76"/>
    </row>
    <row r="93" spans="2:9" s="11" customFormat="1" ht="15" customHeight="1" x14ac:dyDescent="0.2">
      <c r="B93" s="75">
        <v>2016</v>
      </c>
      <c r="C93" s="234"/>
      <c r="D93" s="76">
        <v>152</v>
      </c>
      <c r="E93" s="76">
        <v>126</v>
      </c>
      <c r="F93" s="76">
        <v>105</v>
      </c>
      <c r="G93" s="76">
        <v>89</v>
      </c>
      <c r="H93" s="76">
        <v>78</v>
      </c>
      <c r="I93" s="76"/>
    </row>
    <row r="94" spans="2:9" s="11" customFormat="1" ht="15" customHeight="1" x14ac:dyDescent="0.2">
      <c r="B94" s="75">
        <v>2015</v>
      </c>
      <c r="C94" s="75" t="s">
        <v>50</v>
      </c>
      <c r="D94" s="76">
        <v>202</v>
      </c>
      <c r="E94" s="76">
        <v>167</v>
      </c>
      <c r="F94" s="76">
        <v>140</v>
      </c>
      <c r="G94" s="76">
        <v>123</v>
      </c>
      <c r="H94" s="76">
        <v>104</v>
      </c>
      <c r="I94" s="76">
        <v>88</v>
      </c>
    </row>
    <row r="95" spans="2:9" s="11" customFormat="1" ht="15" customHeight="1" x14ac:dyDescent="0.2">
      <c r="B95" s="265" t="s">
        <v>26</v>
      </c>
      <c r="C95" s="73"/>
      <c r="D95" s="73"/>
      <c r="E95" s="73"/>
      <c r="F95" s="73"/>
      <c r="G95" s="73"/>
      <c r="H95" s="73"/>
      <c r="I95" s="76"/>
    </row>
    <row r="96" spans="2:9" s="11" customFormat="1" ht="15" customHeight="1" x14ac:dyDescent="0.2">
      <c r="B96" s="75">
        <v>2020</v>
      </c>
      <c r="C96" s="73"/>
      <c r="D96" s="76">
        <v>16</v>
      </c>
      <c r="E96" s="76"/>
      <c r="F96" s="76"/>
      <c r="G96" s="76"/>
      <c r="H96" s="76"/>
      <c r="I96" s="76"/>
    </row>
    <row r="97" spans="2:9" s="11" customFormat="1" ht="15" customHeight="1" x14ac:dyDescent="0.2">
      <c r="B97" s="75">
        <v>2019</v>
      </c>
      <c r="C97" s="234"/>
      <c r="D97" s="76">
        <v>34</v>
      </c>
      <c r="E97" s="76">
        <v>28</v>
      </c>
      <c r="F97" s="76"/>
      <c r="G97" s="76"/>
      <c r="H97" s="76"/>
      <c r="I97" s="76"/>
    </row>
    <row r="98" spans="2:9" s="11" customFormat="1" ht="15" customHeight="1" x14ac:dyDescent="0.2">
      <c r="B98" s="75">
        <v>2018</v>
      </c>
      <c r="C98" s="73"/>
      <c r="D98" s="76">
        <v>33</v>
      </c>
      <c r="E98" s="76">
        <v>28</v>
      </c>
      <c r="F98" s="76">
        <v>23</v>
      </c>
      <c r="G98" s="76"/>
      <c r="H98" s="76"/>
      <c r="I98" s="76"/>
    </row>
    <row r="99" spans="2:9" s="11" customFormat="1" ht="15" customHeight="1" x14ac:dyDescent="0.2">
      <c r="B99" s="75">
        <v>2017</v>
      </c>
      <c r="C99" s="234"/>
      <c r="D99" s="76">
        <v>35</v>
      </c>
      <c r="E99" s="76">
        <v>32</v>
      </c>
      <c r="F99" s="76">
        <v>26</v>
      </c>
      <c r="G99" s="76">
        <v>21</v>
      </c>
      <c r="H99" s="76"/>
      <c r="I99" s="76"/>
    </row>
    <row r="100" spans="2:9" s="11" customFormat="1" ht="15" customHeight="1" x14ac:dyDescent="0.2">
      <c r="B100" s="75">
        <v>2016</v>
      </c>
      <c r="C100" s="234"/>
      <c r="D100" s="76">
        <v>17</v>
      </c>
      <c r="E100" s="76">
        <v>15</v>
      </c>
      <c r="F100" s="76">
        <v>14</v>
      </c>
      <c r="G100" s="76">
        <v>11</v>
      </c>
      <c r="H100" s="76">
        <v>9</v>
      </c>
      <c r="I100" s="76"/>
    </row>
    <row r="101" spans="2:9" s="11" customFormat="1" ht="15" customHeight="1" x14ac:dyDescent="0.2">
      <c r="B101" s="75">
        <v>2015</v>
      </c>
      <c r="C101" s="75" t="s">
        <v>50</v>
      </c>
      <c r="D101" s="76">
        <v>23</v>
      </c>
      <c r="E101" s="76">
        <v>19</v>
      </c>
      <c r="F101" s="76">
        <v>18</v>
      </c>
      <c r="G101" s="76">
        <v>14</v>
      </c>
      <c r="H101" s="76">
        <v>12</v>
      </c>
      <c r="I101" s="76">
        <v>12</v>
      </c>
    </row>
    <row r="102" spans="2:9" s="11" customFormat="1" ht="15" customHeight="1" x14ac:dyDescent="0.2">
      <c r="B102" s="265" t="s">
        <v>27</v>
      </c>
      <c r="C102" s="73"/>
      <c r="D102" s="73"/>
      <c r="E102" s="73"/>
      <c r="F102" s="73"/>
      <c r="G102" s="73"/>
      <c r="H102" s="73"/>
      <c r="I102" s="76"/>
    </row>
    <row r="103" spans="2:9" s="11" customFormat="1" ht="15" customHeight="1" x14ac:dyDescent="0.2">
      <c r="B103" s="75">
        <v>2020</v>
      </c>
      <c r="C103" s="73"/>
      <c r="D103" s="76">
        <v>49</v>
      </c>
      <c r="E103" s="76"/>
      <c r="F103" s="76"/>
      <c r="G103" s="76"/>
      <c r="H103" s="76"/>
      <c r="I103" s="76"/>
    </row>
    <row r="104" spans="2:9" s="11" customFormat="1" ht="15" customHeight="1" x14ac:dyDescent="0.2">
      <c r="B104" s="75">
        <v>2019</v>
      </c>
      <c r="C104" s="234"/>
      <c r="D104" s="76">
        <v>64</v>
      </c>
      <c r="E104" s="76">
        <v>56</v>
      </c>
      <c r="F104" s="76"/>
      <c r="G104" s="76"/>
      <c r="H104" s="76"/>
      <c r="I104" s="76"/>
    </row>
    <row r="105" spans="2:9" s="11" customFormat="1" ht="15" customHeight="1" x14ac:dyDescent="0.2">
      <c r="B105" s="75">
        <v>2018</v>
      </c>
      <c r="C105" s="73"/>
      <c r="D105" s="76">
        <v>63</v>
      </c>
      <c r="E105" s="76">
        <v>58</v>
      </c>
      <c r="F105" s="76">
        <v>54</v>
      </c>
      <c r="G105" s="76"/>
      <c r="H105" s="76"/>
      <c r="I105" s="76"/>
    </row>
    <row r="106" spans="2:9" s="11" customFormat="1" ht="15" customHeight="1" x14ac:dyDescent="0.2">
      <c r="B106" s="75">
        <v>2017</v>
      </c>
      <c r="C106" s="234"/>
      <c r="D106" s="76">
        <v>57</v>
      </c>
      <c r="E106" s="76">
        <v>51</v>
      </c>
      <c r="F106" s="76">
        <v>46</v>
      </c>
      <c r="G106" s="76">
        <v>41</v>
      </c>
      <c r="H106" s="76"/>
      <c r="I106" s="76"/>
    </row>
    <row r="107" spans="2:9" s="11" customFormat="1" ht="15" customHeight="1" x14ac:dyDescent="0.2">
      <c r="B107" s="75">
        <v>2016</v>
      </c>
      <c r="C107" s="234"/>
      <c r="D107" s="76">
        <v>42</v>
      </c>
      <c r="E107" s="76">
        <v>36</v>
      </c>
      <c r="F107" s="76">
        <v>32</v>
      </c>
      <c r="G107" s="76">
        <v>31</v>
      </c>
      <c r="H107" s="76">
        <v>30</v>
      </c>
      <c r="I107" s="76"/>
    </row>
    <row r="108" spans="2:9" s="11" customFormat="1" ht="15" customHeight="1" x14ac:dyDescent="0.2">
      <c r="B108" s="75">
        <v>2015</v>
      </c>
      <c r="C108" s="75" t="s">
        <v>50</v>
      </c>
      <c r="D108" s="76">
        <v>33</v>
      </c>
      <c r="E108" s="76">
        <v>29</v>
      </c>
      <c r="F108" s="76">
        <v>24</v>
      </c>
      <c r="G108" s="76">
        <v>23</v>
      </c>
      <c r="H108" s="76">
        <v>21</v>
      </c>
      <c r="I108" s="76">
        <v>19</v>
      </c>
    </row>
    <row r="109" spans="2:9" s="11" customFormat="1" ht="15" customHeight="1" x14ac:dyDescent="0.2">
      <c r="B109" s="265" t="s">
        <v>28</v>
      </c>
      <c r="C109" s="73"/>
      <c r="D109" s="73"/>
      <c r="E109" s="73"/>
      <c r="F109" s="73"/>
      <c r="G109" s="73"/>
      <c r="H109" s="73"/>
      <c r="I109" s="76"/>
    </row>
    <row r="110" spans="2:9" s="11" customFormat="1" ht="15" customHeight="1" x14ac:dyDescent="0.2">
      <c r="B110" s="75">
        <v>2020</v>
      </c>
      <c r="C110" s="73"/>
      <c r="D110" s="76">
        <v>109</v>
      </c>
      <c r="E110" s="76"/>
      <c r="F110" s="76"/>
      <c r="G110" s="76"/>
      <c r="H110" s="76"/>
      <c r="I110" s="76"/>
    </row>
    <row r="111" spans="2:9" s="11" customFormat="1" ht="15" customHeight="1" x14ac:dyDescent="0.2">
      <c r="B111" s="75">
        <v>2019</v>
      </c>
      <c r="C111" s="234"/>
      <c r="D111" s="76">
        <v>91</v>
      </c>
      <c r="E111" s="76">
        <v>82</v>
      </c>
      <c r="F111" s="76"/>
      <c r="G111" s="76"/>
      <c r="H111" s="76"/>
      <c r="I111" s="76"/>
    </row>
    <row r="112" spans="2:9" s="11" customFormat="1" ht="15" customHeight="1" x14ac:dyDescent="0.2">
      <c r="B112" s="75">
        <v>2018</v>
      </c>
      <c r="C112" s="73"/>
      <c r="D112" s="76">
        <v>117</v>
      </c>
      <c r="E112" s="76">
        <v>97</v>
      </c>
      <c r="F112" s="76">
        <v>88</v>
      </c>
      <c r="G112" s="76"/>
      <c r="H112" s="76"/>
      <c r="I112" s="76"/>
    </row>
    <row r="113" spans="2:9" s="11" customFormat="1" ht="15" customHeight="1" x14ac:dyDescent="0.2">
      <c r="B113" s="75">
        <v>2017</v>
      </c>
      <c r="C113" s="234"/>
      <c r="D113" s="76">
        <v>86</v>
      </c>
      <c r="E113" s="76">
        <v>76</v>
      </c>
      <c r="F113" s="76">
        <v>61</v>
      </c>
      <c r="G113" s="76">
        <v>57</v>
      </c>
      <c r="H113" s="76"/>
      <c r="I113" s="76"/>
    </row>
    <row r="114" spans="2:9" s="11" customFormat="1" ht="15" customHeight="1" x14ac:dyDescent="0.2">
      <c r="B114" s="75">
        <v>2016</v>
      </c>
      <c r="C114" s="234"/>
      <c r="D114" s="76">
        <v>55</v>
      </c>
      <c r="E114" s="76">
        <v>49</v>
      </c>
      <c r="F114" s="76">
        <v>42</v>
      </c>
      <c r="G114" s="76">
        <v>34</v>
      </c>
      <c r="H114" s="76">
        <v>28</v>
      </c>
      <c r="I114" s="76"/>
    </row>
    <row r="115" spans="2:9" s="11" customFormat="1" ht="15" customHeight="1" x14ac:dyDescent="0.2">
      <c r="B115" s="75">
        <v>2015</v>
      </c>
      <c r="C115" s="75" t="s">
        <v>50</v>
      </c>
      <c r="D115" s="76">
        <v>53</v>
      </c>
      <c r="E115" s="76">
        <v>44</v>
      </c>
      <c r="F115" s="76">
        <v>37</v>
      </c>
      <c r="G115" s="76">
        <v>31</v>
      </c>
      <c r="H115" s="76">
        <v>26</v>
      </c>
      <c r="I115" s="76">
        <v>21</v>
      </c>
    </row>
    <row r="116" spans="2:9" s="11" customFormat="1" ht="15" customHeight="1" x14ac:dyDescent="0.2">
      <c r="B116" s="265" t="s">
        <v>29</v>
      </c>
      <c r="C116" s="73"/>
      <c r="D116" s="73"/>
      <c r="E116" s="73"/>
      <c r="F116" s="73"/>
      <c r="G116" s="73"/>
      <c r="H116" s="73"/>
      <c r="I116" s="76"/>
    </row>
    <row r="117" spans="2:9" s="11" customFormat="1" ht="15" customHeight="1" x14ac:dyDescent="0.2">
      <c r="B117" s="75">
        <v>2020</v>
      </c>
      <c r="C117" s="73"/>
      <c r="D117" s="76">
        <v>21</v>
      </c>
      <c r="E117" s="76"/>
      <c r="F117" s="76"/>
      <c r="G117" s="76"/>
      <c r="H117" s="76"/>
      <c r="I117" s="76"/>
    </row>
    <row r="118" spans="2:9" s="11" customFormat="1" ht="15" customHeight="1" x14ac:dyDescent="0.2">
      <c r="B118" s="75">
        <v>2019</v>
      </c>
      <c r="C118" s="234"/>
      <c r="D118" s="76">
        <v>38</v>
      </c>
      <c r="E118" s="76">
        <v>31</v>
      </c>
      <c r="F118" s="76"/>
      <c r="G118" s="76"/>
      <c r="H118" s="76"/>
      <c r="I118" s="76"/>
    </row>
    <row r="119" spans="2:9" s="11" customFormat="1" ht="15" customHeight="1" x14ac:dyDescent="0.2">
      <c r="B119" s="75">
        <v>2018</v>
      </c>
      <c r="C119" s="73"/>
      <c r="D119" s="76">
        <v>35</v>
      </c>
      <c r="E119" s="76">
        <v>32</v>
      </c>
      <c r="F119" s="76">
        <v>27</v>
      </c>
      <c r="G119" s="76"/>
      <c r="H119" s="76"/>
      <c r="I119" s="76"/>
    </row>
    <row r="120" spans="2:9" s="11" customFormat="1" ht="15" customHeight="1" x14ac:dyDescent="0.2">
      <c r="B120" s="75">
        <v>2017</v>
      </c>
      <c r="C120" s="234"/>
      <c r="D120" s="76">
        <v>26</v>
      </c>
      <c r="E120" s="76">
        <v>22</v>
      </c>
      <c r="F120" s="76">
        <v>21</v>
      </c>
      <c r="G120" s="76">
        <v>20</v>
      </c>
      <c r="H120" s="76"/>
      <c r="I120" s="76"/>
    </row>
    <row r="121" spans="2:9" s="11" customFormat="1" ht="15" customHeight="1" x14ac:dyDescent="0.2">
      <c r="B121" s="75">
        <v>2016</v>
      </c>
      <c r="C121" s="234"/>
      <c r="D121" s="76">
        <v>29</v>
      </c>
      <c r="E121" s="76">
        <v>26</v>
      </c>
      <c r="F121" s="76">
        <v>24</v>
      </c>
      <c r="G121" s="76">
        <v>22</v>
      </c>
      <c r="H121" s="76">
        <v>20</v>
      </c>
      <c r="I121" s="76"/>
    </row>
    <row r="122" spans="2:9" s="11" customFormat="1" ht="15" customHeight="1" x14ac:dyDescent="0.2">
      <c r="B122" s="75">
        <v>2015</v>
      </c>
      <c r="C122" s="75" t="s">
        <v>50</v>
      </c>
      <c r="D122" s="76">
        <v>27</v>
      </c>
      <c r="E122" s="76">
        <v>22</v>
      </c>
      <c r="F122" s="76">
        <v>19</v>
      </c>
      <c r="G122" s="76">
        <v>18</v>
      </c>
      <c r="H122" s="76">
        <v>17</v>
      </c>
      <c r="I122" s="76">
        <v>17</v>
      </c>
    </row>
    <row r="123" spans="2:9" s="11" customFormat="1" ht="15" customHeight="1" x14ac:dyDescent="0.2">
      <c r="B123" s="265" t="s">
        <v>30</v>
      </c>
      <c r="C123" s="73"/>
      <c r="D123" s="73"/>
      <c r="E123" s="73"/>
      <c r="F123" s="73"/>
      <c r="G123" s="73"/>
      <c r="H123" s="73"/>
      <c r="I123" s="76"/>
    </row>
    <row r="124" spans="2:9" s="11" customFormat="1" ht="15" customHeight="1" x14ac:dyDescent="0.2">
      <c r="B124" s="75">
        <v>2020</v>
      </c>
      <c r="C124" s="73"/>
      <c r="D124" s="76">
        <v>3</v>
      </c>
      <c r="E124" s="76"/>
      <c r="F124" s="76"/>
      <c r="G124" s="76"/>
      <c r="H124" s="76"/>
      <c r="I124" s="76"/>
    </row>
    <row r="125" spans="2:9" s="11" customFormat="1" ht="15" customHeight="1" x14ac:dyDescent="0.2">
      <c r="B125" s="75">
        <v>2019</v>
      </c>
      <c r="C125" s="234"/>
      <c r="D125" s="76">
        <v>9</v>
      </c>
      <c r="E125" s="76">
        <v>7</v>
      </c>
      <c r="F125" s="76"/>
      <c r="G125" s="76"/>
      <c r="H125" s="76"/>
      <c r="I125" s="76"/>
    </row>
    <row r="126" spans="2:9" s="11" customFormat="1" ht="15" customHeight="1" x14ac:dyDescent="0.2">
      <c r="B126" s="75">
        <v>2018</v>
      </c>
      <c r="C126" s="73"/>
      <c r="D126" s="76">
        <v>7</v>
      </c>
      <c r="E126" s="76">
        <v>7</v>
      </c>
      <c r="F126" s="76">
        <v>6</v>
      </c>
      <c r="G126" s="76"/>
      <c r="H126" s="76"/>
      <c r="I126" s="76"/>
    </row>
    <row r="127" spans="2:9" s="11" customFormat="1" ht="15" customHeight="1" x14ac:dyDescent="0.2">
      <c r="B127" s="75">
        <v>2017</v>
      </c>
      <c r="C127" s="234"/>
      <c r="D127" s="76">
        <v>6</v>
      </c>
      <c r="E127" s="76">
        <v>6</v>
      </c>
      <c r="F127" s="76">
        <v>5</v>
      </c>
      <c r="G127" s="76">
        <v>4</v>
      </c>
      <c r="H127" s="76"/>
      <c r="I127" s="76"/>
    </row>
    <row r="128" spans="2:9" s="11" customFormat="1" ht="15" customHeight="1" x14ac:dyDescent="0.2">
      <c r="B128" s="75">
        <v>2016</v>
      </c>
      <c r="C128" s="234"/>
      <c r="D128" s="76">
        <v>2</v>
      </c>
      <c r="E128" s="76">
        <v>2</v>
      </c>
      <c r="F128" s="76">
        <v>2</v>
      </c>
      <c r="G128" s="76">
        <v>2</v>
      </c>
      <c r="H128" s="76">
        <v>2</v>
      </c>
      <c r="I128" s="76"/>
    </row>
    <row r="129" spans="2:9" s="11" customFormat="1" ht="15" customHeight="1" x14ac:dyDescent="0.2">
      <c r="B129" s="75">
        <v>2015</v>
      </c>
      <c r="C129" s="75" t="s">
        <v>50</v>
      </c>
      <c r="D129" s="76">
        <v>2</v>
      </c>
      <c r="E129" s="76">
        <v>1</v>
      </c>
      <c r="F129" s="76">
        <v>1</v>
      </c>
      <c r="G129" s="76">
        <v>1</v>
      </c>
      <c r="H129" s="76">
        <v>1</v>
      </c>
      <c r="I129" s="76">
        <v>1</v>
      </c>
    </row>
    <row r="130" spans="2:9" s="11" customFormat="1" ht="15" customHeight="1" x14ac:dyDescent="0.2">
      <c r="B130" s="265" t="s">
        <v>31</v>
      </c>
      <c r="C130" s="73"/>
      <c r="D130" s="73"/>
      <c r="E130" s="73"/>
      <c r="F130" s="73"/>
      <c r="G130" s="73"/>
      <c r="H130" s="73"/>
      <c r="I130" s="76"/>
    </row>
    <row r="131" spans="2:9" s="11" customFormat="1" ht="15" customHeight="1" x14ac:dyDescent="0.2">
      <c r="B131" s="75">
        <v>2020</v>
      </c>
      <c r="C131" s="73"/>
      <c r="D131" s="76">
        <v>24</v>
      </c>
      <c r="E131" s="76"/>
      <c r="F131" s="76"/>
      <c r="G131" s="76"/>
      <c r="H131" s="76"/>
      <c r="I131" s="76"/>
    </row>
    <row r="132" spans="2:9" s="11" customFormat="1" ht="15" customHeight="1" x14ac:dyDescent="0.2">
      <c r="B132" s="75">
        <v>2019</v>
      </c>
      <c r="C132" s="234"/>
      <c r="D132" s="76">
        <v>48</v>
      </c>
      <c r="E132" s="76">
        <v>48</v>
      </c>
      <c r="F132" s="76"/>
      <c r="G132" s="76"/>
      <c r="H132" s="76"/>
      <c r="I132" s="76"/>
    </row>
    <row r="133" spans="2:9" s="11" customFormat="1" ht="15" customHeight="1" x14ac:dyDescent="0.2">
      <c r="B133" s="75">
        <v>2018</v>
      </c>
      <c r="C133" s="73"/>
      <c r="D133" s="76">
        <v>32</v>
      </c>
      <c r="E133" s="76">
        <v>28</v>
      </c>
      <c r="F133" s="76">
        <v>25</v>
      </c>
      <c r="G133" s="76"/>
      <c r="H133" s="76"/>
      <c r="I133" s="76"/>
    </row>
    <row r="134" spans="2:9" s="11" customFormat="1" ht="15" customHeight="1" x14ac:dyDescent="0.2">
      <c r="B134" s="75">
        <v>2017</v>
      </c>
      <c r="C134" s="234"/>
      <c r="D134" s="76">
        <v>28</v>
      </c>
      <c r="E134" s="76">
        <v>23</v>
      </c>
      <c r="F134" s="76">
        <v>23</v>
      </c>
      <c r="G134" s="76">
        <v>20</v>
      </c>
      <c r="H134" s="76"/>
      <c r="I134" s="76"/>
    </row>
    <row r="135" spans="2:9" s="11" customFormat="1" ht="15" customHeight="1" x14ac:dyDescent="0.2">
      <c r="B135" s="75">
        <v>2016</v>
      </c>
      <c r="C135" s="234"/>
      <c r="D135" s="76">
        <v>26</v>
      </c>
      <c r="E135" s="76">
        <v>21</v>
      </c>
      <c r="F135" s="76">
        <v>20</v>
      </c>
      <c r="G135" s="76">
        <v>17</v>
      </c>
      <c r="H135" s="76">
        <v>17</v>
      </c>
      <c r="I135" s="76"/>
    </row>
    <row r="136" spans="2:9" s="11" customFormat="1" ht="15" customHeight="1" x14ac:dyDescent="0.2">
      <c r="B136" s="75">
        <v>2015</v>
      </c>
      <c r="C136" s="75" t="s">
        <v>50</v>
      </c>
      <c r="D136" s="76">
        <v>31</v>
      </c>
      <c r="E136" s="76">
        <v>27</v>
      </c>
      <c r="F136" s="76">
        <v>23</v>
      </c>
      <c r="G136" s="76">
        <v>21</v>
      </c>
      <c r="H136" s="76">
        <v>21</v>
      </c>
      <c r="I136" s="76">
        <v>16</v>
      </c>
    </row>
    <row r="137" spans="2:9" s="11" customFormat="1" ht="15" customHeight="1" x14ac:dyDescent="0.2">
      <c r="B137" s="265" t="s">
        <v>32</v>
      </c>
      <c r="C137" s="73"/>
      <c r="D137" s="73"/>
      <c r="E137" s="73"/>
      <c r="F137" s="73"/>
      <c r="G137" s="73"/>
      <c r="H137" s="73"/>
      <c r="I137" s="76"/>
    </row>
    <row r="138" spans="2:9" s="11" customFormat="1" ht="15" customHeight="1" x14ac:dyDescent="0.2">
      <c r="B138" s="75">
        <v>2020</v>
      </c>
      <c r="C138" s="73"/>
      <c r="D138" s="76">
        <v>23</v>
      </c>
      <c r="E138" s="76"/>
      <c r="F138" s="76"/>
      <c r="G138" s="76"/>
      <c r="H138" s="76"/>
      <c r="I138" s="76"/>
    </row>
    <row r="139" spans="2:9" s="11" customFormat="1" ht="15" customHeight="1" x14ac:dyDescent="0.2">
      <c r="B139" s="75">
        <v>2019</v>
      </c>
      <c r="C139" s="234"/>
      <c r="D139" s="76">
        <v>42</v>
      </c>
      <c r="E139" s="76">
        <v>31</v>
      </c>
      <c r="F139" s="76"/>
      <c r="G139" s="76"/>
      <c r="H139" s="76"/>
      <c r="I139" s="76"/>
    </row>
    <row r="140" spans="2:9" s="11" customFormat="1" ht="15" customHeight="1" x14ac:dyDescent="0.2">
      <c r="B140" s="75">
        <v>2018</v>
      </c>
      <c r="C140" s="73"/>
      <c r="D140" s="76">
        <v>25</v>
      </c>
      <c r="E140" s="76">
        <v>19</v>
      </c>
      <c r="F140" s="76">
        <v>15</v>
      </c>
      <c r="G140" s="76"/>
      <c r="H140" s="76"/>
      <c r="I140" s="76"/>
    </row>
    <row r="141" spans="2:9" s="11" customFormat="1" ht="15" customHeight="1" x14ac:dyDescent="0.2">
      <c r="B141" s="75">
        <v>2017</v>
      </c>
      <c r="C141" s="234"/>
      <c r="D141" s="76">
        <v>34</v>
      </c>
      <c r="E141" s="76">
        <v>32</v>
      </c>
      <c r="F141" s="76">
        <v>27</v>
      </c>
      <c r="G141" s="76">
        <v>22</v>
      </c>
      <c r="H141" s="76"/>
      <c r="I141" s="76"/>
    </row>
    <row r="142" spans="2:9" s="11" customFormat="1" ht="15" customHeight="1" x14ac:dyDescent="0.2">
      <c r="B142" s="75">
        <v>2016</v>
      </c>
      <c r="C142" s="234"/>
      <c r="D142" s="76">
        <v>28</v>
      </c>
      <c r="E142" s="76">
        <v>25</v>
      </c>
      <c r="F142" s="76">
        <v>22</v>
      </c>
      <c r="G142" s="76">
        <v>20</v>
      </c>
      <c r="H142" s="76">
        <v>15</v>
      </c>
      <c r="I142" s="76"/>
    </row>
    <row r="143" spans="2:9" s="11" customFormat="1" ht="15" customHeight="1" x14ac:dyDescent="0.2">
      <c r="B143" s="75">
        <v>2015</v>
      </c>
      <c r="C143" s="75" t="s">
        <v>50</v>
      </c>
      <c r="D143" s="76">
        <v>29</v>
      </c>
      <c r="E143" s="76">
        <v>23</v>
      </c>
      <c r="F143" s="76">
        <v>19</v>
      </c>
      <c r="G143" s="76">
        <v>18</v>
      </c>
      <c r="H143" s="76">
        <v>17</v>
      </c>
      <c r="I143" s="76">
        <v>17</v>
      </c>
    </row>
    <row r="144" spans="2:9" s="11" customFormat="1" ht="15" customHeight="1" x14ac:dyDescent="0.2">
      <c r="B144" s="265" t="s">
        <v>33</v>
      </c>
      <c r="C144" s="73"/>
      <c r="D144" s="73"/>
      <c r="E144" s="73"/>
      <c r="F144" s="73"/>
      <c r="G144" s="73"/>
      <c r="H144" s="73"/>
      <c r="I144" s="76"/>
    </row>
    <row r="145" spans="2:9" s="11" customFormat="1" ht="15" customHeight="1" x14ac:dyDescent="0.2">
      <c r="B145" s="75">
        <v>2020</v>
      </c>
      <c r="C145" s="73"/>
      <c r="D145" s="76">
        <v>35</v>
      </c>
      <c r="E145" s="76"/>
      <c r="F145" s="76"/>
      <c r="G145" s="76"/>
      <c r="H145" s="76"/>
      <c r="I145" s="76"/>
    </row>
    <row r="146" spans="2:9" s="11" customFormat="1" ht="15" customHeight="1" x14ac:dyDescent="0.2">
      <c r="B146" s="75">
        <v>2019</v>
      </c>
      <c r="C146" s="234"/>
      <c r="D146" s="76">
        <v>29</v>
      </c>
      <c r="E146" s="76">
        <v>26</v>
      </c>
      <c r="F146" s="76"/>
      <c r="G146" s="76"/>
      <c r="H146" s="76"/>
      <c r="I146" s="76"/>
    </row>
    <row r="147" spans="2:9" s="11" customFormat="1" ht="15" customHeight="1" x14ac:dyDescent="0.2">
      <c r="B147" s="75">
        <v>2018</v>
      </c>
      <c r="C147" s="73"/>
      <c r="D147" s="76">
        <v>35</v>
      </c>
      <c r="E147" s="76">
        <v>32</v>
      </c>
      <c r="F147" s="76">
        <v>28</v>
      </c>
      <c r="G147" s="76"/>
      <c r="H147" s="76"/>
      <c r="I147" s="76"/>
    </row>
    <row r="148" spans="2:9" s="11" customFormat="1" ht="15" customHeight="1" x14ac:dyDescent="0.2">
      <c r="B148" s="75">
        <v>2017</v>
      </c>
      <c r="C148" s="234"/>
      <c r="D148" s="76">
        <v>33</v>
      </c>
      <c r="E148" s="76">
        <v>28</v>
      </c>
      <c r="F148" s="76">
        <v>26</v>
      </c>
      <c r="G148" s="76">
        <v>21</v>
      </c>
      <c r="H148" s="76"/>
      <c r="I148" s="76"/>
    </row>
    <row r="149" spans="2:9" s="11" customFormat="1" ht="15" customHeight="1" x14ac:dyDescent="0.2">
      <c r="B149" s="75">
        <v>2016</v>
      </c>
      <c r="C149" s="234"/>
      <c r="D149" s="76">
        <v>41</v>
      </c>
      <c r="E149" s="76">
        <v>35</v>
      </c>
      <c r="F149" s="76">
        <v>27</v>
      </c>
      <c r="G149" s="76">
        <v>18</v>
      </c>
      <c r="H149" s="76">
        <v>14</v>
      </c>
      <c r="I149" s="76"/>
    </row>
    <row r="150" spans="2:9" s="11" customFormat="1" ht="15" customHeight="1" x14ac:dyDescent="0.2">
      <c r="B150" s="75">
        <v>2015</v>
      </c>
      <c r="C150" s="75" t="s">
        <v>50</v>
      </c>
      <c r="D150" s="76">
        <v>46</v>
      </c>
      <c r="E150" s="76">
        <v>41</v>
      </c>
      <c r="F150" s="76">
        <v>33</v>
      </c>
      <c r="G150" s="76">
        <v>27</v>
      </c>
      <c r="H150" s="76">
        <v>22</v>
      </c>
      <c r="I150" s="76">
        <v>20</v>
      </c>
    </row>
    <row r="151" spans="2:9" ht="9.75" customHeight="1" x14ac:dyDescent="0.2">
      <c r="B151" s="48"/>
      <c r="C151" s="48"/>
      <c r="D151" s="48"/>
      <c r="E151" s="48"/>
      <c r="F151" s="48"/>
      <c r="G151" s="48"/>
      <c r="H151" s="48"/>
      <c r="I151" s="48"/>
    </row>
    <row r="152" spans="2:9" ht="3" customHeight="1" x14ac:dyDescent="0.2">
      <c r="B152" s="137"/>
      <c r="C152" s="137"/>
      <c r="D152" s="137"/>
      <c r="E152" s="137"/>
      <c r="F152" s="137"/>
      <c r="G152" s="137"/>
      <c r="H152" s="137"/>
      <c r="I152" s="137"/>
    </row>
    <row r="153" spans="2:9" ht="9" customHeight="1" x14ac:dyDescent="0.2">
      <c r="E153" s="76"/>
    </row>
    <row r="154" spans="2:9" x14ac:dyDescent="0.2">
      <c r="B154" s="336" t="s">
        <v>289</v>
      </c>
      <c r="C154" s="336"/>
      <c r="D154" s="336"/>
      <c r="E154" s="336"/>
      <c r="F154" s="336"/>
      <c r="G154" s="336"/>
      <c r="H154" s="336"/>
      <c r="I154" s="336"/>
    </row>
    <row r="156" spans="2:9" ht="12" x14ac:dyDescent="0.2">
      <c r="B156" s="134" t="s">
        <v>0</v>
      </c>
      <c r="C156" s="26"/>
    </row>
  </sheetData>
  <mergeCells count="6">
    <mergeCell ref="B154:I154"/>
    <mergeCell ref="B1:I1"/>
    <mergeCell ref="D5:D6"/>
    <mergeCell ref="D4:I4"/>
    <mergeCell ref="E5:I5"/>
    <mergeCell ref="B4:C7"/>
  </mergeCells>
  <hyperlinks>
    <hyperlink ref="B156" location="Índice!A1" display="(Voltar ao Índice)" xr:uid="{00000000-0004-0000-1C00-000000000000}"/>
  </hyperlinks>
  <printOptions horizontalCentered="1"/>
  <pageMargins left="0.27559055118110237" right="0.27559055118110237" top="0.6692913385826772" bottom="0.27559055118110237" header="0" footer="0"/>
  <pageSetup paperSize="9" scale="85" fitToHeight="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R77"/>
  <sheetViews>
    <sheetView showGridLines="0" zoomScaleNormal="100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7" width="15.7109375" style="48" customWidth="1"/>
    <col min="18" max="18" width="16.7109375" style="48" customWidth="1"/>
    <col min="19" max="19" width="6.7109375" style="1" customWidth="1"/>
    <col min="20" max="16384" width="12.5703125" style="1"/>
  </cols>
  <sheetData>
    <row r="1" spans="2:18" ht="24" customHeight="1" x14ac:dyDescent="0.2">
      <c r="B1" s="333" t="s">
        <v>290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</row>
    <row r="2" spans="2:18" ht="18" customHeight="1" x14ac:dyDescent="0.2">
      <c r="B2" s="20"/>
      <c r="C2" s="20"/>
      <c r="D2" s="249"/>
      <c r="E2" s="249"/>
      <c r="F2" s="249"/>
      <c r="G2" s="284"/>
      <c r="H2" s="284"/>
      <c r="I2" s="284"/>
      <c r="J2" s="284"/>
      <c r="K2" s="284"/>
      <c r="L2" s="284"/>
      <c r="M2" s="284"/>
      <c r="N2" s="284"/>
      <c r="O2" s="249"/>
      <c r="P2" s="249"/>
      <c r="Q2" s="249"/>
      <c r="R2" s="249"/>
    </row>
    <row r="3" spans="2:18" ht="12.75" customHeight="1" x14ac:dyDescent="0.2">
      <c r="B3" s="126" t="s">
        <v>218</v>
      </c>
      <c r="C3" s="27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</row>
    <row r="4" spans="2:18" s="6" customFormat="1" ht="24" customHeight="1" x14ac:dyDescent="0.2">
      <c r="B4" s="338" t="s">
        <v>4</v>
      </c>
      <c r="C4" s="339"/>
      <c r="D4" s="335" t="s">
        <v>6</v>
      </c>
      <c r="E4" s="335" t="s">
        <v>7</v>
      </c>
      <c r="F4" s="335" t="s">
        <v>11</v>
      </c>
      <c r="G4" s="335" t="s">
        <v>62</v>
      </c>
      <c r="H4" s="335" t="s">
        <v>63</v>
      </c>
      <c r="I4" s="335" t="s">
        <v>64</v>
      </c>
      <c r="J4" s="335" t="s">
        <v>65</v>
      </c>
      <c r="K4" s="335" t="s">
        <v>12</v>
      </c>
      <c r="L4" s="335" t="s">
        <v>77</v>
      </c>
      <c r="M4" s="335" t="s">
        <v>101</v>
      </c>
      <c r="N4" s="335" t="s">
        <v>78</v>
      </c>
      <c r="O4" s="335" t="s">
        <v>268</v>
      </c>
      <c r="P4" s="335" t="s">
        <v>269</v>
      </c>
      <c r="Q4" s="335" t="s">
        <v>270</v>
      </c>
      <c r="R4" s="334" t="s">
        <v>271</v>
      </c>
    </row>
    <row r="5" spans="2:18" s="6" customFormat="1" ht="24" customHeight="1" x14ac:dyDescent="0.2">
      <c r="B5" s="338"/>
      <c r="C5" s="339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4"/>
    </row>
    <row r="6" spans="2:18" s="6" customFormat="1" ht="24" customHeight="1" x14ac:dyDescent="0.2">
      <c r="B6" s="338"/>
      <c r="C6" s="339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4"/>
    </row>
    <row r="7" spans="2:18" ht="18" customHeight="1" x14ac:dyDescent="0.2">
      <c r="B7" s="338"/>
      <c r="C7" s="339"/>
      <c r="D7" s="136" t="s">
        <v>15</v>
      </c>
      <c r="E7" s="136" t="s">
        <v>15</v>
      </c>
      <c r="F7" s="136" t="s">
        <v>15</v>
      </c>
      <c r="G7" s="158" t="s">
        <v>343</v>
      </c>
      <c r="H7" s="158" t="s">
        <v>343</v>
      </c>
      <c r="I7" s="146" t="s">
        <v>61</v>
      </c>
      <c r="J7" s="162" t="s">
        <v>346</v>
      </c>
      <c r="K7" s="162" t="s">
        <v>344</v>
      </c>
      <c r="L7" s="162" t="s">
        <v>344</v>
      </c>
      <c r="M7" s="162" t="s">
        <v>344</v>
      </c>
      <c r="N7" s="162" t="s">
        <v>344</v>
      </c>
      <c r="O7" s="162" t="s">
        <v>344</v>
      </c>
      <c r="P7" s="162" t="s">
        <v>344</v>
      </c>
      <c r="Q7" s="162" t="s">
        <v>344</v>
      </c>
      <c r="R7" s="163" t="s">
        <v>344</v>
      </c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  <c r="J8" s="50"/>
      <c r="K8" s="50"/>
      <c r="L8" s="50"/>
      <c r="M8" s="50"/>
      <c r="N8" s="50"/>
      <c r="O8" s="50"/>
      <c r="P8" s="50"/>
      <c r="Q8" s="50"/>
      <c r="R8" s="50"/>
    </row>
    <row r="9" spans="2:18" s="11" customFormat="1" ht="15" customHeight="1" x14ac:dyDescent="0.2">
      <c r="B9" s="271" t="s">
        <v>5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</row>
    <row r="10" spans="2:18" s="11" customFormat="1" ht="15" customHeight="1" x14ac:dyDescent="0.2">
      <c r="B10" s="75">
        <v>2020</v>
      </c>
      <c r="C10" s="76"/>
      <c r="D10" s="76">
        <v>28905</v>
      </c>
      <c r="E10" s="76">
        <v>79507</v>
      </c>
      <c r="F10" s="76">
        <v>57782</v>
      </c>
      <c r="G10" s="76">
        <v>962682</v>
      </c>
      <c r="H10" s="76">
        <v>765810</v>
      </c>
      <c r="I10" s="14">
        <v>2.75</v>
      </c>
      <c r="J10" s="14">
        <v>12.11</v>
      </c>
      <c r="K10" s="76">
        <v>4931997</v>
      </c>
      <c r="L10" s="76">
        <v>3377735</v>
      </c>
      <c r="M10" s="76">
        <v>1423371</v>
      </c>
      <c r="N10" s="76">
        <v>555729</v>
      </c>
      <c r="O10" s="76">
        <v>20083918</v>
      </c>
      <c r="P10" s="76">
        <v>8496074</v>
      </c>
      <c r="Q10" s="76">
        <v>11587844</v>
      </c>
      <c r="R10" s="76">
        <v>477639</v>
      </c>
    </row>
    <row r="11" spans="2:18" s="11" customFormat="1" ht="15" customHeight="1" x14ac:dyDescent="0.2">
      <c r="B11" s="75">
        <v>2019</v>
      </c>
      <c r="C11" s="73"/>
      <c r="D11" s="76">
        <v>28905</v>
      </c>
      <c r="E11" s="76">
        <v>79785</v>
      </c>
      <c r="F11" s="76">
        <v>58230</v>
      </c>
      <c r="G11" s="76">
        <v>1004545</v>
      </c>
      <c r="H11" s="76">
        <v>792043</v>
      </c>
      <c r="I11" s="14">
        <v>2.76</v>
      </c>
      <c r="J11" s="14">
        <v>12.59</v>
      </c>
      <c r="K11" s="76">
        <v>5777335</v>
      </c>
      <c r="L11" s="76">
        <v>4210909</v>
      </c>
      <c r="M11" s="76">
        <v>1829871</v>
      </c>
      <c r="N11" s="76">
        <v>859417</v>
      </c>
      <c r="O11" s="76">
        <v>21786173</v>
      </c>
      <c r="P11" s="76">
        <v>9273109</v>
      </c>
      <c r="Q11" s="76">
        <v>12513064</v>
      </c>
      <c r="R11" s="76">
        <v>811785</v>
      </c>
    </row>
    <row r="12" spans="2:18" s="11" customFormat="1" ht="15" customHeight="1" x14ac:dyDescent="0.2">
      <c r="B12" s="75">
        <v>2018</v>
      </c>
      <c r="C12" s="73"/>
      <c r="D12" s="76">
        <v>28123</v>
      </c>
      <c r="E12" s="76">
        <v>74779</v>
      </c>
      <c r="F12" s="76">
        <v>53591</v>
      </c>
      <c r="G12" s="76">
        <v>898613</v>
      </c>
      <c r="H12" s="76">
        <v>706880</v>
      </c>
      <c r="I12" s="14">
        <v>2.66</v>
      </c>
      <c r="J12" s="14">
        <v>12.02</v>
      </c>
      <c r="K12" s="76">
        <v>5124357</v>
      </c>
      <c r="L12" s="76">
        <v>3829162</v>
      </c>
      <c r="M12" s="76">
        <v>1706023</v>
      </c>
      <c r="N12" s="76">
        <v>835531</v>
      </c>
      <c r="O12" s="76">
        <v>20349822</v>
      </c>
      <c r="P12" s="76">
        <v>8704291</v>
      </c>
      <c r="Q12" s="76">
        <v>11645531</v>
      </c>
      <c r="R12" s="76">
        <v>468434</v>
      </c>
    </row>
    <row r="13" spans="2:18" s="11" customFormat="1" ht="15" customHeight="1" x14ac:dyDescent="0.2">
      <c r="B13" s="75">
        <v>2017</v>
      </c>
      <c r="C13" s="73"/>
      <c r="D13" s="76">
        <v>26641</v>
      </c>
      <c r="E13" s="76">
        <v>69652</v>
      </c>
      <c r="F13" s="76">
        <v>49597</v>
      </c>
      <c r="G13" s="76">
        <v>798592</v>
      </c>
      <c r="H13" s="76">
        <v>628816</v>
      </c>
      <c r="I13" s="14">
        <v>2.61</v>
      </c>
      <c r="J13" s="14">
        <v>11.47</v>
      </c>
      <c r="K13" s="76">
        <v>4689649</v>
      </c>
      <c r="L13" s="76">
        <v>3320152</v>
      </c>
      <c r="M13" s="76">
        <v>1525168</v>
      </c>
      <c r="N13" s="76">
        <v>751727</v>
      </c>
      <c r="O13" s="76">
        <v>19789625</v>
      </c>
      <c r="P13" s="76">
        <v>11013257</v>
      </c>
      <c r="Q13" s="76">
        <v>8776368</v>
      </c>
      <c r="R13" s="76">
        <v>363244</v>
      </c>
    </row>
    <row r="14" spans="2:18" s="11" customFormat="1" ht="15" customHeight="1" x14ac:dyDescent="0.2">
      <c r="B14" s="75">
        <v>2016</v>
      </c>
      <c r="C14" s="73"/>
      <c r="D14" s="76">
        <v>25351</v>
      </c>
      <c r="E14" s="76">
        <v>65276</v>
      </c>
      <c r="F14" s="76">
        <v>46315</v>
      </c>
      <c r="G14" s="76">
        <v>728064</v>
      </c>
      <c r="H14" s="76">
        <v>571192</v>
      </c>
      <c r="I14" s="14">
        <v>2.57</v>
      </c>
      <c r="J14" s="14">
        <v>11.15</v>
      </c>
      <c r="K14" s="76">
        <v>4098225</v>
      </c>
      <c r="L14" s="76">
        <v>2861778</v>
      </c>
      <c r="M14" s="76">
        <v>1310818</v>
      </c>
      <c r="N14" s="76">
        <v>609126</v>
      </c>
      <c r="O14" s="76">
        <v>20304471</v>
      </c>
      <c r="P14" s="76">
        <v>11739779</v>
      </c>
      <c r="Q14" s="76">
        <v>8564692</v>
      </c>
      <c r="R14" s="76">
        <v>279497</v>
      </c>
    </row>
    <row r="15" spans="2:18" s="11" customFormat="1" ht="15" customHeight="1" x14ac:dyDescent="0.2">
      <c r="B15" s="75">
        <v>2015</v>
      </c>
      <c r="C15" s="75"/>
      <c r="D15" s="76">
        <v>24618</v>
      </c>
      <c r="E15" s="76">
        <v>64832</v>
      </c>
      <c r="F15" s="76">
        <v>46655</v>
      </c>
      <c r="G15" s="76">
        <v>803862</v>
      </c>
      <c r="H15" s="76">
        <v>611989</v>
      </c>
      <c r="I15" s="14">
        <v>2.63</v>
      </c>
      <c r="J15" s="14">
        <v>12.4</v>
      </c>
      <c r="K15" s="76">
        <v>4462545</v>
      </c>
      <c r="L15" s="76">
        <v>2889458</v>
      </c>
      <c r="M15" s="76">
        <v>1314999</v>
      </c>
      <c r="N15" s="76">
        <v>527536</v>
      </c>
      <c r="O15" s="76">
        <v>31366864</v>
      </c>
      <c r="P15" s="76">
        <v>23141663</v>
      </c>
      <c r="Q15" s="76">
        <v>8225201</v>
      </c>
      <c r="R15" s="76">
        <v>312227</v>
      </c>
    </row>
    <row r="16" spans="2:18" s="11" customFormat="1" ht="15" customHeight="1" x14ac:dyDescent="0.2">
      <c r="B16" s="255" t="s">
        <v>3</v>
      </c>
      <c r="C16" s="73"/>
      <c r="D16" s="73"/>
      <c r="E16" s="76"/>
      <c r="F16" s="76"/>
      <c r="G16" s="76"/>
      <c r="H16" s="76"/>
      <c r="I16" s="14"/>
      <c r="J16" s="14"/>
      <c r="K16" s="76"/>
      <c r="L16" s="76"/>
      <c r="M16" s="76"/>
      <c r="N16" s="76"/>
      <c r="O16" s="76"/>
      <c r="P16" s="14"/>
      <c r="Q16" s="14"/>
      <c r="R16" s="76"/>
    </row>
    <row r="17" spans="2:18" s="11" customFormat="1" ht="15" customHeight="1" x14ac:dyDescent="0.2">
      <c r="B17" s="254" t="s">
        <v>34</v>
      </c>
      <c r="C17" s="208"/>
      <c r="D17" s="208"/>
      <c r="E17" s="208"/>
      <c r="F17" s="76"/>
      <c r="G17" s="76"/>
      <c r="H17" s="76"/>
      <c r="I17" s="14"/>
      <c r="J17" s="14"/>
      <c r="K17" s="76"/>
      <c r="L17" s="76"/>
      <c r="M17" s="76"/>
      <c r="N17" s="76"/>
      <c r="O17" s="76"/>
      <c r="P17" s="14"/>
      <c r="Q17" s="14"/>
      <c r="R17" s="76"/>
    </row>
    <row r="18" spans="2:18" s="11" customFormat="1" ht="15" customHeight="1" x14ac:dyDescent="0.2">
      <c r="B18" s="75">
        <v>2020</v>
      </c>
      <c r="C18" s="208"/>
      <c r="D18" s="76">
        <v>18982</v>
      </c>
      <c r="E18" s="76">
        <v>19917</v>
      </c>
      <c r="F18" s="76">
        <v>1327</v>
      </c>
      <c r="G18" s="76">
        <v>15355</v>
      </c>
      <c r="H18" s="76">
        <v>6614</v>
      </c>
      <c r="I18" s="14">
        <v>1.05</v>
      </c>
      <c r="J18" s="14">
        <v>0.77</v>
      </c>
      <c r="K18" s="76">
        <v>196865</v>
      </c>
      <c r="L18" s="76">
        <v>160262</v>
      </c>
      <c r="M18" s="76">
        <v>105083</v>
      </c>
      <c r="N18" s="76">
        <v>91166</v>
      </c>
      <c r="O18" s="76">
        <v>157909</v>
      </c>
      <c r="P18" s="76">
        <v>40086</v>
      </c>
      <c r="Q18" s="76">
        <v>117823</v>
      </c>
      <c r="R18" s="76">
        <v>11019</v>
      </c>
    </row>
    <row r="19" spans="2:18" s="11" customFormat="1" ht="15" customHeight="1" x14ac:dyDescent="0.2">
      <c r="B19" s="75">
        <v>2019</v>
      </c>
      <c r="C19" s="220"/>
      <c r="D19" s="76">
        <v>19245</v>
      </c>
      <c r="E19" s="76">
        <v>20317</v>
      </c>
      <c r="F19" s="76">
        <v>1659</v>
      </c>
      <c r="G19" s="76">
        <v>18390</v>
      </c>
      <c r="H19" s="76">
        <v>8452</v>
      </c>
      <c r="I19" s="14">
        <v>1.06</v>
      </c>
      <c r="J19" s="14">
        <v>0.91</v>
      </c>
      <c r="K19" s="76">
        <v>239396</v>
      </c>
      <c r="L19" s="76">
        <v>195324</v>
      </c>
      <c r="M19" s="76">
        <v>128360</v>
      </c>
      <c r="N19" s="76">
        <v>111559</v>
      </c>
      <c r="O19" s="76">
        <v>149751</v>
      </c>
      <c r="P19" s="76">
        <v>39246</v>
      </c>
      <c r="Q19" s="76">
        <v>110505</v>
      </c>
      <c r="R19" s="76">
        <v>11774</v>
      </c>
    </row>
    <row r="20" spans="2:18" s="11" customFormat="1" ht="15" customHeight="1" x14ac:dyDescent="0.2">
      <c r="B20" s="75">
        <v>2018</v>
      </c>
      <c r="C20" s="75"/>
      <c r="D20" s="76">
        <v>18908</v>
      </c>
      <c r="E20" s="76">
        <v>19967</v>
      </c>
      <c r="F20" s="76">
        <v>1730</v>
      </c>
      <c r="G20" s="76">
        <v>18388</v>
      </c>
      <c r="H20" s="76">
        <v>8875</v>
      </c>
      <c r="I20" s="14">
        <v>1.06</v>
      </c>
      <c r="J20" s="14">
        <v>0.92</v>
      </c>
      <c r="K20" s="76">
        <v>238253</v>
      </c>
      <c r="L20" s="76">
        <v>192744</v>
      </c>
      <c r="M20" s="76">
        <v>124314</v>
      </c>
      <c r="N20" s="76">
        <v>107696</v>
      </c>
      <c r="O20" s="76">
        <v>166469</v>
      </c>
      <c r="P20" s="76">
        <v>41735</v>
      </c>
      <c r="Q20" s="76">
        <v>124734</v>
      </c>
      <c r="R20" s="76">
        <v>10189</v>
      </c>
    </row>
    <row r="21" spans="2:18" s="11" customFormat="1" ht="15" customHeight="1" x14ac:dyDescent="0.2">
      <c r="B21" s="75">
        <v>2017</v>
      </c>
      <c r="C21" s="75"/>
      <c r="D21" s="76">
        <v>17994</v>
      </c>
      <c r="E21" s="76">
        <v>19009</v>
      </c>
      <c r="F21" s="76">
        <v>1727</v>
      </c>
      <c r="G21" s="76">
        <v>17460</v>
      </c>
      <c r="H21" s="76">
        <v>8654</v>
      </c>
      <c r="I21" s="14">
        <v>1.06</v>
      </c>
      <c r="J21" s="14">
        <v>0.92</v>
      </c>
      <c r="K21" s="76">
        <v>222671</v>
      </c>
      <c r="L21" s="76">
        <v>179270</v>
      </c>
      <c r="M21" s="76">
        <v>113692</v>
      </c>
      <c r="N21" s="76">
        <v>98096</v>
      </c>
      <c r="O21" s="76">
        <v>129803</v>
      </c>
      <c r="P21" s="76">
        <v>37066</v>
      </c>
      <c r="Q21" s="76">
        <v>92737</v>
      </c>
      <c r="R21" s="76">
        <v>8033</v>
      </c>
    </row>
    <row r="22" spans="2:18" s="11" customFormat="1" ht="15" customHeight="1" x14ac:dyDescent="0.2">
      <c r="B22" s="75">
        <v>2016</v>
      </c>
      <c r="C22" s="75"/>
      <c r="D22" s="76">
        <v>17061</v>
      </c>
      <c r="E22" s="76">
        <v>17967</v>
      </c>
      <c r="F22" s="76">
        <v>1649</v>
      </c>
      <c r="G22" s="76">
        <v>15401</v>
      </c>
      <c r="H22" s="76">
        <v>7562</v>
      </c>
      <c r="I22" s="14">
        <v>1.05</v>
      </c>
      <c r="J22" s="14">
        <v>0.86</v>
      </c>
      <c r="K22" s="76">
        <v>202221</v>
      </c>
      <c r="L22" s="76">
        <v>157906</v>
      </c>
      <c r="M22" s="76">
        <v>100711</v>
      </c>
      <c r="N22" s="76">
        <v>87345</v>
      </c>
      <c r="O22" s="76">
        <v>114834</v>
      </c>
      <c r="P22" s="76">
        <v>33199</v>
      </c>
      <c r="Q22" s="76">
        <v>81635</v>
      </c>
      <c r="R22" s="76">
        <v>7011</v>
      </c>
    </row>
    <row r="23" spans="2:18" s="11" customFormat="1" ht="15" customHeight="1" x14ac:dyDescent="0.2">
      <c r="B23" s="75">
        <v>2015</v>
      </c>
      <c r="C23" s="75"/>
      <c r="D23" s="76">
        <v>16375</v>
      </c>
      <c r="E23" s="76">
        <v>17316</v>
      </c>
      <c r="F23" s="76">
        <v>1678</v>
      </c>
      <c r="G23" s="76">
        <v>14820</v>
      </c>
      <c r="H23" s="76">
        <v>7413</v>
      </c>
      <c r="I23" s="14">
        <v>1.06</v>
      </c>
      <c r="J23" s="14">
        <v>0.86</v>
      </c>
      <c r="K23" s="76">
        <v>190910</v>
      </c>
      <c r="L23" s="76">
        <v>147772</v>
      </c>
      <c r="M23" s="76">
        <v>91497</v>
      </c>
      <c r="N23" s="76">
        <v>78227</v>
      </c>
      <c r="O23" s="76">
        <v>119086</v>
      </c>
      <c r="P23" s="76">
        <v>35171</v>
      </c>
      <c r="Q23" s="76">
        <v>83915</v>
      </c>
      <c r="R23" s="76">
        <v>6996</v>
      </c>
    </row>
    <row r="24" spans="2:18" s="11" customFormat="1" ht="15" customHeight="1" x14ac:dyDescent="0.2">
      <c r="B24" s="254" t="s">
        <v>35</v>
      </c>
      <c r="C24" s="208"/>
      <c r="D24" s="208"/>
      <c r="E24" s="208"/>
      <c r="F24" s="76"/>
      <c r="G24" s="76"/>
      <c r="H24" s="76"/>
      <c r="I24" s="14"/>
      <c r="J24" s="14"/>
      <c r="K24" s="76"/>
      <c r="L24" s="76"/>
      <c r="M24" s="76"/>
      <c r="N24" s="76"/>
      <c r="O24" s="76"/>
      <c r="P24" s="14"/>
      <c r="Q24" s="14"/>
      <c r="R24" s="76"/>
    </row>
    <row r="25" spans="2:18" s="11" customFormat="1" ht="15" customHeight="1" x14ac:dyDescent="0.2">
      <c r="B25" s="75">
        <v>2020</v>
      </c>
      <c r="C25" s="208"/>
      <c r="D25" s="76">
        <v>9923</v>
      </c>
      <c r="E25" s="76">
        <v>59590</v>
      </c>
      <c r="F25" s="76">
        <v>56455</v>
      </c>
      <c r="G25" s="76">
        <v>947327</v>
      </c>
      <c r="H25" s="76">
        <v>759196</v>
      </c>
      <c r="I25" s="14">
        <v>6.01</v>
      </c>
      <c r="J25" s="14">
        <v>15.9</v>
      </c>
      <c r="K25" s="76">
        <v>4735132</v>
      </c>
      <c r="L25" s="76">
        <v>3217473</v>
      </c>
      <c r="M25" s="76">
        <v>1318289</v>
      </c>
      <c r="N25" s="76">
        <v>464563</v>
      </c>
      <c r="O25" s="76">
        <v>19926009</v>
      </c>
      <c r="P25" s="76">
        <v>8455988</v>
      </c>
      <c r="Q25" s="76">
        <v>11470021</v>
      </c>
      <c r="R25" s="76">
        <v>466621</v>
      </c>
    </row>
    <row r="26" spans="2:18" s="11" customFormat="1" ht="15" customHeight="1" x14ac:dyDescent="0.2">
      <c r="B26" s="75">
        <v>2019</v>
      </c>
      <c r="C26" s="220"/>
      <c r="D26" s="76">
        <v>9660</v>
      </c>
      <c r="E26" s="76">
        <v>59468</v>
      </c>
      <c r="F26" s="76">
        <v>56571</v>
      </c>
      <c r="G26" s="76">
        <v>986156</v>
      </c>
      <c r="H26" s="76">
        <v>783591</v>
      </c>
      <c r="I26" s="14">
        <v>6.16</v>
      </c>
      <c r="J26" s="14">
        <v>16.579999999999998</v>
      </c>
      <c r="K26" s="76">
        <v>5537939</v>
      </c>
      <c r="L26" s="76">
        <v>4015585</v>
      </c>
      <c r="M26" s="76">
        <v>1701511</v>
      </c>
      <c r="N26" s="76">
        <v>747858</v>
      </c>
      <c r="O26" s="76">
        <v>21636422</v>
      </c>
      <c r="P26" s="76">
        <v>9233862</v>
      </c>
      <c r="Q26" s="76">
        <v>12402560</v>
      </c>
      <c r="R26" s="76">
        <v>800010</v>
      </c>
    </row>
    <row r="27" spans="2:18" s="11" customFormat="1" ht="15" customHeight="1" x14ac:dyDescent="0.2">
      <c r="B27" s="75">
        <v>2018</v>
      </c>
      <c r="C27" s="198"/>
      <c r="D27" s="76">
        <v>9215</v>
      </c>
      <c r="E27" s="76">
        <v>54812</v>
      </c>
      <c r="F27" s="76">
        <v>51861</v>
      </c>
      <c r="G27" s="76">
        <v>880225</v>
      </c>
      <c r="H27" s="76">
        <v>698005</v>
      </c>
      <c r="I27" s="14">
        <v>5.95</v>
      </c>
      <c r="J27" s="14">
        <v>16.059999999999999</v>
      </c>
      <c r="K27" s="76">
        <v>4886104</v>
      </c>
      <c r="L27" s="76">
        <v>3636417</v>
      </c>
      <c r="M27" s="76">
        <v>1581709</v>
      </c>
      <c r="N27" s="76">
        <v>727835</v>
      </c>
      <c r="O27" s="76">
        <v>20183353</v>
      </c>
      <c r="P27" s="76">
        <v>8662556</v>
      </c>
      <c r="Q27" s="76">
        <v>11520797</v>
      </c>
      <c r="R27" s="76">
        <v>458245</v>
      </c>
    </row>
    <row r="28" spans="2:18" s="11" customFormat="1" ht="15" customHeight="1" x14ac:dyDescent="0.2">
      <c r="B28" s="75">
        <v>2017</v>
      </c>
      <c r="C28" s="187"/>
      <c r="D28" s="76">
        <v>8647</v>
      </c>
      <c r="E28" s="76">
        <v>50643</v>
      </c>
      <c r="F28" s="76">
        <v>47870</v>
      </c>
      <c r="G28" s="76">
        <v>781132</v>
      </c>
      <c r="H28" s="76">
        <v>620161</v>
      </c>
      <c r="I28" s="14">
        <v>5.86</v>
      </c>
      <c r="J28" s="14">
        <v>15.42</v>
      </c>
      <c r="K28" s="76">
        <v>4466979</v>
      </c>
      <c r="L28" s="76">
        <v>3140882</v>
      </c>
      <c r="M28" s="76">
        <v>1411476</v>
      </c>
      <c r="N28" s="76">
        <v>653631</v>
      </c>
      <c r="O28" s="76">
        <v>19659822</v>
      </c>
      <c r="P28" s="76">
        <v>10976191</v>
      </c>
      <c r="Q28" s="76">
        <v>8683631</v>
      </c>
      <c r="R28" s="76">
        <v>355211</v>
      </c>
    </row>
    <row r="29" spans="2:18" s="11" customFormat="1" ht="15" customHeight="1" x14ac:dyDescent="0.2">
      <c r="B29" s="75">
        <v>2016</v>
      </c>
      <c r="C29" s="79"/>
      <c r="D29" s="76">
        <v>8290</v>
      </c>
      <c r="E29" s="76">
        <v>47309</v>
      </c>
      <c r="F29" s="76">
        <v>44666</v>
      </c>
      <c r="G29" s="76">
        <v>712662</v>
      </c>
      <c r="H29" s="76">
        <v>563630</v>
      </c>
      <c r="I29" s="14">
        <v>5.71</v>
      </c>
      <c r="J29" s="14">
        <v>15.06</v>
      </c>
      <c r="K29" s="76">
        <v>3896004</v>
      </c>
      <c r="L29" s="76">
        <v>2703872</v>
      </c>
      <c r="M29" s="76">
        <v>1210107</v>
      </c>
      <c r="N29" s="76">
        <v>521781</v>
      </c>
      <c r="O29" s="76">
        <v>20189637</v>
      </c>
      <c r="P29" s="76">
        <v>11706580</v>
      </c>
      <c r="Q29" s="76">
        <v>8483057</v>
      </c>
      <c r="R29" s="76">
        <v>272486</v>
      </c>
    </row>
    <row r="30" spans="2:18" s="11" customFormat="1" ht="15" customHeight="1" x14ac:dyDescent="0.2">
      <c r="B30" s="75">
        <v>2015</v>
      </c>
      <c r="C30" s="75"/>
      <c r="D30" s="76">
        <v>8243</v>
      </c>
      <c r="E30" s="76">
        <v>47516</v>
      </c>
      <c r="F30" s="76">
        <v>44977</v>
      </c>
      <c r="G30" s="76">
        <v>789042</v>
      </c>
      <c r="H30" s="76">
        <v>604576</v>
      </c>
      <c r="I30" s="14">
        <v>5.76</v>
      </c>
      <c r="J30" s="14">
        <v>16.61</v>
      </c>
      <c r="K30" s="76">
        <v>4271635</v>
      </c>
      <c r="L30" s="76">
        <v>2741686</v>
      </c>
      <c r="M30" s="76">
        <v>1223502</v>
      </c>
      <c r="N30" s="76">
        <v>449310</v>
      </c>
      <c r="O30" s="76">
        <v>31247778</v>
      </c>
      <c r="P30" s="76">
        <v>23106492</v>
      </c>
      <c r="Q30" s="76">
        <v>8141285</v>
      </c>
      <c r="R30" s="76">
        <v>305230</v>
      </c>
    </row>
    <row r="31" spans="2:18" s="11" customFormat="1" ht="15" customHeight="1" x14ac:dyDescent="0.2">
      <c r="B31" s="255" t="s">
        <v>55</v>
      </c>
      <c r="C31" s="73"/>
      <c r="D31" s="73"/>
      <c r="E31" s="76"/>
      <c r="F31" s="76"/>
      <c r="G31" s="76"/>
      <c r="H31" s="76"/>
      <c r="I31" s="14"/>
      <c r="J31" s="14"/>
      <c r="K31" s="76"/>
      <c r="L31" s="76"/>
      <c r="M31" s="76"/>
      <c r="N31" s="76"/>
      <c r="O31" s="76"/>
      <c r="P31" s="14"/>
      <c r="Q31" s="14"/>
      <c r="R31" s="76"/>
    </row>
    <row r="32" spans="2:18" s="11" customFormat="1" ht="15" customHeight="1" x14ac:dyDescent="0.2">
      <c r="B32" s="272" t="s">
        <v>56</v>
      </c>
      <c r="C32" s="75"/>
      <c r="D32" s="76"/>
      <c r="E32" s="76"/>
      <c r="F32" s="76"/>
      <c r="G32" s="76"/>
      <c r="H32" s="76"/>
      <c r="I32" s="14"/>
      <c r="J32" s="14"/>
      <c r="K32" s="76"/>
      <c r="L32" s="76"/>
      <c r="M32" s="76"/>
      <c r="N32" s="76"/>
      <c r="O32" s="76"/>
      <c r="P32" s="14"/>
      <c r="Q32" s="14"/>
      <c r="R32" s="76"/>
    </row>
    <row r="33" spans="2:18" s="11" customFormat="1" ht="15" customHeight="1" x14ac:dyDescent="0.2">
      <c r="B33" s="75">
        <v>2020</v>
      </c>
      <c r="C33" s="75"/>
      <c r="D33" s="76">
        <v>28884</v>
      </c>
      <c r="E33" s="76">
        <v>69546</v>
      </c>
      <c r="F33" s="76">
        <v>47826</v>
      </c>
      <c r="G33" s="76">
        <v>757706</v>
      </c>
      <c r="H33" s="76">
        <v>604379</v>
      </c>
      <c r="I33" s="14">
        <v>2.41</v>
      </c>
      <c r="J33" s="14">
        <v>10.9</v>
      </c>
      <c r="K33" s="76">
        <v>3917607</v>
      </c>
      <c r="L33" s="76">
        <v>2604469</v>
      </c>
      <c r="M33" s="76">
        <v>1096375</v>
      </c>
      <c r="N33" s="76">
        <v>423651</v>
      </c>
      <c r="O33" s="76">
        <v>17696583</v>
      </c>
      <c r="P33" s="76">
        <v>7139329</v>
      </c>
      <c r="Q33" s="76">
        <v>10557254</v>
      </c>
      <c r="R33" s="76">
        <v>408928</v>
      </c>
    </row>
    <row r="34" spans="2:18" s="11" customFormat="1" ht="15" customHeight="1" x14ac:dyDescent="0.2">
      <c r="B34" s="75">
        <v>2019</v>
      </c>
      <c r="C34" s="75"/>
      <c r="D34" s="76">
        <v>28884</v>
      </c>
      <c r="E34" s="76">
        <v>70185</v>
      </c>
      <c r="F34" s="76">
        <v>48635</v>
      </c>
      <c r="G34" s="76">
        <v>788588</v>
      </c>
      <c r="H34" s="76">
        <v>620895</v>
      </c>
      <c r="I34" s="14">
        <v>2.4300000000000002</v>
      </c>
      <c r="J34" s="14">
        <v>11.24</v>
      </c>
      <c r="K34" s="76">
        <v>4554158</v>
      </c>
      <c r="L34" s="76">
        <v>3183516</v>
      </c>
      <c r="M34" s="76">
        <v>1365528</v>
      </c>
      <c r="N34" s="76">
        <v>612539</v>
      </c>
      <c r="O34" s="76">
        <v>19240229</v>
      </c>
      <c r="P34" s="76">
        <v>7852119</v>
      </c>
      <c r="Q34" s="76">
        <v>11388110</v>
      </c>
      <c r="R34" s="76">
        <v>362157</v>
      </c>
    </row>
    <row r="35" spans="2:18" s="11" customFormat="1" ht="15" customHeight="1" x14ac:dyDescent="0.2">
      <c r="B35" s="75">
        <v>2018</v>
      </c>
      <c r="C35" s="75"/>
      <c r="D35" s="76">
        <v>28106</v>
      </c>
      <c r="E35" s="76">
        <v>66957</v>
      </c>
      <c r="F35" s="76">
        <v>45769</v>
      </c>
      <c r="G35" s="76">
        <v>720179</v>
      </c>
      <c r="H35" s="76">
        <v>565552</v>
      </c>
      <c r="I35" s="14">
        <v>2.38</v>
      </c>
      <c r="J35" s="14">
        <v>10.76</v>
      </c>
      <c r="K35" s="76">
        <v>4123035</v>
      </c>
      <c r="L35" s="76">
        <v>3016559</v>
      </c>
      <c r="M35" s="76">
        <v>1310380</v>
      </c>
      <c r="N35" s="76">
        <v>623602</v>
      </c>
      <c r="O35" s="76">
        <v>18024833</v>
      </c>
      <c r="P35" s="76">
        <v>7343511</v>
      </c>
      <c r="Q35" s="76">
        <v>10681322</v>
      </c>
      <c r="R35" s="76">
        <v>367009</v>
      </c>
    </row>
    <row r="36" spans="2:18" s="11" customFormat="1" ht="15" customHeight="1" x14ac:dyDescent="0.2">
      <c r="B36" s="75">
        <v>2017</v>
      </c>
      <c r="C36" s="75"/>
      <c r="D36" s="76">
        <v>26625</v>
      </c>
      <c r="E36" s="76">
        <v>62188</v>
      </c>
      <c r="F36" s="76">
        <v>42133</v>
      </c>
      <c r="G36" s="76">
        <v>633267</v>
      </c>
      <c r="H36" s="76">
        <v>497131</v>
      </c>
      <c r="I36" s="14">
        <v>2.34</v>
      </c>
      <c r="J36" s="14">
        <v>10.18</v>
      </c>
      <c r="K36" s="76">
        <v>3850755</v>
      </c>
      <c r="L36" s="76">
        <v>2606264</v>
      </c>
      <c r="M36" s="76">
        <v>1161349</v>
      </c>
      <c r="N36" s="76">
        <v>563099</v>
      </c>
      <c r="O36" s="76">
        <v>17538191</v>
      </c>
      <c r="P36" s="76">
        <v>9572736</v>
      </c>
      <c r="Q36" s="76">
        <v>7965456</v>
      </c>
      <c r="R36" s="76">
        <v>289851</v>
      </c>
    </row>
    <row r="37" spans="2:18" s="11" customFormat="1" ht="15" customHeight="1" x14ac:dyDescent="0.2">
      <c r="B37" s="75">
        <v>2016</v>
      </c>
      <c r="C37" s="75"/>
      <c r="D37" s="76">
        <v>25336</v>
      </c>
      <c r="E37" s="76">
        <v>58411</v>
      </c>
      <c r="F37" s="76">
        <v>39450</v>
      </c>
      <c r="G37" s="76">
        <v>572860</v>
      </c>
      <c r="H37" s="76">
        <v>448905</v>
      </c>
      <c r="I37" s="14">
        <v>2.31</v>
      </c>
      <c r="J37" s="14">
        <v>9.81</v>
      </c>
      <c r="K37" s="76">
        <v>3342436</v>
      </c>
      <c r="L37" s="76">
        <v>2215480</v>
      </c>
      <c r="M37" s="76">
        <v>974343</v>
      </c>
      <c r="N37" s="76">
        <v>435200</v>
      </c>
      <c r="O37" s="76">
        <v>17985821</v>
      </c>
      <c r="P37" s="76">
        <v>10249677</v>
      </c>
      <c r="Q37" s="76">
        <v>7736143</v>
      </c>
      <c r="R37" s="76">
        <v>244602</v>
      </c>
    </row>
    <row r="38" spans="2:18" s="11" customFormat="1" ht="15" customHeight="1" x14ac:dyDescent="0.2">
      <c r="B38" s="75">
        <v>2015</v>
      </c>
      <c r="C38" s="75"/>
      <c r="D38" s="76">
        <v>24605</v>
      </c>
      <c r="E38" s="76">
        <v>56545</v>
      </c>
      <c r="F38" s="76">
        <v>38369</v>
      </c>
      <c r="G38" s="76">
        <v>546580</v>
      </c>
      <c r="H38" s="76">
        <v>428220</v>
      </c>
      <c r="I38" s="191">
        <v>2.2999999999999998</v>
      </c>
      <c r="J38" s="11">
        <v>9.67</v>
      </c>
      <c r="K38" s="76">
        <v>3223690</v>
      </c>
      <c r="L38" s="76">
        <v>2108187</v>
      </c>
      <c r="M38" s="76">
        <v>924655</v>
      </c>
      <c r="N38" s="76">
        <v>401227</v>
      </c>
      <c r="O38" s="76">
        <v>15373507</v>
      </c>
      <c r="P38" s="76">
        <v>8488640</v>
      </c>
      <c r="Q38" s="76">
        <v>6884867</v>
      </c>
      <c r="R38" s="76">
        <v>289584</v>
      </c>
    </row>
    <row r="39" spans="2:18" s="11" customFormat="1" ht="15" customHeight="1" x14ac:dyDescent="0.2">
      <c r="B39" s="272" t="s">
        <v>57</v>
      </c>
      <c r="C39" s="116"/>
      <c r="D39" s="76"/>
      <c r="E39" s="76"/>
      <c r="F39" s="76"/>
      <c r="G39" s="76"/>
      <c r="H39" s="76"/>
      <c r="I39" s="14"/>
      <c r="J39" s="14"/>
      <c r="K39" s="76"/>
      <c r="L39" s="76"/>
      <c r="M39" s="76"/>
      <c r="N39" s="76"/>
      <c r="O39" s="76"/>
      <c r="P39" s="14"/>
      <c r="Q39" s="14"/>
      <c r="R39" s="76"/>
    </row>
    <row r="40" spans="2:18" s="11" customFormat="1" ht="15" customHeight="1" x14ac:dyDescent="0.2">
      <c r="B40" s="75">
        <v>2020</v>
      </c>
      <c r="C40" s="256"/>
      <c r="D40" s="76">
        <v>27771</v>
      </c>
      <c r="E40" s="76">
        <v>39799</v>
      </c>
      <c r="F40" s="76">
        <v>18169</v>
      </c>
      <c r="G40" s="76">
        <v>228173</v>
      </c>
      <c r="H40" s="76">
        <v>178863</v>
      </c>
      <c r="I40" s="14">
        <v>1.43</v>
      </c>
      <c r="J40" s="14">
        <v>5.73</v>
      </c>
      <c r="K40" s="76">
        <v>1302375</v>
      </c>
      <c r="L40" s="76">
        <v>886794</v>
      </c>
      <c r="M40" s="76">
        <v>393160</v>
      </c>
      <c r="N40" s="76">
        <v>179379</v>
      </c>
      <c r="O40" s="76">
        <v>11899481</v>
      </c>
      <c r="P40" s="76">
        <v>4132496</v>
      </c>
      <c r="Q40" s="76">
        <v>7766985</v>
      </c>
      <c r="R40" s="76">
        <v>141204</v>
      </c>
    </row>
    <row r="41" spans="2:18" s="11" customFormat="1" ht="15" customHeight="1" x14ac:dyDescent="0.2">
      <c r="B41" s="75">
        <v>2019</v>
      </c>
      <c r="C41" s="221"/>
      <c r="D41" s="76">
        <v>27755</v>
      </c>
      <c r="E41" s="76">
        <v>39659</v>
      </c>
      <c r="F41" s="76">
        <v>18199</v>
      </c>
      <c r="G41" s="76">
        <v>227266</v>
      </c>
      <c r="H41" s="76">
        <v>175721</v>
      </c>
      <c r="I41" s="14">
        <v>1.43</v>
      </c>
      <c r="J41" s="14">
        <v>5.73</v>
      </c>
      <c r="K41" s="76">
        <v>1428631</v>
      </c>
      <c r="L41" s="76">
        <v>1096729</v>
      </c>
      <c r="M41" s="76">
        <v>462809</v>
      </c>
      <c r="N41" s="76">
        <v>238262</v>
      </c>
      <c r="O41" s="76">
        <v>13564121</v>
      </c>
      <c r="P41" s="76">
        <v>5064062</v>
      </c>
      <c r="Q41" s="76">
        <v>8500059</v>
      </c>
      <c r="R41" s="76">
        <v>171596</v>
      </c>
    </row>
    <row r="42" spans="2:18" s="11" customFormat="1" ht="15" customHeight="1" x14ac:dyDescent="0.2">
      <c r="B42" s="75">
        <v>2018</v>
      </c>
      <c r="C42" s="199"/>
      <c r="D42" s="76">
        <v>27047</v>
      </c>
      <c r="E42" s="76">
        <v>38378</v>
      </c>
      <c r="F42" s="76">
        <v>17325</v>
      </c>
      <c r="G42" s="76">
        <v>210061</v>
      </c>
      <c r="H42" s="76">
        <v>161237</v>
      </c>
      <c r="I42" s="14">
        <v>1.42</v>
      </c>
      <c r="J42" s="14">
        <v>5.47</v>
      </c>
      <c r="K42" s="76">
        <v>1276081</v>
      </c>
      <c r="L42" s="76">
        <v>1109212</v>
      </c>
      <c r="M42" s="76">
        <v>447028</v>
      </c>
      <c r="N42" s="76">
        <v>240678</v>
      </c>
      <c r="O42" s="76">
        <v>12875072</v>
      </c>
      <c r="P42" s="76">
        <v>4643973</v>
      </c>
      <c r="Q42" s="76">
        <v>8231098</v>
      </c>
      <c r="R42" s="76">
        <v>216086</v>
      </c>
    </row>
    <row r="43" spans="2:18" s="11" customFormat="1" ht="15" customHeight="1" x14ac:dyDescent="0.2">
      <c r="B43" s="75">
        <v>2017</v>
      </c>
      <c r="C43" s="188"/>
      <c r="D43" s="76">
        <v>25658</v>
      </c>
      <c r="E43" s="76">
        <v>36533</v>
      </c>
      <c r="F43" s="76">
        <v>16622</v>
      </c>
      <c r="G43" s="76">
        <v>193771</v>
      </c>
      <c r="H43" s="76">
        <v>149110</v>
      </c>
      <c r="I43" s="14">
        <v>1.42</v>
      </c>
      <c r="J43" s="14">
        <v>5.3</v>
      </c>
      <c r="K43" s="76">
        <v>1201728</v>
      </c>
      <c r="L43" s="76">
        <v>826191</v>
      </c>
      <c r="M43" s="76">
        <v>376983</v>
      </c>
      <c r="N43" s="76">
        <v>185124</v>
      </c>
      <c r="O43" s="76">
        <v>12714176</v>
      </c>
      <c r="P43" s="76">
        <v>7050999</v>
      </c>
      <c r="Q43" s="76">
        <v>5663176</v>
      </c>
      <c r="R43" s="76">
        <v>180042</v>
      </c>
    </row>
    <row r="44" spans="2:18" s="11" customFormat="1" ht="15" customHeight="1" x14ac:dyDescent="0.2">
      <c r="B44" s="75">
        <v>2016</v>
      </c>
      <c r="C44" s="165"/>
      <c r="D44" s="76">
        <v>24430</v>
      </c>
      <c r="E44" s="76">
        <v>34715</v>
      </c>
      <c r="F44" s="76">
        <v>15863</v>
      </c>
      <c r="G44" s="76">
        <v>178801</v>
      </c>
      <c r="H44" s="76">
        <v>137596</v>
      </c>
      <c r="I44" s="14">
        <v>1.42</v>
      </c>
      <c r="J44" s="14">
        <v>5.15</v>
      </c>
      <c r="K44" s="76">
        <v>1078506</v>
      </c>
      <c r="L44" s="76">
        <v>712932</v>
      </c>
      <c r="M44" s="76">
        <v>319263</v>
      </c>
      <c r="N44" s="76">
        <v>142785</v>
      </c>
      <c r="O44" s="76">
        <v>13465468</v>
      </c>
      <c r="P44" s="76">
        <v>7818555</v>
      </c>
      <c r="Q44" s="76">
        <v>5646913</v>
      </c>
      <c r="R44" s="76">
        <v>92219</v>
      </c>
    </row>
    <row r="45" spans="2:18" s="11" customFormat="1" ht="15" customHeight="1" x14ac:dyDescent="0.2">
      <c r="B45" s="75">
        <v>2015</v>
      </c>
      <c r="C45" s="75"/>
      <c r="D45" s="76">
        <v>23735</v>
      </c>
      <c r="E45" s="76">
        <v>33652</v>
      </c>
      <c r="F45" s="76">
        <v>15554</v>
      </c>
      <c r="G45" s="76">
        <v>168474</v>
      </c>
      <c r="H45" s="76">
        <v>129855</v>
      </c>
      <c r="I45" s="14">
        <v>1.42</v>
      </c>
      <c r="J45" s="14">
        <v>5.01</v>
      </c>
      <c r="K45" s="76">
        <v>1017364</v>
      </c>
      <c r="L45" s="76">
        <v>666787</v>
      </c>
      <c r="M45" s="76">
        <v>286969</v>
      </c>
      <c r="N45" s="76">
        <v>114741</v>
      </c>
      <c r="O45" s="76">
        <v>9764556</v>
      </c>
      <c r="P45" s="76">
        <v>5857918</v>
      </c>
      <c r="Q45" s="76">
        <v>3906638</v>
      </c>
      <c r="R45" s="76">
        <v>96766</v>
      </c>
    </row>
    <row r="46" spans="2:18" s="11" customFormat="1" ht="15" customHeight="1" x14ac:dyDescent="0.2">
      <c r="B46" s="272" t="s">
        <v>58</v>
      </c>
      <c r="C46" s="239"/>
      <c r="D46" s="239"/>
      <c r="E46" s="76"/>
      <c r="F46" s="76"/>
      <c r="G46" s="76"/>
      <c r="H46" s="76"/>
      <c r="I46" s="14"/>
      <c r="J46" s="14"/>
      <c r="K46" s="76"/>
      <c r="L46" s="76"/>
      <c r="M46" s="76"/>
      <c r="N46" s="76"/>
      <c r="O46" s="76"/>
      <c r="P46" s="14"/>
      <c r="Q46" s="14"/>
      <c r="R46" s="76"/>
    </row>
    <row r="47" spans="2:18" s="11" customFormat="1" ht="15" customHeight="1" x14ac:dyDescent="0.2">
      <c r="B47" s="75">
        <v>2020</v>
      </c>
      <c r="C47" s="239"/>
      <c r="D47" s="76">
        <v>961</v>
      </c>
      <c r="E47" s="76">
        <v>17361</v>
      </c>
      <c r="F47" s="76">
        <v>17282</v>
      </c>
      <c r="G47" s="76">
        <v>283283</v>
      </c>
      <c r="H47" s="76">
        <v>227613</v>
      </c>
      <c r="I47" s="14">
        <v>18.07</v>
      </c>
      <c r="J47" s="14">
        <v>16.32</v>
      </c>
      <c r="K47" s="76">
        <v>1479037</v>
      </c>
      <c r="L47" s="76">
        <v>873383</v>
      </c>
      <c r="M47" s="76">
        <v>380175</v>
      </c>
      <c r="N47" s="76">
        <v>143299</v>
      </c>
      <c r="O47" s="76">
        <v>3135414</v>
      </c>
      <c r="P47" s="76">
        <v>1691163</v>
      </c>
      <c r="Q47" s="76">
        <v>1444251</v>
      </c>
      <c r="R47" s="76">
        <v>112892</v>
      </c>
    </row>
    <row r="48" spans="2:18" s="11" customFormat="1" ht="15" customHeight="1" x14ac:dyDescent="0.2">
      <c r="B48" s="75">
        <v>2019</v>
      </c>
      <c r="C48" s="221"/>
      <c r="D48" s="76">
        <v>967</v>
      </c>
      <c r="E48" s="76">
        <v>17327</v>
      </c>
      <c r="F48" s="76">
        <v>17251</v>
      </c>
      <c r="G48" s="76">
        <v>286146</v>
      </c>
      <c r="H48" s="76">
        <v>227503</v>
      </c>
      <c r="I48" s="14">
        <v>17.920000000000002</v>
      </c>
      <c r="J48" s="14">
        <v>16.510000000000002</v>
      </c>
      <c r="K48" s="76">
        <v>1697383</v>
      </c>
      <c r="L48" s="76">
        <v>1068278</v>
      </c>
      <c r="M48" s="76">
        <v>443297</v>
      </c>
      <c r="N48" s="76">
        <v>177655</v>
      </c>
      <c r="O48" s="76">
        <v>3145768</v>
      </c>
      <c r="P48" s="76">
        <v>1649144</v>
      </c>
      <c r="Q48" s="76">
        <v>1496625</v>
      </c>
      <c r="R48" s="76">
        <v>73023</v>
      </c>
    </row>
    <row r="49" spans="2:18" s="11" customFormat="1" ht="15" customHeight="1" x14ac:dyDescent="0.2">
      <c r="B49" s="75">
        <v>2018</v>
      </c>
      <c r="C49" s="199"/>
      <c r="D49" s="76">
        <v>909</v>
      </c>
      <c r="E49" s="76">
        <v>16526</v>
      </c>
      <c r="F49" s="76">
        <v>16417</v>
      </c>
      <c r="G49" s="76">
        <v>268780</v>
      </c>
      <c r="H49" s="76">
        <v>213816</v>
      </c>
      <c r="I49" s="14">
        <v>18.18</v>
      </c>
      <c r="J49" s="14">
        <v>16.260000000000002</v>
      </c>
      <c r="K49" s="76">
        <v>1511242</v>
      </c>
      <c r="L49" s="76">
        <v>948591</v>
      </c>
      <c r="M49" s="76">
        <v>416890</v>
      </c>
      <c r="N49" s="76">
        <v>171809</v>
      </c>
      <c r="O49" s="76">
        <v>3291023</v>
      </c>
      <c r="P49" s="76">
        <v>1710355</v>
      </c>
      <c r="Q49" s="76">
        <v>1580669</v>
      </c>
      <c r="R49" s="76">
        <v>67328</v>
      </c>
    </row>
    <row r="50" spans="2:18" s="11" customFormat="1" ht="15" customHeight="1" x14ac:dyDescent="0.2">
      <c r="B50" s="75">
        <v>2017</v>
      </c>
      <c r="C50" s="188"/>
      <c r="D50" s="76">
        <v>832</v>
      </c>
      <c r="E50" s="76">
        <v>15050</v>
      </c>
      <c r="F50" s="76">
        <v>14937</v>
      </c>
      <c r="G50" s="76">
        <v>233148</v>
      </c>
      <c r="H50" s="76">
        <v>185303</v>
      </c>
      <c r="I50" s="14">
        <v>18.09</v>
      </c>
      <c r="J50" s="14">
        <v>15.49</v>
      </c>
      <c r="K50" s="76">
        <v>1383103</v>
      </c>
      <c r="L50" s="76">
        <v>895297</v>
      </c>
      <c r="M50" s="76">
        <v>374859</v>
      </c>
      <c r="N50" s="76">
        <v>165121</v>
      </c>
      <c r="O50" s="76">
        <v>3070108</v>
      </c>
      <c r="P50" s="76">
        <v>1568231</v>
      </c>
      <c r="Q50" s="76">
        <v>1501877</v>
      </c>
      <c r="R50" s="76">
        <v>61715</v>
      </c>
    </row>
    <row r="51" spans="2:18" s="11" customFormat="1" ht="15" customHeight="1" x14ac:dyDescent="0.2">
      <c r="B51" s="75">
        <v>2016</v>
      </c>
      <c r="C51" s="165"/>
      <c r="D51" s="76">
        <v>794</v>
      </c>
      <c r="E51" s="76">
        <v>14467</v>
      </c>
      <c r="F51" s="76">
        <v>14371</v>
      </c>
      <c r="G51" s="76">
        <v>219357</v>
      </c>
      <c r="H51" s="76">
        <v>174558</v>
      </c>
      <c r="I51" s="14">
        <v>18.22</v>
      </c>
      <c r="J51" s="14">
        <v>15.16</v>
      </c>
      <c r="K51" s="76">
        <v>1270902</v>
      </c>
      <c r="L51" s="76">
        <v>817335</v>
      </c>
      <c r="M51" s="76">
        <v>341864</v>
      </c>
      <c r="N51" s="76">
        <v>141519</v>
      </c>
      <c r="O51" s="76">
        <v>2941292</v>
      </c>
      <c r="P51" s="76">
        <v>1532769</v>
      </c>
      <c r="Q51" s="76">
        <v>1408523</v>
      </c>
      <c r="R51" s="76">
        <v>51401</v>
      </c>
    </row>
    <row r="52" spans="2:18" s="11" customFormat="1" ht="15" customHeight="1" x14ac:dyDescent="0.2">
      <c r="B52" s="75">
        <v>2015</v>
      </c>
      <c r="C52" s="75"/>
      <c r="D52" s="76">
        <v>758</v>
      </c>
      <c r="E52" s="76">
        <v>13965</v>
      </c>
      <c r="F52" s="76">
        <v>13912</v>
      </c>
      <c r="G52" s="76">
        <v>209058</v>
      </c>
      <c r="H52" s="76">
        <v>165640</v>
      </c>
      <c r="I52" s="14">
        <v>18.420000000000002</v>
      </c>
      <c r="J52" s="14">
        <v>14.97</v>
      </c>
      <c r="K52" s="76">
        <v>1146397</v>
      </c>
      <c r="L52" s="76">
        <v>734397</v>
      </c>
      <c r="M52" s="76">
        <v>297944</v>
      </c>
      <c r="N52" s="76">
        <v>106027</v>
      </c>
      <c r="O52" s="76">
        <v>3558598</v>
      </c>
      <c r="P52" s="76">
        <v>1394751</v>
      </c>
      <c r="Q52" s="76">
        <v>2163848</v>
      </c>
      <c r="R52" s="76">
        <v>65156</v>
      </c>
    </row>
    <row r="53" spans="2:18" s="11" customFormat="1" ht="15" customHeight="1" x14ac:dyDescent="0.2">
      <c r="B53" s="272" t="s">
        <v>59</v>
      </c>
      <c r="C53" s="116"/>
      <c r="D53" s="76"/>
      <c r="E53" s="76"/>
      <c r="F53" s="76"/>
      <c r="G53" s="76"/>
      <c r="H53" s="76"/>
      <c r="I53" s="14"/>
      <c r="J53" s="14"/>
      <c r="K53" s="76"/>
      <c r="L53" s="76"/>
      <c r="M53" s="76"/>
      <c r="N53" s="76"/>
      <c r="O53" s="76"/>
      <c r="P53" s="14"/>
      <c r="Q53" s="14"/>
      <c r="R53" s="76"/>
    </row>
    <row r="54" spans="2:18" s="11" customFormat="1" ht="15" customHeight="1" x14ac:dyDescent="0.2">
      <c r="B54" s="75">
        <v>2020</v>
      </c>
      <c r="C54" s="256"/>
      <c r="D54" s="76">
        <v>152</v>
      </c>
      <c r="E54" s="76">
        <v>12386</v>
      </c>
      <c r="F54" s="76">
        <v>12375</v>
      </c>
      <c r="G54" s="76">
        <v>246249</v>
      </c>
      <c r="H54" s="76">
        <v>197903</v>
      </c>
      <c r="I54" s="14">
        <v>81.489999999999995</v>
      </c>
      <c r="J54" s="14">
        <v>19.88</v>
      </c>
      <c r="K54" s="76">
        <v>1136195</v>
      </c>
      <c r="L54" s="76">
        <v>844293</v>
      </c>
      <c r="M54" s="76">
        <v>323040</v>
      </c>
      <c r="N54" s="76">
        <v>100974</v>
      </c>
      <c r="O54" s="76">
        <v>2661688</v>
      </c>
      <c r="P54" s="76">
        <v>1315669</v>
      </c>
      <c r="Q54" s="76">
        <v>1346019</v>
      </c>
      <c r="R54" s="76">
        <v>154833</v>
      </c>
    </row>
    <row r="55" spans="2:18" s="11" customFormat="1" ht="15" customHeight="1" x14ac:dyDescent="0.2">
      <c r="B55" s="75">
        <v>2019</v>
      </c>
      <c r="C55" s="221"/>
      <c r="D55" s="76">
        <v>162</v>
      </c>
      <c r="E55" s="76">
        <v>13199</v>
      </c>
      <c r="F55" s="76">
        <v>13185</v>
      </c>
      <c r="G55" s="76">
        <v>275177</v>
      </c>
      <c r="H55" s="76">
        <v>217671</v>
      </c>
      <c r="I55" s="14">
        <v>81.48</v>
      </c>
      <c r="J55" s="14">
        <v>20.85</v>
      </c>
      <c r="K55" s="76">
        <v>1428145</v>
      </c>
      <c r="L55" s="76">
        <v>1018509</v>
      </c>
      <c r="M55" s="76">
        <v>459422</v>
      </c>
      <c r="N55" s="76">
        <v>196621</v>
      </c>
      <c r="O55" s="76">
        <v>2530340</v>
      </c>
      <c r="P55" s="76">
        <v>1138914</v>
      </c>
      <c r="Q55" s="76">
        <v>1391426</v>
      </c>
      <c r="R55" s="76">
        <v>117538</v>
      </c>
    </row>
    <row r="56" spans="2:18" s="11" customFormat="1" ht="15" customHeight="1" x14ac:dyDescent="0.2">
      <c r="B56" s="75">
        <v>2018</v>
      </c>
      <c r="C56" s="199"/>
      <c r="D56" s="76">
        <v>150</v>
      </c>
      <c r="E56" s="76">
        <v>12053</v>
      </c>
      <c r="F56" s="76">
        <v>12027</v>
      </c>
      <c r="G56" s="76">
        <v>241339</v>
      </c>
      <c r="H56" s="76">
        <v>190499</v>
      </c>
      <c r="I56" s="14">
        <v>80.349999999999994</v>
      </c>
      <c r="J56" s="14">
        <v>20.02</v>
      </c>
      <c r="K56" s="76">
        <v>1335713</v>
      </c>
      <c r="L56" s="76">
        <v>958756</v>
      </c>
      <c r="M56" s="76">
        <v>446462</v>
      </c>
      <c r="N56" s="76">
        <v>211115</v>
      </c>
      <c r="O56" s="76">
        <v>1858738</v>
      </c>
      <c r="P56" s="76">
        <v>989183</v>
      </c>
      <c r="Q56" s="76">
        <v>869555</v>
      </c>
      <c r="R56" s="76">
        <v>83595</v>
      </c>
    </row>
    <row r="57" spans="2:18" s="11" customFormat="1" ht="15" customHeight="1" x14ac:dyDescent="0.2">
      <c r="B57" s="75">
        <v>2017</v>
      </c>
      <c r="C57" s="188"/>
      <c r="D57" s="76">
        <v>135</v>
      </c>
      <c r="E57" s="76">
        <v>10605</v>
      </c>
      <c r="F57" s="76">
        <v>10574</v>
      </c>
      <c r="G57" s="76">
        <v>206348</v>
      </c>
      <c r="H57" s="76">
        <v>162719</v>
      </c>
      <c r="I57" s="14">
        <v>78.56</v>
      </c>
      <c r="J57" s="14">
        <v>19.46</v>
      </c>
      <c r="K57" s="76">
        <v>1265924</v>
      </c>
      <c r="L57" s="76">
        <v>884776</v>
      </c>
      <c r="M57" s="76">
        <v>409506</v>
      </c>
      <c r="N57" s="76">
        <v>212853</v>
      </c>
      <c r="O57" s="76">
        <v>1753907</v>
      </c>
      <c r="P57" s="76">
        <v>953505</v>
      </c>
      <c r="Q57" s="76">
        <v>800402</v>
      </c>
      <c r="R57" s="76">
        <v>48094</v>
      </c>
    </row>
    <row r="58" spans="2:18" s="11" customFormat="1" ht="15" customHeight="1" x14ac:dyDescent="0.2">
      <c r="B58" s="75">
        <v>2016</v>
      </c>
      <c r="C58" s="165"/>
      <c r="D58" s="76">
        <v>112</v>
      </c>
      <c r="E58" s="76">
        <v>9229</v>
      </c>
      <c r="F58" s="76">
        <v>9216</v>
      </c>
      <c r="G58" s="76">
        <v>174702</v>
      </c>
      <c r="H58" s="76">
        <v>136752</v>
      </c>
      <c r="I58" s="14">
        <v>82.4</v>
      </c>
      <c r="J58" s="14">
        <v>18.93</v>
      </c>
      <c r="K58" s="76">
        <v>993028</v>
      </c>
      <c r="L58" s="76">
        <v>685212</v>
      </c>
      <c r="M58" s="76">
        <v>313215</v>
      </c>
      <c r="N58" s="76">
        <v>150896</v>
      </c>
      <c r="O58" s="76">
        <v>1579061</v>
      </c>
      <c r="P58" s="76">
        <v>898353</v>
      </c>
      <c r="Q58" s="76">
        <v>680708</v>
      </c>
      <c r="R58" s="76">
        <v>100982</v>
      </c>
    </row>
    <row r="59" spans="2:18" s="11" customFormat="1" ht="15" customHeight="1" x14ac:dyDescent="0.2">
      <c r="B59" s="75">
        <v>2015</v>
      </c>
      <c r="C59" s="75"/>
      <c r="D59" s="76">
        <v>112</v>
      </c>
      <c r="E59" s="76">
        <v>8928</v>
      </c>
      <c r="F59" s="76">
        <v>8903</v>
      </c>
      <c r="G59" s="76">
        <v>169048</v>
      </c>
      <c r="H59" s="76">
        <v>132724</v>
      </c>
      <c r="I59" s="14">
        <v>79.709999999999994</v>
      </c>
      <c r="J59" s="14">
        <v>18.93</v>
      </c>
      <c r="K59" s="76">
        <v>1059929</v>
      </c>
      <c r="L59" s="76">
        <v>707002</v>
      </c>
      <c r="M59" s="76">
        <v>339742</v>
      </c>
      <c r="N59" s="76">
        <v>180459</v>
      </c>
      <c r="O59" s="76">
        <v>2050352</v>
      </c>
      <c r="P59" s="76">
        <v>1235971</v>
      </c>
      <c r="Q59" s="76">
        <v>814381</v>
      </c>
      <c r="R59" s="76">
        <v>127662</v>
      </c>
    </row>
    <row r="60" spans="2:18" s="11" customFormat="1" ht="15" customHeight="1" x14ac:dyDescent="0.2">
      <c r="B60" s="272" t="s">
        <v>60</v>
      </c>
      <c r="C60" s="239"/>
      <c r="D60" s="239"/>
      <c r="E60" s="76"/>
      <c r="F60" s="76"/>
      <c r="G60" s="76"/>
      <c r="H60" s="76"/>
      <c r="I60" s="14"/>
      <c r="J60" s="14"/>
      <c r="K60" s="76"/>
      <c r="L60" s="76"/>
      <c r="M60" s="76"/>
      <c r="N60" s="76"/>
      <c r="O60" s="76"/>
      <c r="P60" s="14"/>
      <c r="Q60" s="14"/>
      <c r="R60" s="76"/>
    </row>
    <row r="61" spans="2:18" s="11" customFormat="1" ht="15" customHeight="1" x14ac:dyDescent="0.2">
      <c r="B61" s="75">
        <v>2020</v>
      </c>
      <c r="C61" s="239"/>
      <c r="D61" s="76">
        <v>21</v>
      </c>
      <c r="E61" s="76">
        <v>9961</v>
      </c>
      <c r="F61" s="76">
        <v>9956</v>
      </c>
      <c r="G61" s="76">
        <v>204976</v>
      </c>
      <c r="H61" s="76">
        <v>161432</v>
      </c>
      <c r="I61" s="14">
        <v>474.33</v>
      </c>
      <c r="J61" s="14">
        <v>20.58</v>
      </c>
      <c r="K61" s="76">
        <v>1014391</v>
      </c>
      <c r="L61" s="76">
        <v>773266</v>
      </c>
      <c r="M61" s="76">
        <v>326997</v>
      </c>
      <c r="N61" s="76">
        <v>132078</v>
      </c>
      <c r="O61" s="76">
        <v>2387335</v>
      </c>
      <c r="P61" s="76">
        <v>1356745</v>
      </c>
      <c r="Q61" s="76">
        <v>1030590</v>
      </c>
      <c r="R61" s="76">
        <v>68711</v>
      </c>
    </row>
    <row r="62" spans="2:18" s="11" customFormat="1" ht="15" customHeight="1" x14ac:dyDescent="0.2">
      <c r="B62" s="75">
        <v>2019</v>
      </c>
      <c r="C62" s="221"/>
      <c r="D62" s="76">
        <v>21</v>
      </c>
      <c r="E62" s="76">
        <v>9600</v>
      </c>
      <c r="F62" s="76">
        <v>9595</v>
      </c>
      <c r="G62" s="76">
        <v>215957</v>
      </c>
      <c r="H62" s="76">
        <v>171148</v>
      </c>
      <c r="I62" s="14">
        <v>457.14</v>
      </c>
      <c r="J62" s="14">
        <v>22.5</v>
      </c>
      <c r="K62" s="76">
        <v>1223176</v>
      </c>
      <c r="L62" s="76">
        <v>1027393</v>
      </c>
      <c r="M62" s="76">
        <v>464343</v>
      </c>
      <c r="N62" s="76">
        <v>246878</v>
      </c>
      <c r="O62" s="76">
        <v>2545944</v>
      </c>
      <c r="P62" s="76">
        <v>1420989</v>
      </c>
      <c r="Q62" s="76">
        <v>1124955</v>
      </c>
      <c r="R62" s="76">
        <v>449628</v>
      </c>
    </row>
    <row r="63" spans="2:18" s="11" customFormat="1" ht="15" customHeight="1" x14ac:dyDescent="0.2">
      <c r="B63" s="75">
        <v>2018</v>
      </c>
      <c r="C63" s="199"/>
      <c r="D63" s="76">
        <v>17</v>
      </c>
      <c r="E63" s="76">
        <v>7822</v>
      </c>
      <c r="F63" s="76">
        <v>7822</v>
      </c>
      <c r="G63" s="76">
        <v>178434</v>
      </c>
      <c r="H63" s="76">
        <v>141328</v>
      </c>
      <c r="I63" s="14">
        <v>460.12</v>
      </c>
      <c r="J63" s="14">
        <v>22.81</v>
      </c>
      <c r="K63" s="76">
        <v>1001321</v>
      </c>
      <c r="L63" s="76">
        <v>812603</v>
      </c>
      <c r="M63" s="76">
        <v>395643</v>
      </c>
      <c r="N63" s="76">
        <v>211928</v>
      </c>
      <c r="O63" s="76">
        <v>2324989</v>
      </c>
      <c r="P63" s="76">
        <v>1360780</v>
      </c>
      <c r="Q63" s="76">
        <v>964209</v>
      </c>
      <c r="R63" s="76">
        <v>101425</v>
      </c>
    </row>
    <row r="64" spans="2:18" s="11" customFormat="1" ht="15" customHeight="1" x14ac:dyDescent="0.2">
      <c r="B64" s="75">
        <v>2017</v>
      </c>
      <c r="C64" s="188"/>
      <c r="D64" s="76">
        <v>16</v>
      </c>
      <c r="E64" s="76">
        <v>7464</v>
      </c>
      <c r="F64" s="76">
        <v>7464</v>
      </c>
      <c r="G64" s="76">
        <v>165325</v>
      </c>
      <c r="H64" s="76">
        <v>131684</v>
      </c>
      <c r="I64" s="14">
        <v>466.5</v>
      </c>
      <c r="J64" s="14">
        <v>22.15</v>
      </c>
      <c r="K64" s="76">
        <v>838894</v>
      </c>
      <c r="L64" s="76">
        <v>713887</v>
      </c>
      <c r="M64" s="76">
        <v>363819</v>
      </c>
      <c r="N64" s="76">
        <v>188628</v>
      </c>
      <c r="O64" s="76">
        <v>2251434</v>
      </c>
      <c r="P64" s="76">
        <v>1440522</v>
      </c>
      <c r="Q64" s="76">
        <v>810913</v>
      </c>
      <c r="R64" s="76">
        <v>73394</v>
      </c>
    </row>
    <row r="65" spans="2:18" s="11" customFormat="1" ht="15" customHeight="1" x14ac:dyDescent="0.2">
      <c r="B65" s="75">
        <v>2016</v>
      </c>
      <c r="C65" s="165"/>
      <c r="D65" s="76">
        <v>15</v>
      </c>
      <c r="E65" s="76">
        <v>6865</v>
      </c>
      <c r="F65" s="76">
        <v>6865</v>
      </c>
      <c r="G65" s="76">
        <v>155203</v>
      </c>
      <c r="H65" s="76">
        <v>122287</v>
      </c>
      <c r="I65" s="14">
        <v>457.67</v>
      </c>
      <c r="J65" s="14">
        <v>22.61</v>
      </c>
      <c r="K65" s="76">
        <v>755789</v>
      </c>
      <c r="L65" s="76">
        <v>646299</v>
      </c>
      <c r="M65" s="76">
        <v>336476</v>
      </c>
      <c r="N65" s="76">
        <v>173926</v>
      </c>
      <c r="O65" s="76">
        <v>2318650</v>
      </c>
      <c r="P65" s="76">
        <v>1490101</v>
      </c>
      <c r="Q65" s="76">
        <v>828549</v>
      </c>
      <c r="R65" s="76">
        <v>34895</v>
      </c>
    </row>
    <row r="66" spans="2:18" s="11" customFormat="1" ht="15" customHeight="1" x14ac:dyDescent="0.2">
      <c r="B66" s="75">
        <v>2015</v>
      </c>
      <c r="C66" s="75"/>
      <c r="D66" s="76">
        <v>13</v>
      </c>
      <c r="E66" s="76">
        <v>8287</v>
      </c>
      <c r="F66" s="76">
        <v>8286</v>
      </c>
      <c r="G66" s="76">
        <v>257282</v>
      </c>
      <c r="H66" s="76">
        <v>183769</v>
      </c>
      <c r="I66" s="14">
        <v>637.46</v>
      </c>
      <c r="J66" s="14">
        <v>31.05</v>
      </c>
      <c r="K66" s="76">
        <v>1238855</v>
      </c>
      <c r="L66" s="76">
        <v>781272</v>
      </c>
      <c r="M66" s="76">
        <v>390344</v>
      </c>
      <c r="N66" s="76">
        <v>126309</v>
      </c>
      <c r="O66" s="76">
        <v>15993357</v>
      </c>
      <c r="P66" s="76">
        <v>14653024</v>
      </c>
      <c r="Q66" s="76">
        <v>1340334</v>
      </c>
      <c r="R66" s="76">
        <v>22643</v>
      </c>
    </row>
    <row r="67" spans="2:18" ht="9.75" customHeight="1" x14ac:dyDescent="0.2">
      <c r="B67" s="48"/>
      <c r="C67" s="48"/>
      <c r="D67" s="48"/>
      <c r="E67" s="48"/>
      <c r="F67" s="48"/>
      <c r="G67" s="48"/>
      <c r="H67" s="48"/>
      <c r="I67" s="48"/>
    </row>
    <row r="68" spans="2:18" ht="3" customHeight="1" x14ac:dyDescent="0.2"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</row>
    <row r="69" spans="2:18" ht="9" customHeight="1" x14ac:dyDescent="0.2">
      <c r="E69" s="76"/>
    </row>
    <row r="70" spans="2:18" ht="12.75" customHeight="1" x14ac:dyDescent="0.2">
      <c r="B70" s="336" t="s">
        <v>289</v>
      </c>
      <c r="C70" s="336"/>
      <c r="D70" s="336"/>
      <c r="E70" s="336"/>
      <c r="F70" s="336"/>
      <c r="G70" s="336"/>
      <c r="H70" s="336"/>
      <c r="I70" s="336"/>
      <c r="J70" s="336"/>
      <c r="K70" s="336"/>
      <c r="L70" s="336"/>
      <c r="M70" s="336"/>
      <c r="N70" s="336"/>
      <c r="O70" s="336"/>
      <c r="P70" s="336"/>
      <c r="Q70" s="336"/>
      <c r="R70" s="336"/>
    </row>
    <row r="72" spans="2:18" ht="12" x14ac:dyDescent="0.2">
      <c r="B72" s="337" t="s">
        <v>0</v>
      </c>
      <c r="C72" s="337"/>
      <c r="D72" s="337"/>
    </row>
    <row r="77" spans="2:18" x14ac:dyDescent="0.2">
      <c r="D77" s="76"/>
      <c r="E77" s="76"/>
      <c r="F77" s="76"/>
      <c r="G77" s="76"/>
      <c r="H77" s="76"/>
      <c r="I77" s="14"/>
      <c r="J77" s="14"/>
      <c r="K77" s="76"/>
      <c r="L77" s="76"/>
      <c r="M77" s="76"/>
      <c r="N77" s="76"/>
      <c r="O77" s="76"/>
      <c r="P77" s="76"/>
      <c r="Q77" s="76"/>
      <c r="R77" s="76"/>
    </row>
  </sheetData>
  <mergeCells count="19">
    <mergeCell ref="B72:D72"/>
    <mergeCell ref="L4:L6"/>
    <mergeCell ref="M4:M6"/>
    <mergeCell ref="N4:N6"/>
    <mergeCell ref="O4:O6"/>
    <mergeCell ref="I4:I6"/>
    <mergeCell ref="J4:J6"/>
    <mergeCell ref="K4:K6"/>
    <mergeCell ref="B4:C7"/>
    <mergeCell ref="D4:D6"/>
    <mergeCell ref="E4:E6"/>
    <mergeCell ref="F4:F6"/>
    <mergeCell ref="G4:G6"/>
    <mergeCell ref="H4:H6"/>
    <mergeCell ref="B1:R1"/>
    <mergeCell ref="R4:R6"/>
    <mergeCell ref="Q4:Q6"/>
    <mergeCell ref="P4:P6"/>
    <mergeCell ref="B70:R70"/>
  </mergeCells>
  <hyperlinks>
    <hyperlink ref="B72:D72" location="Índice!A1" display="(Voltar ao Índice)" xr:uid="{00000000-0004-0000-0200-000000000000}"/>
  </hyperlinks>
  <printOptions horizontalCentered="1"/>
  <pageMargins left="7.874015748031496E-2" right="7.874015748031496E-2" top="0.6692913385826772" bottom="0.47244094488188981" header="0" footer="0"/>
  <pageSetup paperSize="9" scale="56" fitToHeight="2" orientation="landscape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25">
    <pageSetUpPr fitToPage="1"/>
  </sheetPr>
  <dimension ref="B1:I159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3.85546875" style="1" customWidth="1"/>
    <col min="4" max="8" width="16.7109375" style="1" customWidth="1"/>
    <col min="9" max="9" width="6.7109375" style="48" customWidth="1"/>
    <col min="10" max="16384" width="12.5703125" style="1"/>
  </cols>
  <sheetData>
    <row r="1" spans="2:9" s="120" customFormat="1" ht="36.75" customHeight="1" x14ac:dyDescent="0.2">
      <c r="B1" s="340" t="s">
        <v>315</v>
      </c>
      <c r="C1" s="340"/>
      <c r="D1" s="340"/>
      <c r="E1" s="340"/>
      <c r="F1" s="340"/>
      <c r="G1" s="340"/>
      <c r="H1" s="340"/>
      <c r="I1" s="124"/>
    </row>
    <row r="2" spans="2:9" ht="11.25" customHeight="1" x14ac:dyDescent="0.2">
      <c r="B2" s="19"/>
      <c r="C2" s="19"/>
      <c r="D2" s="19"/>
      <c r="E2" s="19"/>
      <c r="F2" s="19"/>
    </row>
    <row r="3" spans="2:9" ht="12.75" customHeight="1" x14ac:dyDescent="0.2">
      <c r="B3" s="126" t="s">
        <v>218</v>
      </c>
      <c r="C3" s="27"/>
      <c r="D3" s="47"/>
      <c r="E3" s="47"/>
      <c r="G3" s="4"/>
      <c r="H3" s="4"/>
    </row>
    <row r="4" spans="2:9" s="6" customFormat="1" ht="12" customHeight="1" x14ac:dyDescent="0.2">
      <c r="B4" s="338" t="s">
        <v>4</v>
      </c>
      <c r="C4" s="339"/>
      <c r="D4" s="341" t="s">
        <v>5</v>
      </c>
      <c r="E4" s="341"/>
      <c r="F4" s="341"/>
      <c r="G4" s="341"/>
      <c r="H4" s="341"/>
      <c r="I4" s="49"/>
    </row>
    <row r="5" spans="2:9" s="6" customFormat="1" ht="12" customHeight="1" x14ac:dyDescent="0.2">
      <c r="B5" s="338"/>
      <c r="C5" s="339"/>
      <c r="D5" s="341"/>
      <c r="E5" s="341"/>
      <c r="F5" s="341"/>
      <c r="G5" s="341"/>
      <c r="H5" s="341"/>
      <c r="I5" s="49"/>
    </row>
    <row r="6" spans="2:9" s="6" customFormat="1" ht="24" customHeight="1" x14ac:dyDescent="0.2">
      <c r="B6" s="338"/>
      <c r="C6" s="339"/>
      <c r="D6" s="174" t="s">
        <v>46</v>
      </c>
      <c r="E6" s="174" t="s">
        <v>47</v>
      </c>
      <c r="F6" s="174" t="s">
        <v>48</v>
      </c>
      <c r="G6" s="174" t="s">
        <v>49</v>
      </c>
      <c r="H6" s="174" t="s">
        <v>265</v>
      </c>
      <c r="I6" s="49"/>
    </row>
    <row r="7" spans="2:9" ht="18" customHeight="1" x14ac:dyDescent="0.2">
      <c r="B7" s="338"/>
      <c r="C7" s="339"/>
      <c r="D7" s="174" t="s">
        <v>16</v>
      </c>
      <c r="E7" s="174" t="s">
        <v>16</v>
      </c>
      <c r="F7" s="174" t="s">
        <v>16</v>
      </c>
      <c r="G7" s="174" t="s">
        <v>16</v>
      </c>
      <c r="H7" s="174" t="s">
        <v>16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50"/>
    </row>
    <row r="9" spans="2:9" s="11" customFormat="1" ht="15" customHeight="1" x14ac:dyDescent="0.2">
      <c r="B9" s="16" t="s">
        <v>5</v>
      </c>
      <c r="C9" s="73"/>
      <c r="D9" s="74"/>
      <c r="E9" s="74"/>
      <c r="F9" s="74"/>
      <c r="G9" s="74"/>
      <c r="H9" s="74"/>
      <c r="I9" s="47"/>
    </row>
    <row r="10" spans="2:9" s="11" customFormat="1" ht="15" customHeight="1" x14ac:dyDescent="0.2">
      <c r="B10" s="75">
        <v>2020</v>
      </c>
      <c r="C10" s="73"/>
      <c r="D10" s="74"/>
      <c r="E10" s="74"/>
      <c r="F10" s="74"/>
      <c r="G10" s="74"/>
      <c r="H10" s="74"/>
      <c r="I10" s="47"/>
    </row>
    <row r="11" spans="2:9" s="11" customFormat="1" ht="15" customHeight="1" x14ac:dyDescent="0.2">
      <c r="B11" s="75">
        <v>2019</v>
      </c>
      <c r="C11" s="73"/>
      <c r="D11" s="14">
        <v>76.3</v>
      </c>
      <c r="E11" s="14"/>
      <c r="F11" s="14"/>
      <c r="G11" s="14"/>
      <c r="H11" s="14"/>
      <c r="I11" s="47"/>
    </row>
    <row r="12" spans="2:9" s="11" customFormat="1" ht="15" customHeight="1" x14ac:dyDescent="0.2">
      <c r="B12" s="75">
        <v>2018</v>
      </c>
      <c r="C12" s="73"/>
      <c r="D12" s="14">
        <v>76.430000000000007</v>
      </c>
      <c r="E12" s="14">
        <v>60.13</v>
      </c>
      <c r="F12" s="14"/>
      <c r="G12" s="14"/>
      <c r="H12" s="14"/>
      <c r="I12" s="47"/>
    </row>
    <row r="13" spans="2:9" s="11" customFormat="1" ht="15" customHeight="1" x14ac:dyDescent="0.2">
      <c r="B13" s="75">
        <v>2017</v>
      </c>
      <c r="C13" s="73"/>
      <c r="D13" s="14">
        <v>75.400000000000006</v>
      </c>
      <c r="E13" s="14">
        <v>57.54</v>
      </c>
      <c r="F13" s="14">
        <v>46.79</v>
      </c>
      <c r="G13" s="14"/>
      <c r="H13" s="14"/>
      <c r="I13" s="47"/>
    </row>
    <row r="14" spans="2:9" s="11" customFormat="1" ht="15" customHeight="1" x14ac:dyDescent="0.2">
      <c r="B14" s="75">
        <v>2016</v>
      </c>
      <c r="C14" s="73"/>
      <c r="D14" s="14">
        <v>74.709999999999994</v>
      </c>
      <c r="E14" s="14">
        <v>57.89</v>
      </c>
      <c r="F14" s="14">
        <v>49.09</v>
      </c>
      <c r="G14" s="14">
        <v>41.81</v>
      </c>
      <c r="H14" s="14"/>
      <c r="I14" s="47"/>
    </row>
    <row r="15" spans="2:9" s="11" customFormat="1" ht="15" customHeight="1" x14ac:dyDescent="0.2">
      <c r="B15" s="75">
        <v>2015</v>
      </c>
      <c r="C15" s="75" t="str">
        <f t="shared" ref="C15" si="0">IF(B15=2008,$C$2,"")</f>
        <v/>
      </c>
      <c r="D15" s="14">
        <v>73.260000000000005</v>
      </c>
      <c r="E15" s="14">
        <v>56.97</v>
      </c>
      <c r="F15" s="14">
        <v>47.75</v>
      </c>
      <c r="G15" s="14">
        <v>41.15</v>
      </c>
      <c r="H15" s="14">
        <v>35.58</v>
      </c>
      <c r="I15" s="14"/>
    </row>
    <row r="16" spans="2:9" s="11" customFormat="1" ht="15" customHeight="1" x14ac:dyDescent="0.2">
      <c r="B16" s="255" t="s">
        <v>3</v>
      </c>
      <c r="C16" s="73"/>
      <c r="D16" s="73"/>
      <c r="E16" s="73"/>
      <c r="F16" s="73"/>
      <c r="G16" s="73"/>
      <c r="H16" s="73"/>
      <c r="I16" s="47"/>
    </row>
    <row r="17" spans="2:9" s="11" customFormat="1" ht="15" customHeight="1" x14ac:dyDescent="0.2">
      <c r="B17" s="254" t="s">
        <v>34</v>
      </c>
      <c r="C17" s="208"/>
      <c r="D17" s="208"/>
      <c r="E17" s="208"/>
      <c r="F17" s="208"/>
      <c r="G17" s="208"/>
      <c r="H17" s="208"/>
      <c r="I17" s="47"/>
    </row>
    <row r="18" spans="2:9" s="11" customFormat="1" ht="15" customHeight="1" x14ac:dyDescent="0.2">
      <c r="B18" s="75">
        <v>2020</v>
      </c>
      <c r="C18" s="208"/>
      <c r="D18" s="208"/>
      <c r="E18" s="208"/>
      <c r="F18" s="208"/>
      <c r="G18" s="208"/>
      <c r="H18" s="208"/>
      <c r="I18" s="47"/>
    </row>
    <row r="19" spans="2:9" s="11" customFormat="1" ht="15" customHeight="1" x14ac:dyDescent="0.2">
      <c r="B19" s="75">
        <v>2019</v>
      </c>
      <c r="C19" s="254"/>
      <c r="D19" s="14">
        <v>71.42</v>
      </c>
      <c r="E19" s="14"/>
      <c r="F19" s="14"/>
      <c r="G19" s="14"/>
      <c r="H19" s="14"/>
      <c r="I19" s="47"/>
    </row>
    <row r="20" spans="2:9" s="11" customFormat="1" ht="15" customHeight="1" x14ac:dyDescent="0.2">
      <c r="B20" s="75">
        <v>2018</v>
      </c>
      <c r="C20" s="254"/>
      <c r="D20" s="14">
        <v>72.86</v>
      </c>
      <c r="E20" s="14">
        <v>54.46</v>
      </c>
      <c r="F20" s="14"/>
      <c r="G20" s="14"/>
      <c r="H20" s="14"/>
      <c r="I20" s="47"/>
    </row>
    <row r="21" spans="2:9" s="11" customFormat="1" ht="15" customHeight="1" x14ac:dyDescent="0.2">
      <c r="B21" s="75">
        <v>2017</v>
      </c>
      <c r="C21" s="73"/>
      <c r="D21" s="14">
        <v>71.3</v>
      </c>
      <c r="E21" s="14">
        <v>51.62</v>
      </c>
      <c r="F21" s="14">
        <v>40.39</v>
      </c>
      <c r="G21" s="14"/>
      <c r="H21" s="14"/>
      <c r="I21" s="47"/>
    </row>
    <row r="22" spans="2:9" s="11" customFormat="1" ht="15" customHeight="1" x14ac:dyDescent="0.2">
      <c r="B22" s="75">
        <v>2016</v>
      </c>
      <c r="C22" s="254"/>
      <c r="D22" s="14">
        <v>71.44</v>
      </c>
      <c r="E22" s="14">
        <v>52.92</v>
      </c>
      <c r="F22" s="14">
        <v>43.57</v>
      </c>
      <c r="G22" s="14">
        <v>36.17</v>
      </c>
      <c r="H22" s="14"/>
      <c r="I22" s="47"/>
    </row>
    <row r="23" spans="2:9" s="11" customFormat="1" ht="15" customHeight="1" x14ac:dyDescent="0.2">
      <c r="B23" s="75">
        <v>2015</v>
      </c>
      <c r="C23" s="75" t="s">
        <v>50</v>
      </c>
      <c r="D23" s="14">
        <v>70.47</v>
      </c>
      <c r="E23" s="14">
        <v>53.21</v>
      </c>
      <c r="F23" s="14">
        <v>43.33</v>
      </c>
      <c r="G23" s="14">
        <v>36.42</v>
      </c>
      <c r="H23" s="14">
        <v>30.5</v>
      </c>
      <c r="I23" s="49"/>
    </row>
    <row r="24" spans="2:9" s="11" customFormat="1" ht="15" customHeight="1" x14ac:dyDescent="0.2">
      <c r="B24" s="254" t="s">
        <v>35</v>
      </c>
      <c r="C24" s="208" t="s">
        <v>50</v>
      </c>
      <c r="D24" s="208"/>
      <c r="E24" s="208"/>
      <c r="F24" s="208"/>
      <c r="G24" s="208"/>
      <c r="H24" s="14"/>
      <c r="I24" s="47"/>
    </row>
    <row r="25" spans="2:9" s="11" customFormat="1" ht="15" customHeight="1" x14ac:dyDescent="0.2">
      <c r="B25" s="75">
        <v>2020</v>
      </c>
      <c r="C25" s="208"/>
      <c r="D25" s="208"/>
      <c r="E25" s="208"/>
      <c r="F25" s="208"/>
      <c r="G25" s="208"/>
      <c r="H25" s="14"/>
      <c r="I25" s="47"/>
    </row>
    <row r="26" spans="2:9" s="11" customFormat="1" ht="15" customHeight="1" x14ac:dyDescent="0.2">
      <c r="B26" s="75">
        <v>2019</v>
      </c>
      <c r="C26" s="254"/>
      <c r="D26" s="14">
        <v>92.07</v>
      </c>
      <c r="E26" s="14"/>
      <c r="F26" s="14"/>
      <c r="G26" s="14"/>
      <c r="H26" s="14"/>
      <c r="I26" s="47"/>
    </row>
    <row r="27" spans="2:9" s="11" customFormat="1" ht="15" customHeight="1" x14ac:dyDescent="0.2">
      <c r="B27" s="75">
        <v>2018</v>
      </c>
      <c r="C27" s="254"/>
      <c r="D27" s="14">
        <v>88.75</v>
      </c>
      <c r="E27" s="14">
        <v>79.66</v>
      </c>
      <c r="F27" s="14"/>
      <c r="G27" s="14"/>
      <c r="H27" s="14"/>
      <c r="I27" s="47"/>
    </row>
    <row r="28" spans="2:9" s="11" customFormat="1" ht="15" customHeight="1" x14ac:dyDescent="0.2">
      <c r="B28" s="75">
        <v>2017</v>
      </c>
      <c r="C28" s="73"/>
      <c r="D28" s="14">
        <v>91.23</v>
      </c>
      <c r="E28" s="14">
        <v>80.41</v>
      </c>
      <c r="F28" s="14">
        <v>71.53</v>
      </c>
      <c r="G28" s="14"/>
      <c r="H28" s="14"/>
      <c r="I28" s="47"/>
    </row>
    <row r="29" spans="2:9" s="11" customFormat="1" ht="15" customHeight="1" x14ac:dyDescent="0.2">
      <c r="B29" s="75">
        <v>2016</v>
      </c>
      <c r="C29" s="254"/>
      <c r="D29" s="14">
        <v>89.9</v>
      </c>
      <c r="E29" s="14">
        <v>80.95</v>
      </c>
      <c r="F29" s="14">
        <v>74.75</v>
      </c>
      <c r="G29" s="14">
        <v>67.97</v>
      </c>
      <c r="H29" s="14"/>
      <c r="I29" s="47"/>
    </row>
    <row r="30" spans="2:9" s="11" customFormat="1" ht="15" customHeight="1" x14ac:dyDescent="0.2">
      <c r="B30" s="75">
        <v>2015</v>
      </c>
      <c r="C30" s="75" t="s">
        <v>50</v>
      </c>
      <c r="D30" s="14">
        <v>85.69</v>
      </c>
      <c r="E30" s="14">
        <v>73.77</v>
      </c>
      <c r="F30" s="14">
        <v>67.459999999999994</v>
      </c>
      <c r="G30" s="14">
        <v>62.27</v>
      </c>
      <c r="H30" s="14">
        <v>58.2</v>
      </c>
      <c r="I30" s="49"/>
    </row>
    <row r="31" spans="2:9" s="11" customFormat="1" ht="15" customHeight="1" x14ac:dyDescent="0.2">
      <c r="B31" s="255" t="s">
        <v>36</v>
      </c>
      <c r="C31" s="73"/>
      <c r="D31" s="73"/>
      <c r="E31" s="73"/>
      <c r="F31" s="73"/>
      <c r="G31" s="73"/>
      <c r="H31" s="14"/>
      <c r="I31" s="47"/>
    </row>
    <row r="32" spans="2:9" s="11" customFormat="1" ht="15" customHeight="1" x14ac:dyDescent="0.2">
      <c r="B32" s="265" t="s">
        <v>17</v>
      </c>
      <c r="C32" s="73"/>
      <c r="D32" s="73"/>
      <c r="E32" s="73"/>
      <c r="F32" s="73"/>
      <c r="G32" s="73"/>
      <c r="H32" s="14"/>
      <c r="I32" s="47"/>
    </row>
    <row r="33" spans="2:9" s="11" customFormat="1" ht="15" customHeight="1" x14ac:dyDescent="0.2">
      <c r="B33" s="75">
        <v>2020</v>
      </c>
      <c r="C33" s="73"/>
      <c r="D33" s="73"/>
      <c r="E33" s="73"/>
      <c r="F33" s="73"/>
      <c r="G33" s="73"/>
      <c r="H33" s="14"/>
      <c r="I33" s="47"/>
    </row>
    <row r="34" spans="2:9" s="11" customFormat="1" ht="15" customHeight="1" x14ac:dyDescent="0.2">
      <c r="B34" s="75">
        <v>2019</v>
      </c>
      <c r="C34" s="254"/>
      <c r="D34" s="14">
        <v>82.18</v>
      </c>
      <c r="E34" s="14"/>
      <c r="F34" s="14"/>
      <c r="G34" s="14"/>
      <c r="H34" s="14"/>
      <c r="I34" s="47"/>
    </row>
    <row r="35" spans="2:9" s="11" customFormat="1" ht="15" customHeight="1" x14ac:dyDescent="0.2">
      <c r="B35" s="75">
        <v>2018</v>
      </c>
      <c r="C35" s="254"/>
      <c r="D35" s="14">
        <v>86.24</v>
      </c>
      <c r="E35" s="14">
        <v>76.86</v>
      </c>
      <c r="F35" s="14"/>
      <c r="G35" s="14"/>
      <c r="H35" s="14"/>
      <c r="I35" s="47"/>
    </row>
    <row r="36" spans="2:9" s="11" customFormat="1" ht="15" customHeight="1" x14ac:dyDescent="0.2">
      <c r="B36" s="75">
        <v>2017</v>
      </c>
      <c r="C36" s="73"/>
      <c r="D36" s="14">
        <v>81.099999999999994</v>
      </c>
      <c r="E36" s="14">
        <v>69.819999999999993</v>
      </c>
      <c r="F36" s="14">
        <v>64.3</v>
      </c>
      <c r="G36" s="14"/>
      <c r="H36" s="14"/>
      <c r="I36" s="47"/>
    </row>
    <row r="37" spans="2:9" s="11" customFormat="1" ht="15" customHeight="1" x14ac:dyDescent="0.2">
      <c r="B37" s="75">
        <v>2016</v>
      </c>
      <c r="C37" s="254"/>
      <c r="D37" s="14">
        <v>81.709999999999994</v>
      </c>
      <c r="E37" s="14">
        <v>72.209999999999994</v>
      </c>
      <c r="F37" s="14">
        <v>66.27</v>
      </c>
      <c r="G37" s="14">
        <v>59.86</v>
      </c>
      <c r="H37" s="14"/>
      <c r="I37" s="47"/>
    </row>
    <row r="38" spans="2:9" s="11" customFormat="1" ht="15" customHeight="1" x14ac:dyDescent="0.2">
      <c r="B38" s="75">
        <v>2015</v>
      </c>
      <c r="C38" s="75" t="s">
        <v>50</v>
      </c>
      <c r="D38" s="14">
        <v>81.84</v>
      </c>
      <c r="E38" s="14">
        <v>70.34</v>
      </c>
      <c r="F38" s="14">
        <v>61.61</v>
      </c>
      <c r="G38" s="14">
        <v>54.71</v>
      </c>
      <c r="H38" s="14">
        <v>50.34</v>
      </c>
      <c r="I38" s="49"/>
    </row>
    <row r="39" spans="2:9" s="11" customFormat="1" ht="15" customHeight="1" x14ac:dyDescent="0.2">
      <c r="B39" s="265" t="s">
        <v>18</v>
      </c>
      <c r="C39" s="73"/>
      <c r="D39" s="73"/>
      <c r="E39" s="73"/>
      <c r="F39" s="73"/>
      <c r="G39" s="73"/>
      <c r="H39" s="14"/>
      <c r="I39" s="47"/>
    </row>
    <row r="40" spans="2:9" s="11" customFormat="1" ht="15" customHeight="1" x14ac:dyDescent="0.2">
      <c r="B40" s="75">
        <v>2020</v>
      </c>
      <c r="C40" s="73"/>
      <c r="D40" s="73"/>
      <c r="E40" s="73"/>
      <c r="F40" s="73"/>
      <c r="G40" s="73"/>
      <c r="H40" s="14"/>
      <c r="I40" s="47"/>
    </row>
    <row r="41" spans="2:9" s="11" customFormat="1" ht="15" customHeight="1" x14ac:dyDescent="0.2">
      <c r="B41" s="75">
        <v>2019</v>
      </c>
      <c r="C41" s="254"/>
      <c r="D41" s="14">
        <v>0</v>
      </c>
      <c r="E41" s="14"/>
      <c r="F41" s="14"/>
      <c r="G41" s="14"/>
      <c r="H41" s="14"/>
      <c r="I41" s="47"/>
    </row>
    <row r="42" spans="2:9" s="11" customFormat="1" ht="15" customHeight="1" x14ac:dyDescent="0.2">
      <c r="B42" s="75">
        <v>2018</v>
      </c>
      <c r="C42" s="254"/>
      <c r="D42" s="14">
        <v>0</v>
      </c>
      <c r="E42" s="14">
        <v>0</v>
      </c>
      <c r="F42" s="14"/>
      <c r="G42" s="14"/>
      <c r="H42" s="14"/>
      <c r="I42" s="47"/>
    </row>
    <row r="43" spans="2:9" s="11" customFormat="1" ht="15" customHeight="1" x14ac:dyDescent="0.2">
      <c r="B43" s="75">
        <v>2017</v>
      </c>
      <c r="C43" s="73"/>
      <c r="D43" s="14">
        <v>100</v>
      </c>
      <c r="E43" s="14">
        <v>100</v>
      </c>
      <c r="F43" s="14">
        <v>100</v>
      </c>
      <c r="G43" s="14"/>
      <c r="H43" s="14"/>
      <c r="I43" s="47"/>
    </row>
    <row r="44" spans="2:9" s="11" customFormat="1" ht="15" customHeight="1" x14ac:dyDescent="0.2">
      <c r="B44" s="75">
        <v>2016</v>
      </c>
      <c r="C44" s="254"/>
      <c r="D44" s="14">
        <v>0</v>
      </c>
      <c r="E44" s="14">
        <v>0</v>
      </c>
      <c r="F44" s="14">
        <v>0</v>
      </c>
      <c r="G44" s="14">
        <v>0</v>
      </c>
      <c r="H44" s="14"/>
      <c r="I44" s="47"/>
    </row>
    <row r="45" spans="2:9" s="11" customFormat="1" ht="15" customHeight="1" x14ac:dyDescent="0.2">
      <c r="B45" s="75">
        <v>2015</v>
      </c>
      <c r="C45" s="75" t="s">
        <v>50</v>
      </c>
      <c r="D45" s="14">
        <v>100</v>
      </c>
      <c r="E45" s="14">
        <v>0</v>
      </c>
      <c r="F45" s="14">
        <v>0</v>
      </c>
      <c r="G45" s="14">
        <v>0</v>
      </c>
      <c r="H45" s="14">
        <v>0</v>
      </c>
      <c r="I45" s="49"/>
    </row>
    <row r="46" spans="2:9" s="11" customFormat="1" ht="15" customHeight="1" x14ac:dyDescent="0.2">
      <c r="B46" s="265" t="s">
        <v>19</v>
      </c>
      <c r="C46" s="73"/>
      <c r="D46" s="73"/>
      <c r="E46" s="73"/>
      <c r="F46" s="73"/>
      <c r="G46" s="73"/>
      <c r="H46" s="14"/>
      <c r="I46" s="47"/>
    </row>
    <row r="47" spans="2:9" s="11" customFormat="1" ht="15" customHeight="1" x14ac:dyDescent="0.2">
      <c r="B47" s="75">
        <v>2020</v>
      </c>
      <c r="C47" s="73"/>
      <c r="D47" s="73"/>
      <c r="E47" s="73"/>
      <c r="F47" s="73"/>
      <c r="G47" s="73"/>
      <c r="H47" s="14"/>
      <c r="I47" s="47"/>
    </row>
    <row r="48" spans="2:9" s="11" customFormat="1" ht="15" customHeight="1" x14ac:dyDescent="0.2">
      <c r="B48" s="75">
        <v>2019</v>
      </c>
      <c r="C48" s="254"/>
      <c r="D48" s="14">
        <v>87.14</v>
      </c>
      <c r="E48" s="14"/>
      <c r="F48" s="14"/>
      <c r="G48" s="14"/>
      <c r="H48" s="14"/>
      <c r="I48" s="47"/>
    </row>
    <row r="49" spans="2:9" s="11" customFormat="1" ht="15" customHeight="1" x14ac:dyDescent="0.2">
      <c r="B49" s="75">
        <v>2018</v>
      </c>
      <c r="C49" s="254"/>
      <c r="D49" s="14">
        <v>78.489999999999995</v>
      </c>
      <c r="E49" s="14">
        <v>64.52</v>
      </c>
      <c r="F49" s="14"/>
      <c r="G49" s="14"/>
      <c r="H49" s="14"/>
      <c r="I49" s="47"/>
    </row>
    <row r="50" spans="2:9" s="11" customFormat="1" ht="15" customHeight="1" x14ac:dyDescent="0.2">
      <c r="B50" s="75">
        <v>2017</v>
      </c>
      <c r="C50" s="73"/>
      <c r="D50" s="14">
        <v>80.52</v>
      </c>
      <c r="E50" s="14">
        <v>64.94</v>
      </c>
      <c r="F50" s="14">
        <v>53.25</v>
      </c>
      <c r="G50" s="14"/>
      <c r="H50" s="14"/>
      <c r="I50" s="47"/>
    </row>
    <row r="51" spans="2:9" s="11" customFormat="1" ht="15" customHeight="1" x14ac:dyDescent="0.2">
      <c r="B51" s="75">
        <v>2016</v>
      </c>
      <c r="C51" s="254"/>
      <c r="D51" s="14">
        <v>75.81</v>
      </c>
      <c r="E51" s="14">
        <v>58.06</v>
      </c>
      <c r="F51" s="14">
        <v>51.61</v>
      </c>
      <c r="G51" s="14">
        <v>46.77</v>
      </c>
      <c r="H51" s="14"/>
      <c r="I51" s="14"/>
    </row>
    <row r="52" spans="2:9" s="11" customFormat="1" ht="15" customHeight="1" x14ac:dyDescent="0.2">
      <c r="B52" s="75">
        <v>2015</v>
      </c>
      <c r="C52" s="75" t="s">
        <v>50</v>
      </c>
      <c r="D52" s="14">
        <v>81.819999999999993</v>
      </c>
      <c r="E52" s="14">
        <v>59.09</v>
      </c>
      <c r="F52" s="14">
        <v>53.03</v>
      </c>
      <c r="G52" s="14">
        <v>43.94</v>
      </c>
      <c r="H52" s="14">
        <v>42.42</v>
      </c>
      <c r="I52" s="49"/>
    </row>
    <row r="53" spans="2:9" s="11" customFormat="1" ht="15" customHeight="1" x14ac:dyDescent="0.2">
      <c r="B53" s="265" t="s">
        <v>20</v>
      </c>
      <c r="C53" s="73"/>
      <c r="D53" s="73"/>
      <c r="E53" s="73"/>
      <c r="F53" s="73"/>
      <c r="G53" s="73"/>
      <c r="H53" s="14"/>
      <c r="I53" s="47"/>
    </row>
    <row r="54" spans="2:9" s="11" customFormat="1" ht="15" customHeight="1" x14ac:dyDescent="0.2">
      <c r="B54" s="75">
        <v>2020</v>
      </c>
      <c r="C54" s="73"/>
      <c r="D54" s="73"/>
      <c r="E54" s="73"/>
      <c r="F54" s="73"/>
      <c r="G54" s="73"/>
      <c r="H54" s="14"/>
      <c r="I54" s="47"/>
    </row>
    <row r="55" spans="2:9" s="11" customFormat="1" ht="15" customHeight="1" x14ac:dyDescent="0.2">
      <c r="B55" s="75">
        <v>2019</v>
      </c>
      <c r="C55" s="254"/>
      <c r="D55" s="14">
        <v>100</v>
      </c>
      <c r="E55" s="14"/>
      <c r="F55" s="14"/>
      <c r="G55" s="14"/>
      <c r="H55" s="14"/>
      <c r="I55" s="47"/>
    </row>
    <row r="56" spans="2:9" s="11" customFormat="1" ht="15" customHeight="1" x14ac:dyDescent="0.2">
      <c r="B56" s="75">
        <v>2018</v>
      </c>
      <c r="C56" s="254"/>
      <c r="D56" s="14">
        <v>90.91</v>
      </c>
      <c r="E56" s="14">
        <v>81.819999999999993</v>
      </c>
      <c r="F56" s="14"/>
      <c r="G56" s="14"/>
      <c r="H56" s="14"/>
      <c r="I56" s="47"/>
    </row>
    <row r="57" spans="2:9" s="11" customFormat="1" ht="15" customHeight="1" x14ac:dyDescent="0.2">
      <c r="B57" s="75">
        <v>2017</v>
      </c>
      <c r="C57" s="73"/>
      <c r="D57" s="14">
        <v>0</v>
      </c>
      <c r="E57" s="14">
        <v>0</v>
      </c>
      <c r="F57" s="14">
        <v>0</v>
      </c>
      <c r="G57" s="14"/>
      <c r="H57" s="14"/>
      <c r="I57" s="47"/>
    </row>
    <row r="58" spans="2:9" s="11" customFormat="1" ht="15" customHeight="1" x14ac:dyDescent="0.2">
      <c r="B58" s="75">
        <v>2016</v>
      </c>
      <c r="C58" s="254"/>
      <c r="D58" s="14">
        <v>97.62</v>
      </c>
      <c r="E58" s="14">
        <v>97.62</v>
      </c>
      <c r="F58" s="14">
        <v>97.62</v>
      </c>
      <c r="G58" s="14">
        <v>92.86</v>
      </c>
      <c r="H58" s="14"/>
      <c r="I58" s="47"/>
    </row>
    <row r="59" spans="2:9" s="11" customFormat="1" ht="15" customHeight="1" x14ac:dyDescent="0.2">
      <c r="B59" s="75">
        <v>2015</v>
      </c>
      <c r="C59" s="75" t="s">
        <v>50</v>
      </c>
      <c r="D59" s="14">
        <v>75</v>
      </c>
      <c r="E59" s="14">
        <v>75</v>
      </c>
      <c r="F59" s="14">
        <v>75</v>
      </c>
      <c r="G59" s="14">
        <v>75</v>
      </c>
      <c r="H59" s="14">
        <v>75</v>
      </c>
      <c r="I59" s="49"/>
    </row>
    <row r="60" spans="2:9" s="11" customFormat="1" ht="15" customHeight="1" x14ac:dyDescent="0.2">
      <c r="B60" s="265" t="s">
        <v>21</v>
      </c>
      <c r="C60" s="73"/>
      <c r="D60" s="73"/>
      <c r="E60" s="73"/>
      <c r="F60" s="73"/>
      <c r="G60" s="73"/>
      <c r="H60" s="14"/>
      <c r="I60" s="47"/>
    </row>
    <row r="61" spans="2:9" s="11" customFormat="1" ht="15" customHeight="1" x14ac:dyDescent="0.2">
      <c r="B61" s="75">
        <v>2020</v>
      </c>
      <c r="C61" s="73"/>
      <c r="D61" s="73"/>
      <c r="E61" s="73"/>
      <c r="F61" s="73"/>
      <c r="G61" s="73"/>
      <c r="H61" s="14"/>
      <c r="I61" s="47"/>
    </row>
    <row r="62" spans="2:9" s="11" customFormat="1" ht="12.75" customHeight="1" x14ac:dyDescent="0.2">
      <c r="B62" s="75">
        <v>2019</v>
      </c>
      <c r="C62" s="236"/>
      <c r="D62" s="14">
        <v>0</v>
      </c>
      <c r="E62" s="14"/>
      <c r="F62" s="14"/>
      <c r="G62" s="14"/>
      <c r="H62" s="14"/>
      <c r="I62" s="47"/>
    </row>
    <row r="63" spans="2:9" s="11" customFormat="1" ht="12" customHeight="1" x14ac:dyDescent="0.2">
      <c r="B63" s="75">
        <v>2018</v>
      </c>
      <c r="C63" s="236"/>
      <c r="D63" s="14">
        <v>0</v>
      </c>
      <c r="E63" s="14">
        <v>0</v>
      </c>
      <c r="F63" s="14"/>
      <c r="G63" s="14"/>
      <c r="H63" s="14"/>
      <c r="I63" s="47"/>
    </row>
    <row r="64" spans="2:9" s="11" customFormat="1" ht="15" customHeight="1" x14ac:dyDescent="0.2">
      <c r="B64" s="75">
        <v>2017</v>
      </c>
      <c r="C64" s="73"/>
      <c r="D64" s="14">
        <v>0</v>
      </c>
      <c r="E64" s="14">
        <v>0</v>
      </c>
      <c r="F64" s="14">
        <v>0</v>
      </c>
      <c r="G64" s="14"/>
      <c r="H64" s="14"/>
      <c r="I64" s="47"/>
    </row>
    <row r="65" spans="2:9" s="11" customFormat="1" ht="15" customHeight="1" x14ac:dyDescent="0.2">
      <c r="B65" s="75">
        <v>2016</v>
      </c>
      <c r="C65" s="236"/>
      <c r="D65" s="14">
        <v>100</v>
      </c>
      <c r="E65" s="14">
        <v>100</v>
      </c>
      <c r="F65" s="14">
        <v>100</v>
      </c>
      <c r="G65" s="14">
        <v>100</v>
      </c>
      <c r="H65" s="14"/>
      <c r="I65" s="47"/>
    </row>
    <row r="66" spans="2:9" s="11" customFormat="1" ht="15" customHeight="1" x14ac:dyDescent="0.2">
      <c r="B66" s="75">
        <v>2015</v>
      </c>
      <c r="C66" s="75" t="s">
        <v>50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49"/>
    </row>
    <row r="67" spans="2:9" s="11" customFormat="1" ht="15" customHeight="1" x14ac:dyDescent="0.2">
      <c r="B67" s="265" t="s">
        <v>22</v>
      </c>
      <c r="C67" s="73"/>
      <c r="D67" s="73"/>
      <c r="E67" s="73"/>
      <c r="F67" s="73"/>
      <c r="G67" s="73"/>
      <c r="H67" s="14"/>
      <c r="I67" s="47"/>
    </row>
    <row r="68" spans="2:9" s="11" customFormat="1" ht="15" customHeight="1" x14ac:dyDescent="0.2">
      <c r="B68" s="75">
        <v>2020</v>
      </c>
      <c r="C68" s="73"/>
      <c r="D68" s="73"/>
      <c r="E68" s="73"/>
      <c r="F68" s="73"/>
      <c r="G68" s="73"/>
      <c r="H68" s="14"/>
      <c r="I68" s="47"/>
    </row>
    <row r="69" spans="2:9" s="11" customFormat="1" ht="15" customHeight="1" x14ac:dyDescent="0.2">
      <c r="B69" s="75">
        <v>2019</v>
      </c>
      <c r="C69" s="254"/>
      <c r="D69" s="14">
        <v>85.71</v>
      </c>
      <c r="E69" s="14"/>
      <c r="F69" s="14"/>
      <c r="G69" s="14"/>
      <c r="H69" s="14"/>
      <c r="I69" s="47"/>
    </row>
    <row r="70" spans="2:9" s="11" customFormat="1" ht="15" customHeight="1" x14ac:dyDescent="0.2">
      <c r="B70" s="75">
        <v>2018</v>
      </c>
      <c r="C70" s="254"/>
      <c r="D70" s="14">
        <v>85.9</v>
      </c>
      <c r="E70" s="14">
        <v>78.209999999999994</v>
      </c>
      <c r="F70" s="14"/>
      <c r="G70" s="14"/>
      <c r="H70" s="14"/>
      <c r="I70" s="47"/>
    </row>
    <row r="71" spans="2:9" s="11" customFormat="1" ht="15" customHeight="1" x14ac:dyDescent="0.2">
      <c r="B71" s="75">
        <v>2017</v>
      </c>
      <c r="C71" s="73"/>
      <c r="D71" s="14">
        <v>76.67</v>
      </c>
      <c r="E71" s="14">
        <v>65.83</v>
      </c>
      <c r="F71" s="14">
        <v>55.83</v>
      </c>
      <c r="G71" s="14"/>
      <c r="H71" s="14"/>
      <c r="I71" s="47"/>
    </row>
    <row r="72" spans="2:9" s="11" customFormat="1" ht="15" customHeight="1" x14ac:dyDescent="0.2">
      <c r="B72" s="75">
        <v>2016</v>
      </c>
      <c r="C72" s="254"/>
      <c r="D72" s="14">
        <v>82.76</v>
      </c>
      <c r="E72" s="14">
        <v>67.819999999999993</v>
      </c>
      <c r="F72" s="14">
        <v>60.92</v>
      </c>
      <c r="G72" s="14">
        <v>52.87</v>
      </c>
      <c r="H72" s="14"/>
      <c r="I72" s="47"/>
    </row>
    <row r="73" spans="2:9" s="11" customFormat="1" ht="15" customHeight="1" x14ac:dyDescent="0.2">
      <c r="B73" s="75">
        <v>2015</v>
      </c>
      <c r="C73" s="75" t="s">
        <v>50</v>
      </c>
      <c r="D73" s="14">
        <v>73.64</v>
      </c>
      <c r="E73" s="14">
        <v>58.18</v>
      </c>
      <c r="F73" s="14">
        <v>50.91</v>
      </c>
      <c r="G73" s="14">
        <v>47.27</v>
      </c>
      <c r="H73" s="14">
        <v>43.64</v>
      </c>
      <c r="I73" s="49"/>
    </row>
    <row r="74" spans="2:9" s="11" customFormat="1" ht="15" customHeight="1" x14ac:dyDescent="0.2">
      <c r="B74" s="265" t="s">
        <v>23</v>
      </c>
      <c r="C74" s="73"/>
      <c r="D74" s="73"/>
      <c r="E74" s="73"/>
      <c r="F74" s="73"/>
      <c r="G74" s="73"/>
      <c r="H74" s="14"/>
      <c r="I74" s="47"/>
    </row>
    <row r="75" spans="2:9" s="11" customFormat="1" ht="15" customHeight="1" x14ac:dyDescent="0.2">
      <c r="B75" s="75">
        <v>2020</v>
      </c>
      <c r="C75" s="73"/>
      <c r="D75" s="73"/>
      <c r="E75" s="73"/>
      <c r="F75" s="73"/>
      <c r="G75" s="73"/>
      <c r="H75" s="14"/>
      <c r="I75" s="47"/>
    </row>
    <row r="76" spans="2:9" s="11" customFormat="1" ht="15" customHeight="1" x14ac:dyDescent="0.2">
      <c r="B76" s="75">
        <v>2019</v>
      </c>
      <c r="C76" s="236"/>
      <c r="D76" s="14">
        <v>80.2</v>
      </c>
      <c r="E76" s="14"/>
      <c r="F76" s="14"/>
      <c r="G76" s="14"/>
      <c r="H76" s="14"/>
      <c r="I76" s="47"/>
    </row>
    <row r="77" spans="2:9" s="11" customFormat="1" ht="15" customHeight="1" x14ac:dyDescent="0.2">
      <c r="B77" s="75">
        <v>2018</v>
      </c>
      <c r="C77" s="236"/>
      <c r="D77" s="14">
        <v>77.13</v>
      </c>
      <c r="E77" s="14">
        <v>64.13</v>
      </c>
      <c r="F77" s="14"/>
      <c r="G77" s="14"/>
      <c r="H77" s="14"/>
      <c r="I77" s="47"/>
    </row>
    <row r="78" spans="2:9" s="11" customFormat="1" ht="15" customHeight="1" x14ac:dyDescent="0.2">
      <c r="B78" s="75">
        <v>2017</v>
      </c>
      <c r="C78" s="73"/>
      <c r="D78" s="14">
        <v>75.25</v>
      </c>
      <c r="E78" s="14">
        <v>59.25</v>
      </c>
      <c r="F78" s="14">
        <v>46.25</v>
      </c>
      <c r="G78" s="14"/>
      <c r="H78" s="14"/>
      <c r="I78" s="47"/>
    </row>
    <row r="79" spans="2:9" s="11" customFormat="1" ht="15" customHeight="1" x14ac:dyDescent="0.2">
      <c r="B79" s="75">
        <v>2016</v>
      </c>
      <c r="C79" s="236"/>
      <c r="D79" s="14">
        <v>76.7</v>
      </c>
      <c r="E79" s="14">
        <v>60.73</v>
      </c>
      <c r="F79" s="14">
        <v>52.62</v>
      </c>
      <c r="G79" s="14">
        <v>45.29</v>
      </c>
      <c r="H79" s="14"/>
      <c r="I79" s="47"/>
    </row>
    <row r="80" spans="2:9" s="11" customFormat="1" ht="15" customHeight="1" x14ac:dyDescent="0.2">
      <c r="B80" s="75">
        <v>2015</v>
      </c>
      <c r="C80" s="75" t="s">
        <v>50</v>
      </c>
      <c r="D80" s="14">
        <v>73.27</v>
      </c>
      <c r="E80" s="14">
        <v>58.35</v>
      </c>
      <c r="F80" s="14">
        <v>51.45</v>
      </c>
      <c r="G80" s="14">
        <v>44.54</v>
      </c>
      <c r="H80" s="14">
        <v>40.53</v>
      </c>
      <c r="I80" s="49"/>
    </row>
    <row r="81" spans="2:9" s="11" customFormat="1" ht="15" customHeight="1" x14ac:dyDescent="0.2">
      <c r="B81" s="265" t="s">
        <v>24</v>
      </c>
      <c r="C81" s="73"/>
      <c r="D81" s="73"/>
      <c r="E81" s="73"/>
      <c r="F81" s="73"/>
      <c r="G81" s="73"/>
      <c r="H81" s="14"/>
      <c r="I81" s="47"/>
    </row>
    <row r="82" spans="2:9" s="11" customFormat="1" ht="15" customHeight="1" x14ac:dyDescent="0.2">
      <c r="B82" s="75">
        <v>2020</v>
      </c>
      <c r="C82" s="73"/>
      <c r="D82" s="73"/>
      <c r="E82" s="73"/>
      <c r="F82" s="73"/>
      <c r="G82" s="73"/>
      <c r="H82" s="14"/>
      <c r="I82" s="47"/>
    </row>
    <row r="83" spans="2:9" s="11" customFormat="1" ht="12.75" customHeight="1" x14ac:dyDescent="0.2">
      <c r="B83" s="75">
        <v>2019</v>
      </c>
      <c r="C83" s="254"/>
      <c r="D83" s="14">
        <v>80.650000000000006</v>
      </c>
      <c r="E83" s="14"/>
      <c r="F83" s="14"/>
      <c r="G83" s="14"/>
      <c r="H83" s="14"/>
      <c r="I83" s="47"/>
    </row>
    <row r="84" spans="2:9" s="11" customFormat="1" ht="15" customHeight="1" x14ac:dyDescent="0.2">
      <c r="B84" s="75">
        <v>2018</v>
      </c>
      <c r="C84" s="254"/>
      <c r="D84" s="14">
        <v>85.96</v>
      </c>
      <c r="E84" s="14">
        <v>75.44</v>
      </c>
      <c r="F84" s="14"/>
      <c r="G84" s="14"/>
      <c r="H84" s="14"/>
      <c r="I84" s="47"/>
    </row>
    <row r="85" spans="2:9" s="11" customFormat="1" ht="15" customHeight="1" x14ac:dyDescent="0.2">
      <c r="B85" s="75">
        <v>2017</v>
      </c>
      <c r="C85" s="73"/>
      <c r="D85" s="14">
        <v>85.45</v>
      </c>
      <c r="E85" s="14">
        <v>76.36</v>
      </c>
      <c r="F85" s="14">
        <v>69.09</v>
      </c>
      <c r="G85" s="14"/>
      <c r="H85" s="14"/>
      <c r="I85" s="47"/>
    </row>
    <row r="86" spans="2:9" s="11" customFormat="1" ht="15" customHeight="1" x14ac:dyDescent="0.2">
      <c r="B86" s="75">
        <v>2016</v>
      </c>
      <c r="C86" s="254"/>
      <c r="D86" s="14">
        <v>83.67</v>
      </c>
      <c r="E86" s="14">
        <v>77.55</v>
      </c>
      <c r="F86" s="14">
        <v>69.39</v>
      </c>
      <c r="G86" s="14">
        <v>65.31</v>
      </c>
      <c r="H86" s="14"/>
      <c r="I86" s="47"/>
    </row>
    <row r="87" spans="2:9" s="11" customFormat="1" ht="15" customHeight="1" x14ac:dyDescent="0.2">
      <c r="B87" s="75">
        <v>2015</v>
      </c>
      <c r="C87" s="75" t="s">
        <v>50</v>
      </c>
      <c r="D87" s="14">
        <v>84.21</v>
      </c>
      <c r="E87" s="14">
        <v>73.680000000000007</v>
      </c>
      <c r="F87" s="14">
        <v>71.05</v>
      </c>
      <c r="G87" s="14">
        <v>68.42</v>
      </c>
      <c r="H87" s="14">
        <v>63.16</v>
      </c>
      <c r="I87" s="49"/>
    </row>
    <row r="88" spans="2:9" s="11" customFormat="1" ht="15" customHeight="1" x14ac:dyDescent="0.2">
      <c r="B88" s="265" t="s">
        <v>25</v>
      </c>
      <c r="C88" s="73"/>
      <c r="D88" s="73"/>
      <c r="E88" s="73"/>
      <c r="F88" s="73"/>
      <c r="G88" s="73"/>
      <c r="H88" s="14"/>
      <c r="I88" s="47"/>
    </row>
    <row r="89" spans="2:9" s="11" customFormat="1" ht="15" customHeight="1" x14ac:dyDescent="0.2">
      <c r="B89" s="75">
        <v>2020</v>
      </c>
      <c r="C89" s="73"/>
      <c r="D89" s="73"/>
      <c r="E89" s="73"/>
      <c r="F89" s="73"/>
      <c r="G89" s="73"/>
      <c r="H89" s="14"/>
      <c r="I89" s="47"/>
    </row>
    <row r="90" spans="2:9" s="11" customFormat="1" ht="15" customHeight="1" x14ac:dyDescent="0.2">
      <c r="B90" s="75">
        <v>2019</v>
      </c>
      <c r="C90" s="254"/>
      <c r="D90" s="14">
        <v>80.13</v>
      </c>
      <c r="E90" s="14"/>
      <c r="F90" s="14"/>
      <c r="G90" s="14"/>
      <c r="H90" s="14"/>
      <c r="I90" s="47"/>
    </row>
    <row r="91" spans="2:9" s="11" customFormat="1" ht="15" customHeight="1" x14ac:dyDescent="0.2">
      <c r="B91" s="75">
        <v>2018</v>
      </c>
      <c r="C91" s="254"/>
      <c r="D91" s="14">
        <v>84.72</v>
      </c>
      <c r="E91" s="14">
        <v>68.91</v>
      </c>
      <c r="F91" s="14"/>
      <c r="G91" s="14"/>
      <c r="H91" s="14"/>
      <c r="I91" s="47"/>
    </row>
    <row r="92" spans="2:9" s="11" customFormat="1" ht="15" customHeight="1" x14ac:dyDescent="0.2">
      <c r="B92" s="75">
        <v>2017</v>
      </c>
      <c r="C92" s="73"/>
      <c r="D92" s="14">
        <v>84.78</v>
      </c>
      <c r="E92" s="14">
        <v>71.3</v>
      </c>
      <c r="F92" s="14">
        <v>57.81</v>
      </c>
      <c r="G92" s="14"/>
      <c r="H92" s="14"/>
      <c r="I92" s="47"/>
    </row>
    <row r="93" spans="2:9" s="11" customFormat="1" ht="15" customHeight="1" x14ac:dyDescent="0.2">
      <c r="B93" s="75">
        <v>2016</v>
      </c>
      <c r="C93" s="254"/>
      <c r="D93" s="14">
        <v>84.36</v>
      </c>
      <c r="E93" s="14">
        <v>71.819999999999993</v>
      </c>
      <c r="F93" s="14">
        <v>62.91</v>
      </c>
      <c r="G93" s="14">
        <v>53.09</v>
      </c>
      <c r="H93" s="14"/>
      <c r="I93" s="47"/>
    </row>
    <row r="94" spans="2:9" s="11" customFormat="1" ht="15" customHeight="1" x14ac:dyDescent="0.2">
      <c r="B94" s="75">
        <v>2015</v>
      </c>
      <c r="C94" s="75" t="s">
        <v>50</v>
      </c>
      <c r="D94" s="14">
        <v>83.17</v>
      </c>
      <c r="E94" s="14">
        <v>70.94</v>
      </c>
      <c r="F94" s="14">
        <v>60.23</v>
      </c>
      <c r="G94" s="14">
        <v>54.11</v>
      </c>
      <c r="H94" s="14">
        <v>45.51</v>
      </c>
      <c r="I94" s="49"/>
    </row>
    <row r="95" spans="2:9" s="11" customFormat="1" ht="15" customHeight="1" x14ac:dyDescent="0.2">
      <c r="B95" s="265" t="s">
        <v>26</v>
      </c>
      <c r="C95" s="73"/>
      <c r="D95" s="73"/>
      <c r="E95" s="73"/>
      <c r="F95" s="73"/>
      <c r="G95" s="73"/>
      <c r="H95" s="14"/>
      <c r="I95" s="47"/>
    </row>
    <row r="96" spans="2:9" s="11" customFormat="1" ht="15" customHeight="1" x14ac:dyDescent="0.2">
      <c r="B96" s="75">
        <v>2020</v>
      </c>
      <c r="C96" s="73"/>
      <c r="D96" s="73"/>
      <c r="E96" s="73"/>
      <c r="F96" s="73"/>
      <c r="G96" s="73"/>
      <c r="H96" s="14"/>
      <c r="I96" s="47"/>
    </row>
    <row r="97" spans="2:9" s="11" customFormat="1" ht="15" customHeight="1" x14ac:dyDescent="0.2">
      <c r="B97" s="75">
        <v>2019</v>
      </c>
      <c r="C97" s="254"/>
      <c r="D97" s="14">
        <v>77.78</v>
      </c>
      <c r="E97" s="14"/>
      <c r="F97" s="14"/>
      <c r="G97" s="14"/>
      <c r="H97" s="14"/>
      <c r="I97" s="47"/>
    </row>
    <row r="98" spans="2:9" s="11" customFormat="1" ht="15" customHeight="1" x14ac:dyDescent="0.2">
      <c r="B98" s="75">
        <v>2018</v>
      </c>
      <c r="C98" s="254"/>
      <c r="D98" s="14">
        <v>87.76</v>
      </c>
      <c r="E98" s="14">
        <v>77.55</v>
      </c>
      <c r="F98" s="14"/>
      <c r="G98" s="14"/>
      <c r="H98" s="14"/>
      <c r="I98" s="47"/>
    </row>
    <row r="99" spans="2:9" s="11" customFormat="1" ht="15" customHeight="1" x14ac:dyDescent="0.2">
      <c r="B99" s="75">
        <v>2017</v>
      </c>
      <c r="C99" s="73"/>
      <c r="D99" s="14">
        <v>85.92</v>
      </c>
      <c r="E99" s="14">
        <v>66.2</v>
      </c>
      <c r="F99" s="14">
        <v>54.93</v>
      </c>
      <c r="G99" s="14"/>
      <c r="H99" s="14"/>
      <c r="I99" s="47"/>
    </row>
    <row r="100" spans="2:9" s="11" customFormat="1" ht="15" customHeight="1" x14ac:dyDescent="0.2">
      <c r="B100" s="75">
        <v>2016</v>
      </c>
      <c r="C100" s="254"/>
      <c r="D100" s="14">
        <v>91.84</v>
      </c>
      <c r="E100" s="14">
        <v>73.47</v>
      </c>
      <c r="F100" s="14">
        <v>65.31</v>
      </c>
      <c r="G100" s="14">
        <v>51.02</v>
      </c>
      <c r="H100" s="14"/>
      <c r="I100" s="47"/>
    </row>
    <row r="101" spans="2:9" s="11" customFormat="1" ht="15" customHeight="1" x14ac:dyDescent="0.2">
      <c r="B101" s="75">
        <v>2015</v>
      </c>
      <c r="C101" s="75" t="s">
        <v>50</v>
      </c>
      <c r="D101" s="14">
        <v>82.5</v>
      </c>
      <c r="E101" s="14">
        <v>70</v>
      </c>
      <c r="F101" s="14">
        <v>62.5</v>
      </c>
      <c r="G101" s="14">
        <v>55</v>
      </c>
      <c r="H101" s="14">
        <v>52.5</v>
      </c>
      <c r="I101" s="49"/>
    </row>
    <row r="102" spans="2:9" s="11" customFormat="1" ht="15" customHeight="1" x14ac:dyDescent="0.2">
      <c r="B102" s="265" t="s">
        <v>27</v>
      </c>
      <c r="C102" s="73"/>
      <c r="D102" s="73"/>
      <c r="E102" s="73"/>
      <c r="F102" s="73"/>
      <c r="G102" s="73"/>
      <c r="H102" s="14"/>
      <c r="I102" s="47"/>
    </row>
    <row r="103" spans="2:9" s="11" customFormat="1" ht="15" customHeight="1" x14ac:dyDescent="0.2">
      <c r="B103" s="75">
        <v>2020</v>
      </c>
      <c r="C103" s="73"/>
      <c r="D103" s="73"/>
      <c r="E103" s="73"/>
      <c r="F103" s="73"/>
      <c r="G103" s="73"/>
      <c r="H103" s="14"/>
      <c r="I103" s="47"/>
    </row>
    <row r="104" spans="2:9" s="11" customFormat="1" ht="15" customHeight="1" x14ac:dyDescent="0.2">
      <c r="B104" s="75">
        <v>2019</v>
      </c>
      <c r="C104" s="254"/>
      <c r="D104" s="14">
        <v>89.17</v>
      </c>
      <c r="E104" s="14"/>
      <c r="F104" s="14"/>
      <c r="G104" s="14"/>
      <c r="H104" s="14"/>
      <c r="I104" s="47"/>
    </row>
    <row r="105" spans="2:9" s="11" customFormat="1" ht="15" customHeight="1" x14ac:dyDescent="0.2">
      <c r="B105" s="75">
        <v>2018</v>
      </c>
      <c r="C105" s="254"/>
      <c r="D105" s="14">
        <v>82.55</v>
      </c>
      <c r="E105" s="14">
        <v>68.459999999999994</v>
      </c>
      <c r="F105" s="14"/>
      <c r="G105" s="14"/>
      <c r="H105" s="14"/>
      <c r="I105" s="47"/>
    </row>
    <row r="106" spans="2:9" s="11" customFormat="1" ht="15" customHeight="1" x14ac:dyDescent="0.2">
      <c r="B106" s="75">
        <v>2017</v>
      </c>
      <c r="C106" s="73"/>
      <c r="D106" s="14">
        <v>90.91</v>
      </c>
      <c r="E106" s="14">
        <v>82.64</v>
      </c>
      <c r="F106" s="14">
        <v>75.209999999999994</v>
      </c>
      <c r="G106" s="14"/>
      <c r="H106" s="14"/>
      <c r="I106" s="47"/>
    </row>
    <row r="107" spans="2:9" s="11" customFormat="1" ht="15" customHeight="1" x14ac:dyDescent="0.2">
      <c r="B107" s="75">
        <v>2016</v>
      </c>
      <c r="C107" s="254"/>
      <c r="D107" s="14">
        <v>86.17</v>
      </c>
      <c r="E107" s="14">
        <v>80.849999999999994</v>
      </c>
      <c r="F107" s="14">
        <v>76.599999999999994</v>
      </c>
      <c r="G107" s="14">
        <v>75.53</v>
      </c>
      <c r="H107" s="14"/>
      <c r="I107" s="47"/>
    </row>
    <row r="108" spans="2:9" s="11" customFormat="1" ht="15" customHeight="1" x14ac:dyDescent="0.2">
      <c r="B108" s="69">
        <v>2015</v>
      </c>
      <c r="C108" s="75" t="s">
        <v>50</v>
      </c>
      <c r="D108" s="14">
        <v>86.25</v>
      </c>
      <c r="E108" s="14">
        <v>72.5</v>
      </c>
      <c r="F108" s="14">
        <v>68.75</v>
      </c>
      <c r="G108" s="14">
        <v>61.25</v>
      </c>
      <c r="H108" s="14">
        <v>55</v>
      </c>
      <c r="I108" s="49"/>
    </row>
    <row r="109" spans="2:9" s="11" customFormat="1" ht="15" customHeight="1" x14ac:dyDescent="0.2">
      <c r="B109" s="265" t="s">
        <v>28</v>
      </c>
      <c r="C109" s="73"/>
      <c r="D109" s="73"/>
      <c r="E109" s="73"/>
      <c r="F109" s="73"/>
      <c r="G109" s="73"/>
      <c r="H109" s="14"/>
      <c r="I109" s="47"/>
    </row>
    <row r="110" spans="2:9" s="11" customFormat="1" ht="15" customHeight="1" x14ac:dyDescent="0.2">
      <c r="B110" s="75">
        <v>2020</v>
      </c>
      <c r="C110" s="73"/>
      <c r="D110" s="73"/>
      <c r="E110" s="73"/>
      <c r="F110" s="73"/>
      <c r="G110" s="73"/>
      <c r="H110" s="14"/>
      <c r="I110" s="47"/>
    </row>
    <row r="111" spans="2:9" s="11" customFormat="1" ht="15" customHeight="1" x14ac:dyDescent="0.2">
      <c r="B111" s="75">
        <v>2019</v>
      </c>
      <c r="C111" s="254"/>
      <c r="D111" s="14">
        <v>81.93</v>
      </c>
      <c r="E111" s="14"/>
      <c r="F111" s="14"/>
      <c r="G111" s="14"/>
      <c r="H111" s="14"/>
      <c r="I111" s="47"/>
    </row>
    <row r="112" spans="2:9" s="11" customFormat="1" ht="15" customHeight="1" x14ac:dyDescent="0.2">
      <c r="B112" s="75">
        <v>2018</v>
      </c>
      <c r="C112" s="254"/>
      <c r="D112" s="14">
        <v>77.84</v>
      </c>
      <c r="E112" s="14">
        <v>66.75</v>
      </c>
      <c r="F112" s="14"/>
      <c r="G112" s="14"/>
      <c r="H112" s="14"/>
      <c r="I112" s="47"/>
    </row>
    <row r="113" spans="2:9" s="11" customFormat="1" ht="15" customHeight="1" x14ac:dyDescent="0.2">
      <c r="B113" s="75">
        <v>2017</v>
      </c>
      <c r="C113" s="73"/>
      <c r="D113" s="14">
        <v>73.599999999999994</v>
      </c>
      <c r="E113" s="14">
        <v>57.14</v>
      </c>
      <c r="F113" s="14">
        <v>50</v>
      </c>
      <c r="G113" s="14"/>
      <c r="H113" s="14"/>
      <c r="I113" s="47"/>
    </row>
    <row r="114" spans="2:9" s="11" customFormat="1" ht="15" customHeight="1" x14ac:dyDescent="0.2">
      <c r="B114" s="75">
        <v>2016</v>
      </c>
      <c r="C114" s="254"/>
      <c r="D114" s="14">
        <v>75.27</v>
      </c>
      <c r="E114" s="14">
        <v>61.13</v>
      </c>
      <c r="F114" s="14">
        <v>50.88</v>
      </c>
      <c r="G114" s="14">
        <v>44.88</v>
      </c>
      <c r="H114" s="14"/>
      <c r="I114" s="47"/>
    </row>
    <row r="115" spans="2:9" s="11" customFormat="1" ht="15" customHeight="1" x14ac:dyDescent="0.2">
      <c r="B115" s="75">
        <v>2015</v>
      </c>
      <c r="C115" s="75" t="s">
        <v>50</v>
      </c>
      <c r="D115" s="14">
        <v>69.66</v>
      </c>
      <c r="E115" s="14">
        <v>57.3</v>
      </c>
      <c r="F115" s="14">
        <v>46.82</v>
      </c>
      <c r="G115" s="14">
        <v>40.450000000000003</v>
      </c>
      <c r="H115" s="14">
        <v>35.96</v>
      </c>
      <c r="I115" s="49"/>
    </row>
    <row r="116" spans="2:9" s="11" customFormat="1" ht="15" customHeight="1" x14ac:dyDescent="0.2">
      <c r="B116" s="265" t="s">
        <v>29</v>
      </c>
      <c r="C116" s="73"/>
      <c r="D116" s="73"/>
      <c r="E116" s="73"/>
      <c r="F116" s="73"/>
      <c r="G116" s="73"/>
      <c r="H116" s="14"/>
      <c r="I116" s="47"/>
    </row>
    <row r="117" spans="2:9" s="11" customFormat="1" ht="15" customHeight="1" x14ac:dyDescent="0.2">
      <c r="B117" s="75">
        <v>2020</v>
      </c>
      <c r="C117" s="73"/>
      <c r="D117" s="73"/>
      <c r="E117" s="73"/>
      <c r="F117" s="73"/>
      <c r="G117" s="73"/>
      <c r="H117" s="14"/>
      <c r="I117" s="47"/>
    </row>
    <row r="118" spans="2:9" s="11" customFormat="1" ht="15" customHeight="1" x14ac:dyDescent="0.2">
      <c r="B118" s="75">
        <v>2019</v>
      </c>
      <c r="C118" s="254"/>
      <c r="D118" s="14">
        <v>63.65</v>
      </c>
      <c r="E118" s="14"/>
      <c r="F118" s="14"/>
      <c r="G118" s="14"/>
      <c r="H118" s="14"/>
      <c r="I118" s="47"/>
    </row>
    <row r="119" spans="2:9" s="11" customFormat="1" ht="15" customHeight="1" x14ac:dyDescent="0.2">
      <c r="B119" s="75">
        <v>2018</v>
      </c>
      <c r="C119" s="254"/>
      <c r="D119" s="14">
        <v>62.97</v>
      </c>
      <c r="E119" s="14">
        <v>39.35</v>
      </c>
      <c r="F119" s="14"/>
      <c r="G119" s="14"/>
      <c r="H119" s="14"/>
      <c r="I119" s="47"/>
    </row>
    <row r="120" spans="2:9" s="11" customFormat="1" ht="15" customHeight="1" x14ac:dyDescent="0.2">
      <c r="B120" s="75">
        <v>2017</v>
      </c>
      <c r="C120" s="73"/>
      <c r="D120" s="14">
        <v>65.23</v>
      </c>
      <c r="E120" s="14">
        <v>37.68</v>
      </c>
      <c r="F120" s="14">
        <v>26.84</v>
      </c>
      <c r="G120" s="14"/>
      <c r="H120" s="14"/>
      <c r="I120" s="47"/>
    </row>
    <row r="121" spans="2:9" s="11" customFormat="1" ht="15" customHeight="1" x14ac:dyDescent="0.2">
      <c r="B121" s="75">
        <v>2016</v>
      </c>
      <c r="C121" s="254"/>
      <c r="D121" s="14">
        <v>63.83</v>
      </c>
      <c r="E121" s="14">
        <v>38.729999999999997</v>
      </c>
      <c r="F121" s="14">
        <v>28.39</v>
      </c>
      <c r="G121" s="14">
        <v>22.21</v>
      </c>
      <c r="H121" s="14"/>
      <c r="I121" s="47"/>
    </row>
    <row r="122" spans="2:9" s="11" customFormat="1" ht="15" customHeight="1" x14ac:dyDescent="0.2">
      <c r="B122" s="75">
        <v>2015</v>
      </c>
      <c r="C122" s="75" t="s">
        <v>50</v>
      </c>
      <c r="D122" s="14">
        <v>65.75</v>
      </c>
      <c r="E122" s="14">
        <v>44.15</v>
      </c>
      <c r="F122" s="14">
        <v>33.56</v>
      </c>
      <c r="G122" s="14">
        <v>26.42</v>
      </c>
      <c r="H122" s="14">
        <v>19.88</v>
      </c>
      <c r="I122" s="49"/>
    </row>
    <row r="123" spans="2:9" s="11" customFormat="1" ht="15" customHeight="1" x14ac:dyDescent="0.2">
      <c r="B123" s="265" t="s">
        <v>30</v>
      </c>
      <c r="C123" s="73"/>
      <c r="D123" s="73"/>
      <c r="E123" s="73"/>
      <c r="F123" s="73"/>
      <c r="G123" s="73"/>
      <c r="H123" s="14"/>
      <c r="I123" s="47"/>
    </row>
    <row r="124" spans="2:9" s="11" customFormat="1" ht="15" customHeight="1" x14ac:dyDescent="0.2">
      <c r="B124" s="75">
        <v>2020</v>
      </c>
      <c r="C124" s="73"/>
      <c r="D124" s="73"/>
      <c r="E124" s="73"/>
      <c r="F124" s="73"/>
      <c r="G124" s="73"/>
      <c r="H124" s="14"/>
      <c r="I124" s="47"/>
    </row>
    <row r="125" spans="2:9" s="11" customFormat="1" ht="15" customHeight="1" x14ac:dyDescent="0.2">
      <c r="B125" s="75">
        <v>2019</v>
      </c>
      <c r="C125" s="254"/>
      <c r="D125" s="14">
        <v>78.17</v>
      </c>
      <c r="E125" s="14"/>
      <c r="F125" s="14"/>
      <c r="G125" s="14"/>
      <c r="H125" s="14"/>
      <c r="I125" s="47"/>
    </row>
    <row r="126" spans="2:9" s="11" customFormat="1" ht="15" customHeight="1" x14ac:dyDescent="0.2">
      <c r="B126" s="75">
        <v>2018</v>
      </c>
      <c r="C126" s="254"/>
      <c r="D126" s="14">
        <v>70.319999999999993</v>
      </c>
      <c r="E126" s="14">
        <v>49.68</v>
      </c>
      <c r="F126" s="14"/>
      <c r="G126" s="14"/>
      <c r="H126" s="14"/>
      <c r="I126" s="47"/>
    </row>
    <row r="127" spans="2:9" s="11" customFormat="1" ht="15" customHeight="1" x14ac:dyDescent="0.2">
      <c r="B127" s="75">
        <v>2017</v>
      </c>
      <c r="C127" s="73"/>
      <c r="D127" s="14">
        <v>66.209999999999994</v>
      </c>
      <c r="E127" s="14">
        <v>49.66</v>
      </c>
      <c r="F127" s="14">
        <v>37.24</v>
      </c>
      <c r="G127" s="14"/>
      <c r="H127" s="14"/>
      <c r="I127" s="47"/>
    </row>
    <row r="128" spans="2:9" s="11" customFormat="1" ht="15" customHeight="1" x14ac:dyDescent="0.2">
      <c r="B128" s="75">
        <v>2016</v>
      </c>
      <c r="C128" s="254"/>
      <c r="D128" s="14">
        <v>66.42</v>
      </c>
      <c r="E128" s="14">
        <v>45.99</v>
      </c>
      <c r="F128" s="14">
        <v>33.58</v>
      </c>
      <c r="G128" s="14">
        <v>27.01</v>
      </c>
      <c r="H128" s="14"/>
      <c r="I128" s="47"/>
    </row>
    <row r="129" spans="2:9" s="11" customFormat="1" ht="15" customHeight="1" x14ac:dyDescent="0.2">
      <c r="B129" s="75">
        <v>2015</v>
      </c>
      <c r="C129" s="75" t="s">
        <v>50</v>
      </c>
      <c r="D129" s="14">
        <v>56.55</v>
      </c>
      <c r="E129" s="14">
        <v>41.07</v>
      </c>
      <c r="F129" s="14">
        <v>33.33</v>
      </c>
      <c r="G129" s="14">
        <v>28.57</v>
      </c>
      <c r="H129" s="14">
        <v>25.6</v>
      </c>
      <c r="I129" s="49"/>
    </row>
    <row r="130" spans="2:9" s="11" customFormat="1" ht="15" customHeight="1" x14ac:dyDescent="0.2">
      <c r="B130" s="265" t="s">
        <v>31</v>
      </c>
      <c r="C130" s="73"/>
      <c r="D130" s="73"/>
      <c r="E130" s="73"/>
      <c r="F130" s="73"/>
      <c r="G130" s="73"/>
      <c r="H130" s="14"/>
      <c r="I130" s="47"/>
    </row>
    <row r="131" spans="2:9" s="11" customFormat="1" ht="15" customHeight="1" x14ac:dyDescent="0.2">
      <c r="B131" s="75">
        <v>2020</v>
      </c>
      <c r="C131" s="73"/>
      <c r="D131" s="14"/>
      <c r="E131" s="14"/>
      <c r="F131" s="14"/>
      <c r="G131" s="14"/>
      <c r="H131" s="14"/>
      <c r="I131" s="47"/>
    </row>
    <row r="132" spans="2:9" s="11" customFormat="1" ht="15" customHeight="1" x14ac:dyDescent="0.2">
      <c r="B132" s="75">
        <v>2019</v>
      </c>
      <c r="C132" s="254"/>
      <c r="D132" s="14">
        <v>85.15</v>
      </c>
      <c r="E132" s="14"/>
      <c r="F132" s="14"/>
      <c r="G132" s="14"/>
      <c r="H132" s="14"/>
      <c r="I132" s="47"/>
    </row>
    <row r="133" spans="2:9" s="11" customFormat="1" ht="15" customHeight="1" x14ac:dyDescent="0.2">
      <c r="B133" s="75">
        <v>2018</v>
      </c>
      <c r="C133" s="254"/>
      <c r="D133" s="14">
        <v>83.27</v>
      </c>
      <c r="E133" s="14">
        <v>65.48</v>
      </c>
      <c r="F133" s="14"/>
      <c r="G133" s="14"/>
      <c r="H133" s="14"/>
      <c r="I133" s="47"/>
    </row>
    <row r="134" spans="2:9" s="11" customFormat="1" ht="15" customHeight="1" x14ac:dyDescent="0.2">
      <c r="B134" s="75">
        <v>2017</v>
      </c>
      <c r="C134" s="73"/>
      <c r="D134" s="14">
        <v>82.72</v>
      </c>
      <c r="E134" s="14">
        <v>67.900000000000006</v>
      </c>
      <c r="F134" s="14">
        <v>56.79</v>
      </c>
      <c r="G134" s="14"/>
      <c r="H134" s="14"/>
      <c r="I134" s="47"/>
    </row>
    <row r="135" spans="2:9" s="11" customFormat="1" ht="15" customHeight="1" x14ac:dyDescent="0.2">
      <c r="B135" s="75">
        <v>2016</v>
      </c>
      <c r="C135" s="254"/>
      <c r="D135" s="14">
        <v>79.73</v>
      </c>
      <c r="E135" s="14">
        <v>64.41</v>
      </c>
      <c r="F135" s="14">
        <v>56.76</v>
      </c>
      <c r="G135" s="14">
        <v>45.95</v>
      </c>
      <c r="H135" s="14"/>
      <c r="I135" s="47"/>
    </row>
    <row r="136" spans="2:9" s="11" customFormat="1" ht="15" customHeight="1" x14ac:dyDescent="0.2">
      <c r="B136" s="75">
        <v>2015</v>
      </c>
      <c r="C136" s="75" t="s">
        <v>50</v>
      </c>
      <c r="D136" s="14">
        <v>83.98</v>
      </c>
      <c r="E136" s="14">
        <v>61.9</v>
      </c>
      <c r="F136" s="14">
        <v>51.95</v>
      </c>
      <c r="G136" s="14">
        <v>46.32</v>
      </c>
      <c r="H136" s="14">
        <v>38.53</v>
      </c>
      <c r="I136" s="49"/>
    </row>
    <row r="137" spans="2:9" s="11" customFormat="1" ht="15" customHeight="1" x14ac:dyDescent="0.2">
      <c r="B137" s="265" t="s">
        <v>32</v>
      </c>
      <c r="C137" s="73"/>
      <c r="D137" s="73"/>
      <c r="E137" s="73"/>
      <c r="F137" s="73"/>
      <c r="G137" s="73"/>
      <c r="H137" s="14"/>
      <c r="I137" s="47"/>
    </row>
    <row r="138" spans="2:9" s="11" customFormat="1" ht="15" customHeight="1" x14ac:dyDescent="0.2">
      <c r="B138" s="75">
        <v>2020</v>
      </c>
      <c r="C138" s="73"/>
      <c r="D138" s="73"/>
      <c r="E138" s="73"/>
      <c r="F138" s="73"/>
      <c r="G138" s="73"/>
      <c r="H138" s="14"/>
      <c r="I138" s="47"/>
    </row>
    <row r="139" spans="2:9" s="11" customFormat="1" ht="15" customHeight="1" x14ac:dyDescent="0.2">
      <c r="B139" s="75">
        <v>2019</v>
      </c>
      <c r="C139" s="254"/>
      <c r="D139" s="14">
        <v>77.3</v>
      </c>
      <c r="E139" s="14"/>
      <c r="F139" s="14"/>
      <c r="G139" s="14"/>
      <c r="H139" s="14"/>
      <c r="I139" s="47"/>
    </row>
    <row r="140" spans="2:9" s="11" customFormat="1" ht="15" customHeight="1" x14ac:dyDescent="0.2">
      <c r="B140" s="75">
        <v>2018</v>
      </c>
      <c r="C140" s="254"/>
      <c r="D140" s="14">
        <v>69.400000000000006</v>
      </c>
      <c r="E140" s="14">
        <v>53.73</v>
      </c>
      <c r="F140" s="14"/>
      <c r="G140" s="14"/>
      <c r="H140" s="14"/>
      <c r="I140" s="47"/>
    </row>
    <row r="141" spans="2:9" s="11" customFormat="1" ht="15" customHeight="1" x14ac:dyDescent="0.2">
      <c r="B141" s="75">
        <v>2017</v>
      </c>
      <c r="C141" s="73"/>
      <c r="D141" s="14">
        <v>71.239999999999995</v>
      </c>
      <c r="E141" s="14">
        <v>57.52</v>
      </c>
      <c r="F141" s="14">
        <v>44.44</v>
      </c>
      <c r="G141" s="14"/>
      <c r="H141" s="14"/>
      <c r="I141" s="47"/>
    </row>
    <row r="142" spans="2:9" s="11" customFormat="1" ht="15" customHeight="1" x14ac:dyDescent="0.2">
      <c r="B142" s="75">
        <v>2016</v>
      </c>
      <c r="C142" s="254"/>
      <c r="D142" s="14">
        <v>75</v>
      </c>
      <c r="E142" s="14">
        <v>60.53</v>
      </c>
      <c r="F142" s="14">
        <v>53.95</v>
      </c>
      <c r="G142" s="14">
        <v>45.39</v>
      </c>
      <c r="H142" s="14"/>
      <c r="I142" s="47"/>
    </row>
    <row r="143" spans="2:9" s="11" customFormat="1" ht="15" customHeight="1" x14ac:dyDescent="0.2">
      <c r="B143" s="75">
        <v>2015</v>
      </c>
      <c r="C143" s="75" t="s">
        <v>50</v>
      </c>
      <c r="D143" s="14">
        <v>63.47</v>
      </c>
      <c r="E143" s="14">
        <v>49.1</v>
      </c>
      <c r="F143" s="14">
        <v>41.92</v>
      </c>
      <c r="G143" s="14">
        <v>34.130000000000003</v>
      </c>
      <c r="H143" s="14">
        <v>31.74</v>
      </c>
      <c r="I143" s="49"/>
    </row>
    <row r="144" spans="2:9" s="11" customFormat="1" ht="15" customHeight="1" x14ac:dyDescent="0.2">
      <c r="B144" s="265" t="s">
        <v>33</v>
      </c>
      <c r="C144" s="73"/>
      <c r="D144" s="73"/>
      <c r="E144" s="73"/>
      <c r="F144" s="73"/>
      <c r="G144" s="73"/>
      <c r="H144" s="14"/>
      <c r="I144" s="47"/>
    </row>
    <row r="145" spans="2:9" s="11" customFormat="1" ht="15" customHeight="1" x14ac:dyDescent="0.2">
      <c r="B145" s="75">
        <v>2020</v>
      </c>
      <c r="C145" s="73"/>
      <c r="D145" s="73"/>
      <c r="E145" s="73"/>
      <c r="F145" s="73"/>
      <c r="G145" s="73"/>
      <c r="H145" s="14"/>
      <c r="I145" s="47"/>
    </row>
    <row r="146" spans="2:9" s="11" customFormat="1" ht="15" customHeight="1" x14ac:dyDescent="0.2">
      <c r="B146" s="75">
        <v>2019</v>
      </c>
      <c r="C146" s="254"/>
      <c r="D146" s="14">
        <v>83.69</v>
      </c>
      <c r="E146" s="14"/>
      <c r="F146" s="14"/>
      <c r="G146" s="14"/>
      <c r="H146" s="14"/>
      <c r="I146" s="47"/>
    </row>
    <row r="147" spans="2:9" s="11" customFormat="1" ht="15" customHeight="1" x14ac:dyDescent="0.2">
      <c r="B147" s="75">
        <v>2018</v>
      </c>
      <c r="C147" s="254"/>
      <c r="D147" s="14">
        <v>80.650000000000006</v>
      </c>
      <c r="E147" s="14">
        <v>65.81</v>
      </c>
      <c r="F147" s="14"/>
      <c r="G147" s="14"/>
      <c r="H147" s="14"/>
      <c r="I147" s="47"/>
    </row>
    <row r="148" spans="2:9" s="11" customFormat="1" ht="15" customHeight="1" x14ac:dyDescent="0.2">
      <c r="B148" s="75">
        <v>2017</v>
      </c>
      <c r="C148" s="73"/>
      <c r="D148" s="14">
        <v>80.63</v>
      </c>
      <c r="E148" s="14">
        <v>70.63</v>
      </c>
      <c r="F148" s="14">
        <v>60</v>
      </c>
      <c r="G148" s="14"/>
      <c r="H148" s="14"/>
      <c r="I148" s="47"/>
    </row>
    <row r="149" spans="2:9" s="11" customFormat="1" ht="15" customHeight="1" x14ac:dyDescent="0.2">
      <c r="B149" s="75">
        <v>2016</v>
      </c>
      <c r="C149" s="254"/>
      <c r="D149" s="14">
        <v>76.150000000000006</v>
      </c>
      <c r="E149" s="14">
        <v>68.459999999999994</v>
      </c>
      <c r="F149" s="14">
        <v>56.92</v>
      </c>
      <c r="G149" s="14">
        <v>46.15</v>
      </c>
      <c r="H149" s="14"/>
      <c r="I149" s="47"/>
    </row>
    <row r="150" spans="2:9" s="11" customFormat="1" ht="15" customHeight="1" x14ac:dyDescent="0.2">
      <c r="B150" s="75">
        <v>2015</v>
      </c>
      <c r="C150" s="75" t="s">
        <v>50</v>
      </c>
      <c r="D150" s="14">
        <v>75</v>
      </c>
      <c r="E150" s="14">
        <v>65.13</v>
      </c>
      <c r="F150" s="14">
        <v>54.61</v>
      </c>
      <c r="G150" s="14">
        <v>48.03</v>
      </c>
      <c r="H150" s="14">
        <v>43.42</v>
      </c>
      <c r="I150" s="49"/>
    </row>
    <row r="151" spans="2:9" ht="9.75" customHeight="1" x14ac:dyDescent="0.2">
      <c r="B151" s="48"/>
      <c r="C151" s="48"/>
      <c r="D151" s="48"/>
      <c r="E151" s="48"/>
      <c r="F151" s="48"/>
      <c r="G151" s="48"/>
      <c r="H151" s="48"/>
    </row>
    <row r="152" spans="2:9" ht="3" customHeight="1" x14ac:dyDescent="0.2">
      <c r="B152" s="137"/>
      <c r="C152" s="137"/>
      <c r="D152" s="137"/>
      <c r="E152" s="137"/>
      <c r="F152" s="137"/>
      <c r="G152" s="137"/>
      <c r="H152" s="137"/>
    </row>
    <row r="153" spans="2:9" ht="9" customHeight="1" x14ac:dyDescent="0.2">
      <c r="D153" s="76"/>
    </row>
    <row r="154" spans="2:9" ht="12.75" customHeight="1" x14ac:dyDescent="0.2">
      <c r="B154" s="336" t="s">
        <v>289</v>
      </c>
      <c r="C154" s="336"/>
      <c r="D154" s="336"/>
      <c r="E154" s="336"/>
      <c r="F154" s="336"/>
      <c r="G154" s="336"/>
      <c r="H154" s="336"/>
    </row>
    <row r="155" spans="2:9" ht="12.75" customHeight="1" x14ac:dyDescent="0.2">
      <c r="B155" s="336" t="s">
        <v>329</v>
      </c>
      <c r="C155" s="336"/>
      <c r="D155" s="336"/>
      <c r="E155" s="336"/>
      <c r="F155" s="336"/>
      <c r="G155" s="336"/>
      <c r="H155" s="336"/>
    </row>
    <row r="157" spans="2:9" ht="12" x14ac:dyDescent="0.2">
      <c r="B157" s="134" t="s">
        <v>0</v>
      </c>
      <c r="C157" s="26"/>
    </row>
    <row r="159" spans="2:9" x14ac:dyDescent="0.2">
      <c r="E159" s="1" t="s">
        <v>264</v>
      </c>
    </row>
  </sheetData>
  <mergeCells count="5">
    <mergeCell ref="B154:H154"/>
    <mergeCell ref="B155:H155"/>
    <mergeCell ref="D4:H5"/>
    <mergeCell ref="B1:H1"/>
    <mergeCell ref="B4:C7"/>
  </mergeCells>
  <hyperlinks>
    <hyperlink ref="B157" location="Índice!A1" display="(Voltar ao Índice)" xr:uid="{00000000-0004-0000-1D00-000000000000}"/>
  </hyperlinks>
  <printOptions horizontalCentered="1"/>
  <pageMargins left="0.27559055118110237" right="0.27559055118110237" top="0.6692913385826772" bottom="0.47244094488188981" header="0" footer="0"/>
  <pageSetup paperSize="9" scale="93" fitToHeight="10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26">
    <pageSetUpPr fitToPage="1"/>
  </sheetPr>
  <dimension ref="B1:I157"/>
  <sheetViews>
    <sheetView showGridLines="0" zoomScaleNormal="100" workbookViewId="0">
      <pane xSplit="3" ySplit="7" topLeftCell="D8" activePane="bottomRight" state="frozen"/>
      <selection activeCell="Q16" sqref="Q16"/>
      <selection pane="topRight" activeCell="Q16" sqref="Q16"/>
      <selection pane="bottomLeft" activeCell="Q16" sqref="Q16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6.7109375" style="2" customWidth="1"/>
    <col min="10" max="16384" width="12.5703125" style="1"/>
  </cols>
  <sheetData>
    <row r="1" spans="2:9" s="120" customFormat="1" ht="37.5" customHeight="1" x14ac:dyDescent="0.2">
      <c r="B1" s="340" t="s">
        <v>316</v>
      </c>
      <c r="C1" s="340"/>
      <c r="D1" s="340"/>
      <c r="E1" s="340"/>
      <c r="F1" s="340"/>
      <c r="G1" s="340"/>
      <c r="H1" s="340"/>
      <c r="I1" s="125"/>
    </row>
    <row r="2" spans="2:9" ht="11.25" customHeight="1" x14ac:dyDescent="0.2">
      <c r="B2" s="19"/>
      <c r="C2" s="19"/>
      <c r="D2" s="19"/>
      <c r="E2" s="19"/>
      <c r="F2" s="19"/>
    </row>
    <row r="3" spans="2:9" ht="12.75" customHeight="1" x14ac:dyDescent="0.2">
      <c r="B3" s="126" t="s">
        <v>218</v>
      </c>
      <c r="C3" s="19"/>
      <c r="D3" s="3"/>
      <c r="E3" s="3"/>
      <c r="G3" s="4"/>
      <c r="H3" s="4"/>
    </row>
    <row r="4" spans="2:9" s="6" customFormat="1" ht="12" customHeight="1" x14ac:dyDescent="0.2">
      <c r="B4" s="338" t="s">
        <v>4</v>
      </c>
      <c r="C4" s="339"/>
      <c r="D4" s="341" t="s">
        <v>38</v>
      </c>
      <c r="E4" s="341"/>
      <c r="F4" s="341"/>
      <c r="G4" s="341"/>
      <c r="H4" s="342"/>
      <c r="I4" s="5"/>
    </row>
    <row r="5" spans="2:9" s="6" customFormat="1" ht="12" customHeight="1" x14ac:dyDescent="0.2">
      <c r="B5" s="338"/>
      <c r="C5" s="339"/>
      <c r="D5" s="341"/>
      <c r="E5" s="341"/>
      <c r="F5" s="341"/>
      <c r="G5" s="341"/>
      <c r="H5" s="342"/>
      <c r="I5" s="5"/>
    </row>
    <row r="6" spans="2:9" s="6" customFormat="1" ht="24" customHeight="1" x14ac:dyDescent="0.2">
      <c r="B6" s="338"/>
      <c r="C6" s="339"/>
      <c r="D6" s="139" t="s">
        <v>46</v>
      </c>
      <c r="E6" s="139" t="s">
        <v>47</v>
      </c>
      <c r="F6" s="139" t="s">
        <v>48</v>
      </c>
      <c r="G6" s="139" t="s">
        <v>49</v>
      </c>
      <c r="H6" s="138" t="s">
        <v>266</v>
      </c>
      <c r="I6" s="5"/>
    </row>
    <row r="7" spans="2:9" ht="18" customHeight="1" x14ac:dyDescent="0.2">
      <c r="B7" s="338"/>
      <c r="C7" s="339"/>
      <c r="D7" s="139" t="s">
        <v>16</v>
      </c>
      <c r="E7" s="139" t="s">
        <v>16</v>
      </c>
      <c r="F7" s="139" t="s">
        <v>16</v>
      </c>
      <c r="G7" s="139" t="s">
        <v>16</v>
      </c>
      <c r="H7" s="138" t="s">
        <v>16</v>
      </c>
    </row>
    <row r="8" spans="2:9" s="9" customFormat="1" ht="3.75" customHeight="1" x14ac:dyDescent="0.2">
      <c r="B8" s="7"/>
      <c r="C8" s="7"/>
      <c r="D8" s="8"/>
      <c r="E8" s="8"/>
      <c r="F8" s="8"/>
      <c r="G8" s="8"/>
      <c r="H8" s="8"/>
      <c r="I8" s="10"/>
    </row>
    <row r="9" spans="2:9" s="11" customFormat="1" ht="15" customHeight="1" x14ac:dyDescent="0.2">
      <c r="B9" s="16" t="s">
        <v>5</v>
      </c>
      <c r="C9" s="16"/>
      <c r="D9" s="17"/>
      <c r="E9" s="17"/>
      <c r="F9" s="17"/>
      <c r="G9" s="17"/>
      <c r="H9" s="17"/>
      <c r="I9" s="18"/>
    </row>
    <row r="10" spans="2:9" s="11" customFormat="1" ht="15" customHeight="1" x14ac:dyDescent="0.2">
      <c r="B10" s="75">
        <v>2020</v>
      </c>
      <c r="C10" s="16"/>
      <c r="D10" s="17"/>
      <c r="E10" s="17"/>
      <c r="F10" s="17"/>
      <c r="G10" s="17"/>
      <c r="H10" s="17"/>
      <c r="I10" s="18"/>
    </row>
    <row r="11" spans="2:9" s="11" customFormat="1" ht="15" customHeight="1" x14ac:dyDescent="0.2">
      <c r="B11" s="75">
        <v>2019</v>
      </c>
      <c r="C11" s="16"/>
      <c r="D11" s="14">
        <v>83.61</v>
      </c>
      <c r="E11" s="14"/>
      <c r="F11" s="14"/>
      <c r="G11" s="14"/>
      <c r="H11" s="14"/>
      <c r="I11" s="18"/>
    </row>
    <row r="12" spans="2:9" s="11" customFormat="1" ht="15" customHeight="1" x14ac:dyDescent="0.2">
      <c r="B12" s="75">
        <v>2018</v>
      </c>
      <c r="C12" s="16"/>
      <c r="D12" s="14">
        <v>84.61</v>
      </c>
      <c r="E12" s="14">
        <v>71.760000000000005</v>
      </c>
      <c r="F12" s="14"/>
      <c r="G12" s="14"/>
      <c r="H12" s="14"/>
      <c r="I12" s="18"/>
    </row>
    <row r="13" spans="2:9" s="11" customFormat="1" ht="15" customHeight="1" x14ac:dyDescent="0.2">
      <c r="B13" s="75">
        <v>2017</v>
      </c>
      <c r="C13" s="16"/>
      <c r="D13" s="14">
        <v>87.63</v>
      </c>
      <c r="E13" s="14">
        <v>74.459999999999994</v>
      </c>
      <c r="F13" s="14">
        <v>63</v>
      </c>
      <c r="G13" s="14"/>
      <c r="H13" s="14"/>
      <c r="I13" s="18"/>
    </row>
    <row r="14" spans="2:9" s="11" customFormat="1" ht="15" customHeight="1" x14ac:dyDescent="0.2">
      <c r="B14" s="75">
        <v>2016</v>
      </c>
      <c r="C14" s="16"/>
      <c r="D14" s="14">
        <v>85.33</v>
      </c>
      <c r="E14" s="14">
        <v>72.08</v>
      </c>
      <c r="F14" s="14">
        <v>62.68</v>
      </c>
      <c r="G14" s="14">
        <v>54.7</v>
      </c>
      <c r="H14" s="14"/>
      <c r="I14" s="18"/>
    </row>
    <row r="15" spans="2:9" s="11" customFormat="1" ht="15" customHeight="1" x14ac:dyDescent="0.2">
      <c r="B15" s="75">
        <v>2015</v>
      </c>
      <c r="C15" s="75" t="str">
        <f t="shared" ref="C15" si="0">IF(B15=2008,$C$2,"")</f>
        <v/>
      </c>
      <c r="D15" s="14">
        <v>84.89</v>
      </c>
      <c r="E15" s="14">
        <v>71.19</v>
      </c>
      <c r="F15" s="14">
        <v>62.87</v>
      </c>
      <c r="G15" s="14">
        <v>56.08</v>
      </c>
      <c r="H15" s="14">
        <v>49.42</v>
      </c>
      <c r="I15" s="49"/>
    </row>
    <row r="16" spans="2:9" s="11" customFormat="1" ht="15" customHeight="1" x14ac:dyDescent="0.2">
      <c r="B16" s="255" t="s">
        <v>3</v>
      </c>
      <c r="C16" s="73"/>
      <c r="D16" s="73"/>
      <c r="E16" s="73"/>
      <c r="F16" s="73"/>
      <c r="G16" s="73"/>
      <c r="H16" s="73"/>
      <c r="I16" s="47"/>
    </row>
    <row r="17" spans="2:9" s="11" customFormat="1" ht="15" customHeight="1" x14ac:dyDescent="0.2">
      <c r="B17" s="254" t="s">
        <v>34</v>
      </c>
      <c r="C17" s="208"/>
      <c r="D17" s="208"/>
      <c r="E17" s="208"/>
      <c r="F17" s="208"/>
      <c r="G17" s="208"/>
      <c r="H17" s="208"/>
      <c r="I17" s="47"/>
    </row>
    <row r="18" spans="2:9" s="11" customFormat="1" ht="15" customHeight="1" x14ac:dyDescent="0.2">
      <c r="B18" s="75">
        <v>2020</v>
      </c>
      <c r="C18" s="208"/>
      <c r="D18" s="208"/>
      <c r="E18" s="208"/>
      <c r="F18" s="208"/>
      <c r="G18" s="208"/>
      <c r="H18" s="208"/>
      <c r="I18" s="47"/>
    </row>
    <row r="19" spans="2:9" s="11" customFormat="1" ht="15" customHeight="1" x14ac:dyDescent="0.2">
      <c r="B19" s="75">
        <v>2019</v>
      </c>
      <c r="C19" s="234"/>
      <c r="D19" s="14">
        <v>62.6</v>
      </c>
      <c r="E19" s="14"/>
      <c r="F19" s="14"/>
      <c r="G19" s="14"/>
      <c r="H19" s="14"/>
      <c r="I19" s="47"/>
    </row>
    <row r="20" spans="2:9" s="11" customFormat="1" ht="15" customHeight="1" x14ac:dyDescent="0.2">
      <c r="B20" s="75">
        <v>2018</v>
      </c>
      <c r="C20" s="234"/>
      <c r="D20" s="14">
        <v>69.28</v>
      </c>
      <c r="E20" s="14">
        <v>46.39</v>
      </c>
      <c r="F20" s="14"/>
      <c r="G20" s="14"/>
      <c r="H20" s="14"/>
      <c r="I20" s="47"/>
    </row>
    <row r="21" spans="2:9" s="11" customFormat="1" ht="15" customHeight="1" x14ac:dyDescent="0.2">
      <c r="B21" s="75">
        <v>2017</v>
      </c>
      <c r="C21" s="16"/>
      <c r="D21" s="14">
        <v>73.37</v>
      </c>
      <c r="E21" s="14">
        <v>54.89</v>
      </c>
      <c r="F21" s="14">
        <v>39.67</v>
      </c>
      <c r="G21" s="14"/>
      <c r="H21" s="14"/>
      <c r="I21" s="18"/>
    </row>
    <row r="22" spans="2:9" s="11" customFormat="1" ht="15" customHeight="1" x14ac:dyDescent="0.2">
      <c r="B22" s="75">
        <v>2016</v>
      </c>
      <c r="C22" s="234"/>
      <c r="D22" s="14">
        <v>77.11</v>
      </c>
      <c r="E22" s="14">
        <v>57.83</v>
      </c>
      <c r="F22" s="14">
        <v>46.39</v>
      </c>
      <c r="G22" s="14">
        <v>37.950000000000003</v>
      </c>
      <c r="H22" s="14"/>
      <c r="I22" s="47"/>
    </row>
    <row r="23" spans="2:9" s="11" customFormat="1" ht="15" customHeight="1" x14ac:dyDescent="0.2">
      <c r="B23" s="75">
        <v>2015</v>
      </c>
      <c r="C23" s="75" t="s">
        <v>50</v>
      </c>
      <c r="D23" s="14">
        <v>76.83</v>
      </c>
      <c r="E23" s="14">
        <v>60.37</v>
      </c>
      <c r="F23" s="14">
        <v>50</v>
      </c>
      <c r="G23" s="14">
        <v>40.24</v>
      </c>
      <c r="H23" s="14">
        <v>29.27</v>
      </c>
      <c r="I23" s="49"/>
    </row>
    <row r="24" spans="2:9" s="11" customFormat="1" ht="15" customHeight="1" x14ac:dyDescent="0.2">
      <c r="B24" s="254" t="s">
        <v>35</v>
      </c>
      <c r="C24" s="208" t="s">
        <v>50</v>
      </c>
      <c r="D24" s="208"/>
      <c r="E24" s="208"/>
      <c r="F24" s="208"/>
      <c r="G24" s="208"/>
      <c r="H24" s="14"/>
      <c r="I24" s="47"/>
    </row>
    <row r="25" spans="2:9" s="11" customFormat="1" ht="15" customHeight="1" x14ac:dyDescent="0.2">
      <c r="B25" s="75">
        <v>2020</v>
      </c>
      <c r="C25" s="208"/>
      <c r="D25" s="208"/>
      <c r="E25" s="208"/>
      <c r="F25" s="208"/>
      <c r="G25" s="208"/>
      <c r="H25" s="14"/>
      <c r="I25" s="47"/>
    </row>
    <row r="26" spans="2:9" s="11" customFormat="1" ht="13.5" customHeight="1" x14ac:dyDescent="0.2">
      <c r="B26" s="75">
        <v>2019</v>
      </c>
      <c r="C26" s="234"/>
      <c r="D26" s="14">
        <v>87.18</v>
      </c>
      <c r="E26" s="14"/>
      <c r="F26" s="14"/>
      <c r="G26" s="14"/>
      <c r="H26" s="14"/>
      <c r="I26" s="47"/>
    </row>
    <row r="27" spans="2:9" s="11" customFormat="1" ht="15" customHeight="1" x14ac:dyDescent="0.2">
      <c r="B27" s="75">
        <v>2018</v>
      </c>
      <c r="C27" s="234"/>
      <c r="D27" s="14">
        <v>87.89</v>
      </c>
      <c r="E27" s="14">
        <v>77.19</v>
      </c>
      <c r="F27" s="14"/>
      <c r="G27" s="14"/>
      <c r="H27" s="14"/>
      <c r="I27" s="47"/>
    </row>
    <row r="28" spans="2:9" s="11" customFormat="1" ht="15" customHeight="1" x14ac:dyDescent="0.2">
      <c r="B28" s="75">
        <v>2017</v>
      </c>
      <c r="C28" s="16"/>
      <c r="D28" s="14">
        <v>91.44</v>
      </c>
      <c r="E28" s="14">
        <v>79.680000000000007</v>
      </c>
      <c r="F28" s="14">
        <v>69.23</v>
      </c>
      <c r="G28" s="14"/>
      <c r="H28" s="14"/>
      <c r="I28" s="18"/>
    </row>
    <row r="29" spans="2:9" s="11" customFormat="1" ht="15" customHeight="1" x14ac:dyDescent="0.2">
      <c r="B29" s="75">
        <v>2016</v>
      </c>
      <c r="C29" s="234"/>
      <c r="D29" s="14">
        <v>87.87</v>
      </c>
      <c r="E29" s="14">
        <v>76.489999999999995</v>
      </c>
      <c r="F29" s="14">
        <v>67.72</v>
      </c>
      <c r="G29" s="14">
        <v>59.89</v>
      </c>
      <c r="H29" s="14"/>
      <c r="I29" s="47"/>
    </row>
    <row r="30" spans="2:9" s="11" customFormat="1" ht="15" customHeight="1" x14ac:dyDescent="0.2">
      <c r="B30" s="75">
        <v>2015</v>
      </c>
      <c r="C30" s="75" t="s">
        <v>50</v>
      </c>
      <c r="D30" s="14">
        <v>87.03</v>
      </c>
      <c r="E30" s="14">
        <v>74.069999999999993</v>
      </c>
      <c r="F30" s="14">
        <v>66.290000000000006</v>
      </c>
      <c r="G30" s="14">
        <v>60.29</v>
      </c>
      <c r="H30" s="14">
        <v>54.78</v>
      </c>
      <c r="I30" s="49"/>
    </row>
    <row r="31" spans="2:9" s="11" customFormat="1" ht="15" customHeight="1" x14ac:dyDescent="0.2">
      <c r="B31" s="255" t="s">
        <v>36</v>
      </c>
      <c r="C31" s="73"/>
      <c r="D31" s="73"/>
      <c r="E31" s="73"/>
      <c r="F31" s="73"/>
      <c r="G31" s="73"/>
      <c r="H31" s="14"/>
      <c r="I31" s="47"/>
    </row>
    <row r="32" spans="2:9" s="11" customFormat="1" ht="15" customHeight="1" x14ac:dyDescent="0.2">
      <c r="B32" s="265" t="s">
        <v>17</v>
      </c>
      <c r="C32" s="73"/>
      <c r="D32" s="73"/>
      <c r="E32" s="73"/>
      <c r="F32" s="73"/>
      <c r="G32" s="73"/>
      <c r="H32" s="14"/>
      <c r="I32" s="47"/>
    </row>
    <row r="33" spans="2:9" s="11" customFormat="1" ht="15" customHeight="1" x14ac:dyDescent="0.2">
      <c r="B33" s="75">
        <v>2020</v>
      </c>
      <c r="C33" s="73"/>
      <c r="D33" s="73"/>
      <c r="E33" s="73"/>
      <c r="F33" s="73"/>
      <c r="G33" s="73"/>
      <c r="H33" s="14"/>
      <c r="I33" s="47"/>
    </row>
    <row r="34" spans="2:9" s="11" customFormat="1" ht="15" customHeight="1" x14ac:dyDescent="0.2">
      <c r="B34" s="75">
        <v>2019</v>
      </c>
      <c r="C34" s="234"/>
      <c r="D34" s="14">
        <v>81.25</v>
      </c>
      <c r="E34" s="14"/>
      <c r="F34" s="14"/>
      <c r="G34" s="14"/>
      <c r="H34" s="14"/>
      <c r="I34" s="47"/>
    </row>
    <row r="35" spans="2:9" s="11" customFormat="1" ht="15" customHeight="1" x14ac:dyDescent="0.2">
      <c r="B35" s="75">
        <v>2018</v>
      </c>
      <c r="C35" s="234"/>
      <c r="D35" s="14">
        <v>76.92</v>
      </c>
      <c r="E35" s="14">
        <v>61.54</v>
      </c>
      <c r="F35" s="14"/>
      <c r="G35" s="14"/>
      <c r="H35" s="14"/>
      <c r="I35" s="47"/>
    </row>
    <row r="36" spans="2:9" s="11" customFormat="1" ht="15" customHeight="1" x14ac:dyDescent="0.2">
      <c r="B36" s="75">
        <v>2017</v>
      </c>
      <c r="C36" s="16"/>
      <c r="D36" s="14">
        <v>95.24</v>
      </c>
      <c r="E36" s="14">
        <v>90.48</v>
      </c>
      <c r="F36" s="14">
        <v>90.48</v>
      </c>
      <c r="G36" s="14"/>
      <c r="H36" s="14"/>
      <c r="I36" s="18"/>
    </row>
    <row r="37" spans="2:9" s="11" customFormat="1" ht="15" customHeight="1" x14ac:dyDescent="0.2">
      <c r="B37" s="75">
        <v>2016</v>
      </c>
      <c r="C37" s="234"/>
      <c r="D37" s="14">
        <v>90</v>
      </c>
      <c r="E37" s="14">
        <v>60</v>
      </c>
      <c r="F37" s="14">
        <v>50</v>
      </c>
      <c r="G37" s="14">
        <v>40</v>
      </c>
      <c r="H37" s="14"/>
      <c r="I37" s="47"/>
    </row>
    <row r="38" spans="2:9" s="11" customFormat="1" ht="15" customHeight="1" x14ac:dyDescent="0.2">
      <c r="B38" s="75">
        <v>2015</v>
      </c>
      <c r="C38" s="75" t="s">
        <v>50</v>
      </c>
      <c r="D38" s="14">
        <v>78.569999999999993</v>
      </c>
      <c r="E38" s="14">
        <v>60.71</v>
      </c>
      <c r="F38" s="14">
        <v>53.57</v>
      </c>
      <c r="G38" s="14">
        <v>50</v>
      </c>
      <c r="H38" s="14">
        <v>42.86</v>
      </c>
      <c r="I38" s="49"/>
    </row>
    <row r="39" spans="2:9" s="11" customFormat="1" ht="15" customHeight="1" x14ac:dyDescent="0.2">
      <c r="B39" s="265" t="s">
        <v>18</v>
      </c>
      <c r="C39" s="73"/>
      <c r="D39" s="73"/>
      <c r="E39" s="73"/>
      <c r="F39" s="73"/>
      <c r="G39" s="73"/>
      <c r="H39" s="14"/>
      <c r="I39" s="47"/>
    </row>
    <row r="40" spans="2:9" s="11" customFormat="1" ht="15" customHeight="1" x14ac:dyDescent="0.2">
      <c r="B40" s="75">
        <v>2020</v>
      </c>
      <c r="C40" s="73"/>
      <c r="D40" s="73"/>
      <c r="E40" s="73"/>
      <c r="F40" s="73"/>
      <c r="G40" s="73"/>
      <c r="H40" s="14"/>
      <c r="I40" s="47"/>
    </row>
    <row r="41" spans="2:9" s="11" customFormat="1" ht="15" customHeight="1" x14ac:dyDescent="0.2">
      <c r="B41" s="75">
        <v>2019</v>
      </c>
      <c r="C41" s="234"/>
      <c r="D41" s="14">
        <v>0</v>
      </c>
      <c r="E41" s="14"/>
      <c r="F41" s="14"/>
      <c r="G41" s="14"/>
      <c r="H41" s="14"/>
      <c r="I41" s="47"/>
    </row>
    <row r="42" spans="2:9" s="11" customFormat="1" ht="15" customHeight="1" x14ac:dyDescent="0.2">
      <c r="B42" s="75">
        <v>2018</v>
      </c>
      <c r="C42" s="234"/>
      <c r="D42" s="14">
        <v>0</v>
      </c>
      <c r="E42" s="14">
        <v>0</v>
      </c>
      <c r="F42" s="14"/>
      <c r="G42" s="14"/>
      <c r="H42" s="14"/>
      <c r="I42" s="47"/>
    </row>
    <row r="43" spans="2:9" s="11" customFormat="1" ht="15" customHeight="1" x14ac:dyDescent="0.2">
      <c r="B43" s="75">
        <v>2017</v>
      </c>
      <c r="C43" s="16"/>
      <c r="D43" s="14">
        <v>100</v>
      </c>
      <c r="E43" s="14">
        <v>100</v>
      </c>
      <c r="F43" s="14">
        <v>0</v>
      </c>
      <c r="G43" s="14"/>
      <c r="H43" s="14"/>
      <c r="I43" s="18"/>
    </row>
    <row r="44" spans="2:9" s="11" customFormat="1" ht="15" customHeight="1" x14ac:dyDescent="0.2">
      <c r="B44" s="75">
        <v>2016</v>
      </c>
      <c r="C44" s="234"/>
      <c r="D44" s="14">
        <v>0</v>
      </c>
      <c r="E44" s="14">
        <v>0</v>
      </c>
      <c r="F44" s="14">
        <v>0</v>
      </c>
      <c r="G44" s="14">
        <v>0</v>
      </c>
      <c r="H44" s="14"/>
      <c r="I44" s="47"/>
    </row>
    <row r="45" spans="2:9" s="11" customFormat="1" ht="15" customHeight="1" x14ac:dyDescent="0.2">
      <c r="B45" s="75">
        <v>2015</v>
      </c>
      <c r="C45" s="75" t="s">
        <v>50</v>
      </c>
      <c r="D45" s="14">
        <v>100</v>
      </c>
      <c r="E45" s="14">
        <v>100</v>
      </c>
      <c r="F45" s="14">
        <v>100</v>
      </c>
      <c r="G45" s="14">
        <v>100</v>
      </c>
      <c r="H45" s="14">
        <v>100</v>
      </c>
      <c r="I45" s="49"/>
    </row>
    <row r="46" spans="2:9" s="11" customFormat="1" ht="15" customHeight="1" x14ac:dyDescent="0.2">
      <c r="B46" s="265" t="s">
        <v>19</v>
      </c>
      <c r="C46" s="73"/>
      <c r="D46" s="73"/>
      <c r="E46" s="73"/>
      <c r="F46" s="73"/>
      <c r="G46" s="73"/>
      <c r="H46" s="14"/>
      <c r="I46" s="47"/>
    </row>
    <row r="47" spans="2:9" s="11" customFormat="1" ht="15" customHeight="1" x14ac:dyDescent="0.2">
      <c r="B47" s="75">
        <v>2020</v>
      </c>
      <c r="C47" s="73"/>
      <c r="D47" s="73"/>
      <c r="E47" s="73"/>
      <c r="F47" s="73"/>
      <c r="G47" s="73"/>
      <c r="H47" s="14"/>
      <c r="I47" s="47"/>
    </row>
    <row r="48" spans="2:9" s="11" customFormat="1" ht="15" customHeight="1" x14ac:dyDescent="0.2">
      <c r="B48" s="75">
        <v>2019</v>
      </c>
      <c r="C48" s="234"/>
      <c r="D48" s="14">
        <v>85.29</v>
      </c>
      <c r="E48" s="14"/>
      <c r="F48" s="14"/>
      <c r="G48" s="14"/>
      <c r="H48" s="14"/>
      <c r="I48" s="47"/>
    </row>
    <row r="49" spans="2:9" s="11" customFormat="1" ht="15" customHeight="1" x14ac:dyDescent="0.2">
      <c r="B49" s="75">
        <v>2018</v>
      </c>
      <c r="C49" s="234"/>
      <c r="D49" s="14">
        <v>84.38</v>
      </c>
      <c r="E49" s="14">
        <v>75</v>
      </c>
      <c r="F49" s="14"/>
      <c r="G49" s="14"/>
      <c r="H49" s="14"/>
      <c r="I49" s="47"/>
    </row>
    <row r="50" spans="2:9" s="11" customFormat="1" ht="15" customHeight="1" x14ac:dyDescent="0.2">
      <c r="B50" s="75">
        <v>2017</v>
      </c>
      <c r="C50" s="16"/>
      <c r="D50" s="14">
        <v>95.24</v>
      </c>
      <c r="E50" s="14">
        <v>85.71</v>
      </c>
      <c r="F50" s="14">
        <v>69.05</v>
      </c>
      <c r="G50" s="14"/>
      <c r="H50" s="14"/>
      <c r="I50" s="18"/>
    </row>
    <row r="51" spans="2:9" s="11" customFormat="1" ht="15" customHeight="1" x14ac:dyDescent="0.2">
      <c r="B51" s="75">
        <v>2016</v>
      </c>
      <c r="C51" s="234"/>
      <c r="D51" s="14">
        <v>82.14</v>
      </c>
      <c r="E51" s="14">
        <v>71.430000000000007</v>
      </c>
      <c r="F51" s="14">
        <v>64.290000000000006</v>
      </c>
      <c r="G51" s="14">
        <v>60.71</v>
      </c>
      <c r="H51" s="14"/>
      <c r="I51" s="47"/>
    </row>
    <row r="52" spans="2:9" s="11" customFormat="1" ht="15" customHeight="1" x14ac:dyDescent="0.2">
      <c r="B52" s="75">
        <v>2015</v>
      </c>
      <c r="C52" s="75" t="s">
        <v>50</v>
      </c>
      <c r="D52" s="14">
        <v>85.71</v>
      </c>
      <c r="E52" s="14">
        <v>71.430000000000007</v>
      </c>
      <c r="F52" s="14">
        <v>65.709999999999994</v>
      </c>
      <c r="G52" s="14">
        <v>65.709999999999994</v>
      </c>
      <c r="H52" s="14">
        <v>65.709999999999994</v>
      </c>
      <c r="I52" s="49"/>
    </row>
    <row r="53" spans="2:9" s="11" customFormat="1" ht="15" customHeight="1" x14ac:dyDescent="0.2">
      <c r="B53" s="265" t="s">
        <v>20</v>
      </c>
      <c r="C53" s="73"/>
      <c r="D53" s="73"/>
      <c r="E53" s="73"/>
      <c r="F53" s="73"/>
      <c r="G53" s="73"/>
      <c r="H53" s="14"/>
      <c r="I53" s="47"/>
    </row>
    <row r="54" spans="2:9" s="11" customFormat="1" ht="15" customHeight="1" x14ac:dyDescent="0.2">
      <c r="B54" s="75">
        <v>2020</v>
      </c>
      <c r="C54" s="73"/>
      <c r="D54" s="73"/>
      <c r="E54" s="73"/>
      <c r="F54" s="73"/>
      <c r="G54" s="73"/>
      <c r="H54" s="14"/>
      <c r="I54" s="47"/>
    </row>
    <row r="55" spans="2:9" s="11" customFormat="1" ht="15" customHeight="1" x14ac:dyDescent="0.2">
      <c r="B55" s="75">
        <v>2019</v>
      </c>
      <c r="C55" s="234"/>
      <c r="D55" s="14">
        <v>100</v>
      </c>
      <c r="E55" s="14"/>
      <c r="F55" s="14"/>
      <c r="G55" s="14"/>
      <c r="H55" s="14"/>
      <c r="I55" s="47"/>
    </row>
    <row r="56" spans="2:9" s="11" customFormat="1" ht="15" customHeight="1" x14ac:dyDescent="0.2">
      <c r="B56" s="75">
        <v>2018</v>
      </c>
      <c r="C56" s="234"/>
      <c r="D56" s="14">
        <v>0</v>
      </c>
      <c r="E56" s="14">
        <v>0</v>
      </c>
      <c r="F56" s="14"/>
      <c r="G56" s="14"/>
      <c r="H56" s="14"/>
      <c r="I56" s="47"/>
    </row>
    <row r="57" spans="2:9" s="11" customFormat="1" ht="15" customHeight="1" x14ac:dyDescent="0.2">
      <c r="B57" s="75">
        <v>2017</v>
      </c>
      <c r="C57" s="16"/>
      <c r="D57" s="14">
        <v>0</v>
      </c>
      <c r="E57" s="14">
        <v>0</v>
      </c>
      <c r="F57" s="14">
        <v>0</v>
      </c>
      <c r="G57" s="14"/>
      <c r="H57" s="14"/>
      <c r="I57" s="18"/>
    </row>
    <row r="58" spans="2:9" s="11" customFormat="1" ht="15" customHeight="1" x14ac:dyDescent="0.2">
      <c r="B58" s="75">
        <v>2016</v>
      </c>
      <c r="C58" s="234"/>
      <c r="D58" s="14">
        <v>0</v>
      </c>
      <c r="E58" s="14">
        <v>0</v>
      </c>
      <c r="F58" s="14">
        <v>0</v>
      </c>
      <c r="G58" s="14">
        <v>0</v>
      </c>
      <c r="H58" s="14"/>
      <c r="I58" s="47"/>
    </row>
    <row r="59" spans="2:9" s="11" customFormat="1" ht="15" customHeight="1" x14ac:dyDescent="0.2">
      <c r="B59" s="75">
        <v>2015</v>
      </c>
      <c r="C59" s="75" t="s">
        <v>50</v>
      </c>
      <c r="D59" s="14">
        <v>100</v>
      </c>
      <c r="E59" s="14">
        <v>100</v>
      </c>
      <c r="F59" s="14">
        <v>100</v>
      </c>
      <c r="G59" s="14">
        <v>100</v>
      </c>
      <c r="H59" s="14">
        <v>100</v>
      </c>
      <c r="I59" s="49"/>
    </row>
    <row r="60" spans="2:9" s="11" customFormat="1" ht="15" customHeight="1" x14ac:dyDescent="0.2">
      <c r="B60" s="265" t="s">
        <v>21</v>
      </c>
      <c r="C60" s="73"/>
      <c r="D60" s="73"/>
      <c r="E60" s="73"/>
      <c r="F60" s="73"/>
      <c r="G60" s="73"/>
      <c r="H60" s="14"/>
      <c r="I60" s="47"/>
    </row>
    <row r="61" spans="2:9" s="11" customFormat="1" ht="15" customHeight="1" x14ac:dyDescent="0.2">
      <c r="B61" s="75">
        <v>2020</v>
      </c>
      <c r="C61" s="73"/>
      <c r="D61" s="73"/>
      <c r="E61" s="73"/>
      <c r="F61" s="73"/>
      <c r="G61" s="73"/>
      <c r="H61" s="14"/>
      <c r="I61" s="47"/>
    </row>
    <row r="62" spans="2:9" s="11" customFormat="1" ht="15" customHeight="1" x14ac:dyDescent="0.2">
      <c r="B62" s="75">
        <v>2019</v>
      </c>
      <c r="C62" s="236"/>
      <c r="D62" s="14">
        <v>66.67</v>
      </c>
      <c r="E62" s="14"/>
      <c r="F62" s="14"/>
      <c r="G62" s="14"/>
      <c r="H62" s="14"/>
      <c r="I62" s="47"/>
    </row>
    <row r="63" spans="2:9" s="11" customFormat="1" ht="15" customHeight="1" x14ac:dyDescent="0.2">
      <c r="B63" s="75">
        <v>2018</v>
      </c>
      <c r="C63" s="16"/>
      <c r="D63" s="14">
        <v>0</v>
      </c>
      <c r="E63" s="14">
        <v>0</v>
      </c>
      <c r="F63" s="14"/>
      <c r="G63" s="14"/>
      <c r="H63" s="14"/>
      <c r="I63" s="18"/>
    </row>
    <row r="64" spans="2:9" s="11" customFormat="1" ht="15" customHeight="1" x14ac:dyDescent="0.2">
      <c r="B64" s="75">
        <v>2017</v>
      </c>
      <c r="C64" s="16"/>
      <c r="D64" s="14">
        <v>0</v>
      </c>
      <c r="E64" s="14">
        <v>0</v>
      </c>
      <c r="F64" s="14">
        <v>0</v>
      </c>
      <c r="G64" s="14"/>
      <c r="H64" s="14"/>
      <c r="I64" s="18"/>
    </row>
    <row r="65" spans="2:9" s="11" customFormat="1" ht="15" customHeight="1" x14ac:dyDescent="0.2">
      <c r="B65" s="75">
        <v>2016</v>
      </c>
      <c r="C65" s="236"/>
      <c r="D65" s="14">
        <v>100</v>
      </c>
      <c r="E65" s="14">
        <v>100</v>
      </c>
      <c r="F65" s="14">
        <v>100</v>
      </c>
      <c r="G65" s="14">
        <v>100</v>
      </c>
      <c r="H65" s="14"/>
      <c r="I65" s="47"/>
    </row>
    <row r="66" spans="2:9" s="11" customFormat="1" ht="15" customHeight="1" x14ac:dyDescent="0.2">
      <c r="B66" s="75">
        <v>2015</v>
      </c>
      <c r="C66" s="75" t="s">
        <v>50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49"/>
    </row>
    <row r="67" spans="2:9" s="11" customFormat="1" ht="15" customHeight="1" x14ac:dyDescent="0.2">
      <c r="B67" s="265" t="s">
        <v>22</v>
      </c>
      <c r="C67" s="73"/>
      <c r="D67" s="73"/>
      <c r="E67" s="73"/>
      <c r="F67" s="73"/>
      <c r="G67" s="73"/>
      <c r="H67" s="14"/>
      <c r="I67" s="47"/>
    </row>
    <row r="68" spans="2:9" s="11" customFormat="1" ht="15" customHeight="1" x14ac:dyDescent="0.2">
      <c r="B68" s="75">
        <v>2020</v>
      </c>
      <c r="C68" s="73"/>
      <c r="D68" s="73"/>
      <c r="E68" s="73"/>
      <c r="F68" s="73"/>
      <c r="G68" s="73"/>
      <c r="H68" s="14"/>
      <c r="I68" s="47"/>
    </row>
    <row r="69" spans="2:9" s="11" customFormat="1" ht="15" customHeight="1" x14ac:dyDescent="0.2">
      <c r="B69" s="75">
        <v>2019</v>
      </c>
      <c r="C69" s="234"/>
      <c r="D69" s="14">
        <v>84.95</v>
      </c>
      <c r="E69" s="14"/>
      <c r="F69" s="14"/>
      <c r="G69" s="14"/>
      <c r="H69" s="14"/>
      <c r="I69" s="47"/>
    </row>
    <row r="70" spans="2:9" s="11" customFormat="1" ht="15" customHeight="1" x14ac:dyDescent="0.2">
      <c r="B70" s="75">
        <v>2018</v>
      </c>
      <c r="C70" s="234"/>
      <c r="D70" s="14">
        <v>83.53</v>
      </c>
      <c r="E70" s="14">
        <v>76.47</v>
      </c>
      <c r="F70" s="14"/>
      <c r="G70" s="14"/>
      <c r="H70" s="14"/>
      <c r="I70" s="47"/>
    </row>
    <row r="71" spans="2:9" s="11" customFormat="1" ht="15" customHeight="1" x14ac:dyDescent="0.2">
      <c r="B71" s="75">
        <v>2017</v>
      </c>
      <c r="C71" s="16"/>
      <c r="D71" s="14">
        <v>84.29</v>
      </c>
      <c r="E71" s="14">
        <v>77.14</v>
      </c>
      <c r="F71" s="14">
        <v>68.569999999999993</v>
      </c>
      <c r="G71" s="14"/>
      <c r="H71" s="14"/>
      <c r="I71" s="18"/>
    </row>
    <row r="72" spans="2:9" s="11" customFormat="1" ht="15" customHeight="1" x14ac:dyDescent="0.2">
      <c r="B72" s="75">
        <v>2016</v>
      </c>
      <c r="C72" s="234"/>
      <c r="D72" s="14">
        <v>77.78</v>
      </c>
      <c r="E72" s="14">
        <v>66.67</v>
      </c>
      <c r="F72" s="14">
        <v>62.96</v>
      </c>
      <c r="G72" s="14">
        <v>57.41</v>
      </c>
      <c r="H72" s="14"/>
      <c r="I72" s="47"/>
    </row>
    <row r="73" spans="2:9" s="11" customFormat="1" ht="15" customHeight="1" x14ac:dyDescent="0.2">
      <c r="B73" s="75">
        <v>2015</v>
      </c>
      <c r="C73" s="75" t="s">
        <v>50</v>
      </c>
      <c r="D73" s="14">
        <v>87.5</v>
      </c>
      <c r="E73" s="14">
        <v>73.209999999999994</v>
      </c>
      <c r="F73" s="14">
        <v>62.5</v>
      </c>
      <c r="G73" s="14">
        <v>58.93</v>
      </c>
      <c r="H73" s="14">
        <v>51.79</v>
      </c>
      <c r="I73" s="49"/>
    </row>
    <row r="74" spans="2:9" s="11" customFormat="1" ht="15" customHeight="1" x14ac:dyDescent="0.2">
      <c r="B74" s="265" t="s">
        <v>23</v>
      </c>
      <c r="C74" s="73"/>
      <c r="D74" s="73"/>
      <c r="E74" s="73"/>
      <c r="F74" s="73"/>
      <c r="G74" s="73"/>
      <c r="H74" s="14"/>
      <c r="I74" s="47"/>
    </row>
    <row r="75" spans="2:9" s="11" customFormat="1" ht="15" customHeight="1" x14ac:dyDescent="0.2">
      <c r="B75" s="75">
        <v>2020</v>
      </c>
      <c r="C75" s="73"/>
      <c r="D75" s="73"/>
      <c r="E75" s="73"/>
      <c r="F75" s="73"/>
      <c r="G75" s="73"/>
      <c r="H75" s="14"/>
      <c r="I75" s="47"/>
    </row>
    <row r="76" spans="2:9" s="11" customFormat="1" ht="15" customHeight="1" x14ac:dyDescent="0.2">
      <c r="B76" s="75">
        <v>2019</v>
      </c>
      <c r="C76" s="238"/>
      <c r="D76" s="14">
        <v>81.33</v>
      </c>
      <c r="E76" s="14"/>
      <c r="F76" s="14"/>
      <c r="G76" s="14"/>
      <c r="H76" s="14"/>
      <c r="I76" s="47"/>
    </row>
    <row r="77" spans="2:9" s="11" customFormat="1" ht="15" customHeight="1" x14ac:dyDescent="0.2">
      <c r="B77" s="75">
        <v>2018</v>
      </c>
      <c r="C77" s="236"/>
      <c r="D77" s="14">
        <v>82.12</v>
      </c>
      <c r="E77" s="14">
        <v>68.72</v>
      </c>
      <c r="F77" s="14"/>
      <c r="G77" s="14"/>
      <c r="H77" s="14"/>
      <c r="I77" s="47"/>
    </row>
    <row r="78" spans="2:9" s="11" customFormat="1" ht="15" customHeight="1" x14ac:dyDescent="0.2">
      <c r="B78" s="75">
        <v>2017</v>
      </c>
      <c r="C78" s="16"/>
      <c r="D78" s="14">
        <v>85.79</v>
      </c>
      <c r="E78" s="14">
        <v>69.95</v>
      </c>
      <c r="F78" s="14">
        <v>57.92</v>
      </c>
      <c r="G78" s="14"/>
      <c r="H78" s="14"/>
      <c r="I78" s="18"/>
    </row>
    <row r="79" spans="2:9" s="11" customFormat="1" ht="15" customHeight="1" x14ac:dyDescent="0.2">
      <c r="B79" s="75">
        <v>2016</v>
      </c>
      <c r="C79" s="236"/>
      <c r="D79" s="14">
        <v>88.24</v>
      </c>
      <c r="E79" s="14">
        <v>73.53</v>
      </c>
      <c r="F79" s="14">
        <v>65.88</v>
      </c>
      <c r="G79" s="14">
        <v>57.06</v>
      </c>
      <c r="H79" s="14"/>
      <c r="I79" s="47"/>
    </row>
    <row r="80" spans="2:9" s="11" customFormat="1" ht="15" customHeight="1" x14ac:dyDescent="0.2">
      <c r="B80" s="75">
        <v>2015</v>
      </c>
      <c r="C80" s="75" t="s">
        <v>50</v>
      </c>
      <c r="D80" s="14">
        <v>86.77</v>
      </c>
      <c r="E80" s="14">
        <v>73.02</v>
      </c>
      <c r="F80" s="14">
        <v>64.02</v>
      </c>
      <c r="G80" s="14">
        <v>57.14</v>
      </c>
      <c r="H80" s="14">
        <v>49.74</v>
      </c>
      <c r="I80" s="49"/>
    </row>
    <row r="81" spans="2:9" s="11" customFormat="1" ht="15" customHeight="1" x14ac:dyDescent="0.2">
      <c r="B81" s="265" t="s">
        <v>24</v>
      </c>
      <c r="C81" s="73"/>
      <c r="D81" s="73"/>
      <c r="E81" s="73"/>
      <c r="F81" s="73"/>
      <c r="G81" s="73"/>
      <c r="H81" s="14"/>
      <c r="I81" s="47"/>
    </row>
    <row r="82" spans="2:9" s="11" customFormat="1" ht="15" customHeight="1" x14ac:dyDescent="0.2">
      <c r="B82" s="75">
        <v>2020</v>
      </c>
      <c r="C82" s="73"/>
      <c r="D82" s="73"/>
      <c r="E82" s="73"/>
      <c r="F82" s="73"/>
      <c r="G82" s="73"/>
      <c r="H82" s="14"/>
      <c r="I82" s="47"/>
    </row>
    <row r="83" spans="2:9" s="11" customFormat="1" ht="15" customHeight="1" x14ac:dyDescent="0.2">
      <c r="B83" s="75">
        <v>2019</v>
      </c>
      <c r="C83" s="234"/>
      <c r="D83" s="14">
        <v>85.71</v>
      </c>
      <c r="E83" s="14"/>
      <c r="F83" s="14"/>
      <c r="G83" s="14"/>
      <c r="H83" s="14"/>
      <c r="I83" s="47"/>
    </row>
    <row r="84" spans="2:9" s="11" customFormat="1" ht="15" customHeight="1" x14ac:dyDescent="0.2">
      <c r="B84" s="75">
        <v>2018</v>
      </c>
      <c r="C84" s="234"/>
      <c r="D84" s="14">
        <v>72.73</v>
      </c>
      <c r="E84" s="14">
        <v>51.52</v>
      </c>
      <c r="F84" s="14"/>
      <c r="G84" s="14"/>
      <c r="H84" s="14"/>
      <c r="I84" s="47"/>
    </row>
    <row r="85" spans="2:9" s="11" customFormat="1" ht="15" customHeight="1" x14ac:dyDescent="0.2">
      <c r="B85" s="75">
        <v>2017</v>
      </c>
      <c r="C85" s="16"/>
      <c r="D85" s="14">
        <v>76.47</v>
      </c>
      <c r="E85" s="14">
        <v>70.59</v>
      </c>
      <c r="F85" s="14">
        <v>55.88</v>
      </c>
      <c r="G85" s="14"/>
      <c r="H85" s="14"/>
      <c r="I85" s="18"/>
    </row>
    <row r="86" spans="2:9" s="11" customFormat="1" ht="15" customHeight="1" x14ac:dyDescent="0.2">
      <c r="B86" s="75">
        <v>2016</v>
      </c>
      <c r="C86" s="234"/>
      <c r="D86" s="14">
        <v>80.56</v>
      </c>
      <c r="E86" s="14">
        <v>63.89</v>
      </c>
      <c r="F86" s="14">
        <v>55.56</v>
      </c>
      <c r="G86" s="14">
        <v>44.44</v>
      </c>
      <c r="H86" s="14"/>
      <c r="I86" s="47"/>
    </row>
    <row r="87" spans="2:9" s="11" customFormat="1" ht="15" customHeight="1" x14ac:dyDescent="0.2">
      <c r="B87" s="75">
        <v>2015</v>
      </c>
      <c r="C87" s="75" t="s">
        <v>50</v>
      </c>
      <c r="D87" s="14">
        <v>92</v>
      </c>
      <c r="E87" s="14">
        <v>76</v>
      </c>
      <c r="F87" s="14">
        <v>76</v>
      </c>
      <c r="G87" s="14">
        <v>68</v>
      </c>
      <c r="H87" s="14">
        <v>60</v>
      </c>
      <c r="I87" s="49"/>
    </row>
    <row r="88" spans="2:9" s="11" customFormat="1" ht="15" customHeight="1" x14ac:dyDescent="0.2">
      <c r="B88" s="265" t="s">
        <v>25</v>
      </c>
      <c r="C88" s="73"/>
      <c r="D88" s="73"/>
      <c r="E88" s="73"/>
      <c r="F88" s="73"/>
      <c r="G88" s="73"/>
      <c r="H88" s="14"/>
      <c r="I88" s="47"/>
    </row>
    <row r="89" spans="2:9" s="11" customFormat="1" ht="15" customHeight="1" x14ac:dyDescent="0.2">
      <c r="B89" s="75">
        <v>2020</v>
      </c>
      <c r="C89" s="73"/>
      <c r="D89" s="73"/>
      <c r="E89" s="73"/>
      <c r="F89" s="73"/>
      <c r="G89" s="73"/>
      <c r="H89" s="14"/>
      <c r="I89" s="47"/>
    </row>
    <row r="90" spans="2:9" s="11" customFormat="1" ht="15" customHeight="1" x14ac:dyDescent="0.2">
      <c r="B90" s="75">
        <v>2019</v>
      </c>
      <c r="C90" s="234"/>
      <c r="D90" s="14">
        <v>78.739999999999995</v>
      </c>
      <c r="E90" s="14"/>
      <c r="F90" s="14"/>
      <c r="G90" s="14"/>
      <c r="H90" s="14"/>
      <c r="I90" s="47"/>
    </row>
    <row r="91" spans="2:9" s="11" customFormat="1" ht="15" customHeight="1" x14ac:dyDescent="0.2">
      <c r="B91" s="75">
        <v>2018</v>
      </c>
      <c r="C91" s="234"/>
      <c r="D91" s="14">
        <v>86.25</v>
      </c>
      <c r="E91" s="14">
        <v>68.75</v>
      </c>
      <c r="F91" s="14"/>
      <c r="G91" s="14"/>
      <c r="H91" s="14"/>
      <c r="I91" s="47"/>
    </row>
    <row r="92" spans="2:9" s="11" customFormat="1" ht="15" customHeight="1" x14ac:dyDescent="0.2">
      <c r="B92" s="75">
        <v>2017</v>
      </c>
      <c r="C92" s="16"/>
      <c r="D92" s="14">
        <v>88.48</v>
      </c>
      <c r="E92" s="14">
        <v>70.510000000000005</v>
      </c>
      <c r="F92" s="14">
        <v>56.68</v>
      </c>
      <c r="G92" s="14"/>
      <c r="H92" s="14"/>
      <c r="I92" s="18"/>
    </row>
    <row r="93" spans="2:9" s="11" customFormat="1" ht="15" customHeight="1" x14ac:dyDescent="0.2">
      <c r="B93" s="75">
        <v>2016</v>
      </c>
      <c r="C93" s="234"/>
      <c r="D93" s="14">
        <v>82.89</v>
      </c>
      <c r="E93" s="14">
        <v>69.08</v>
      </c>
      <c r="F93" s="14">
        <v>58.55</v>
      </c>
      <c r="G93" s="14">
        <v>51.32</v>
      </c>
      <c r="H93" s="14"/>
      <c r="I93" s="47"/>
    </row>
    <row r="94" spans="2:9" s="11" customFormat="1" ht="15" customHeight="1" x14ac:dyDescent="0.2">
      <c r="B94" s="75">
        <v>2015</v>
      </c>
      <c r="C94" s="75" t="s">
        <v>50</v>
      </c>
      <c r="D94" s="14">
        <v>82.67</v>
      </c>
      <c r="E94" s="14">
        <v>69.31</v>
      </c>
      <c r="F94" s="14">
        <v>60.89</v>
      </c>
      <c r="G94" s="14">
        <v>51.49</v>
      </c>
      <c r="H94" s="14">
        <v>43.56</v>
      </c>
      <c r="I94" s="49"/>
    </row>
    <row r="95" spans="2:9" s="11" customFormat="1" ht="15" customHeight="1" x14ac:dyDescent="0.2">
      <c r="B95" s="265" t="s">
        <v>26</v>
      </c>
      <c r="C95" s="73"/>
      <c r="D95" s="73"/>
      <c r="E95" s="73"/>
      <c r="F95" s="73"/>
      <c r="G95" s="73"/>
      <c r="H95" s="14"/>
      <c r="I95" s="47"/>
    </row>
    <row r="96" spans="2:9" s="11" customFormat="1" ht="15" customHeight="1" x14ac:dyDescent="0.2">
      <c r="B96" s="75">
        <v>2020</v>
      </c>
      <c r="C96" s="73"/>
      <c r="D96" s="73"/>
      <c r="E96" s="73"/>
      <c r="F96" s="73"/>
      <c r="G96" s="73"/>
      <c r="H96" s="14"/>
      <c r="I96" s="47"/>
    </row>
    <row r="97" spans="2:9" s="11" customFormat="1" ht="15" customHeight="1" x14ac:dyDescent="0.2">
      <c r="B97" s="75">
        <v>2019</v>
      </c>
      <c r="C97" s="234"/>
      <c r="D97" s="14">
        <v>82.35</v>
      </c>
      <c r="E97" s="14"/>
      <c r="F97" s="14"/>
      <c r="G97" s="14"/>
      <c r="H97" s="14"/>
      <c r="I97" s="47"/>
    </row>
    <row r="98" spans="2:9" s="11" customFormat="1" ht="15" customHeight="1" x14ac:dyDescent="0.2">
      <c r="B98" s="75">
        <v>2018</v>
      </c>
      <c r="C98" s="234"/>
      <c r="D98" s="14">
        <v>84.85</v>
      </c>
      <c r="E98" s="14">
        <v>69.7</v>
      </c>
      <c r="F98" s="14"/>
      <c r="G98" s="14"/>
      <c r="H98" s="14"/>
      <c r="I98" s="47"/>
    </row>
    <row r="99" spans="2:9" s="11" customFormat="1" ht="15" customHeight="1" x14ac:dyDescent="0.2">
      <c r="B99" s="75">
        <v>2017</v>
      </c>
      <c r="C99" s="16"/>
      <c r="D99" s="14">
        <v>91.43</v>
      </c>
      <c r="E99" s="14">
        <v>74.290000000000006</v>
      </c>
      <c r="F99" s="14">
        <v>60</v>
      </c>
      <c r="G99" s="14"/>
      <c r="H99" s="14"/>
      <c r="I99" s="18"/>
    </row>
    <row r="100" spans="2:9" s="11" customFormat="1" ht="15" customHeight="1" x14ac:dyDescent="0.2">
      <c r="B100" s="75">
        <v>2016</v>
      </c>
      <c r="C100" s="234"/>
      <c r="D100" s="14">
        <v>88.24</v>
      </c>
      <c r="E100" s="14">
        <v>82.35</v>
      </c>
      <c r="F100" s="14">
        <v>64.709999999999994</v>
      </c>
      <c r="G100" s="14">
        <v>52.94</v>
      </c>
      <c r="H100" s="14"/>
      <c r="I100" s="47"/>
    </row>
    <row r="101" spans="2:9" s="11" customFormat="1" ht="15" customHeight="1" x14ac:dyDescent="0.2">
      <c r="B101" s="75">
        <v>2015</v>
      </c>
      <c r="C101" s="75" t="s">
        <v>50</v>
      </c>
      <c r="D101" s="14">
        <v>82.61</v>
      </c>
      <c r="E101" s="14">
        <v>78.260000000000005</v>
      </c>
      <c r="F101" s="14">
        <v>60.87</v>
      </c>
      <c r="G101" s="14">
        <v>52.17</v>
      </c>
      <c r="H101" s="14">
        <v>52.17</v>
      </c>
      <c r="I101" s="49"/>
    </row>
    <row r="102" spans="2:9" s="11" customFormat="1" ht="15" customHeight="1" x14ac:dyDescent="0.2">
      <c r="B102" s="265" t="s">
        <v>27</v>
      </c>
      <c r="C102" s="73"/>
      <c r="D102" s="73"/>
      <c r="E102" s="73"/>
      <c r="F102" s="73"/>
      <c r="G102" s="73"/>
      <c r="H102" s="14"/>
      <c r="I102" s="47"/>
    </row>
    <row r="103" spans="2:9" s="11" customFormat="1" ht="15" customHeight="1" x14ac:dyDescent="0.2">
      <c r="B103" s="75">
        <v>2020</v>
      </c>
      <c r="C103" s="73"/>
      <c r="D103" s="73"/>
      <c r="E103" s="73"/>
      <c r="F103" s="73"/>
      <c r="G103" s="73"/>
      <c r="H103" s="14"/>
      <c r="I103" s="47"/>
    </row>
    <row r="104" spans="2:9" s="11" customFormat="1" ht="15" customHeight="1" x14ac:dyDescent="0.2">
      <c r="B104" s="75">
        <v>2019</v>
      </c>
      <c r="C104" s="234"/>
      <c r="D104" s="14">
        <v>87.5</v>
      </c>
      <c r="E104" s="14"/>
      <c r="F104" s="14"/>
      <c r="G104" s="14"/>
      <c r="H104" s="14"/>
      <c r="I104" s="47"/>
    </row>
    <row r="105" spans="2:9" s="11" customFormat="1" ht="15" customHeight="1" x14ac:dyDescent="0.2">
      <c r="B105" s="75">
        <v>2018</v>
      </c>
      <c r="C105" s="234"/>
      <c r="D105" s="14">
        <v>92.06</v>
      </c>
      <c r="E105" s="14">
        <v>85.71</v>
      </c>
      <c r="F105" s="14"/>
      <c r="G105" s="14"/>
      <c r="H105" s="14"/>
      <c r="I105" s="47"/>
    </row>
    <row r="106" spans="2:9" s="11" customFormat="1" ht="15" customHeight="1" x14ac:dyDescent="0.2">
      <c r="B106" s="75">
        <v>2017</v>
      </c>
      <c r="C106" s="16"/>
      <c r="D106" s="14">
        <v>89.47</v>
      </c>
      <c r="E106" s="14">
        <v>80.7</v>
      </c>
      <c r="F106" s="14">
        <v>71.930000000000007</v>
      </c>
      <c r="G106" s="14"/>
      <c r="H106" s="14"/>
      <c r="I106" s="18"/>
    </row>
    <row r="107" spans="2:9" s="11" customFormat="1" ht="15" customHeight="1" x14ac:dyDescent="0.2">
      <c r="B107" s="75">
        <v>2016</v>
      </c>
      <c r="C107" s="234"/>
      <c r="D107" s="14">
        <v>85.71</v>
      </c>
      <c r="E107" s="14">
        <v>76.19</v>
      </c>
      <c r="F107" s="14">
        <v>73.81</v>
      </c>
      <c r="G107" s="14">
        <v>71.430000000000007</v>
      </c>
      <c r="H107" s="14"/>
      <c r="I107" s="47"/>
    </row>
    <row r="108" spans="2:9" s="11" customFormat="1" ht="15" customHeight="1" x14ac:dyDescent="0.2">
      <c r="B108" s="69">
        <v>2015</v>
      </c>
      <c r="C108" s="69" t="s">
        <v>50</v>
      </c>
      <c r="D108" s="14">
        <v>87.88</v>
      </c>
      <c r="E108" s="14">
        <v>72.73</v>
      </c>
      <c r="F108" s="14">
        <v>69.7</v>
      </c>
      <c r="G108" s="14">
        <v>63.64</v>
      </c>
      <c r="H108" s="14">
        <v>57.58</v>
      </c>
      <c r="I108" s="5"/>
    </row>
    <row r="109" spans="2:9" s="11" customFormat="1" ht="15" customHeight="1" x14ac:dyDescent="0.2">
      <c r="B109" s="265" t="s">
        <v>28</v>
      </c>
      <c r="C109" s="73"/>
      <c r="D109" s="73"/>
      <c r="E109" s="73"/>
      <c r="F109" s="73"/>
      <c r="G109" s="73"/>
      <c r="H109" s="14"/>
      <c r="I109" s="18"/>
    </row>
    <row r="110" spans="2:9" s="11" customFormat="1" ht="15" customHeight="1" x14ac:dyDescent="0.2">
      <c r="B110" s="75">
        <v>2020</v>
      </c>
      <c r="C110" s="73"/>
      <c r="D110" s="73"/>
      <c r="E110" s="73"/>
      <c r="F110" s="73"/>
      <c r="G110" s="73"/>
      <c r="H110" s="14"/>
      <c r="I110" s="18"/>
    </row>
    <row r="111" spans="2:9" s="11" customFormat="1" ht="15" customHeight="1" x14ac:dyDescent="0.2">
      <c r="B111" s="75">
        <v>2019</v>
      </c>
      <c r="C111" s="237"/>
      <c r="D111" s="14">
        <v>90.11</v>
      </c>
      <c r="E111" s="14"/>
      <c r="F111" s="14"/>
      <c r="G111" s="14"/>
      <c r="H111" s="14"/>
      <c r="I111" s="18"/>
    </row>
    <row r="112" spans="2:9" s="11" customFormat="1" ht="15" customHeight="1" x14ac:dyDescent="0.2">
      <c r="B112" s="75">
        <v>2018</v>
      </c>
      <c r="C112" s="237"/>
      <c r="D112" s="14">
        <v>82.91</v>
      </c>
      <c r="E112" s="14">
        <v>75.209999999999994</v>
      </c>
      <c r="F112" s="14"/>
      <c r="G112" s="14"/>
      <c r="H112" s="14"/>
      <c r="I112" s="18"/>
    </row>
    <row r="113" spans="2:9" s="11" customFormat="1" ht="15" customHeight="1" x14ac:dyDescent="0.2">
      <c r="B113" s="75">
        <v>2017</v>
      </c>
      <c r="C113" s="16"/>
      <c r="D113" s="14">
        <v>88.37</v>
      </c>
      <c r="E113" s="14">
        <v>70.930000000000007</v>
      </c>
      <c r="F113" s="14">
        <v>66.28</v>
      </c>
      <c r="G113" s="14"/>
      <c r="H113" s="14"/>
      <c r="I113" s="18"/>
    </row>
    <row r="114" spans="2:9" s="11" customFormat="1" ht="15" customHeight="1" x14ac:dyDescent="0.2">
      <c r="B114" s="75">
        <v>2016</v>
      </c>
      <c r="C114" s="237"/>
      <c r="D114" s="14">
        <v>89.09</v>
      </c>
      <c r="E114" s="14">
        <v>76.36</v>
      </c>
      <c r="F114" s="14">
        <v>61.82</v>
      </c>
      <c r="G114" s="14">
        <v>50.91</v>
      </c>
      <c r="H114" s="14"/>
      <c r="I114" s="18"/>
    </row>
    <row r="115" spans="2:9" s="11" customFormat="1" ht="15" customHeight="1" x14ac:dyDescent="0.2">
      <c r="B115" s="75">
        <v>2015</v>
      </c>
      <c r="C115" s="75" t="s">
        <v>50</v>
      </c>
      <c r="D115" s="14">
        <v>83.02</v>
      </c>
      <c r="E115" s="14">
        <v>69.81</v>
      </c>
      <c r="F115" s="14">
        <v>58.49</v>
      </c>
      <c r="G115" s="14">
        <v>49.06</v>
      </c>
      <c r="H115" s="14">
        <v>39.619999999999997</v>
      </c>
      <c r="I115" s="49"/>
    </row>
    <row r="116" spans="2:9" s="11" customFormat="1" ht="15" customHeight="1" x14ac:dyDescent="0.2">
      <c r="B116" s="265" t="s">
        <v>29</v>
      </c>
      <c r="C116" s="73"/>
      <c r="D116" s="73"/>
      <c r="E116" s="73"/>
      <c r="F116" s="73"/>
      <c r="G116" s="73"/>
      <c r="H116" s="14"/>
      <c r="I116" s="47"/>
    </row>
    <row r="117" spans="2:9" s="11" customFormat="1" ht="15" customHeight="1" x14ac:dyDescent="0.2">
      <c r="B117" s="75">
        <v>2020</v>
      </c>
      <c r="C117" s="73"/>
      <c r="D117" s="73"/>
      <c r="E117" s="73"/>
      <c r="F117" s="73"/>
      <c r="G117" s="73"/>
      <c r="H117" s="14"/>
      <c r="I117" s="47"/>
    </row>
    <row r="118" spans="2:9" s="11" customFormat="1" ht="15" customHeight="1" x14ac:dyDescent="0.2">
      <c r="B118" s="75">
        <v>2019</v>
      </c>
      <c r="C118" s="234"/>
      <c r="D118" s="14">
        <v>81.58</v>
      </c>
      <c r="E118" s="14"/>
      <c r="F118" s="14"/>
      <c r="G118" s="14"/>
      <c r="H118" s="14"/>
      <c r="I118" s="47"/>
    </row>
    <row r="119" spans="2:9" s="11" customFormat="1" ht="15" customHeight="1" x14ac:dyDescent="0.2">
      <c r="B119" s="75">
        <v>2018</v>
      </c>
      <c r="C119" s="234"/>
      <c r="D119" s="14">
        <v>91.43</v>
      </c>
      <c r="E119" s="14">
        <v>77.14</v>
      </c>
      <c r="F119" s="14"/>
      <c r="G119" s="14"/>
      <c r="H119" s="14"/>
      <c r="I119" s="47"/>
    </row>
    <row r="120" spans="2:9" s="11" customFormat="1" ht="15" customHeight="1" x14ac:dyDescent="0.2">
      <c r="B120" s="75">
        <v>2017</v>
      </c>
      <c r="C120" s="16"/>
      <c r="D120" s="14">
        <v>84.62</v>
      </c>
      <c r="E120" s="14">
        <v>80.77</v>
      </c>
      <c r="F120" s="14">
        <v>76.92</v>
      </c>
      <c r="G120" s="14"/>
      <c r="H120" s="14"/>
      <c r="I120" s="18"/>
    </row>
    <row r="121" spans="2:9" s="11" customFormat="1" ht="15" customHeight="1" x14ac:dyDescent="0.2">
      <c r="B121" s="75">
        <v>2016</v>
      </c>
      <c r="C121" s="234"/>
      <c r="D121" s="14">
        <v>89.66</v>
      </c>
      <c r="E121" s="14">
        <v>82.76</v>
      </c>
      <c r="F121" s="14">
        <v>75.86</v>
      </c>
      <c r="G121" s="14">
        <v>68.97</v>
      </c>
      <c r="H121" s="14"/>
      <c r="I121" s="47"/>
    </row>
    <row r="122" spans="2:9" s="11" customFormat="1" ht="15" customHeight="1" x14ac:dyDescent="0.2">
      <c r="B122" s="75">
        <v>2015</v>
      </c>
      <c r="C122" s="75" t="s">
        <v>50</v>
      </c>
      <c r="D122" s="14">
        <v>81.48</v>
      </c>
      <c r="E122" s="14">
        <v>70.37</v>
      </c>
      <c r="F122" s="14">
        <v>66.67</v>
      </c>
      <c r="G122" s="14">
        <v>62.96</v>
      </c>
      <c r="H122" s="14">
        <v>62.96</v>
      </c>
      <c r="I122" s="49"/>
    </row>
    <row r="123" spans="2:9" s="11" customFormat="1" ht="15" customHeight="1" x14ac:dyDescent="0.2">
      <c r="B123" s="265" t="s">
        <v>30</v>
      </c>
      <c r="C123" s="73"/>
      <c r="D123" s="73"/>
      <c r="E123" s="73"/>
      <c r="F123" s="73"/>
      <c r="G123" s="73"/>
      <c r="H123" s="14"/>
      <c r="I123" s="47"/>
    </row>
    <row r="124" spans="2:9" s="11" customFormat="1" ht="15" customHeight="1" x14ac:dyDescent="0.2">
      <c r="B124" s="75">
        <v>2020</v>
      </c>
      <c r="C124" s="73"/>
      <c r="D124" s="73"/>
      <c r="E124" s="73"/>
      <c r="F124" s="73"/>
      <c r="G124" s="73"/>
      <c r="H124" s="14"/>
      <c r="I124" s="47"/>
    </row>
    <row r="125" spans="2:9" s="11" customFormat="1" ht="15" customHeight="1" x14ac:dyDescent="0.2">
      <c r="B125" s="75">
        <v>2019</v>
      </c>
      <c r="C125" s="234"/>
      <c r="D125" s="14">
        <v>77.78</v>
      </c>
      <c r="E125" s="14"/>
      <c r="F125" s="14"/>
      <c r="G125" s="14"/>
      <c r="H125" s="14"/>
      <c r="I125" s="47"/>
    </row>
    <row r="126" spans="2:9" s="11" customFormat="1" ht="15" customHeight="1" x14ac:dyDescent="0.2">
      <c r="B126" s="75">
        <v>2018</v>
      </c>
      <c r="C126" s="234"/>
      <c r="D126" s="14">
        <v>100</v>
      </c>
      <c r="E126" s="14">
        <v>85.71</v>
      </c>
      <c r="F126" s="14"/>
      <c r="G126" s="14"/>
      <c r="H126" s="14"/>
      <c r="I126" s="47"/>
    </row>
    <row r="127" spans="2:9" s="11" customFormat="1" ht="15" customHeight="1" x14ac:dyDescent="0.2">
      <c r="B127" s="75">
        <v>2017</v>
      </c>
      <c r="C127" s="16"/>
      <c r="D127" s="14">
        <v>100</v>
      </c>
      <c r="E127" s="14">
        <v>83.33</v>
      </c>
      <c r="F127" s="14">
        <v>66.67</v>
      </c>
      <c r="G127" s="14"/>
      <c r="H127" s="14"/>
      <c r="I127" s="18"/>
    </row>
    <row r="128" spans="2:9" s="11" customFormat="1" ht="15" customHeight="1" x14ac:dyDescent="0.2">
      <c r="B128" s="75">
        <v>2016</v>
      </c>
      <c r="C128" s="234"/>
      <c r="D128" s="14">
        <v>100</v>
      </c>
      <c r="E128" s="14">
        <v>100</v>
      </c>
      <c r="F128" s="14">
        <v>100</v>
      </c>
      <c r="G128" s="14">
        <v>100</v>
      </c>
      <c r="H128" s="14"/>
      <c r="I128" s="47"/>
    </row>
    <row r="129" spans="2:9" s="11" customFormat="1" ht="15" customHeight="1" x14ac:dyDescent="0.2">
      <c r="B129" s="75">
        <v>2015</v>
      </c>
      <c r="C129" s="75" t="s">
        <v>50</v>
      </c>
      <c r="D129" s="14">
        <v>50</v>
      </c>
      <c r="E129" s="14">
        <v>50</v>
      </c>
      <c r="F129" s="14">
        <v>50</v>
      </c>
      <c r="G129" s="14">
        <v>50</v>
      </c>
      <c r="H129" s="14">
        <v>50</v>
      </c>
      <c r="I129" s="49"/>
    </row>
    <row r="130" spans="2:9" s="11" customFormat="1" ht="15" customHeight="1" x14ac:dyDescent="0.2">
      <c r="B130" s="265" t="s">
        <v>31</v>
      </c>
      <c r="C130" s="73"/>
      <c r="D130" s="73"/>
      <c r="E130" s="73"/>
      <c r="F130" s="73"/>
      <c r="G130" s="73"/>
      <c r="H130" s="14"/>
      <c r="I130" s="47"/>
    </row>
    <row r="131" spans="2:9" s="11" customFormat="1" ht="15" customHeight="1" x14ac:dyDescent="0.2">
      <c r="B131" s="75">
        <v>2020</v>
      </c>
      <c r="C131" s="73"/>
      <c r="D131" s="73"/>
      <c r="E131" s="73"/>
      <c r="F131" s="73"/>
      <c r="G131" s="73"/>
      <c r="H131" s="14"/>
      <c r="I131" s="47"/>
    </row>
    <row r="132" spans="2:9" s="11" customFormat="1" ht="15" customHeight="1" x14ac:dyDescent="0.2">
      <c r="B132" s="75">
        <v>2019</v>
      </c>
      <c r="C132" s="234"/>
      <c r="D132" s="14">
        <v>100</v>
      </c>
      <c r="E132" s="14"/>
      <c r="F132" s="14"/>
      <c r="G132" s="14"/>
      <c r="H132" s="14"/>
      <c r="I132" s="47"/>
    </row>
    <row r="133" spans="2:9" s="11" customFormat="1" ht="15" customHeight="1" x14ac:dyDescent="0.2">
      <c r="B133" s="75">
        <v>2018</v>
      </c>
      <c r="C133" s="234"/>
      <c r="D133" s="14">
        <v>87.5</v>
      </c>
      <c r="E133" s="14">
        <v>78.13</v>
      </c>
      <c r="F133" s="14"/>
      <c r="G133" s="14"/>
      <c r="H133" s="14"/>
      <c r="I133" s="47"/>
    </row>
    <row r="134" spans="2:9" s="11" customFormat="1" ht="15" customHeight="1" x14ac:dyDescent="0.2">
      <c r="B134" s="75">
        <v>2017</v>
      </c>
      <c r="C134" s="16"/>
      <c r="D134" s="14">
        <v>82.14</v>
      </c>
      <c r="E134" s="14">
        <v>82.14</v>
      </c>
      <c r="F134" s="14">
        <v>71.430000000000007</v>
      </c>
      <c r="G134" s="14"/>
      <c r="H134" s="14"/>
      <c r="I134" s="18"/>
    </row>
    <row r="135" spans="2:9" s="11" customFormat="1" ht="15" customHeight="1" x14ac:dyDescent="0.2">
      <c r="B135" s="75">
        <v>2016</v>
      </c>
      <c r="C135" s="234"/>
      <c r="D135" s="14">
        <v>80.77</v>
      </c>
      <c r="E135" s="14">
        <v>76.92</v>
      </c>
      <c r="F135" s="14">
        <v>65.38</v>
      </c>
      <c r="G135" s="14">
        <v>65.38</v>
      </c>
      <c r="H135" s="14"/>
      <c r="I135" s="47"/>
    </row>
    <row r="136" spans="2:9" s="11" customFormat="1" ht="15" customHeight="1" x14ac:dyDescent="0.2">
      <c r="B136" s="75">
        <v>2015</v>
      </c>
      <c r="C136" s="75" t="s">
        <v>50</v>
      </c>
      <c r="D136" s="14">
        <v>87.1</v>
      </c>
      <c r="E136" s="14">
        <v>74.19</v>
      </c>
      <c r="F136" s="14">
        <v>67.739999999999995</v>
      </c>
      <c r="G136" s="14">
        <v>67.739999999999995</v>
      </c>
      <c r="H136" s="14">
        <v>51.61</v>
      </c>
      <c r="I136" s="49"/>
    </row>
    <row r="137" spans="2:9" s="11" customFormat="1" ht="15" customHeight="1" x14ac:dyDescent="0.2">
      <c r="B137" s="265" t="s">
        <v>32</v>
      </c>
      <c r="C137" s="73"/>
      <c r="D137" s="73"/>
      <c r="E137" s="73"/>
      <c r="F137" s="73"/>
      <c r="G137" s="73"/>
      <c r="H137" s="14"/>
      <c r="I137" s="47"/>
    </row>
    <row r="138" spans="2:9" s="11" customFormat="1" ht="15" customHeight="1" x14ac:dyDescent="0.2">
      <c r="B138" s="75">
        <v>2020</v>
      </c>
      <c r="C138" s="73"/>
      <c r="D138" s="73"/>
      <c r="E138" s="73"/>
      <c r="F138" s="73"/>
      <c r="G138" s="73"/>
      <c r="H138" s="14"/>
      <c r="I138" s="47"/>
    </row>
    <row r="139" spans="2:9" s="11" customFormat="1" ht="15" customHeight="1" x14ac:dyDescent="0.2">
      <c r="B139" s="75">
        <v>2019</v>
      </c>
      <c r="C139" s="234"/>
      <c r="D139" s="14">
        <v>73.81</v>
      </c>
      <c r="E139" s="14"/>
      <c r="F139" s="14"/>
      <c r="G139" s="14"/>
      <c r="H139" s="14"/>
      <c r="I139" s="47"/>
    </row>
    <row r="140" spans="2:9" s="11" customFormat="1" ht="15" customHeight="1" x14ac:dyDescent="0.2">
      <c r="B140" s="75">
        <v>2018</v>
      </c>
      <c r="C140" s="234"/>
      <c r="D140" s="14">
        <v>76</v>
      </c>
      <c r="E140" s="14">
        <v>60</v>
      </c>
      <c r="F140" s="14"/>
      <c r="G140" s="14"/>
      <c r="H140" s="14"/>
      <c r="I140" s="47"/>
    </row>
    <row r="141" spans="2:9" s="11" customFormat="1" ht="15" customHeight="1" x14ac:dyDescent="0.2">
      <c r="B141" s="75">
        <v>2017</v>
      </c>
      <c r="C141" s="16"/>
      <c r="D141" s="14">
        <v>94.12</v>
      </c>
      <c r="E141" s="14">
        <v>79.41</v>
      </c>
      <c r="F141" s="14">
        <v>64.709999999999994</v>
      </c>
      <c r="G141" s="14"/>
      <c r="H141" s="14"/>
      <c r="I141" s="18"/>
    </row>
    <row r="142" spans="2:9" s="11" customFormat="1" ht="15" customHeight="1" x14ac:dyDescent="0.2">
      <c r="B142" s="75">
        <v>2016</v>
      </c>
      <c r="C142" s="234"/>
      <c r="D142" s="14">
        <v>89.29</v>
      </c>
      <c r="E142" s="14">
        <v>78.569999999999993</v>
      </c>
      <c r="F142" s="14">
        <v>71.430000000000007</v>
      </c>
      <c r="G142" s="14">
        <v>53.57</v>
      </c>
      <c r="H142" s="14"/>
      <c r="I142" s="47"/>
    </row>
    <row r="143" spans="2:9" s="11" customFormat="1" ht="15" customHeight="1" x14ac:dyDescent="0.2">
      <c r="B143" s="75">
        <v>2015</v>
      </c>
      <c r="C143" s="75" t="s">
        <v>50</v>
      </c>
      <c r="D143" s="14">
        <v>79.31</v>
      </c>
      <c r="E143" s="14">
        <v>65.52</v>
      </c>
      <c r="F143" s="14">
        <v>62.07</v>
      </c>
      <c r="G143" s="14">
        <v>58.62</v>
      </c>
      <c r="H143" s="14">
        <v>58.62</v>
      </c>
      <c r="I143" s="49"/>
    </row>
    <row r="144" spans="2:9" s="11" customFormat="1" ht="15" customHeight="1" x14ac:dyDescent="0.2">
      <c r="B144" s="265" t="s">
        <v>33</v>
      </c>
      <c r="C144" s="73"/>
      <c r="D144" s="73"/>
      <c r="E144" s="73"/>
      <c r="F144" s="73"/>
      <c r="G144" s="73"/>
      <c r="H144" s="14"/>
      <c r="I144" s="47"/>
    </row>
    <row r="145" spans="2:9" s="11" customFormat="1" ht="15" customHeight="1" x14ac:dyDescent="0.2">
      <c r="B145" s="75">
        <v>2020</v>
      </c>
      <c r="C145" s="73"/>
      <c r="D145" s="73"/>
      <c r="E145" s="73"/>
      <c r="F145" s="73"/>
      <c r="G145" s="73"/>
      <c r="H145" s="14"/>
      <c r="I145" s="47"/>
    </row>
    <row r="146" spans="2:9" s="11" customFormat="1" ht="15" customHeight="1" x14ac:dyDescent="0.2">
      <c r="B146" s="75">
        <v>2019</v>
      </c>
      <c r="C146" s="234"/>
      <c r="D146" s="14">
        <v>89.66</v>
      </c>
      <c r="E146" s="14"/>
      <c r="F146" s="14"/>
      <c r="G146" s="14"/>
      <c r="H146" s="14"/>
      <c r="I146" s="47"/>
    </row>
    <row r="147" spans="2:9" s="11" customFormat="1" ht="15" customHeight="1" x14ac:dyDescent="0.2">
      <c r="B147" s="75">
        <v>2018</v>
      </c>
      <c r="C147" s="234"/>
      <c r="D147" s="14">
        <v>91.43</v>
      </c>
      <c r="E147" s="14">
        <v>80</v>
      </c>
      <c r="F147" s="14"/>
      <c r="G147" s="14"/>
      <c r="H147" s="14"/>
      <c r="I147" s="47"/>
    </row>
    <row r="148" spans="2:9" s="11" customFormat="1" ht="15" customHeight="1" x14ac:dyDescent="0.2">
      <c r="B148" s="75">
        <v>2017</v>
      </c>
      <c r="C148" s="16"/>
      <c r="D148" s="14">
        <v>84.85</v>
      </c>
      <c r="E148" s="14">
        <v>78.790000000000006</v>
      </c>
      <c r="F148" s="14">
        <v>63.64</v>
      </c>
      <c r="G148" s="14"/>
      <c r="H148" s="14"/>
      <c r="I148" s="18"/>
    </row>
    <row r="149" spans="2:9" s="11" customFormat="1" ht="15" customHeight="1" x14ac:dyDescent="0.2">
      <c r="B149" s="75">
        <v>2016</v>
      </c>
      <c r="C149" s="234"/>
      <c r="D149" s="14">
        <v>85.37</v>
      </c>
      <c r="E149" s="14">
        <v>65.849999999999994</v>
      </c>
      <c r="F149" s="14">
        <v>43.9</v>
      </c>
      <c r="G149" s="14">
        <v>34.15</v>
      </c>
      <c r="H149" s="14"/>
      <c r="I149" s="47"/>
    </row>
    <row r="150" spans="2:9" s="11" customFormat="1" ht="15" customHeight="1" x14ac:dyDescent="0.2">
      <c r="B150" s="75">
        <v>2015</v>
      </c>
      <c r="C150" s="75" t="s">
        <v>50</v>
      </c>
      <c r="D150" s="14">
        <v>89.13</v>
      </c>
      <c r="E150" s="14">
        <v>71.739999999999995</v>
      </c>
      <c r="F150" s="14">
        <v>58.7</v>
      </c>
      <c r="G150" s="14">
        <v>47.83</v>
      </c>
      <c r="H150" s="14">
        <v>43.48</v>
      </c>
      <c r="I150" s="49"/>
    </row>
    <row r="151" spans="2:9" ht="9.75" customHeight="1" x14ac:dyDescent="0.2">
      <c r="B151" s="48"/>
      <c r="C151" s="48"/>
      <c r="D151" s="48"/>
      <c r="E151" s="48"/>
      <c r="F151" s="48"/>
      <c r="G151" s="48"/>
      <c r="H151" s="48"/>
      <c r="I151" s="48"/>
    </row>
    <row r="152" spans="2:9" ht="3" customHeight="1" x14ac:dyDescent="0.2">
      <c r="B152" s="137"/>
      <c r="C152" s="137"/>
      <c r="D152" s="137"/>
      <c r="E152" s="137"/>
      <c r="F152" s="137"/>
      <c r="G152" s="137"/>
      <c r="H152" s="137"/>
      <c r="I152" s="48"/>
    </row>
    <row r="153" spans="2:9" ht="9" customHeight="1" x14ac:dyDescent="0.2"/>
    <row r="154" spans="2:9" x14ac:dyDescent="0.2">
      <c r="B154" s="336" t="s">
        <v>289</v>
      </c>
      <c r="C154" s="336"/>
      <c r="D154" s="336"/>
      <c r="E154" s="336"/>
      <c r="F154" s="336"/>
      <c r="G154" s="336"/>
      <c r="H154" s="336"/>
    </row>
    <row r="155" spans="2:9" x14ac:dyDescent="0.2">
      <c r="B155" s="336" t="s">
        <v>336</v>
      </c>
      <c r="C155" s="336"/>
      <c r="D155" s="336"/>
      <c r="E155" s="336"/>
      <c r="F155" s="336"/>
      <c r="G155" s="336"/>
      <c r="H155" s="336"/>
    </row>
    <row r="157" spans="2:9" ht="12" x14ac:dyDescent="0.2">
      <c r="B157" s="134" t="s">
        <v>0</v>
      </c>
      <c r="C157" s="26"/>
    </row>
  </sheetData>
  <mergeCells count="5">
    <mergeCell ref="B154:H154"/>
    <mergeCell ref="B155:H155"/>
    <mergeCell ref="D4:H5"/>
    <mergeCell ref="B1:H1"/>
    <mergeCell ref="B4:C7"/>
  </mergeCells>
  <hyperlinks>
    <hyperlink ref="B157" location="Índice!A1" display="(Voltar ao Índice)" xr:uid="{00000000-0004-0000-1E00-000000000000}"/>
  </hyperlinks>
  <printOptions horizontalCentered="1"/>
  <pageMargins left="0.27559055118110237" right="0.27559055118110237" top="0.6692913385826772" bottom="0.47244094488188981" header="0" footer="0"/>
  <pageSetup paperSize="9" scale="94" fitToHeight="10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27">
    <pageSetUpPr fitToPage="1"/>
  </sheetPr>
  <dimension ref="B1:H161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140625" style="1" customWidth="1"/>
    <col min="3" max="3" width="1.7109375" style="1" customWidth="1"/>
    <col min="4" max="7" width="18.7109375" style="1" customWidth="1"/>
    <col min="8" max="8" width="6.7109375" style="48" customWidth="1"/>
    <col min="9" max="16384" width="12.5703125" style="1"/>
  </cols>
  <sheetData>
    <row r="1" spans="2:8" s="120" customFormat="1" ht="32.25" customHeight="1" x14ac:dyDescent="0.2">
      <c r="B1" s="340" t="s">
        <v>317</v>
      </c>
      <c r="C1" s="340"/>
      <c r="D1" s="340"/>
      <c r="E1" s="340"/>
      <c r="F1" s="340"/>
      <c r="G1" s="340"/>
      <c r="H1" s="124"/>
    </row>
    <row r="2" spans="2:8" ht="11.25" customHeight="1" x14ac:dyDescent="0.2">
      <c r="B2" s="19"/>
      <c r="E2" s="19"/>
      <c r="F2" s="19"/>
    </row>
    <row r="3" spans="2:8" ht="12.75" customHeight="1" x14ac:dyDescent="0.2">
      <c r="B3" s="126" t="s">
        <v>218</v>
      </c>
      <c r="C3" s="27"/>
      <c r="D3" s="47"/>
      <c r="E3" s="47"/>
      <c r="G3" s="4"/>
    </row>
    <row r="4" spans="2:8" s="6" customFormat="1" ht="13.5" customHeight="1" x14ac:dyDescent="0.2">
      <c r="B4" s="338" t="s">
        <v>4</v>
      </c>
      <c r="C4" s="339"/>
      <c r="D4" s="341" t="s">
        <v>5</v>
      </c>
      <c r="E4" s="341"/>
      <c r="F4" s="341" t="s">
        <v>38</v>
      </c>
      <c r="G4" s="374"/>
      <c r="H4" s="49"/>
    </row>
    <row r="5" spans="2:8" s="6" customFormat="1" ht="13.5" customHeight="1" x14ac:dyDescent="0.2">
      <c r="B5" s="338"/>
      <c r="C5" s="339"/>
      <c r="D5" s="341"/>
      <c r="E5" s="341"/>
      <c r="F5" s="341"/>
      <c r="G5" s="374"/>
      <c r="H5" s="49"/>
    </row>
    <row r="6" spans="2:8" s="6" customFormat="1" ht="24" customHeight="1" x14ac:dyDescent="0.2">
      <c r="B6" s="338"/>
      <c r="C6" s="339"/>
      <c r="D6" s="151" t="s">
        <v>51</v>
      </c>
      <c r="E6" s="152" t="s">
        <v>52</v>
      </c>
      <c r="F6" s="151" t="s">
        <v>53</v>
      </c>
      <c r="G6" s="153" t="s">
        <v>54</v>
      </c>
      <c r="H6" s="49"/>
    </row>
    <row r="7" spans="2:8" ht="18" customHeight="1" x14ac:dyDescent="0.2">
      <c r="B7" s="338"/>
      <c r="C7" s="339"/>
      <c r="D7" s="139" t="s">
        <v>15</v>
      </c>
      <c r="E7" s="154" t="s">
        <v>16</v>
      </c>
      <c r="F7" s="139" t="s">
        <v>15</v>
      </c>
      <c r="G7" s="150" t="s">
        <v>16</v>
      </c>
    </row>
    <row r="8" spans="2:8" s="9" customFormat="1" ht="3.75" customHeight="1" x14ac:dyDescent="0.2">
      <c r="B8" s="7"/>
      <c r="C8" s="7"/>
      <c r="D8" s="8"/>
      <c r="E8" s="8"/>
      <c r="F8" s="8"/>
      <c r="G8" s="8"/>
      <c r="H8" s="50"/>
    </row>
    <row r="9" spans="2:8" s="11" customFormat="1" ht="15" customHeight="1" x14ac:dyDescent="0.2">
      <c r="B9" s="73" t="s">
        <v>5</v>
      </c>
      <c r="C9" s="73"/>
      <c r="D9" s="74"/>
      <c r="E9" s="74"/>
      <c r="F9" s="74"/>
      <c r="G9" s="74"/>
      <c r="H9" s="47"/>
    </row>
    <row r="10" spans="2:8" s="11" customFormat="1" ht="15" customHeight="1" x14ac:dyDescent="0.2">
      <c r="B10" s="75">
        <v>2020</v>
      </c>
      <c r="C10" s="73"/>
      <c r="D10" s="182">
        <v>-298</v>
      </c>
      <c r="E10" s="14">
        <v>25.46</v>
      </c>
      <c r="F10" s="53" t="s">
        <v>39</v>
      </c>
      <c r="G10" s="14" t="s">
        <v>39</v>
      </c>
      <c r="H10" s="47"/>
    </row>
    <row r="11" spans="2:8" s="11" customFormat="1" ht="15" customHeight="1" x14ac:dyDescent="0.2">
      <c r="B11" s="75">
        <v>2019</v>
      </c>
      <c r="C11" s="73"/>
      <c r="D11" s="178">
        <v>668</v>
      </c>
      <c r="E11" s="14">
        <v>27.05</v>
      </c>
      <c r="F11" s="53">
        <v>55</v>
      </c>
      <c r="G11" s="14">
        <v>21.77</v>
      </c>
      <c r="H11" s="47"/>
    </row>
    <row r="12" spans="2:8" s="11" customFormat="1" ht="15" customHeight="1" x14ac:dyDescent="0.2">
      <c r="B12" s="75">
        <v>2018</v>
      </c>
      <c r="C12" s="73"/>
      <c r="D12" s="178">
        <v>1051</v>
      </c>
      <c r="E12" s="14">
        <v>28.53</v>
      </c>
      <c r="F12" s="53">
        <v>303</v>
      </c>
      <c r="G12" s="14">
        <v>20.43</v>
      </c>
      <c r="H12" s="47"/>
    </row>
    <row r="13" spans="2:8" s="11" customFormat="1" ht="15" customHeight="1" x14ac:dyDescent="0.2">
      <c r="B13" s="75">
        <v>2017</v>
      </c>
      <c r="C13" s="73"/>
      <c r="D13" s="178">
        <v>1250</v>
      </c>
      <c r="E13" s="14">
        <v>27.63</v>
      </c>
      <c r="F13" s="53">
        <v>292</v>
      </c>
      <c r="G13" s="14">
        <v>19.75</v>
      </c>
      <c r="H13" s="47"/>
    </row>
    <row r="14" spans="2:8" s="11" customFormat="1" ht="15" customHeight="1" x14ac:dyDescent="0.2">
      <c r="B14" s="75">
        <v>2016</v>
      </c>
      <c r="C14" s="73"/>
      <c r="D14" s="178">
        <v>941</v>
      </c>
      <c r="E14" s="14">
        <v>27.41</v>
      </c>
      <c r="F14" s="53">
        <v>142</v>
      </c>
      <c r="G14" s="14">
        <v>17.89</v>
      </c>
      <c r="H14" s="47"/>
    </row>
    <row r="15" spans="2:8" s="11" customFormat="1" ht="15" customHeight="1" x14ac:dyDescent="0.2">
      <c r="B15" s="75">
        <v>2015</v>
      </c>
      <c r="C15" s="75" t="str">
        <f>IF(B15=2008,$C$2,"")</f>
        <v/>
      </c>
      <c r="D15" s="178">
        <v>658</v>
      </c>
      <c r="E15" s="14">
        <v>29.26</v>
      </c>
      <c r="F15" s="182">
        <v>57</v>
      </c>
      <c r="G15" s="14">
        <v>21.32</v>
      </c>
      <c r="H15" s="47"/>
    </row>
    <row r="16" spans="2:8" s="11" customFormat="1" ht="15" customHeight="1" x14ac:dyDescent="0.2">
      <c r="B16" s="255" t="s">
        <v>3</v>
      </c>
      <c r="C16" s="73"/>
      <c r="D16" s="73"/>
      <c r="E16" s="73"/>
      <c r="F16" s="73"/>
      <c r="G16" s="73"/>
      <c r="H16" s="47"/>
    </row>
    <row r="17" spans="2:8" s="11" customFormat="1" ht="15" customHeight="1" x14ac:dyDescent="0.2">
      <c r="B17" s="254" t="s">
        <v>34</v>
      </c>
      <c r="C17" s="208"/>
      <c r="D17" s="208"/>
      <c r="E17" s="208"/>
      <c r="F17" s="208"/>
      <c r="G17" s="208"/>
      <c r="H17" s="47"/>
    </row>
    <row r="18" spans="2:8" s="11" customFormat="1" ht="15" customHeight="1" x14ac:dyDescent="0.2">
      <c r="B18" s="75">
        <v>2020</v>
      </c>
      <c r="C18" s="208"/>
      <c r="D18" s="182">
        <v>-350</v>
      </c>
      <c r="E18" s="14">
        <v>30.56</v>
      </c>
      <c r="F18" s="53" t="s">
        <v>39</v>
      </c>
      <c r="G18" s="14" t="s">
        <v>39</v>
      </c>
      <c r="H18" s="47"/>
    </row>
    <row r="19" spans="2:8" s="11" customFormat="1" ht="15" customHeight="1" x14ac:dyDescent="0.2">
      <c r="B19" s="75">
        <v>2019</v>
      </c>
      <c r="C19" s="234"/>
      <c r="D19" s="178">
        <v>269</v>
      </c>
      <c r="E19" s="14">
        <v>32.18</v>
      </c>
      <c r="F19" s="53">
        <v>-139</v>
      </c>
      <c r="G19" s="14">
        <v>37.299999999999997</v>
      </c>
      <c r="H19" s="47"/>
    </row>
    <row r="20" spans="2:8" s="11" customFormat="1" ht="15" customHeight="1" x14ac:dyDescent="0.2">
      <c r="B20" s="75">
        <v>2018</v>
      </c>
      <c r="C20" s="73"/>
      <c r="D20" s="178">
        <v>572</v>
      </c>
      <c r="E20" s="14">
        <v>34.07</v>
      </c>
      <c r="F20" s="53">
        <v>-30</v>
      </c>
      <c r="G20" s="14">
        <v>32.01</v>
      </c>
      <c r="H20" s="47"/>
    </row>
    <row r="21" spans="2:8" s="11" customFormat="1" ht="15" customHeight="1" x14ac:dyDescent="0.2">
      <c r="B21" s="75">
        <v>2017</v>
      </c>
      <c r="C21" s="234"/>
      <c r="D21" s="178">
        <v>849</v>
      </c>
      <c r="E21" s="14">
        <v>33.21</v>
      </c>
      <c r="F21" s="53">
        <v>28</v>
      </c>
      <c r="G21" s="14">
        <v>30.17</v>
      </c>
      <c r="H21" s="47"/>
    </row>
    <row r="22" spans="2:8" s="11" customFormat="1" ht="15" customHeight="1" x14ac:dyDescent="0.2">
      <c r="B22" s="75">
        <v>2016</v>
      </c>
      <c r="C22" s="234"/>
      <c r="D22" s="178">
        <v>773</v>
      </c>
      <c r="E22" s="14">
        <v>33.409999999999997</v>
      </c>
      <c r="F22" s="53">
        <v>30</v>
      </c>
      <c r="G22" s="14">
        <v>27.91</v>
      </c>
      <c r="H22" s="47"/>
    </row>
    <row r="23" spans="2:8" s="54" customFormat="1" ht="15" customHeight="1" x14ac:dyDescent="0.2">
      <c r="B23" s="75">
        <v>2015</v>
      </c>
      <c r="C23" s="75" t="s">
        <v>50</v>
      </c>
      <c r="D23" s="178">
        <v>617</v>
      </c>
      <c r="E23" s="14">
        <v>35.340000000000003</v>
      </c>
      <c r="F23" s="53">
        <v>-2</v>
      </c>
      <c r="G23" s="14">
        <v>30.61</v>
      </c>
      <c r="H23" s="96"/>
    </row>
    <row r="24" spans="2:8" s="11" customFormat="1" ht="15" customHeight="1" x14ac:dyDescent="0.2">
      <c r="B24" s="254" t="s">
        <v>35</v>
      </c>
      <c r="C24" s="208" t="s">
        <v>50</v>
      </c>
      <c r="D24" s="208"/>
      <c r="E24" s="208"/>
      <c r="F24" s="208"/>
      <c r="G24" s="208"/>
      <c r="H24" s="47"/>
    </row>
    <row r="25" spans="2:8" s="11" customFormat="1" ht="15" customHeight="1" x14ac:dyDescent="0.2">
      <c r="B25" s="75">
        <v>2020</v>
      </c>
      <c r="C25" s="208"/>
      <c r="D25" s="178">
        <v>52</v>
      </c>
      <c r="E25" s="14">
        <v>15.6</v>
      </c>
      <c r="F25" s="53" t="s">
        <v>39</v>
      </c>
      <c r="G25" s="14" t="s">
        <v>39</v>
      </c>
      <c r="H25" s="47"/>
    </row>
    <row r="26" spans="2:8" s="11" customFormat="1" ht="15" customHeight="1" x14ac:dyDescent="0.2">
      <c r="B26" s="75">
        <v>2019</v>
      </c>
      <c r="C26" s="234"/>
      <c r="D26" s="178">
        <v>399</v>
      </c>
      <c r="E26" s="14">
        <v>16.75</v>
      </c>
      <c r="F26" s="53">
        <v>194</v>
      </c>
      <c r="G26" s="14">
        <v>19.37</v>
      </c>
      <c r="H26" s="47"/>
    </row>
    <row r="27" spans="2:8" s="11" customFormat="1" ht="15" customHeight="1" x14ac:dyDescent="0.2">
      <c r="B27" s="75">
        <v>2018</v>
      </c>
      <c r="C27" s="73"/>
      <c r="D27" s="178">
        <v>479</v>
      </c>
      <c r="E27" s="14">
        <v>17.05</v>
      </c>
      <c r="F27" s="53">
        <v>333</v>
      </c>
      <c r="G27" s="14">
        <v>18.45</v>
      </c>
      <c r="H27" s="47"/>
    </row>
    <row r="28" spans="2:8" s="11" customFormat="1" ht="15" customHeight="1" x14ac:dyDescent="0.2">
      <c r="B28" s="75">
        <v>2017</v>
      </c>
      <c r="C28" s="234"/>
      <c r="D28" s="178">
        <v>401</v>
      </c>
      <c r="E28" s="14">
        <v>15.91</v>
      </c>
      <c r="F28" s="53">
        <v>264</v>
      </c>
      <c r="G28" s="14">
        <v>17.87</v>
      </c>
      <c r="H28" s="47"/>
    </row>
    <row r="29" spans="2:8" s="11" customFormat="1" ht="15" customHeight="1" x14ac:dyDescent="0.2">
      <c r="B29" s="75">
        <v>2016</v>
      </c>
      <c r="C29" s="234"/>
      <c r="D29" s="178">
        <v>168</v>
      </c>
      <c r="E29" s="14">
        <v>14.93</v>
      </c>
      <c r="F29" s="53">
        <v>112</v>
      </c>
      <c r="G29" s="14">
        <v>16.079999999999998</v>
      </c>
      <c r="H29" s="47"/>
    </row>
    <row r="30" spans="2:8" s="54" customFormat="1" ht="15" customHeight="1" x14ac:dyDescent="0.2">
      <c r="B30" s="75">
        <v>2015</v>
      </c>
      <c r="C30" s="75" t="s">
        <v>50</v>
      </c>
      <c r="D30" s="178">
        <v>41</v>
      </c>
      <c r="E30" s="14">
        <v>17.079999999999998</v>
      </c>
      <c r="F30" s="53">
        <v>59</v>
      </c>
      <c r="G30" s="14">
        <v>19.64</v>
      </c>
      <c r="H30" s="96"/>
    </row>
    <row r="31" spans="2:8" s="11" customFormat="1" ht="15" customHeight="1" x14ac:dyDescent="0.2">
      <c r="B31" s="255" t="s">
        <v>36</v>
      </c>
      <c r="C31" s="73"/>
      <c r="D31" s="73"/>
      <c r="E31" s="73"/>
      <c r="F31" s="73"/>
      <c r="G31" s="73"/>
      <c r="H31" s="47"/>
    </row>
    <row r="32" spans="2:8" s="11" customFormat="1" ht="15" customHeight="1" x14ac:dyDescent="0.2">
      <c r="B32" s="265" t="s">
        <v>17</v>
      </c>
      <c r="C32" s="263"/>
      <c r="D32" s="263"/>
      <c r="E32" s="263"/>
      <c r="F32" s="263"/>
      <c r="G32" s="263"/>
      <c r="H32" s="47"/>
    </row>
    <row r="33" spans="2:8" s="11" customFormat="1" ht="15" customHeight="1" x14ac:dyDescent="0.2">
      <c r="B33" s="75">
        <v>2020</v>
      </c>
      <c r="C33" s="263"/>
      <c r="D33" s="182">
        <v>-113</v>
      </c>
      <c r="E33" s="14">
        <v>15.16</v>
      </c>
      <c r="F33" s="53" t="s">
        <v>39</v>
      </c>
      <c r="G33" s="14" t="s">
        <v>39</v>
      </c>
      <c r="H33" s="47"/>
    </row>
    <row r="34" spans="2:8" s="11" customFormat="1" ht="15" customHeight="1" x14ac:dyDescent="0.2">
      <c r="B34" s="75">
        <v>2019</v>
      </c>
      <c r="C34" s="234"/>
      <c r="D34" s="182">
        <v>-35</v>
      </c>
      <c r="E34" s="14">
        <v>13.49</v>
      </c>
      <c r="F34" s="53">
        <v>-7</v>
      </c>
      <c r="G34" s="14">
        <v>20.21</v>
      </c>
      <c r="H34" s="47"/>
    </row>
    <row r="35" spans="2:8" s="11" customFormat="1" ht="15" customHeight="1" x14ac:dyDescent="0.2">
      <c r="B35" s="75">
        <v>2018</v>
      </c>
      <c r="C35" s="73"/>
      <c r="D35" s="178">
        <v>72</v>
      </c>
      <c r="E35" s="14">
        <v>17.48</v>
      </c>
      <c r="F35" s="53">
        <v>5</v>
      </c>
      <c r="G35" s="14">
        <v>23.98</v>
      </c>
      <c r="H35" s="47"/>
    </row>
    <row r="36" spans="2:8" s="11" customFormat="1" ht="15" customHeight="1" x14ac:dyDescent="0.2">
      <c r="B36" s="75">
        <v>2017</v>
      </c>
      <c r="C36" s="234"/>
      <c r="D36" s="178">
        <v>54</v>
      </c>
      <c r="E36" s="14">
        <v>15.13</v>
      </c>
      <c r="F36" s="53">
        <v>3</v>
      </c>
      <c r="G36" s="14">
        <v>21.2</v>
      </c>
      <c r="H36" s="47"/>
    </row>
    <row r="37" spans="2:8" s="11" customFormat="1" ht="15" customHeight="1" x14ac:dyDescent="0.2">
      <c r="B37" s="75">
        <v>2016</v>
      </c>
      <c r="C37" s="234"/>
      <c r="D37" s="178">
        <v>70</v>
      </c>
      <c r="E37" s="14">
        <v>16.62</v>
      </c>
      <c r="F37" s="53">
        <v>8</v>
      </c>
      <c r="G37" s="14">
        <v>18.71</v>
      </c>
      <c r="H37" s="47"/>
    </row>
    <row r="38" spans="2:8" s="11" customFormat="1" ht="15" customHeight="1" x14ac:dyDescent="0.2">
      <c r="B38" s="75">
        <v>2015</v>
      </c>
      <c r="C38" s="75" t="s">
        <v>50</v>
      </c>
      <c r="D38" s="178">
        <v>42</v>
      </c>
      <c r="E38" s="14">
        <v>18.100000000000001</v>
      </c>
      <c r="F38" s="53">
        <v>14</v>
      </c>
      <c r="G38" s="14">
        <v>25</v>
      </c>
      <c r="H38" s="47"/>
    </row>
    <row r="39" spans="2:8" s="11" customFormat="1" ht="15" customHeight="1" x14ac:dyDescent="0.2">
      <c r="B39" s="266" t="s">
        <v>18</v>
      </c>
      <c r="C39" s="263"/>
      <c r="D39" s="263"/>
      <c r="E39" s="263"/>
      <c r="F39" s="263"/>
      <c r="G39" s="263"/>
      <c r="H39" s="47"/>
    </row>
    <row r="40" spans="2:8" s="11" customFormat="1" ht="15" customHeight="1" x14ac:dyDescent="0.2">
      <c r="B40" s="75">
        <v>2020</v>
      </c>
      <c r="C40" s="263"/>
      <c r="D40" s="182">
        <v>-1</v>
      </c>
      <c r="E40" s="14">
        <v>20</v>
      </c>
      <c r="F40" s="53" t="s">
        <v>39</v>
      </c>
      <c r="G40" s="14" t="s">
        <v>39</v>
      </c>
      <c r="H40" s="47"/>
    </row>
    <row r="41" spans="2:8" s="11" customFormat="1" ht="15" customHeight="1" x14ac:dyDescent="0.2">
      <c r="B41" s="75">
        <v>2019</v>
      </c>
      <c r="C41" s="234"/>
      <c r="D41" s="53">
        <v>0</v>
      </c>
      <c r="E41" s="14">
        <v>0</v>
      </c>
      <c r="F41" s="53">
        <v>-1</v>
      </c>
      <c r="G41" s="14">
        <v>11.11</v>
      </c>
      <c r="H41" s="47"/>
    </row>
    <row r="42" spans="2:8" s="11" customFormat="1" ht="15" customHeight="1" x14ac:dyDescent="0.2">
      <c r="B42" s="75">
        <v>2018</v>
      </c>
      <c r="C42" s="73"/>
      <c r="D42" s="182">
        <v>-1</v>
      </c>
      <c r="E42" s="14">
        <v>6.67</v>
      </c>
      <c r="F42" s="53">
        <v>0</v>
      </c>
      <c r="G42" s="14">
        <v>0</v>
      </c>
      <c r="H42" s="47"/>
    </row>
    <row r="43" spans="2:8" s="11" customFormat="1" ht="15" customHeight="1" x14ac:dyDescent="0.2">
      <c r="B43" s="75">
        <v>2017</v>
      </c>
      <c r="C43" s="234"/>
      <c r="D43" s="178">
        <v>1</v>
      </c>
      <c r="E43" s="14">
        <v>6.67</v>
      </c>
      <c r="F43" s="53">
        <v>0</v>
      </c>
      <c r="G43" s="14">
        <v>20</v>
      </c>
      <c r="H43" s="47"/>
    </row>
    <row r="44" spans="2:8" s="11" customFormat="1" ht="15" customHeight="1" x14ac:dyDescent="0.2">
      <c r="B44" s="75">
        <v>2016</v>
      </c>
      <c r="C44" s="234"/>
      <c r="D44" s="182">
        <v>-3</v>
      </c>
      <c r="E44" s="14">
        <v>17.649999999999999</v>
      </c>
      <c r="F44" s="53">
        <v>0</v>
      </c>
      <c r="G44" s="14">
        <v>0</v>
      </c>
      <c r="H44" s="47"/>
    </row>
    <row r="45" spans="2:8" s="11" customFormat="1" ht="15" customHeight="1" x14ac:dyDescent="0.2">
      <c r="B45" s="75">
        <v>2015</v>
      </c>
      <c r="C45" s="75" t="s">
        <v>50</v>
      </c>
      <c r="D45" s="178">
        <v>1</v>
      </c>
      <c r="E45" s="14">
        <v>5.88</v>
      </c>
      <c r="F45" s="53">
        <v>1</v>
      </c>
      <c r="G45" s="14">
        <v>11.11</v>
      </c>
      <c r="H45" s="47"/>
    </row>
    <row r="46" spans="2:8" s="11" customFormat="1" ht="15" customHeight="1" x14ac:dyDescent="0.2">
      <c r="B46" s="265" t="s">
        <v>19</v>
      </c>
      <c r="C46" s="263"/>
      <c r="D46" s="263"/>
      <c r="E46" s="263"/>
      <c r="F46" s="263"/>
      <c r="G46" s="263"/>
      <c r="H46" s="47"/>
    </row>
    <row r="47" spans="2:8" s="11" customFormat="1" ht="15" customHeight="1" x14ac:dyDescent="0.2">
      <c r="B47" s="75">
        <v>2020</v>
      </c>
      <c r="C47" s="263"/>
      <c r="D47" s="178">
        <v>6</v>
      </c>
      <c r="E47" s="14">
        <v>17.079999999999998</v>
      </c>
      <c r="F47" s="53" t="s">
        <v>39</v>
      </c>
      <c r="G47" s="14" t="s">
        <v>39</v>
      </c>
      <c r="H47" s="47"/>
    </row>
    <row r="48" spans="2:8" s="11" customFormat="1" ht="15" customHeight="1" x14ac:dyDescent="0.2">
      <c r="B48" s="75">
        <v>2019</v>
      </c>
      <c r="C48" s="234"/>
      <c r="D48" s="178">
        <v>9</v>
      </c>
      <c r="E48" s="14">
        <v>18.27</v>
      </c>
      <c r="F48" s="53">
        <v>5</v>
      </c>
      <c r="G48" s="14">
        <v>14.52</v>
      </c>
      <c r="H48" s="47"/>
    </row>
    <row r="49" spans="2:8" s="11" customFormat="1" ht="15" customHeight="1" x14ac:dyDescent="0.2">
      <c r="B49" s="75">
        <v>2018</v>
      </c>
      <c r="C49" s="73"/>
      <c r="D49" s="178">
        <v>26</v>
      </c>
      <c r="E49" s="14">
        <v>22.38</v>
      </c>
      <c r="F49" s="53">
        <v>11</v>
      </c>
      <c r="G49" s="14">
        <v>12.71</v>
      </c>
      <c r="H49" s="47"/>
    </row>
    <row r="50" spans="2:8" s="11" customFormat="1" ht="15" customHeight="1" x14ac:dyDescent="0.2">
      <c r="B50" s="75">
        <v>2017</v>
      </c>
      <c r="C50" s="234"/>
      <c r="D50" s="178">
        <v>17</v>
      </c>
      <c r="E50" s="14">
        <v>19.940000000000001</v>
      </c>
      <c r="F50" s="53">
        <v>15</v>
      </c>
      <c r="G50" s="14">
        <v>16.670000000000002</v>
      </c>
      <c r="H50" s="47"/>
    </row>
    <row r="51" spans="2:8" s="11" customFormat="1" ht="15" customHeight="1" x14ac:dyDescent="0.2">
      <c r="B51" s="75">
        <v>2016</v>
      </c>
      <c r="C51" s="234"/>
      <c r="D51" s="178">
        <v>4</v>
      </c>
      <c r="E51" s="14">
        <v>17.8</v>
      </c>
      <c r="F51" s="53">
        <v>4</v>
      </c>
      <c r="G51" s="14">
        <v>12.78</v>
      </c>
      <c r="H51" s="47"/>
    </row>
    <row r="52" spans="2:8" s="11" customFormat="1" ht="15" customHeight="1" x14ac:dyDescent="0.2">
      <c r="B52" s="75">
        <v>2015</v>
      </c>
      <c r="C52" s="75" t="s">
        <v>50</v>
      </c>
      <c r="D52" s="182">
        <v>-2</v>
      </c>
      <c r="E52" s="14">
        <v>19.559999999999999</v>
      </c>
      <c r="F52" s="53">
        <v>0</v>
      </c>
      <c r="G52" s="14">
        <v>16.59</v>
      </c>
      <c r="H52" s="47"/>
    </row>
    <row r="53" spans="2:8" s="11" customFormat="1" ht="15" customHeight="1" x14ac:dyDescent="0.2">
      <c r="B53" s="265" t="s">
        <v>20</v>
      </c>
      <c r="C53" s="263"/>
      <c r="D53" s="263"/>
      <c r="E53" s="263"/>
      <c r="F53" s="263"/>
      <c r="G53" s="263"/>
      <c r="H53" s="47"/>
    </row>
    <row r="54" spans="2:8" s="11" customFormat="1" ht="15" customHeight="1" x14ac:dyDescent="0.2">
      <c r="B54" s="75">
        <v>2020</v>
      </c>
      <c r="C54" s="263"/>
      <c r="D54" s="182">
        <v>-2</v>
      </c>
      <c r="E54" s="14">
        <v>5.48</v>
      </c>
      <c r="F54" s="53" t="s">
        <v>39</v>
      </c>
      <c r="G54" s="14" t="s">
        <v>39</v>
      </c>
      <c r="H54" s="47"/>
    </row>
    <row r="55" spans="2:8" s="11" customFormat="1" ht="15" customHeight="1" x14ac:dyDescent="0.2">
      <c r="B55" s="75">
        <v>2019</v>
      </c>
      <c r="C55" s="234"/>
      <c r="D55" s="182">
        <v>-2</v>
      </c>
      <c r="E55" s="14">
        <v>5.56</v>
      </c>
      <c r="F55" s="53">
        <v>1</v>
      </c>
      <c r="G55" s="14">
        <v>16.670000000000002</v>
      </c>
      <c r="H55" s="47"/>
    </row>
    <row r="56" spans="2:8" s="11" customFormat="1" ht="15" customHeight="1" x14ac:dyDescent="0.2">
      <c r="B56" s="75">
        <v>2018</v>
      </c>
      <c r="C56" s="73"/>
      <c r="D56" s="178">
        <v>11</v>
      </c>
      <c r="E56" s="14">
        <v>15.71</v>
      </c>
      <c r="F56" s="53">
        <v>0</v>
      </c>
      <c r="G56" s="14">
        <v>0</v>
      </c>
      <c r="H56" s="47"/>
    </row>
    <row r="57" spans="2:8" s="11" customFormat="1" ht="15" customHeight="1" x14ac:dyDescent="0.2">
      <c r="B57" s="75">
        <v>2017</v>
      </c>
      <c r="C57" s="234"/>
      <c r="D57" s="53">
        <v>0</v>
      </c>
      <c r="E57" s="14">
        <v>0</v>
      </c>
      <c r="F57" s="53">
        <v>0</v>
      </c>
      <c r="G57" s="14">
        <v>0</v>
      </c>
      <c r="H57" s="47"/>
    </row>
    <row r="58" spans="2:8" s="11" customFormat="1" ht="15" customHeight="1" x14ac:dyDescent="0.2">
      <c r="B58" s="75">
        <v>2016</v>
      </c>
      <c r="C58" s="234"/>
      <c r="D58" s="178">
        <v>40</v>
      </c>
      <c r="E58" s="14">
        <v>75.86</v>
      </c>
      <c r="F58" s="53">
        <v>0</v>
      </c>
      <c r="G58" s="14" t="s">
        <v>39</v>
      </c>
      <c r="H58" s="47"/>
    </row>
    <row r="59" spans="2:8" s="11" customFormat="1" ht="15" customHeight="1" x14ac:dyDescent="0.2">
      <c r="B59" s="75">
        <v>2015</v>
      </c>
      <c r="C59" s="75" t="s">
        <v>50</v>
      </c>
      <c r="D59" s="178">
        <v>3</v>
      </c>
      <c r="E59" s="14">
        <v>33.33</v>
      </c>
      <c r="F59" s="53">
        <v>1</v>
      </c>
      <c r="G59" s="14">
        <v>33.33</v>
      </c>
      <c r="H59" s="47"/>
    </row>
    <row r="60" spans="2:8" s="11" customFormat="1" ht="15" customHeight="1" x14ac:dyDescent="0.2">
      <c r="B60" s="265" t="s">
        <v>21</v>
      </c>
      <c r="C60" s="263"/>
      <c r="D60" s="263"/>
      <c r="E60" s="263"/>
      <c r="F60" s="263"/>
      <c r="G60" s="263"/>
      <c r="H60" s="47"/>
    </row>
    <row r="61" spans="2:8" s="11" customFormat="1" ht="15" customHeight="1" x14ac:dyDescent="0.2">
      <c r="B61" s="75">
        <v>2020</v>
      </c>
      <c r="C61" s="263"/>
      <c r="D61" s="182">
        <v>-2</v>
      </c>
      <c r="E61" s="14">
        <v>10</v>
      </c>
      <c r="F61" s="53" t="s">
        <v>39</v>
      </c>
      <c r="G61" s="14" t="s">
        <v>39</v>
      </c>
      <c r="H61" s="47"/>
    </row>
    <row r="62" spans="2:8" s="11" customFormat="1" ht="12" customHeight="1" x14ac:dyDescent="0.2">
      <c r="B62" s="75">
        <v>2019</v>
      </c>
      <c r="C62" s="236"/>
      <c r="D62" s="53">
        <v>0</v>
      </c>
      <c r="E62" s="14">
        <v>18.18</v>
      </c>
      <c r="F62" s="53">
        <v>2</v>
      </c>
      <c r="G62" s="14">
        <v>23.53</v>
      </c>
      <c r="H62" s="47"/>
    </row>
    <row r="63" spans="2:8" s="11" customFormat="1" ht="15" customHeight="1" x14ac:dyDescent="0.2">
      <c r="B63" s="75">
        <v>2018</v>
      </c>
      <c r="C63" s="73"/>
      <c r="D63" s="182">
        <v>-2</v>
      </c>
      <c r="E63" s="14">
        <v>9.52</v>
      </c>
      <c r="F63" s="53">
        <v>-1</v>
      </c>
      <c r="G63" s="14">
        <v>7.14</v>
      </c>
      <c r="H63" s="47"/>
    </row>
    <row r="64" spans="2:8" s="11" customFormat="1" ht="15" customHeight="1" x14ac:dyDescent="0.2">
      <c r="B64" s="75">
        <v>2017</v>
      </c>
      <c r="C64" s="236"/>
      <c r="D64" s="182">
        <v>-4</v>
      </c>
      <c r="E64" s="14">
        <v>15.38</v>
      </c>
      <c r="F64" s="53">
        <v>-2</v>
      </c>
      <c r="G64" s="14">
        <v>12.5</v>
      </c>
      <c r="H64" s="47"/>
    </row>
    <row r="65" spans="2:8" s="11" customFormat="1" ht="15" customHeight="1" x14ac:dyDescent="0.2">
      <c r="B65" s="75">
        <v>2016</v>
      </c>
      <c r="C65" s="236"/>
      <c r="D65" s="178">
        <v>4</v>
      </c>
      <c r="E65" s="14">
        <v>16.670000000000002</v>
      </c>
      <c r="F65" s="53">
        <v>2</v>
      </c>
      <c r="G65" s="14">
        <v>13.33</v>
      </c>
      <c r="H65" s="47"/>
    </row>
    <row r="66" spans="2:8" s="11" customFormat="1" ht="15" customHeight="1" x14ac:dyDescent="0.2">
      <c r="B66" s="75">
        <v>2015</v>
      </c>
      <c r="C66" s="75" t="s">
        <v>50</v>
      </c>
      <c r="D66" s="53">
        <v>0</v>
      </c>
      <c r="E66" s="14">
        <v>0</v>
      </c>
      <c r="F66" s="53">
        <v>-3</v>
      </c>
      <c r="G66" s="14">
        <v>17.649999999999999</v>
      </c>
      <c r="H66" s="47"/>
    </row>
    <row r="67" spans="2:8" s="11" customFormat="1" ht="15" customHeight="1" x14ac:dyDescent="0.2">
      <c r="B67" s="265" t="s">
        <v>22</v>
      </c>
      <c r="C67" s="263"/>
      <c r="D67" s="263"/>
      <c r="E67" s="263"/>
      <c r="F67" s="263"/>
      <c r="G67" s="263"/>
      <c r="H67" s="47"/>
    </row>
    <row r="68" spans="2:8" s="11" customFormat="1" ht="15" customHeight="1" x14ac:dyDescent="0.2">
      <c r="B68" s="75">
        <v>2020</v>
      </c>
      <c r="C68" s="263"/>
      <c r="D68" s="178">
        <v>35</v>
      </c>
      <c r="E68" s="14">
        <v>18.940000000000001</v>
      </c>
      <c r="F68" s="53" t="s">
        <v>39</v>
      </c>
      <c r="G68" s="14" t="s">
        <v>39</v>
      </c>
      <c r="H68" s="47"/>
    </row>
    <row r="69" spans="2:8" s="11" customFormat="1" ht="12" customHeight="1" x14ac:dyDescent="0.2">
      <c r="B69" s="75">
        <v>2019</v>
      </c>
      <c r="C69" s="234"/>
      <c r="D69" s="178">
        <v>67</v>
      </c>
      <c r="E69" s="14">
        <v>19.53</v>
      </c>
      <c r="F69" s="53">
        <v>36</v>
      </c>
      <c r="G69" s="14">
        <v>19.66</v>
      </c>
      <c r="H69" s="47"/>
    </row>
    <row r="70" spans="2:8" s="11" customFormat="1" ht="15" customHeight="1" x14ac:dyDescent="0.2">
      <c r="B70" s="75">
        <v>2018</v>
      </c>
      <c r="C70" s="73"/>
      <c r="D70" s="178">
        <v>69</v>
      </c>
      <c r="E70" s="14">
        <v>19.97</v>
      </c>
      <c r="F70" s="53">
        <v>38</v>
      </c>
      <c r="G70" s="14">
        <v>18.72</v>
      </c>
      <c r="H70" s="47"/>
    </row>
    <row r="71" spans="2:8" s="11" customFormat="1" ht="15" customHeight="1" x14ac:dyDescent="0.2">
      <c r="B71" s="75">
        <v>2017</v>
      </c>
      <c r="C71" s="234"/>
      <c r="D71" s="178">
        <v>37</v>
      </c>
      <c r="E71" s="14">
        <v>17.78</v>
      </c>
      <c r="F71" s="53">
        <v>20</v>
      </c>
      <c r="G71" s="14">
        <v>17.989999999999998</v>
      </c>
      <c r="H71" s="47"/>
    </row>
    <row r="72" spans="2:8" s="11" customFormat="1" ht="15" customHeight="1" x14ac:dyDescent="0.2">
      <c r="B72" s="75">
        <v>2016</v>
      </c>
      <c r="C72" s="234"/>
      <c r="D72" s="178">
        <v>15</v>
      </c>
      <c r="E72" s="14">
        <v>14.44</v>
      </c>
      <c r="F72" s="53">
        <v>3</v>
      </c>
      <c r="G72" s="14">
        <v>16.100000000000001</v>
      </c>
      <c r="H72" s="47"/>
    </row>
    <row r="73" spans="2:8" s="11" customFormat="1" ht="15" customHeight="1" x14ac:dyDescent="0.2">
      <c r="B73" s="75">
        <v>2015</v>
      </c>
      <c r="C73" s="75" t="s">
        <v>50</v>
      </c>
      <c r="D73" s="182">
        <v>-21</v>
      </c>
      <c r="E73" s="14">
        <v>21.2</v>
      </c>
      <c r="F73" s="53">
        <v>-9</v>
      </c>
      <c r="G73" s="14">
        <v>18.22</v>
      </c>
      <c r="H73" s="47"/>
    </row>
    <row r="74" spans="2:8" s="11" customFormat="1" ht="15" customHeight="1" x14ac:dyDescent="0.2">
      <c r="B74" s="265" t="s">
        <v>23</v>
      </c>
      <c r="C74" s="264"/>
      <c r="D74" s="264"/>
      <c r="E74" s="264"/>
      <c r="F74" s="264"/>
      <c r="G74" s="264"/>
      <c r="H74" s="47"/>
    </row>
    <row r="75" spans="2:8" s="11" customFormat="1" ht="15" customHeight="1" x14ac:dyDescent="0.2">
      <c r="B75" s="75">
        <v>2020</v>
      </c>
      <c r="C75" s="264"/>
      <c r="D75" s="182">
        <v>-97</v>
      </c>
      <c r="E75" s="14">
        <v>21.73</v>
      </c>
      <c r="F75" s="53" t="s">
        <v>39</v>
      </c>
      <c r="G75" s="14" t="s">
        <v>39</v>
      </c>
      <c r="H75" s="47"/>
    </row>
    <row r="76" spans="2:8" s="11" customFormat="1" ht="13.5" customHeight="1" x14ac:dyDescent="0.2">
      <c r="B76" s="75">
        <v>2019</v>
      </c>
      <c r="C76" s="236"/>
      <c r="D76" s="178">
        <v>25</v>
      </c>
      <c r="E76" s="14">
        <v>21.68</v>
      </c>
      <c r="F76" s="53">
        <v>-50</v>
      </c>
      <c r="G76" s="14">
        <v>19.350000000000001</v>
      </c>
      <c r="H76" s="47"/>
    </row>
    <row r="77" spans="2:8" s="11" customFormat="1" ht="15" customHeight="1" x14ac:dyDescent="0.2">
      <c r="B77" s="75">
        <v>2018</v>
      </c>
      <c r="C77" s="73"/>
      <c r="D77" s="178">
        <v>81</v>
      </c>
      <c r="E77" s="14">
        <v>22.22</v>
      </c>
      <c r="F77" s="53">
        <v>25</v>
      </c>
      <c r="G77" s="14">
        <v>17.059999999999999</v>
      </c>
      <c r="H77" s="47"/>
    </row>
    <row r="78" spans="2:8" s="11" customFormat="1" ht="15" customHeight="1" x14ac:dyDescent="0.2">
      <c r="B78" s="75">
        <v>2017</v>
      </c>
      <c r="C78" s="236"/>
      <c r="D78" s="178">
        <v>47</v>
      </c>
      <c r="E78" s="14">
        <v>21.19</v>
      </c>
      <c r="F78" s="53">
        <v>22</v>
      </c>
      <c r="G78" s="14">
        <v>17.72</v>
      </c>
      <c r="H78" s="47"/>
    </row>
    <row r="79" spans="2:8" s="11" customFormat="1" ht="15" customHeight="1" x14ac:dyDescent="0.2">
      <c r="B79" s="75">
        <v>2016</v>
      </c>
      <c r="C79" s="236"/>
      <c r="D79" s="178">
        <v>10</v>
      </c>
      <c r="E79" s="14">
        <v>21.29</v>
      </c>
      <c r="F79" s="53">
        <v>11</v>
      </c>
      <c r="G79" s="14">
        <v>17.239999999999998</v>
      </c>
      <c r="H79" s="47"/>
    </row>
    <row r="80" spans="2:8" s="11" customFormat="1" ht="15" customHeight="1" x14ac:dyDescent="0.2">
      <c r="B80" s="75">
        <v>2015</v>
      </c>
      <c r="C80" s="75" t="s">
        <v>50</v>
      </c>
      <c r="D80" s="178">
        <v>31</v>
      </c>
      <c r="E80" s="14">
        <v>24.26</v>
      </c>
      <c r="F80" s="53">
        <v>6</v>
      </c>
      <c r="G80" s="14">
        <v>19.420000000000002</v>
      </c>
      <c r="H80" s="47"/>
    </row>
    <row r="81" spans="2:8" s="11" customFormat="1" ht="15" customHeight="1" x14ac:dyDescent="0.2">
      <c r="B81" s="265" t="s">
        <v>24</v>
      </c>
      <c r="C81" s="264"/>
      <c r="D81" s="264"/>
      <c r="E81" s="264"/>
      <c r="F81" s="264"/>
      <c r="G81" s="264"/>
      <c r="H81" s="47"/>
    </row>
    <row r="82" spans="2:8" s="11" customFormat="1" ht="15" customHeight="1" x14ac:dyDescent="0.2">
      <c r="B82" s="75">
        <v>2020</v>
      </c>
      <c r="C82" s="264"/>
      <c r="D82" s="178">
        <v>3</v>
      </c>
      <c r="E82" s="14">
        <v>20.29</v>
      </c>
      <c r="F82" s="53" t="s">
        <v>39</v>
      </c>
      <c r="G82" s="14" t="s">
        <v>39</v>
      </c>
      <c r="H82" s="47"/>
    </row>
    <row r="83" spans="2:8" s="11" customFormat="1" ht="15" customHeight="1" x14ac:dyDescent="0.2">
      <c r="B83" s="75">
        <v>2019</v>
      </c>
      <c r="C83" s="234"/>
      <c r="D83" s="182">
        <v>7</v>
      </c>
      <c r="E83" s="14">
        <v>13</v>
      </c>
      <c r="F83" s="53">
        <v>-30</v>
      </c>
      <c r="G83" s="14">
        <v>15.96</v>
      </c>
      <c r="H83" s="47"/>
    </row>
    <row r="84" spans="2:8" s="11" customFormat="1" ht="15" customHeight="1" x14ac:dyDescent="0.2">
      <c r="B84" s="75">
        <v>2018</v>
      </c>
      <c r="C84" s="73"/>
      <c r="D84" s="178">
        <v>13</v>
      </c>
      <c r="E84" s="14">
        <v>11.43</v>
      </c>
      <c r="F84" s="53">
        <v>2</v>
      </c>
      <c r="G84" s="14">
        <v>11.94</v>
      </c>
      <c r="H84" s="47"/>
    </row>
    <row r="85" spans="2:8" s="11" customFormat="1" ht="15" customHeight="1" x14ac:dyDescent="0.2">
      <c r="B85" s="75">
        <v>2017</v>
      </c>
      <c r="C85" s="234"/>
      <c r="D85" s="178">
        <v>17</v>
      </c>
      <c r="E85" s="14">
        <v>10.86</v>
      </c>
      <c r="F85" s="53">
        <v>-12</v>
      </c>
      <c r="G85" s="14">
        <v>14.52</v>
      </c>
      <c r="H85" s="47"/>
    </row>
    <row r="86" spans="2:8" s="11" customFormat="1" ht="15" customHeight="1" x14ac:dyDescent="0.2">
      <c r="B86" s="75">
        <v>2016</v>
      </c>
      <c r="C86" s="234"/>
      <c r="D86" s="182">
        <v>-10</v>
      </c>
      <c r="E86" s="14">
        <v>12.44</v>
      </c>
      <c r="F86" s="53">
        <v>-8</v>
      </c>
      <c r="G86" s="14">
        <v>14.18</v>
      </c>
      <c r="H86" s="47"/>
    </row>
    <row r="87" spans="2:8" s="11" customFormat="1" ht="15" customHeight="1" x14ac:dyDescent="0.2">
      <c r="B87" s="75">
        <v>2015</v>
      </c>
      <c r="C87" s="75" t="s">
        <v>50</v>
      </c>
      <c r="D87" s="182">
        <v>-16</v>
      </c>
      <c r="E87" s="14">
        <v>10.61</v>
      </c>
      <c r="F87" s="53">
        <v>-23</v>
      </c>
      <c r="G87" s="14">
        <v>12.67</v>
      </c>
      <c r="H87" s="47"/>
    </row>
    <row r="88" spans="2:8" s="11" customFormat="1" ht="15" customHeight="1" x14ac:dyDescent="0.2">
      <c r="B88" s="265" t="s">
        <v>25</v>
      </c>
      <c r="C88" s="264"/>
      <c r="D88" s="264"/>
      <c r="E88" s="264"/>
      <c r="F88" s="264"/>
      <c r="G88" s="264"/>
      <c r="H88" s="47"/>
    </row>
    <row r="89" spans="2:8" s="11" customFormat="1" ht="15" customHeight="1" x14ac:dyDescent="0.2">
      <c r="B89" s="75">
        <v>2020</v>
      </c>
      <c r="C89" s="264"/>
      <c r="D89" s="182">
        <v>-201</v>
      </c>
      <c r="E89" s="14">
        <v>26.03</v>
      </c>
      <c r="F89" s="53" t="s">
        <v>39</v>
      </c>
      <c r="G89" s="14" t="s">
        <v>39</v>
      </c>
      <c r="H89" s="47"/>
    </row>
    <row r="90" spans="2:8" s="11" customFormat="1" ht="15" customHeight="1" x14ac:dyDescent="0.2">
      <c r="B90" s="75">
        <v>2019</v>
      </c>
      <c r="C90" s="234"/>
      <c r="D90" s="178">
        <v>49</v>
      </c>
      <c r="E90" s="14">
        <v>28.95</v>
      </c>
      <c r="F90" s="53">
        <v>-24</v>
      </c>
      <c r="G90" s="14">
        <v>27.19</v>
      </c>
      <c r="H90" s="47"/>
    </row>
    <row r="91" spans="2:8" s="11" customFormat="1" ht="15" customHeight="1" x14ac:dyDescent="0.2">
      <c r="B91" s="75">
        <v>2018</v>
      </c>
      <c r="C91" s="73"/>
      <c r="D91" s="178">
        <v>372</v>
      </c>
      <c r="E91" s="14">
        <v>31.28</v>
      </c>
      <c r="F91" s="53">
        <v>69</v>
      </c>
      <c r="G91" s="14">
        <v>26.06</v>
      </c>
      <c r="H91" s="47"/>
    </row>
    <row r="92" spans="2:8" s="11" customFormat="1" ht="15" customHeight="1" x14ac:dyDescent="0.2">
      <c r="B92" s="75">
        <v>2017</v>
      </c>
      <c r="C92" s="234"/>
      <c r="D92" s="178">
        <v>409</v>
      </c>
      <c r="E92" s="14">
        <v>33.18</v>
      </c>
      <c r="F92" s="53">
        <v>81</v>
      </c>
      <c r="G92" s="14">
        <v>24.03</v>
      </c>
      <c r="H92" s="47"/>
    </row>
    <row r="93" spans="2:8" s="11" customFormat="1" ht="15" customHeight="1" x14ac:dyDescent="0.2">
      <c r="B93" s="75">
        <v>2016</v>
      </c>
      <c r="C93" s="234"/>
      <c r="D93" s="178">
        <v>267</v>
      </c>
      <c r="E93" s="14">
        <v>29.65</v>
      </c>
      <c r="F93" s="53">
        <v>28</v>
      </c>
      <c r="G93" s="14">
        <v>20.03</v>
      </c>
      <c r="H93" s="47"/>
    </row>
    <row r="94" spans="2:8" s="11" customFormat="1" ht="15" customHeight="1" x14ac:dyDescent="0.2">
      <c r="B94" s="75">
        <v>2015</v>
      </c>
      <c r="C94" s="75" t="s">
        <v>50</v>
      </c>
      <c r="D94" s="178">
        <v>218</v>
      </c>
      <c r="E94" s="14">
        <v>32.81</v>
      </c>
      <c r="F94" s="53">
        <v>11</v>
      </c>
      <c r="G94" s="14">
        <v>27.97</v>
      </c>
      <c r="H94" s="47"/>
    </row>
    <row r="95" spans="2:8" s="11" customFormat="1" ht="15" customHeight="1" x14ac:dyDescent="0.2">
      <c r="B95" s="265" t="s">
        <v>26</v>
      </c>
      <c r="C95" s="264"/>
      <c r="D95" s="264"/>
      <c r="E95" s="264"/>
      <c r="F95" s="264"/>
      <c r="G95" s="264"/>
      <c r="H95" s="47"/>
    </row>
    <row r="96" spans="2:8" s="11" customFormat="1" ht="15" customHeight="1" x14ac:dyDescent="0.2">
      <c r="B96" s="75">
        <v>2020</v>
      </c>
      <c r="C96" s="264"/>
      <c r="D96" s="178">
        <v>10</v>
      </c>
      <c r="E96" s="14">
        <v>29.52</v>
      </c>
      <c r="F96" s="53" t="s">
        <v>39</v>
      </c>
      <c r="G96" s="14" t="s">
        <v>39</v>
      </c>
      <c r="H96" s="47"/>
    </row>
    <row r="97" spans="2:8" s="11" customFormat="1" ht="15" customHeight="1" x14ac:dyDescent="0.2">
      <c r="B97" s="75">
        <v>2019</v>
      </c>
      <c r="C97" s="234"/>
      <c r="D97" s="178">
        <v>24</v>
      </c>
      <c r="E97" s="14">
        <v>32.26</v>
      </c>
      <c r="F97" s="53">
        <v>12</v>
      </c>
      <c r="G97" s="14">
        <v>30.27</v>
      </c>
      <c r="H97" s="47"/>
    </row>
    <row r="98" spans="2:8" s="11" customFormat="1" ht="15" customHeight="1" x14ac:dyDescent="0.2">
      <c r="B98" s="75">
        <v>2018</v>
      </c>
      <c r="C98" s="73"/>
      <c r="D98" s="178">
        <v>14</v>
      </c>
      <c r="E98" s="14">
        <v>25.3</v>
      </c>
      <c r="F98" s="53">
        <v>13</v>
      </c>
      <c r="G98" s="14">
        <v>31.74</v>
      </c>
      <c r="H98" s="47"/>
    </row>
    <row r="99" spans="2:8" s="11" customFormat="1" ht="15" customHeight="1" x14ac:dyDescent="0.2">
      <c r="B99" s="75">
        <v>2017</v>
      </c>
      <c r="C99" s="234"/>
      <c r="D99" s="178">
        <v>32</v>
      </c>
      <c r="E99" s="14">
        <v>34.380000000000003</v>
      </c>
      <c r="F99" s="53">
        <v>22</v>
      </c>
      <c r="G99" s="14">
        <v>33.1</v>
      </c>
      <c r="H99" s="47"/>
    </row>
    <row r="100" spans="2:8" s="11" customFormat="1" ht="15" customHeight="1" x14ac:dyDescent="0.2">
      <c r="B100" s="75">
        <v>2016</v>
      </c>
      <c r="C100" s="234"/>
      <c r="D100" s="178">
        <v>27</v>
      </c>
      <c r="E100" s="14">
        <v>26.89</v>
      </c>
      <c r="F100" s="53">
        <v>9</v>
      </c>
      <c r="G100" s="14">
        <v>21.55</v>
      </c>
      <c r="H100" s="47"/>
    </row>
    <row r="101" spans="2:8" s="11" customFormat="1" ht="15" customHeight="1" x14ac:dyDescent="0.2">
      <c r="B101" s="75">
        <v>2015</v>
      </c>
      <c r="C101" s="75" t="s">
        <v>50</v>
      </c>
      <c r="D101" s="178">
        <v>5</v>
      </c>
      <c r="E101" s="14">
        <v>29.41</v>
      </c>
      <c r="F101" s="53">
        <v>12</v>
      </c>
      <c r="G101" s="14">
        <v>31.19</v>
      </c>
      <c r="H101" s="47"/>
    </row>
    <row r="102" spans="2:8" s="11" customFormat="1" ht="15" customHeight="1" x14ac:dyDescent="0.2">
      <c r="B102" s="265" t="s">
        <v>27</v>
      </c>
      <c r="C102" s="264"/>
      <c r="D102" s="264"/>
      <c r="E102" s="264"/>
      <c r="F102" s="264"/>
      <c r="G102" s="264"/>
      <c r="H102" s="47"/>
    </row>
    <row r="103" spans="2:8" s="11" customFormat="1" ht="15" customHeight="1" x14ac:dyDescent="0.2">
      <c r="B103" s="75">
        <v>2020</v>
      </c>
      <c r="C103" s="264"/>
      <c r="D103" s="178">
        <v>33</v>
      </c>
      <c r="E103" s="14">
        <v>16.11</v>
      </c>
      <c r="F103" s="53" t="s">
        <v>39</v>
      </c>
      <c r="G103" s="14" t="s">
        <v>39</v>
      </c>
      <c r="H103" s="47"/>
    </row>
    <row r="104" spans="2:8" s="11" customFormat="1" ht="15" customHeight="1" x14ac:dyDescent="0.2">
      <c r="B104" s="75">
        <v>2019</v>
      </c>
      <c r="C104" s="234"/>
      <c r="D104" s="178">
        <v>46</v>
      </c>
      <c r="E104" s="14">
        <v>19.8</v>
      </c>
      <c r="F104" s="53">
        <v>32</v>
      </c>
      <c r="G104" s="14">
        <v>26.52</v>
      </c>
      <c r="H104" s="47"/>
    </row>
    <row r="105" spans="2:8" s="11" customFormat="1" ht="15" customHeight="1" x14ac:dyDescent="0.2">
      <c r="B105" s="75">
        <v>2018</v>
      </c>
      <c r="C105" s="73"/>
      <c r="D105" s="178">
        <v>93</v>
      </c>
      <c r="E105" s="14">
        <v>22.45</v>
      </c>
      <c r="F105" s="53">
        <v>45</v>
      </c>
      <c r="G105" s="14">
        <v>26.13</v>
      </c>
      <c r="H105" s="47"/>
    </row>
    <row r="106" spans="2:8" s="11" customFormat="1" ht="15" customHeight="1" x14ac:dyDescent="0.2">
      <c r="B106" s="75">
        <v>2017</v>
      </c>
      <c r="C106" s="234"/>
      <c r="D106" s="178">
        <v>81</v>
      </c>
      <c r="E106" s="14">
        <v>19.899999999999999</v>
      </c>
      <c r="F106" s="53">
        <v>39</v>
      </c>
      <c r="G106" s="14">
        <v>28.74</v>
      </c>
      <c r="H106" s="47"/>
    </row>
    <row r="107" spans="2:8" s="11" customFormat="1" ht="15" customHeight="1" x14ac:dyDescent="0.2">
      <c r="B107" s="75">
        <v>2016</v>
      </c>
      <c r="C107" s="234"/>
      <c r="D107" s="178">
        <v>45</v>
      </c>
      <c r="E107" s="14">
        <v>19.7</v>
      </c>
      <c r="F107" s="53">
        <v>16</v>
      </c>
      <c r="G107" s="14">
        <v>30.22</v>
      </c>
      <c r="H107" s="47"/>
    </row>
    <row r="108" spans="2:8" s="11" customFormat="1" ht="15" customHeight="1" x14ac:dyDescent="0.2">
      <c r="B108" s="75">
        <v>2015</v>
      </c>
      <c r="C108" s="75" t="s">
        <v>50</v>
      </c>
      <c r="D108" s="178">
        <v>40</v>
      </c>
      <c r="E108" s="14">
        <v>17.73</v>
      </c>
      <c r="F108" s="53">
        <v>9</v>
      </c>
      <c r="G108" s="14">
        <v>28.36</v>
      </c>
      <c r="H108" s="47"/>
    </row>
    <row r="109" spans="2:8" s="11" customFormat="1" ht="15" customHeight="1" x14ac:dyDescent="0.2">
      <c r="B109" s="265" t="s">
        <v>28</v>
      </c>
      <c r="C109" s="264"/>
      <c r="D109" s="264"/>
      <c r="E109" s="264"/>
      <c r="F109" s="264"/>
      <c r="G109" s="264"/>
      <c r="H109" s="47"/>
    </row>
    <row r="110" spans="2:8" s="11" customFormat="1" ht="15" customHeight="1" x14ac:dyDescent="0.2">
      <c r="B110" s="75">
        <v>2020</v>
      </c>
      <c r="C110" s="264"/>
      <c r="D110" s="178">
        <v>66</v>
      </c>
      <c r="E110" s="14">
        <v>24.79</v>
      </c>
      <c r="F110" s="53" t="s">
        <v>39</v>
      </c>
      <c r="G110" s="14" t="s">
        <v>39</v>
      </c>
      <c r="H110" s="47"/>
    </row>
    <row r="111" spans="2:8" s="11" customFormat="1" ht="15" customHeight="1" x14ac:dyDescent="0.2">
      <c r="B111" s="75">
        <v>2019</v>
      </c>
      <c r="C111" s="236"/>
      <c r="D111" s="178">
        <v>106</v>
      </c>
      <c r="E111" s="14">
        <v>24.01</v>
      </c>
      <c r="F111" s="53">
        <v>42</v>
      </c>
      <c r="G111" s="14">
        <v>20.38</v>
      </c>
      <c r="H111" s="47"/>
    </row>
    <row r="112" spans="2:8" s="11" customFormat="1" ht="15" customHeight="1" x14ac:dyDescent="0.2">
      <c r="B112" s="75">
        <v>2018</v>
      </c>
      <c r="C112" s="73"/>
      <c r="D112" s="178">
        <v>115</v>
      </c>
      <c r="E112" s="14">
        <v>28.85</v>
      </c>
      <c r="F112" s="53">
        <v>54</v>
      </c>
      <c r="G112" s="14">
        <v>27.36</v>
      </c>
      <c r="H112" s="47"/>
    </row>
    <row r="113" spans="2:8" s="11" customFormat="1" ht="15" customHeight="1" x14ac:dyDescent="0.2">
      <c r="B113" s="75">
        <v>2017</v>
      </c>
      <c r="C113" s="236"/>
      <c r="D113" s="178">
        <v>117</v>
      </c>
      <c r="E113" s="14">
        <v>25.39</v>
      </c>
      <c r="F113" s="53">
        <v>52</v>
      </c>
      <c r="G113" s="14">
        <v>20.69</v>
      </c>
      <c r="H113" s="47"/>
    </row>
    <row r="114" spans="2:8" s="11" customFormat="1" ht="15" customHeight="1" x14ac:dyDescent="0.2">
      <c r="B114" s="75">
        <v>2016</v>
      </c>
      <c r="C114" s="236"/>
      <c r="D114" s="178">
        <v>96</v>
      </c>
      <c r="E114" s="14">
        <v>24.42</v>
      </c>
      <c r="F114" s="53">
        <v>26</v>
      </c>
      <c r="G114" s="14">
        <v>15.94</v>
      </c>
      <c r="H114" s="47"/>
    </row>
    <row r="115" spans="2:8" s="11" customFormat="1" ht="15" customHeight="1" x14ac:dyDescent="0.2">
      <c r="B115" s="75">
        <v>2015</v>
      </c>
      <c r="C115" s="75" t="s">
        <v>50</v>
      </c>
      <c r="D115" s="178">
        <v>45</v>
      </c>
      <c r="E115" s="14">
        <v>26.26</v>
      </c>
      <c r="F115" s="53">
        <v>3</v>
      </c>
      <c r="G115" s="14">
        <v>19.96</v>
      </c>
      <c r="H115" s="47"/>
    </row>
    <row r="116" spans="2:8" s="11" customFormat="1" ht="15" customHeight="1" x14ac:dyDescent="0.2">
      <c r="B116" s="265" t="s">
        <v>29</v>
      </c>
      <c r="C116" s="264"/>
      <c r="D116" s="264"/>
      <c r="E116" s="264"/>
      <c r="F116" s="264"/>
      <c r="G116" s="264"/>
      <c r="H116" s="47"/>
    </row>
    <row r="117" spans="2:8" s="11" customFormat="1" ht="15" customHeight="1" x14ac:dyDescent="0.2">
      <c r="B117" s="75">
        <v>2020</v>
      </c>
      <c r="C117" s="264"/>
      <c r="D117" s="182">
        <v>-133</v>
      </c>
      <c r="E117" s="14">
        <v>45.09</v>
      </c>
      <c r="F117" s="53" t="s">
        <v>39</v>
      </c>
      <c r="G117" s="14" t="s">
        <v>39</v>
      </c>
      <c r="H117" s="47"/>
    </row>
    <row r="118" spans="2:8" s="11" customFormat="1" ht="15" customHeight="1" x14ac:dyDescent="0.2">
      <c r="B118" s="75">
        <v>2019</v>
      </c>
      <c r="C118" s="234"/>
      <c r="D118" s="178">
        <v>171</v>
      </c>
      <c r="E118" s="14">
        <v>52.23</v>
      </c>
      <c r="F118" s="53">
        <v>6</v>
      </c>
      <c r="G118" s="14">
        <v>21.81</v>
      </c>
      <c r="H118" s="47"/>
    </row>
    <row r="119" spans="2:8" s="11" customFormat="1" ht="15" customHeight="1" x14ac:dyDescent="0.2">
      <c r="B119" s="75">
        <v>2018</v>
      </c>
      <c r="C119" s="73"/>
      <c r="D119" s="178">
        <v>15</v>
      </c>
      <c r="E119" s="14">
        <v>53.49</v>
      </c>
      <c r="F119" s="53">
        <v>20</v>
      </c>
      <c r="G119" s="14">
        <v>16.670000000000002</v>
      </c>
      <c r="H119" s="47"/>
    </row>
    <row r="120" spans="2:8" s="11" customFormat="1" ht="15" customHeight="1" x14ac:dyDescent="0.2">
      <c r="B120" s="75">
        <v>2017</v>
      </c>
      <c r="C120" s="234"/>
      <c r="D120" s="178">
        <v>227</v>
      </c>
      <c r="E120" s="14">
        <v>53.12</v>
      </c>
      <c r="F120" s="53">
        <v>14</v>
      </c>
      <c r="G120" s="14">
        <v>14.62</v>
      </c>
      <c r="H120" s="47"/>
    </row>
    <row r="121" spans="2:8" s="11" customFormat="1" ht="15" customHeight="1" x14ac:dyDescent="0.2">
      <c r="B121" s="75">
        <v>2016</v>
      </c>
      <c r="C121" s="234"/>
      <c r="D121" s="178">
        <v>280</v>
      </c>
      <c r="E121" s="14">
        <v>54.49</v>
      </c>
      <c r="F121" s="53">
        <v>17</v>
      </c>
      <c r="G121" s="14">
        <v>16.53</v>
      </c>
      <c r="H121" s="47"/>
    </row>
    <row r="122" spans="2:8" s="11" customFormat="1" ht="15" customHeight="1" x14ac:dyDescent="0.2">
      <c r="B122" s="75">
        <v>2015</v>
      </c>
      <c r="C122" s="75" t="s">
        <v>50</v>
      </c>
      <c r="D122" s="178">
        <v>223</v>
      </c>
      <c r="E122" s="14">
        <v>55.55</v>
      </c>
      <c r="F122" s="53">
        <v>6</v>
      </c>
      <c r="G122" s="14">
        <v>20.170000000000002</v>
      </c>
      <c r="H122" s="47"/>
    </row>
    <row r="123" spans="2:8" s="11" customFormat="1" ht="15" customHeight="1" x14ac:dyDescent="0.2">
      <c r="B123" s="265" t="s">
        <v>30</v>
      </c>
      <c r="C123" s="264"/>
      <c r="D123" s="264"/>
      <c r="E123" s="264"/>
      <c r="F123" s="264"/>
      <c r="G123" s="264"/>
      <c r="H123" s="47"/>
    </row>
    <row r="124" spans="2:8" s="11" customFormat="1" ht="15" customHeight="1" x14ac:dyDescent="0.2">
      <c r="B124" s="75">
        <v>2020</v>
      </c>
      <c r="C124" s="264"/>
      <c r="D124" s="178">
        <v>11</v>
      </c>
      <c r="E124" s="14">
        <v>32.229999999999997</v>
      </c>
      <c r="F124" s="53" t="s">
        <v>39</v>
      </c>
      <c r="G124" s="14" t="s">
        <v>39</v>
      </c>
      <c r="H124" s="47"/>
    </row>
    <row r="125" spans="2:8" s="11" customFormat="1" ht="15" customHeight="1" x14ac:dyDescent="0.2">
      <c r="B125" s="75">
        <v>2019</v>
      </c>
      <c r="C125" s="234"/>
      <c r="D125" s="178">
        <v>21</v>
      </c>
      <c r="E125" s="14">
        <v>30.8</v>
      </c>
      <c r="F125" s="53">
        <v>0</v>
      </c>
      <c r="G125" s="14">
        <v>23.08</v>
      </c>
      <c r="H125" s="47"/>
    </row>
    <row r="126" spans="2:8" s="11" customFormat="1" ht="15" customHeight="1" x14ac:dyDescent="0.2">
      <c r="B126" s="75">
        <v>2018</v>
      </c>
      <c r="C126" s="73"/>
      <c r="D126" s="178">
        <v>16</v>
      </c>
      <c r="E126" s="14">
        <v>34.71</v>
      </c>
      <c r="F126" s="53">
        <v>3</v>
      </c>
      <c r="G126" s="14">
        <v>15.28</v>
      </c>
      <c r="H126" s="47"/>
    </row>
    <row r="127" spans="2:8" s="11" customFormat="1" ht="15" customHeight="1" x14ac:dyDescent="0.2">
      <c r="B127" s="75">
        <v>2017</v>
      </c>
      <c r="C127" s="234"/>
      <c r="D127" s="53">
        <v>0</v>
      </c>
      <c r="E127" s="14">
        <v>34.94</v>
      </c>
      <c r="F127" s="53">
        <v>2</v>
      </c>
      <c r="G127" s="14">
        <v>14.49</v>
      </c>
      <c r="H127" s="47"/>
    </row>
    <row r="128" spans="2:8" s="11" customFormat="1" ht="15" customHeight="1" x14ac:dyDescent="0.2">
      <c r="B128" s="75">
        <v>2016</v>
      </c>
      <c r="C128" s="234"/>
      <c r="D128" s="182">
        <v>-9</v>
      </c>
      <c r="E128" s="14">
        <v>34.299999999999997</v>
      </c>
      <c r="F128" s="53">
        <v>-1</v>
      </c>
      <c r="G128" s="14">
        <v>7.35</v>
      </c>
      <c r="H128" s="47"/>
    </row>
    <row r="129" spans="2:8" s="11" customFormat="1" ht="15" customHeight="1" x14ac:dyDescent="0.2">
      <c r="B129" s="75">
        <v>2015</v>
      </c>
      <c r="C129" s="75" t="s">
        <v>50</v>
      </c>
      <c r="D129" s="182">
        <v>-45</v>
      </c>
      <c r="E129" s="14">
        <v>41.5</v>
      </c>
      <c r="F129" s="53">
        <v>-2</v>
      </c>
      <c r="G129" s="14">
        <v>8.57</v>
      </c>
      <c r="H129" s="47"/>
    </row>
    <row r="130" spans="2:8" s="11" customFormat="1" ht="15" customHeight="1" x14ac:dyDescent="0.2">
      <c r="B130" s="265" t="s">
        <v>31</v>
      </c>
      <c r="C130" s="264"/>
      <c r="D130" s="264"/>
      <c r="E130" s="264"/>
      <c r="F130" s="264"/>
      <c r="G130" s="264"/>
      <c r="H130" s="47"/>
    </row>
    <row r="131" spans="2:8" s="11" customFormat="1" ht="15" customHeight="1" x14ac:dyDescent="0.2">
      <c r="B131" s="75">
        <v>2020</v>
      </c>
      <c r="C131" s="264"/>
      <c r="D131" s="178">
        <v>82</v>
      </c>
      <c r="E131" s="14">
        <v>24.69</v>
      </c>
      <c r="F131" s="53" t="s">
        <v>39</v>
      </c>
      <c r="G131" s="14" t="s">
        <v>39</v>
      </c>
      <c r="H131" s="47"/>
    </row>
    <row r="132" spans="2:8" s="11" customFormat="1" ht="15" customHeight="1" x14ac:dyDescent="0.2">
      <c r="B132" s="75">
        <v>2019</v>
      </c>
      <c r="C132" s="234"/>
      <c r="D132" s="178">
        <v>130</v>
      </c>
      <c r="E132" s="14">
        <v>27.72</v>
      </c>
      <c r="F132" s="53">
        <v>23</v>
      </c>
      <c r="G132" s="14">
        <v>20.68</v>
      </c>
      <c r="H132" s="47"/>
    </row>
    <row r="133" spans="2:8" s="11" customFormat="1" ht="15" customHeight="1" x14ac:dyDescent="0.2">
      <c r="B133" s="75">
        <v>2018</v>
      </c>
      <c r="C133" s="73"/>
      <c r="D133" s="178">
        <v>94</v>
      </c>
      <c r="E133" s="14">
        <v>24.16</v>
      </c>
      <c r="F133" s="53">
        <v>17</v>
      </c>
      <c r="G133" s="14">
        <v>14.69</v>
      </c>
      <c r="H133" s="47"/>
    </row>
    <row r="134" spans="2:8" s="11" customFormat="1" ht="15" customHeight="1" x14ac:dyDescent="0.2">
      <c r="B134" s="75">
        <v>2017</v>
      </c>
      <c r="C134" s="234"/>
      <c r="D134" s="178">
        <v>97</v>
      </c>
      <c r="E134" s="14">
        <v>21.74</v>
      </c>
      <c r="F134" s="53">
        <v>12</v>
      </c>
      <c r="G134" s="14">
        <v>14.43</v>
      </c>
      <c r="H134" s="47"/>
    </row>
    <row r="135" spans="2:8" s="11" customFormat="1" ht="15" customHeight="1" x14ac:dyDescent="0.2">
      <c r="B135" s="75">
        <v>2016</v>
      </c>
      <c r="C135" s="234"/>
      <c r="D135" s="178">
        <v>45</v>
      </c>
      <c r="E135" s="14">
        <v>22.8</v>
      </c>
      <c r="F135" s="53">
        <v>12</v>
      </c>
      <c r="G135" s="14">
        <v>13.65</v>
      </c>
      <c r="H135" s="47"/>
    </row>
    <row r="136" spans="2:8" s="11" customFormat="1" ht="15" customHeight="1" x14ac:dyDescent="0.2">
      <c r="B136" s="75">
        <v>2015</v>
      </c>
      <c r="C136" s="75" t="s">
        <v>50</v>
      </c>
      <c r="D136" s="178">
        <v>77</v>
      </c>
      <c r="E136" s="14">
        <v>23.03</v>
      </c>
      <c r="F136" s="53">
        <v>10</v>
      </c>
      <c r="G136" s="14">
        <v>18.059999999999999</v>
      </c>
      <c r="H136" s="47"/>
    </row>
    <row r="137" spans="2:8" s="11" customFormat="1" ht="15" customHeight="1" x14ac:dyDescent="0.2">
      <c r="B137" s="265" t="s">
        <v>32</v>
      </c>
      <c r="C137" s="264"/>
      <c r="D137" s="264"/>
      <c r="E137" s="264"/>
      <c r="F137" s="264"/>
      <c r="G137" s="264"/>
      <c r="H137" s="47"/>
    </row>
    <row r="138" spans="2:8" s="11" customFormat="1" ht="15" customHeight="1" x14ac:dyDescent="0.2">
      <c r="B138" s="75">
        <v>2020</v>
      </c>
      <c r="C138" s="264"/>
      <c r="D138" s="182">
        <v>-43</v>
      </c>
      <c r="E138" s="14">
        <v>29.5</v>
      </c>
      <c r="F138" s="53" t="s">
        <v>39</v>
      </c>
      <c r="G138" s="14" t="s">
        <v>39</v>
      </c>
      <c r="H138" s="47"/>
    </row>
    <row r="139" spans="2:8" s="11" customFormat="1" ht="15" customHeight="1" x14ac:dyDescent="0.2">
      <c r="B139" s="75">
        <v>2019</v>
      </c>
      <c r="C139" s="236"/>
      <c r="D139" s="178">
        <v>16</v>
      </c>
      <c r="E139" s="14">
        <v>31.7</v>
      </c>
      <c r="F139" s="53">
        <v>10</v>
      </c>
      <c r="G139" s="14">
        <v>35.24</v>
      </c>
      <c r="H139" s="47"/>
    </row>
    <row r="140" spans="2:8" s="11" customFormat="1" ht="15" customHeight="1" x14ac:dyDescent="0.2">
      <c r="B140" s="75">
        <v>2018</v>
      </c>
      <c r="C140" s="73"/>
      <c r="D140" s="186">
        <v>9</v>
      </c>
      <c r="E140" s="14">
        <v>27.67</v>
      </c>
      <c r="F140" s="53">
        <v>5</v>
      </c>
      <c r="G140" s="14">
        <v>23.94</v>
      </c>
      <c r="H140" s="47"/>
    </row>
    <row r="141" spans="2:8" s="11" customFormat="1" ht="15" customHeight="1" x14ac:dyDescent="0.2">
      <c r="B141" s="75">
        <v>2017</v>
      </c>
      <c r="C141" s="236"/>
      <c r="D141" s="178">
        <v>44</v>
      </c>
      <c r="E141" s="14">
        <v>28.35</v>
      </c>
      <c r="F141" s="53">
        <v>23</v>
      </c>
      <c r="G141" s="14">
        <v>25.42</v>
      </c>
      <c r="H141" s="47"/>
    </row>
    <row r="142" spans="2:8" s="11" customFormat="1" ht="15" customHeight="1" x14ac:dyDescent="0.2">
      <c r="B142" s="75">
        <v>2016</v>
      </c>
      <c r="C142" s="236"/>
      <c r="D142" s="178">
        <v>37</v>
      </c>
      <c r="E142" s="14">
        <v>30.2</v>
      </c>
      <c r="F142" s="53">
        <v>9</v>
      </c>
      <c r="G142" s="14">
        <v>29.38</v>
      </c>
      <c r="H142" s="47"/>
    </row>
    <row r="143" spans="2:8" s="11" customFormat="1" ht="15" customHeight="1" x14ac:dyDescent="0.2">
      <c r="B143" s="75">
        <v>2015</v>
      </c>
      <c r="C143" s="75" t="s">
        <v>50</v>
      </c>
      <c r="D143" s="178">
        <v>38</v>
      </c>
      <c r="E143" s="14">
        <v>35.32</v>
      </c>
      <c r="F143" s="53">
        <v>15</v>
      </c>
      <c r="G143" s="14">
        <v>29.45</v>
      </c>
      <c r="H143" s="47"/>
    </row>
    <row r="144" spans="2:8" s="11" customFormat="1" ht="15" customHeight="1" x14ac:dyDescent="0.2">
      <c r="B144" s="265" t="s">
        <v>33</v>
      </c>
      <c r="C144" s="264"/>
      <c r="D144" s="264"/>
      <c r="E144" s="264"/>
      <c r="F144" s="264"/>
      <c r="G144" s="264"/>
      <c r="H144" s="47"/>
    </row>
    <row r="145" spans="2:8" s="11" customFormat="1" ht="15" customHeight="1" x14ac:dyDescent="0.2">
      <c r="B145" s="75">
        <v>2020</v>
      </c>
      <c r="C145" s="264"/>
      <c r="D145" s="178">
        <v>48</v>
      </c>
      <c r="E145" s="14">
        <v>24.36</v>
      </c>
      <c r="F145" s="53" t="s">
        <v>39</v>
      </c>
      <c r="G145" s="14" t="s">
        <v>39</v>
      </c>
      <c r="H145" s="47"/>
    </row>
    <row r="146" spans="2:8" s="11" customFormat="1" ht="15" customHeight="1" x14ac:dyDescent="0.2">
      <c r="B146" s="75">
        <v>2019</v>
      </c>
      <c r="C146" s="234"/>
      <c r="D146" s="178">
        <v>34</v>
      </c>
      <c r="E146" s="14">
        <v>22.77</v>
      </c>
      <c r="F146" s="53">
        <v>-2</v>
      </c>
      <c r="G146" s="14">
        <v>19.8</v>
      </c>
      <c r="H146" s="47"/>
    </row>
    <row r="147" spans="2:8" s="11" customFormat="1" ht="15" customHeight="1" x14ac:dyDescent="0.2">
      <c r="B147" s="75">
        <v>2018</v>
      </c>
      <c r="C147" s="73"/>
      <c r="D147" s="178">
        <v>54</v>
      </c>
      <c r="E147" s="14">
        <v>24.4</v>
      </c>
      <c r="F147" s="53">
        <v>-3</v>
      </c>
      <c r="G147" s="14">
        <v>23.4</v>
      </c>
      <c r="H147" s="47"/>
    </row>
    <row r="148" spans="2:8" s="11" customFormat="1" ht="15" customHeight="1" x14ac:dyDescent="0.2">
      <c r="B148" s="75">
        <v>2017</v>
      </c>
      <c r="C148" s="234"/>
      <c r="D148" s="178">
        <v>74</v>
      </c>
      <c r="E148" s="14">
        <v>24.95</v>
      </c>
      <c r="F148" s="53">
        <v>1</v>
      </c>
      <c r="G148" s="14">
        <v>21.1</v>
      </c>
      <c r="H148" s="47"/>
    </row>
    <row r="149" spans="2:8" s="11" customFormat="1" ht="15" customHeight="1" x14ac:dyDescent="0.2">
      <c r="B149" s="75">
        <v>2016</v>
      </c>
      <c r="C149" s="234"/>
      <c r="D149" s="178">
        <v>23</v>
      </c>
      <c r="E149" s="14">
        <v>25.4</v>
      </c>
      <c r="F149" s="53">
        <v>6</v>
      </c>
      <c r="G149" s="14">
        <v>24.6</v>
      </c>
      <c r="H149" s="47"/>
    </row>
    <row r="150" spans="2:8" s="11" customFormat="1" ht="15" customHeight="1" x14ac:dyDescent="0.2">
      <c r="B150" s="75">
        <v>2015</v>
      </c>
      <c r="C150" s="75" t="s">
        <v>50</v>
      </c>
      <c r="D150" s="182">
        <v>19</v>
      </c>
      <c r="E150" s="14">
        <v>30.22</v>
      </c>
      <c r="F150" s="178">
        <v>6</v>
      </c>
      <c r="G150" s="14">
        <v>27.56</v>
      </c>
      <c r="H150" s="47"/>
    </row>
    <row r="151" spans="2:8" ht="9.75" customHeight="1" x14ac:dyDescent="0.2">
      <c r="B151" s="48"/>
      <c r="C151" s="48"/>
      <c r="D151" s="48"/>
      <c r="E151" s="48"/>
      <c r="F151" s="48"/>
      <c r="G151" s="48"/>
    </row>
    <row r="152" spans="2:8" ht="3" customHeight="1" x14ac:dyDescent="0.2">
      <c r="B152" s="137"/>
      <c r="C152" s="137"/>
      <c r="D152" s="137"/>
      <c r="E152" s="137"/>
      <c r="F152" s="137"/>
      <c r="G152" s="137"/>
    </row>
    <row r="153" spans="2:8" ht="9" customHeight="1" x14ac:dyDescent="0.2">
      <c r="D153" s="76"/>
    </row>
    <row r="154" spans="2:8" x14ac:dyDescent="0.2">
      <c r="B154" s="336" t="s">
        <v>289</v>
      </c>
      <c r="C154" s="336"/>
      <c r="D154" s="336"/>
      <c r="E154" s="336"/>
      <c r="F154" s="336"/>
      <c r="G154" s="336"/>
    </row>
    <row r="156" spans="2:8" ht="12" x14ac:dyDescent="0.2">
      <c r="B156" s="134" t="s">
        <v>0</v>
      </c>
      <c r="C156" s="26"/>
    </row>
    <row r="161" spans="5:5" x14ac:dyDescent="0.2">
      <c r="E161" s="1" t="s">
        <v>264</v>
      </c>
    </row>
  </sheetData>
  <mergeCells count="5">
    <mergeCell ref="B154:G154"/>
    <mergeCell ref="B1:G1"/>
    <mergeCell ref="D4:E5"/>
    <mergeCell ref="F4:G5"/>
    <mergeCell ref="B4:C7"/>
  </mergeCells>
  <hyperlinks>
    <hyperlink ref="B156" location="Índice!A1" display="(Voltar ao Índice)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fitToHeight="1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19">
    <pageSetUpPr fitToPage="1"/>
  </sheetPr>
  <dimension ref="B1:K74"/>
  <sheetViews>
    <sheetView showGridLines="0" zoomScaleNormal="100" zoomScaleSheetLayoutView="75" workbookViewId="0">
      <pane xSplit="3" ySplit="7" topLeftCell="D8" activePane="bottomRight" state="frozen"/>
      <selection activeCell="Q16" sqref="Q16"/>
      <selection pane="topRight" activeCell="Q16" sqref="Q16"/>
      <selection pane="bottomLeft" activeCell="Q16" sqref="Q16"/>
      <selection pane="bottomRight"/>
    </sheetView>
  </sheetViews>
  <sheetFormatPr defaultColWidth="12.5703125" defaultRowHeight="11.25" x14ac:dyDescent="0.2"/>
  <cols>
    <col min="1" max="1" width="6.7109375" style="104" customWidth="1"/>
    <col min="2" max="2" width="19.7109375" style="104" customWidth="1"/>
    <col min="3" max="3" width="2.28515625" style="104" customWidth="1"/>
    <col min="4" max="5" width="15.7109375" style="104" customWidth="1"/>
    <col min="6" max="6" width="15.7109375" style="28" customWidth="1"/>
    <col min="7" max="7" width="15.42578125" style="28" customWidth="1"/>
    <col min="8" max="8" width="20.140625" style="28" customWidth="1"/>
    <col min="9" max="9" width="15.7109375" style="28" customWidth="1"/>
    <col min="10" max="10" width="2.42578125" style="28" customWidth="1"/>
    <col min="11" max="11" width="6.7109375" style="28" customWidth="1"/>
    <col min="12" max="16384" width="12.5703125" style="104"/>
  </cols>
  <sheetData>
    <row r="1" spans="2:11" s="123" customFormat="1" ht="24" customHeight="1" x14ac:dyDescent="0.2">
      <c r="B1" s="382" t="s">
        <v>318</v>
      </c>
      <c r="C1" s="382"/>
      <c r="D1" s="382"/>
      <c r="E1" s="382"/>
      <c r="F1" s="382"/>
      <c r="G1" s="382"/>
      <c r="H1" s="382"/>
      <c r="I1" s="382"/>
      <c r="J1" s="382"/>
      <c r="K1" s="122"/>
    </row>
    <row r="2" spans="2:11" ht="18" customHeight="1" x14ac:dyDescent="0.2">
      <c r="B2" s="106"/>
      <c r="C2" s="106"/>
      <c r="D2" s="106"/>
      <c r="E2" s="106"/>
      <c r="K2" s="63"/>
    </row>
    <row r="3" spans="2:11" ht="12.75" customHeight="1" x14ac:dyDescent="0.2">
      <c r="B3" s="128" t="s">
        <v>218</v>
      </c>
      <c r="C3" s="107"/>
      <c r="D3" s="106"/>
      <c r="E3" s="106"/>
    </row>
    <row r="4" spans="2:11" s="63" customFormat="1" ht="25.5" customHeight="1" x14ac:dyDescent="0.2">
      <c r="B4" s="377" t="s">
        <v>4</v>
      </c>
      <c r="C4" s="378"/>
      <c r="D4" s="383" t="s">
        <v>6</v>
      </c>
      <c r="E4" s="383" t="s">
        <v>7</v>
      </c>
      <c r="F4" s="383" t="s">
        <v>13</v>
      </c>
      <c r="G4" s="383" t="s">
        <v>219</v>
      </c>
      <c r="H4" s="379" t="s">
        <v>259</v>
      </c>
      <c r="I4" s="383" t="s">
        <v>216</v>
      </c>
      <c r="J4" s="384"/>
      <c r="K4" s="5"/>
    </row>
    <row r="5" spans="2:11" s="63" customFormat="1" ht="25.5" customHeight="1" x14ac:dyDescent="0.2">
      <c r="B5" s="377"/>
      <c r="C5" s="378"/>
      <c r="D5" s="383"/>
      <c r="E5" s="383"/>
      <c r="F5" s="383"/>
      <c r="G5" s="383"/>
      <c r="H5" s="380"/>
      <c r="I5" s="383"/>
      <c r="J5" s="384"/>
      <c r="K5" s="5"/>
    </row>
    <row r="6" spans="2:11" s="63" customFormat="1" ht="25.5" customHeight="1" x14ac:dyDescent="0.2">
      <c r="B6" s="377"/>
      <c r="C6" s="378"/>
      <c r="D6" s="383"/>
      <c r="E6" s="383"/>
      <c r="F6" s="383"/>
      <c r="G6" s="383"/>
      <c r="H6" s="381"/>
      <c r="I6" s="383"/>
      <c r="J6" s="384"/>
      <c r="K6" s="5"/>
    </row>
    <row r="7" spans="2:11" ht="18" customHeight="1" x14ac:dyDescent="0.2">
      <c r="B7" s="377"/>
      <c r="C7" s="378"/>
      <c r="D7" s="155" t="s">
        <v>15</v>
      </c>
      <c r="E7" s="155" t="s">
        <v>15</v>
      </c>
      <c r="F7" s="156" t="s">
        <v>16</v>
      </c>
      <c r="G7" s="156" t="s">
        <v>16</v>
      </c>
      <c r="H7" s="200" t="s">
        <v>16</v>
      </c>
      <c r="I7" s="375" t="s">
        <v>16</v>
      </c>
      <c r="J7" s="376"/>
    </row>
    <row r="8" spans="2:11" s="65" customFormat="1" ht="3.75" customHeight="1" x14ac:dyDescent="0.2">
      <c r="B8" s="64"/>
      <c r="C8" s="64"/>
      <c r="D8" s="41"/>
      <c r="E8" s="41"/>
      <c r="F8" s="10"/>
      <c r="G8" s="10"/>
      <c r="H8" s="10"/>
      <c r="I8" s="10"/>
      <c r="J8" s="10"/>
      <c r="K8" s="10"/>
    </row>
    <row r="9" spans="2:11" s="105" customFormat="1" ht="15" customHeight="1" x14ac:dyDescent="0.2">
      <c r="B9" s="205" t="s">
        <v>5</v>
      </c>
      <c r="C9" s="205"/>
      <c r="D9" s="206"/>
      <c r="E9" s="206"/>
      <c r="F9" s="170"/>
      <c r="G9" s="170"/>
      <c r="H9" s="170"/>
      <c r="I9" s="170"/>
      <c r="J9" s="170"/>
      <c r="K9" s="29"/>
    </row>
    <row r="10" spans="2:11" s="105" customFormat="1" ht="15" customHeight="1" x14ac:dyDescent="0.2">
      <c r="B10" s="75">
        <v>2020</v>
      </c>
      <c r="C10" s="205"/>
      <c r="D10" s="76">
        <v>28674</v>
      </c>
      <c r="E10" s="76">
        <v>79121</v>
      </c>
      <c r="F10" s="170">
        <v>12.21</v>
      </c>
      <c r="G10" s="207" t="s">
        <v>2</v>
      </c>
      <c r="H10" s="207" t="s">
        <v>2</v>
      </c>
      <c r="I10" s="14">
        <v>13.25</v>
      </c>
      <c r="J10" s="11" t="s">
        <v>357</v>
      </c>
      <c r="K10" s="29"/>
    </row>
    <row r="11" spans="2:11" s="105" customFormat="1" ht="15" customHeight="1" x14ac:dyDescent="0.2">
      <c r="B11" s="75">
        <v>2019</v>
      </c>
      <c r="C11" s="205"/>
      <c r="D11" s="76">
        <v>28661</v>
      </c>
      <c r="E11" s="76">
        <v>79401</v>
      </c>
      <c r="F11" s="170">
        <v>14.69</v>
      </c>
      <c r="G11" s="207">
        <v>76.3</v>
      </c>
      <c r="H11" s="207" t="s">
        <v>2</v>
      </c>
      <c r="I11" s="14">
        <v>12.36</v>
      </c>
      <c r="J11" s="11" t="s">
        <v>274</v>
      </c>
      <c r="K11" s="29"/>
    </row>
    <row r="12" spans="2:11" s="105" customFormat="1" ht="15" customHeight="1" x14ac:dyDescent="0.2">
      <c r="B12" s="75">
        <v>2018</v>
      </c>
      <c r="C12" s="205"/>
      <c r="D12" s="76">
        <v>27875</v>
      </c>
      <c r="E12" s="76">
        <v>74369</v>
      </c>
      <c r="F12" s="170">
        <v>16.149999999999999</v>
      </c>
      <c r="G12" s="207">
        <v>76.430000000000007</v>
      </c>
      <c r="H12" s="207">
        <v>58.63</v>
      </c>
      <c r="I12" s="14">
        <v>12.38</v>
      </c>
      <c r="K12" s="29"/>
    </row>
    <row r="13" spans="2:11" s="105" customFormat="1" ht="15" customHeight="1" x14ac:dyDescent="0.2">
      <c r="B13" s="75">
        <v>2017</v>
      </c>
      <c r="C13" s="205"/>
      <c r="D13" s="76">
        <v>26400</v>
      </c>
      <c r="E13" s="76">
        <v>69260</v>
      </c>
      <c r="F13" s="170">
        <v>16.18</v>
      </c>
      <c r="G13" s="207">
        <v>75.400000000000006</v>
      </c>
      <c r="H13" s="207">
        <v>55.85</v>
      </c>
      <c r="I13" s="14">
        <v>11.45</v>
      </c>
      <c r="K13" s="29"/>
    </row>
    <row r="14" spans="2:11" s="105" customFormat="1" ht="15" customHeight="1" x14ac:dyDescent="0.2">
      <c r="B14" s="75">
        <v>2016</v>
      </c>
      <c r="C14" s="205"/>
      <c r="D14" s="76">
        <v>25108</v>
      </c>
      <c r="E14" s="76">
        <v>64881</v>
      </c>
      <c r="F14" s="170">
        <v>15.58</v>
      </c>
      <c r="G14" s="207">
        <v>74.709999999999994</v>
      </c>
      <c r="H14" s="207">
        <v>55.93</v>
      </c>
      <c r="I14" s="14">
        <v>11.83</v>
      </c>
      <c r="J14" s="95"/>
      <c r="K14" s="29"/>
    </row>
    <row r="15" spans="2:11" s="105" customFormat="1" ht="15" customHeight="1" x14ac:dyDescent="0.2">
      <c r="B15" s="75">
        <v>2015</v>
      </c>
      <c r="C15" s="75"/>
      <c r="D15" s="76">
        <v>24361</v>
      </c>
      <c r="E15" s="76">
        <v>62293</v>
      </c>
      <c r="F15" s="14">
        <v>15.98</v>
      </c>
      <c r="G15" s="207">
        <v>73.260000000000005</v>
      </c>
      <c r="H15" s="207">
        <v>57.27</v>
      </c>
      <c r="I15" s="14">
        <v>13.28</v>
      </c>
      <c r="J15" s="76"/>
      <c r="K15" s="29"/>
    </row>
    <row r="16" spans="2:11" s="68" customFormat="1" ht="15" customHeight="1" x14ac:dyDescent="0.2">
      <c r="B16" s="255" t="s">
        <v>3</v>
      </c>
      <c r="C16" s="255"/>
      <c r="D16" s="255"/>
      <c r="E16" s="255"/>
      <c r="F16" s="203"/>
      <c r="G16" s="203"/>
      <c r="H16" s="203"/>
      <c r="I16" s="203"/>
      <c r="J16" s="88"/>
      <c r="K16" s="18"/>
    </row>
    <row r="17" spans="2:11" s="68" customFormat="1" ht="15" customHeight="1" x14ac:dyDescent="0.2">
      <c r="B17" s="254" t="s">
        <v>34</v>
      </c>
      <c r="C17" s="208"/>
      <c r="D17" s="208"/>
      <c r="E17" s="208"/>
      <c r="F17" s="208"/>
      <c r="G17" s="208"/>
      <c r="H17" s="208"/>
      <c r="I17" s="208"/>
      <c r="J17" s="88"/>
      <c r="K17" s="18"/>
    </row>
    <row r="18" spans="2:11" s="68" customFormat="1" ht="15" customHeight="1" x14ac:dyDescent="0.2">
      <c r="B18" s="75">
        <v>2020</v>
      </c>
      <c r="C18" s="208"/>
      <c r="D18" s="76">
        <v>18903</v>
      </c>
      <c r="E18" s="76">
        <v>19838</v>
      </c>
      <c r="F18" s="14">
        <v>14.35</v>
      </c>
      <c r="G18" s="207" t="s">
        <v>2</v>
      </c>
      <c r="H18" s="207" t="s">
        <v>2</v>
      </c>
      <c r="I18" s="14">
        <v>16.2</v>
      </c>
      <c r="J18" s="11" t="s">
        <v>357</v>
      </c>
      <c r="K18" s="18"/>
    </row>
    <row r="19" spans="2:11" s="68" customFormat="1" ht="15" customHeight="1" x14ac:dyDescent="0.2">
      <c r="B19" s="75">
        <v>2019</v>
      </c>
      <c r="C19" s="220"/>
      <c r="D19" s="76">
        <v>19148</v>
      </c>
      <c r="E19" s="76">
        <v>20219</v>
      </c>
      <c r="F19" s="14">
        <v>16.79</v>
      </c>
      <c r="G19" s="207">
        <v>71.42</v>
      </c>
      <c r="H19" s="207">
        <v>53.16</v>
      </c>
      <c r="I19" s="14">
        <v>15.39</v>
      </c>
      <c r="J19" s="11" t="s">
        <v>274</v>
      </c>
      <c r="K19" s="18"/>
    </row>
    <row r="20" spans="2:11" s="68" customFormat="1" ht="15" customHeight="1" x14ac:dyDescent="0.2">
      <c r="B20" s="75">
        <v>2018</v>
      </c>
      <c r="C20" s="202"/>
      <c r="D20" s="76">
        <v>18804</v>
      </c>
      <c r="E20" s="76">
        <v>19863</v>
      </c>
      <c r="F20" s="14">
        <v>18.55</v>
      </c>
      <c r="G20" s="207">
        <v>72.86</v>
      </c>
      <c r="H20" s="207" t="s">
        <v>2</v>
      </c>
      <c r="I20" s="14">
        <v>15.51</v>
      </c>
      <c r="K20" s="18"/>
    </row>
    <row r="21" spans="2:11" s="68" customFormat="1" ht="15" customHeight="1" x14ac:dyDescent="0.2">
      <c r="B21" s="75">
        <v>2017</v>
      </c>
      <c r="C21" s="202"/>
      <c r="D21" s="76">
        <v>17885</v>
      </c>
      <c r="E21" s="76">
        <v>18900</v>
      </c>
      <c r="F21" s="14">
        <v>18.98</v>
      </c>
      <c r="G21" s="207">
        <v>71.3</v>
      </c>
      <c r="H21" s="207">
        <v>49.98</v>
      </c>
      <c r="I21" s="14">
        <v>14.23</v>
      </c>
      <c r="K21" s="18"/>
    </row>
    <row r="22" spans="2:11" s="68" customFormat="1" ht="15" customHeight="1" x14ac:dyDescent="0.2">
      <c r="B22" s="75">
        <v>2016</v>
      </c>
      <c r="C22" s="202"/>
      <c r="D22" s="76">
        <v>16948</v>
      </c>
      <c r="E22" s="76">
        <v>17854</v>
      </c>
      <c r="F22" s="14">
        <v>18.989999999999998</v>
      </c>
      <c r="G22" s="207">
        <v>71.44</v>
      </c>
      <c r="H22" s="207">
        <v>51.34</v>
      </c>
      <c r="I22" s="14">
        <v>14.43</v>
      </c>
      <c r="J22" s="95"/>
      <c r="K22" s="18"/>
    </row>
    <row r="23" spans="2:11" s="68" customFormat="1" ht="15" customHeight="1" x14ac:dyDescent="0.2">
      <c r="B23" s="75">
        <v>2015</v>
      </c>
      <c r="C23" s="75" t="s">
        <v>50</v>
      </c>
      <c r="D23" s="76">
        <v>16251</v>
      </c>
      <c r="E23" s="76">
        <v>17191</v>
      </c>
      <c r="F23" s="14">
        <v>19.57</v>
      </c>
      <c r="G23" s="207">
        <v>70.47</v>
      </c>
      <c r="H23" s="207">
        <v>54.52</v>
      </c>
      <c r="I23" s="14">
        <v>15.77</v>
      </c>
      <c r="J23" s="60"/>
      <c r="K23" s="18"/>
    </row>
    <row r="24" spans="2:11" s="68" customFormat="1" ht="15" customHeight="1" x14ac:dyDescent="0.2">
      <c r="B24" s="254" t="s">
        <v>35</v>
      </c>
      <c r="C24" s="254"/>
      <c r="D24" s="254"/>
      <c r="E24" s="76"/>
      <c r="F24" s="202"/>
      <c r="G24" s="202"/>
      <c r="H24" s="202"/>
      <c r="I24" s="202"/>
      <c r="J24" s="88"/>
      <c r="K24" s="18"/>
    </row>
    <row r="25" spans="2:11" s="68" customFormat="1" ht="15" customHeight="1" x14ac:dyDescent="0.2">
      <c r="B25" s="75">
        <v>2020</v>
      </c>
      <c r="C25" s="254"/>
      <c r="D25" s="76">
        <v>9771</v>
      </c>
      <c r="E25" s="76">
        <v>59283</v>
      </c>
      <c r="F25" s="14">
        <v>8.06</v>
      </c>
      <c r="G25" s="207" t="s">
        <v>2</v>
      </c>
      <c r="H25" s="207" t="s">
        <v>2</v>
      </c>
      <c r="I25" s="14">
        <v>7.53</v>
      </c>
      <c r="J25" s="11" t="s">
        <v>357</v>
      </c>
      <c r="K25" s="18"/>
    </row>
    <row r="26" spans="2:11" s="68" customFormat="1" ht="15" customHeight="1" x14ac:dyDescent="0.2">
      <c r="B26" s="75">
        <v>2019</v>
      </c>
      <c r="C26" s="220"/>
      <c r="D26" s="76">
        <v>9513</v>
      </c>
      <c r="E26" s="76">
        <v>59182</v>
      </c>
      <c r="F26" s="14">
        <v>10.47</v>
      </c>
      <c r="G26" s="207">
        <v>92.07</v>
      </c>
      <c r="H26" s="207" t="s">
        <v>2</v>
      </c>
      <c r="I26" s="14">
        <v>6.28</v>
      </c>
      <c r="J26" s="11" t="s">
        <v>274</v>
      </c>
      <c r="K26" s="18"/>
    </row>
    <row r="27" spans="2:11" s="68" customFormat="1" ht="15" customHeight="1" x14ac:dyDescent="0.2">
      <c r="B27" s="75">
        <v>2018</v>
      </c>
      <c r="C27" s="202"/>
      <c r="D27" s="76">
        <v>9071</v>
      </c>
      <c r="E27" s="76">
        <v>54506</v>
      </c>
      <c r="F27" s="14">
        <v>11.17</v>
      </c>
      <c r="G27" s="207">
        <v>88.75</v>
      </c>
      <c r="H27" s="207">
        <v>79.72</v>
      </c>
      <c r="I27" s="14">
        <v>5.89</v>
      </c>
      <c r="K27" s="18"/>
    </row>
    <row r="28" spans="2:11" s="68" customFormat="1" ht="15" customHeight="1" x14ac:dyDescent="0.2">
      <c r="B28" s="75">
        <v>2017</v>
      </c>
      <c r="C28" s="202"/>
      <c r="D28" s="76">
        <v>8515</v>
      </c>
      <c r="E28" s="76">
        <v>50360</v>
      </c>
      <c r="F28" s="14">
        <v>10.31</v>
      </c>
      <c r="G28" s="207">
        <v>91.23</v>
      </c>
      <c r="H28" s="207">
        <v>81.63</v>
      </c>
      <c r="I28" s="14">
        <v>5.6</v>
      </c>
      <c r="K28" s="18"/>
    </row>
    <row r="29" spans="2:11" s="68" customFormat="1" ht="15" customHeight="1" x14ac:dyDescent="0.2">
      <c r="B29" s="75">
        <v>2016</v>
      </c>
      <c r="C29" s="202"/>
      <c r="D29" s="76">
        <v>8160</v>
      </c>
      <c r="E29" s="76">
        <v>47027</v>
      </c>
      <c r="F29" s="14">
        <v>8.49</v>
      </c>
      <c r="G29" s="207">
        <v>89.9</v>
      </c>
      <c r="H29" s="207">
        <v>82.35</v>
      </c>
      <c r="I29" s="14">
        <v>6.43</v>
      </c>
      <c r="J29" s="95"/>
      <c r="K29" s="18"/>
    </row>
    <row r="30" spans="2:11" s="68" customFormat="1" ht="15" customHeight="1" x14ac:dyDescent="0.2">
      <c r="B30" s="75">
        <v>2015</v>
      </c>
      <c r="C30" s="75" t="s">
        <v>50</v>
      </c>
      <c r="D30" s="76">
        <v>8110</v>
      </c>
      <c r="E30" s="76">
        <v>45102</v>
      </c>
      <c r="F30" s="14">
        <v>8.7899999999999991</v>
      </c>
      <c r="G30" s="207">
        <v>85.69</v>
      </c>
      <c r="H30" s="207">
        <v>72.89</v>
      </c>
      <c r="I30" s="14">
        <v>8.2899999999999991</v>
      </c>
      <c r="J30" s="60"/>
      <c r="K30" s="18"/>
    </row>
    <row r="31" spans="2:11" s="105" customFormat="1" ht="15" customHeight="1" x14ac:dyDescent="0.2">
      <c r="B31" s="171" t="s">
        <v>55</v>
      </c>
      <c r="C31" s="171"/>
      <c r="D31" s="171"/>
      <c r="E31" s="171"/>
      <c r="F31" s="171"/>
      <c r="G31" s="171"/>
      <c r="H31" s="171"/>
      <c r="I31" s="171"/>
      <c r="J31" s="88"/>
      <c r="K31" s="29"/>
    </row>
    <row r="32" spans="2:11" s="68" customFormat="1" ht="15" customHeight="1" x14ac:dyDescent="0.2">
      <c r="B32" s="254" t="s">
        <v>56</v>
      </c>
      <c r="C32" s="208"/>
      <c r="D32" s="208"/>
      <c r="E32" s="76"/>
      <c r="F32" s="202"/>
      <c r="G32" s="202"/>
      <c r="H32" s="202"/>
      <c r="I32" s="202"/>
      <c r="J32" s="88"/>
      <c r="K32" s="18"/>
    </row>
    <row r="33" spans="2:11" s="68" customFormat="1" ht="15" customHeight="1" x14ac:dyDescent="0.2">
      <c r="B33" s="75">
        <v>2020</v>
      </c>
      <c r="C33" s="208"/>
      <c r="D33" s="76">
        <v>28653</v>
      </c>
      <c r="E33" s="76">
        <v>69160</v>
      </c>
      <c r="F33" s="207">
        <v>12.2</v>
      </c>
      <c r="G33" s="207" t="s">
        <v>2</v>
      </c>
      <c r="H33" s="207" t="s">
        <v>2</v>
      </c>
      <c r="I33" s="207">
        <v>13.26</v>
      </c>
      <c r="J33" s="11" t="s">
        <v>357</v>
      </c>
      <c r="K33" s="18"/>
    </row>
    <row r="34" spans="2:11" s="68" customFormat="1" ht="15" customHeight="1" x14ac:dyDescent="0.2">
      <c r="B34" s="75">
        <v>2019</v>
      </c>
      <c r="C34" s="222"/>
      <c r="D34" s="76">
        <v>28640</v>
      </c>
      <c r="E34" s="76">
        <v>69801</v>
      </c>
      <c r="F34" s="207">
        <v>14.7</v>
      </c>
      <c r="G34" s="207" t="s">
        <v>2</v>
      </c>
      <c r="H34" s="207" t="s">
        <v>2</v>
      </c>
      <c r="I34" s="207">
        <v>13.9</v>
      </c>
      <c r="J34" s="11" t="s">
        <v>274</v>
      </c>
      <c r="K34" s="18"/>
    </row>
    <row r="35" spans="2:11" s="68" customFormat="1" ht="15" customHeight="1" x14ac:dyDescent="0.2">
      <c r="B35" s="75">
        <v>2018</v>
      </c>
      <c r="C35" s="204"/>
      <c r="D35" s="76">
        <v>27858</v>
      </c>
      <c r="E35" s="76">
        <v>66547</v>
      </c>
      <c r="F35" s="207">
        <v>16.16</v>
      </c>
      <c r="G35" s="207">
        <v>60.13</v>
      </c>
      <c r="H35" s="207">
        <v>58.63</v>
      </c>
      <c r="I35" s="207">
        <v>12.39</v>
      </c>
      <c r="K35" s="18"/>
    </row>
    <row r="36" spans="2:11" s="68" customFormat="1" ht="15" customHeight="1" x14ac:dyDescent="0.2">
      <c r="B36" s="75">
        <v>2017</v>
      </c>
      <c r="C36" s="204"/>
      <c r="D36" s="76">
        <v>26384</v>
      </c>
      <c r="E36" s="76">
        <v>61796</v>
      </c>
      <c r="F36" s="207">
        <v>16.190000000000001</v>
      </c>
      <c r="G36" s="207">
        <v>57.54</v>
      </c>
      <c r="H36" s="207">
        <v>55.85</v>
      </c>
      <c r="I36" s="207">
        <v>11.45</v>
      </c>
      <c r="K36" s="18"/>
    </row>
    <row r="37" spans="2:11" s="68" customFormat="1" ht="15" customHeight="1" x14ac:dyDescent="0.2">
      <c r="B37" s="75">
        <v>2016</v>
      </c>
      <c r="C37" s="204"/>
      <c r="D37" s="76">
        <v>25093</v>
      </c>
      <c r="E37" s="76">
        <v>58016</v>
      </c>
      <c r="F37" s="170">
        <v>15.59</v>
      </c>
      <c r="G37" s="207">
        <v>57.89</v>
      </c>
      <c r="H37" s="207">
        <v>55.93</v>
      </c>
      <c r="I37" s="207">
        <v>11.84</v>
      </c>
      <c r="J37" s="95"/>
      <c r="K37" s="18"/>
    </row>
    <row r="38" spans="2:11" s="105" customFormat="1" ht="15" customHeight="1" x14ac:dyDescent="0.2">
      <c r="B38" s="75">
        <v>2015</v>
      </c>
      <c r="C38" s="75" t="s">
        <v>50</v>
      </c>
      <c r="D38" s="76">
        <v>24349</v>
      </c>
      <c r="E38" s="76">
        <v>56153</v>
      </c>
      <c r="F38" s="207">
        <v>15.99</v>
      </c>
      <c r="G38" s="207">
        <v>56.97</v>
      </c>
      <c r="H38" s="207">
        <v>57.27</v>
      </c>
      <c r="I38" s="207">
        <v>13.29</v>
      </c>
      <c r="J38" s="76"/>
      <c r="K38" s="29"/>
    </row>
    <row r="39" spans="2:11" s="68" customFormat="1" ht="15" customHeight="1" x14ac:dyDescent="0.2">
      <c r="B39" s="254" t="s">
        <v>57</v>
      </c>
      <c r="C39" s="208" t="s">
        <v>50</v>
      </c>
      <c r="D39" s="208"/>
      <c r="E39" s="76"/>
      <c r="F39" s="202"/>
      <c r="G39" s="202"/>
      <c r="H39" s="202"/>
      <c r="I39" s="202"/>
      <c r="J39" s="88"/>
      <c r="K39" s="18"/>
    </row>
    <row r="40" spans="2:11" s="68" customFormat="1" ht="15" customHeight="1" x14ac:dyDescent="0.2">
      <c r="B40" s="75">
        <v>2020</v>
      </c>
      <c r="C40" s="208"/>
      <c r="D40" s="76">
        <v>27543</v>
      </c>
      <c r="E40" s="76">
        <v>39466</v>
      </c>
      <c r="F40" s="207">
        <v>12.69</v>
      </c>
      <c r="G40" s="207" t="s">
        <v>2</v>
      </c>
      <c r="H40" s="207" t="s">
        <v>2</v>
      </c>
      <c r="I40" s="207">
        <v>13.76</v>
      </c>
      <c r="J40" s="11" t="s">
        <v>357</v>
      </c>
      <c r="K40" s="18"/>
    </row>
    <row r="41" spans="2:11" s="68" customFormat="1" ht="15" customHeight="1" x14ac:dyDescent="0.2">
      <c r="B41" s="75">
        <v>2019</v>
      </c>
      <c r="C41" s="222"/>
      <c r="D41" s="76">
        <v>27514</v>
      </c>
      <c r="E41" s="76">
        <v>39328</v>
      </c>
      <c r="F41" s="207">
        <v>15.26</v>
      </c>
      <c r="G41" s="207" t="s">
        <v>2</v>
      </c>
      <c r="H41" s="207" t="s">
        <v>2</v>
      </c>
      <c r="I41" s="207">
        <v>14.41</v>
      </c>
      <c r="J41" s="11" t="s">
        <v>274</v>
      </c>
      <c r="K41" s="18"/>
    </row>
    <row r="42" spans="2:11" s="68" customFormat="1" ht="15" customHeight="1" x14ac:dyDescent="0.2">
      <c r="B42" s="75">
        <v>2018</v>
      </c>
      <c r="C42" s="204"/>
      <c r="D42" s="76">
        <v>26803</v>
      </c>
      <c r="E42" s="76">
        <v>38022</v>
      </c>
      <c r="F42" s="207">
        <v>16.739999999999998</v>
      </c>
      <c r="G42" s="207">
        <v>60.02</v>
      </c>
      <c r="H42" s="207">
        <v>58.51</v>
      </c>
      <c r="I42" s="207">
        <v>12.84</v>
      </c>
      <c r="K42" s="18"/>
    </row>
    <row r="43" spans="2:11" s="68" customFormat="1" ht="15" customHeight="1" x14ac:dyDescent="0.2">
      <c r="B43" s="75">
        <v>2017</v>
      </c>
      <c r="C43" s="204"/>
      <c r="D43" s="76">
        <v>25420</v>
      </c>
      <c r="E43" s="76">
        <v>36178</v>
      </c>
      <c r="F43" s="207">
        <v>16.75</v>
      </c>
      <c r="G43" s="207">
        <v>57.41</v>
      </c>
      <c r="H43" s="207">
        <v>55.72</v>
      </c>
      <c r="I43" s="207">
        <v>11.85</v>
      </c>
      <c r="K43" s="18"/>
    </row>
    <row r="44" spans="2:11" s="68" customFormat="1" ht="15" customHeight="1" x14ac:dyDescent="0.2">
      <c r="B44" s="75">
        <v>2016</v>
      </c>
      <c r="C44" s="204"/>
      <c r="D44" s="76">
        <v>24190</v>
      </c>
      <c r="E44" s="76">
        <v>34356</v>
      </c>
      <c r="F44" s="207">
        <v>16.13</v>
      </c>
      <c r="G44" s="207">
        <v>57.8</v>
      </c>
      <c r="H44" s="207">
        <v>55.84</v>
      </c>
      <c r="I44" s="207">
        <v>12.23</v>
      </c>
      <c r="J44" s="95"/>
      <c r="K44" s="18"/>
    </row>
    <row r="45" spans="2:11" s="105" customFormat="1" ht="15" customHeight="1" x14ac:dyDescent="0.2">
      <c r="B45" s="75">
        <v>2015</v>
      </c>
      <c r="C45" s="75" t="s">
        <v>50</v>
      </c>
      <c r="D45" s="76">
        <v>23483</v>
      </c>
      <c r="E45" s="76">
        <v>33300</v>
      </c>
      <c r="F45" s="207">
        <v>16.5</v>
      </c>
      <c r="G45" s="207">
        <v>56.89</v>
      </c>
      <c r="H45" s="207">
        <v>57.15</v>
      </c>
      <c r="I45" s="207">
        <v>13.71</v>
      </c>
      <c r="J45" s="76"/>
      <c r="K45" s="29"/>
    </row>
    <row r="46" spans="2:11" s="105" customFormat="1" ht="15" customHeight="1" x14ac:dyDescent="0.2">
      <c r="B46" s="262" t="s">
        <v>58</v>
      </c>
      <c r="C46" s="172" t="s">
        <v>50</v>
      </c>
      <c r="D46" s="172"/>
      <c r="E46" s="172"/>
      <c r="F46" s="172"/>
      <c r="G46" s="172"/>
      <c r="H46" s="172"/>
      <c r="I46" s="172"/>
      <c r="J46" s="172"/>
      <c r="K46" s="29"/>
    </row>
    <row r="47" spans="2:11" s="105" customFormat="1" ht="15" customHeight="1" x14ac:dyDescent="0.2">
      <c r="B47" s="75">
        <v>2020</v>
      </c>
      <c r="C47" s="172"/>
      <c r="D47" s="76">
        <v>958</v>
      </c>
      <c r="E47" s="76">
        <v>17308</v>
      </c>
      <c r="F47" s="207">
        <v>0.52</v>
      </c>
      <c r="G47" s="207" t="s">
        <v>2</v>
      </c>
      <c r="H47" s="207" t="s">
        <v>2</v>
      </c>
      <c r="I47" s="207">
        <v>0.84</v>
      </c>
      <c r="J47" s="11" t="s">
        <v>357</v>
      </c>
      <c r="K47" s="29"/>
    </row>
    <row r="48" spans="2:11" s="105" customFormat="1" ht="15" customHeight="1" x14ac:dyDescent="0.2">
      <c r="B48" s="75">
        <v>2019</v>
      </c>
      <c r="C48" s="172"/>
      <c r="D48" s="76">
        <v>964</v>
      </c>
      <c r="E48" s="76">
        <v>17274</v>
      </c>
      <c r="F48" s="207">
        <v>1.24</v>
      </c>
      <c r="G48" s="207" t="s">
        <v>2</v>
      </c>
      <c r="H48" s="207" t="s">
        <v>2</v>
      </c>
      <c r="I48" s="207">
        <v>1.66</v>
      </c>
      <c r="J48" s="11" t="s">
        <v>274</v>
      </c>
      <c r="K48" s="29"/>
    </row>
    <row r="49" spans="2:11" s="105" customFormat="1" ht="15" customHeight="1" x14ac:dyDescent="0.2">
      <c r="B49" s="75">
        <v>2018</v>
      </c>
      <c r="C49" s="172"/>
      <c r="D49" s="76">
        <v>905</v>
      </c>
      <c r="E49" s="76">
        <v>16472</v>
      </c>
      <c r="F49" s="207">
        <v>1.55</v>
      </c>
      <c r="G49" s="207">
        <v>92.86</v>
      </c>
      <c r="H49" s="207">
        <v>100</v>
      </c>
      <c r="I49" s="207">
        <v>0.88</v>
      </c>
      <c r="K49" s="29"/>
    </row>
    <row r="50" spans="2:11" s="105" customFormat="1" ht="15" customHeight="1" x14ac:dyDescent="0.2">
      <c r="B50" s="75">
        <v>2017</v>
      </c>
      <c r="C50" s="172"/>
      <c r="D50" s="76">
        <v>829</v>
      </c>
      <c r="E50" s="76">
        <v>15013</v>
      </c>
      <c r="F50" s="207">
        <v>1.69</v>
      </c>
      <c r="G50" s="207">
        <v>92.86</v>
      </c>
      <c r="H50" s="207">
        <v>100</v>
      </c>
      <c r="I50" s="207">
        <v>1.0900000000000001</v>
      </c>
      <c r="K50" s="29"/>
    </row>
    <row r="51" spans="2:11" s="105" customFormat="1" ht="15" customHeight="1" x14ac:dyDescent="0.2">
      <c r="B51" s="75">
        <v>2016</v>
      </c>
      <c r="C51" s="172"/>
      <c r="D51" s="76">
        <v>791</v>
      </c>
      <c r="E51" s="76">
        <v>14431</v>
      </c>
      <c r="F51" s="207">
        <v>1.01</v>
      </c>
      <c r="G51" s="207">
        <v>100</v>
      </c>
      <c r="H51" s="207">
        <v>100</v>
      </c>
      <c r="I51" s="207">
        <v>1.52</v>
      </c>
      <c r="J51" s="95"/>
      <c r="K51" s="29"/>
    </row>
    <row r="52" spans="2:11" s="105" customFormat="1" ht="15" customHeight="1" x14ac:dyDescent="0.2">
      <c r="B52" s="75">
        <v>2015</v>
      </c>
      <c r="C52" s="75" t="s">
        <v>50</v>
      </c>
      <c r="D52" s="76">
        <v>754</v>
      </c>
      <c r="E52" s="76">
        <v>13925</v>
      </c>
      <c r="F52" s="207">
        <v>2.25</v>
      </c>
      <c r="G52" s="207">
        <v>76.47</v>
      </c>
      <c r="H52" s="207">
        <v>90</v>
      </c>
      <c r="I52" s="207">
        <v>2.12</v>
      </c>
      <c r="J52" s="76"/>
      <c r="K52" s="29"/>
    </row>
    <row r="53" spans="2:11" s="105" customFormat="1" ht="15" customHeight="1" x14ac:dyDescent="0.2">
      <c r="B53" s="262" t="s">
        <v>59</v>
      </c>
      <c r="C53" s="172" t="s">
        <v>50</v>
      </c>
      <c r="D53" s="172"/>
      <c r="E53" s="172"/>
      <c r="F53" s="172"/>
      <c r="G53" s="172"/>
      <c r="H53" s="172"/>
      <c r="I53" s="172"/>
      <c r="J53" s="172"/>
      <c r="K53" s="29"/>
    </row>
    <row r="54" spans="2:11" s="105" customFormat="1" ht="15" customHeight="1" x14ac:dyDescent="0.2">
      <c r="B54" s="75">
        <v>2020</v>
      </c>
      <c r="C54" s="172"/>
      <c r="D54" s="76">
        <v>152</v>
      </c>
      <c r="E54" s="76">
        <v>12386</v>
      </c>
      <c r="F54" s="207">
        <v>0</v>
      </c>
      <c r="G54" s="207" t="s">
        <v>2</v>
      </c>
      <c r="H54" s="207" t="s">
        <v>2</v>
      </c>
      <c r="I54" s="207">
        <v>0</v>
      </c>
      <c r="J54" s="11" t="s">
        <v>357</v>
      </c>
      <c r="K54" s="29"/>
    </row>
    <row r="55" spans="2:11" s="105" customFormat="1" ht="15" customHeight="1" x14ac:dyDescent="0.2">
      <c r="B55" s="75">
        <v>2019</v>
      </c>
      <c r="C55" s="172"/>
      <c r="D55" s="76">
        <v>162</v>
      </c>
      <c r="E55" s="76">
        <v>13199</v>
      </c>
      <c r="F55" s="207">
        <v>0</v>
      </c>
      <c r="G55" s="207" t="s">
        <v>2</v>
      </c>
      <c r="H55" s="207" t="s">
        <v>2</v>
      </c>
      <c r="I55" s="207">
        <v>0</v>
      </c>
      <c r="J55" s="11" t="s">
        <v>274</v>
      </c>
      <c r="K55" s="29"/>
    </row>
    <row r="56" spans="2:11" s="105" customFormat="1" ht="15" customHeight="1" x14ac:dyDescent="0.2">
      <c r="B56" s="75">
        <v>2018</v>
      </c>
      <c r="C56" s="172"/>
      <c r="D56" s="76">
        <v>150</v>
      </c>
      <c r="E56" s="76">
        <v>12053</v>
      </c>
      <c r="F56" s="207">
        <v>0.67</v>
      </c>
      <c r="G56" s="207">
        <v>100</v>
      </c>
      <c r="H56" s="207">
        <v>0</v>
      </c>
      <c r="I56" s="207">
        <v>0.67</v>
      </c>
      <c r="K56" s="29"/>
    </row>
    <row r="57" spans="2:11" s="105" customFormat="1" ht="15" customHeight="1" x14ac:dyDescent="0.2">
      <c r="B57" s="75">
        <v>2017</v>
      </c>
      <c r="C57" s="172"/>
      <c r="D57" s="76">
        <v>135</v>
      </c>
      <c r="E57" s="76">
        <v>10605</v>
      </c>
      <c r="F57" s="207">
        <v>0.74</v>
      </c>
      <c r="G57" s="207">
        <v>100</v>
      </c>
      <c r="H57" s="207">
        <v>100</v>
      </c>
      <c r="I57" s="207">
        <v>0</v>
      </c>
      <c r="K57" s="29"/>
    </row>
    <row r="58" spans="2:11" s="105" customFormat="1" ht="15" customHeight="1" x14ac:dyDescent="0.2">
      <c r="B58" s="75">
        <v>2016</v>
      </c>
      <c r="C58" s="172"/>
      <c r="D58" s="76">
        <v>112</v>
      </c>
      <c r="E58" s="76">
        <v>9229</v>
      </c>
      <c r="F58" s="207">
        <v>0</v>
      </c>
      <c r="G58" s="207">
        <v>0</v>
      </c>
      <c r="H58" s="207">
        <v>0</v>
      </c>
      <c r="I58" s="207">
        <v>0</v>
      </c>
      <c r="J58" s="95"/>
      <c r="K58" s="29"/>
    </row>
    <row r="59" spans="2:11" s="105" customFormat="1" ht="15" customHeight="1" x14ac:dyDescent="0.2">
      <c r="B59" s="75">
        <v>2015</v>
      </c>
      <c r="C59" s="75" t="s">
        <v>50</v>
      </c>
      <c r="D59" s="76">
        <v>112</v>
      </c>
      <c r="E59" s="76">
        <v>8928</v>
      </c>
      <c r="F59" s="207">
        <v>1.79</v>
      </c>
      <c r="G59" s="207">
        <v>50</v>
      </c>
      <c r="H59" s="207">
        <v>0</v>
      </c>
      <c r="I59" s="207">
        <v>0</v>
      </c>
      <c r="J59" s="76"/>
      <c r="K59" s="29"/>
    </row>
    <row r="60" spans="2:11" s="105" customFormat="1" ht="15" customHeight="1" x14ac:dyDescent="0.2">
      <c r="B60" s="262" t="s">
        <v>60</v>
      </c>
      <c r="C60" s="172" t="s">
        <v>50</v>
      </c>
      <c r="D60" s="172"/>
      <c r="E60" s="172"/>
      <c r="F60" s="170"/>
      <c r="G60" s="172"/>
      <c r="H60" s="172"/>
      <c r="I60" s="172"/>
      <c r="J60" s="172"/>
      <c r="K60" s="29"/>
    </row>
    <row r="61" spans="2:11" s="105" customFormat="1" ht="15" customHeight="1" x14ac:dyDescent="0.2">
      <c r="B61" s="75">
        <v>2020</v>
      </c>
      <c r="C61" s="172"/>
      <c r="D61" s="76">
        <v>21</v>
      </c>
      <c r="E61" s="76">
        <v>9961</v>
      </c>
      <c r="F61" s="207">
        <v>0</v>
      </c>
      <c r="G61" s="207" t="s">
        <v>2</v>
      </c>
      <c r="H61" s="207" t="s">
        <v>2</v>
      </c>
      <c r="I61" s="207">
        <v>0</v>
      </c>
      <c r="J61" s="11" t="s">
        <v>357</v>
      </c>
      <c r="K61" s="29"/>
    </row>
    <row r="62" spans="2:11" s="105" customFormat="1" ht="15" customHeight="1" x14ac:dyDescent="0.2">
      <c r="B62" s="75">
        <v>2019</v>
      </c>
      <c r="C62" s="172"/>
      <c r="D62" s="76">
        <v>21</v>
      </c>
      <c r="E62" s="76">
        <v>9600</v>
      </c>
      <c r="F62" s="207">
        <v>0</v>
      </c>
      <c r="G62" s="207" t="s">
        <v>2</v>
      </c>
      <c r="H62" s="207" t="s">
        <v>2</v>
      </c>
      <c r="I62" s="207">
        <v>0</v>
      </c>
      <c r="J62" s="11" t="s">
        <v>274</v>
      </c>
      <c r="K62" s="29"/>
    </row>
    <row r="63" spans="2:11" s="105" customFormat="1" ht="15" customHeight="1" x14ac:dyDescent="0.2">
      <c r="B63" s="75">
        <v>2018</v>
      </c>
      <c r="C63" s="172"/>
      <c r="D63" s="76">
        <v>17</v>
      </c>
      <c r="E63" s="76">
        <v>7822</v>
      </c>
      <c r="F63" s="207">
        <v>0</v>
      </c>
      <c r="G63" s="207">
        <v>0</v>
      </c>
      <c r="H63" s="207">
        <v>0</v>
      </c>
      <c r="I63" s="207">
        <v>0</v>
      </c>
      <c r="K63" s="29"/>
    </row>
    <row r="64" spans="2:11" s="105" customFormat="1" ht="15" customHeight="1" x14ac:dyDescent="0.2">
      <c r="B64" s="75">
        <v>2017</v>
      </c>
      <c r="C64" s="172"/>
      <c r="D64" s="76">
        <v>16</v>
      </c>
      <c r="E64" s="76">
        <v>7464</v>
      </c>
      <c r="F64" s="207">
        <v>0</v>
      </c>
      <c r="G64" s="207">
        <v>0</v>
      </c>
      <c r="H64" s="207">
        <v>0</v>
      </c>
      <c r="I64" s="207">
        <v>0</v>
      </c>
      <c r="K64" s="29"/>
    </row>
    <row r="65" spans="2:11" s="105" customFormat="1" ht="15" customHeight="1" x14ac:dyDescent="0.2">
      <c r="B65" s="75">
        <v>2016</v>
      </c>
      <c r="C65" s="172"/>
      <c r="D65" s="76">
        <v>15</v>
      </c>
      <c r="E65" s="76">
        <v>6865</v>
      </c>
      <c r="F65" s="207">
        <v>0</v>
      </c>
      <c r="G65" s="207">
        <v>0</v>
      </c>
      <c r="H65" s="207">
        <v>0</v>
      </c>
      <c r="I65" s="207">
        <v>0</v>
      </c>
      <c r="J65" s="95"/>
      <c r="K65" s="29"/>
    </row>
    <row r="66" spans="2:11" s="105" customFormat="1" ht="15" customHeight="1" x14ac:dyDescent="0.2">
      <c r="B66" s="75">
        <v>2015</v>
      </c>
      <c r="C66" s="75" t="s">
        <v>50</v>
      </c>
      <c r="D66" s="76">
        <v>12</v>
      </c>
      <c r="E66" s="76">
        <v>6140</v>
      </c>
      <c r="F66" s="207">
        <v>0</v>
      </c>
      <c r="G66" s="207">
        <v>0</v>
      </c>
      <c r="H66" s="207">
        <v>0</v>
      </c>
      <c r="I66" s="207">
        <v>0</v>
      </c>
      <c r="J66" s="76"/>
      <c r="K66" s="29"/>
    </row>
    <row r="67" spans="2:11" ht="9.75" customHeight="1" x14ac:dyDescent="0.2">
      <c r="B67" s="28"/>
      <c r="C67" s="28"/>
      <c r="D67" s="28"/>
      <c r="E67" s="28"/>
    </row>
    <row r="68" spans="2:11" ht="3" customHeight="1" x14ac:dyDescent="0.2">
      <c r="B68" s="157"/>
      <c r="C68" s="157"/>
      <c r="D68" s="157"/>
      <c r="E68" s="157"/>
      <c r="F68" s="157"/>
      <c r="G68" s="157"/>
      <c r="H68" s="157"/>
      <c r="I68" s="157"/>
      <c r="J68" s="157"/>
    </row>
    <row r="69" spans="2:11" ht="9" customHeight="1" x14ac:dyDescent="0.2">
      <c r="E69" s="108"/>
    </row>
    <row r="70" spans="2:11" ht="12.75" customHeight="1" x14ac:dyDescent="0.2">
      <c r="B70" s="362" t="s">
        <v>289</v>
      </c>
      <c r="C70" s="362"/>
      <c r="D70" s="362"/>
      <c r="E70" s="362"/>
      <c r="F70" s="362"/>
      <c r="G70" s="362"/>
      <c r="H70" s="362"/>
      <c r="I70" s="362"/>
      <c r="J70" s="362"/>
    </row>
    <row r="72" spans="2:11" ht="12" x14ac:dyDescent="0.2">
      <c r="B72" s="135" t="s">
        <v>0</v>
      </c>
      <c r="C72" s="109"/>
    </row>
    <row r="74" spans="2:11" x14ac:dyDescent="0.2">
      <c r="F74" s="28" t="s">
        <v>264</v>
      </c>
    </row>
  </sheetData>
  <mergeCells count="10">
    <mergeCell ref="I7:J7"/>
    <mergeCell ref="B4:C7"/>
    <mergeCell ref="B70:J70"/>
    <mergeCell ref="H4:H6"/>
    <mergeCell ref="B1:J1"/>
    <mergeCell ref="D4:D6"/>
    <mergeCell ref="E4:E6"/>
    <mergeCell ref="F4:F6"/>
    <mergeCell ref="G4:G6"/>
    <mergeCell ref="I4:J6"/>
  </mergeCells>
  <hyperlinks>
    <hyperlink ref="B72" location="Índice!A1" display="(Voltar ao Índice)" xr:uid="{00000000-0004-0000-2000-000000000000}"/>
  </hyperlinks>
  <printOptions horizontalCentered="1"/>
  <pageMargins left="0.27559055118110237" right="0.27559055118110237" top="0.6692913385826772" bottom="0.27559055118110237" header="0" footer="0"/>
  <pageSetup paperSize="9" scale="81" fitToHeight="10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1:Y107"/>
  <sheetViews>
    <sheetView showGridLines="0" zoomScaleNormal="100" workbookViewId="0">
      <pane xSplit="3" ySplit="7" topLeftCell="D8" activePane="bottomRight" state="frozen"/>
      <selection activeCell="O28" sqref="O28"/>
      <selection pane="topRight" activeCell="O28" sqref="O28"/>
      <selection pane="bottomLeft" activeCell="O28" sqref="O28"/>
      <selection pane="bottomRight"/>
    </sheetView>
  </sheetViews>
  <sheetFormatPr defaultColWidth="12.5703125" defaultRowHeight="11.25" x14ac:dyDescent="0.2"/>
  <cols>
    <col min="1" max="1" width="6.7109375" style="61" customWidth="1"/>
    <col min="2" max="2" width="20.42578125" style="61" customWidth="1"/>
    <col min="3" max="3" width="2.7109375" style="61" customWidth="1"/>
    <col min="4" max="5" width="15.7109375" style="61" customWidth="1"/>
    <col min="6" max="6" width="2.85546875" style="61" customWidth="1"/>
    <col min="7" max="7" width="15.7109375" style="61" customWidth="1"/>
    <col min="8" max="8" width="2.85546875" style="61" customWidth="1"/>
    <col min="9" max="9" width="15.7109375" style="61" customWidth="1"/>
    <col min="10" max="10" width="2.85546875" style="61" customWidth="1"/>
    <col min="11" max="13" width="15.7109375" style="61" customWidth="1"/>
    <col min="14" max="14" width="2.42578125" style="61" customWidth="1"/>
    <col min="15" max="15" width="15.7109375" style="61" customWidth="1"/>
    <col min="16" max="16" width="2.140625" style="61" customWidth="1"/>
    <col min="17" max="18" width="15.42578125" style="61" customWidth="1"/>
    <col min="19" max="19" width="15.7109375" style="2" customWidth="1"/>
    <col min="20" max="20" width="3.140625" style="2" customWidth="1"/>
    <col min="21" max="22" width="16.7109375" style="2" customWidth="1"/>
    <col min="23" max="23" width="3.28515625" style="2" customWidth="1"/>
    <col min="24" max="24" width="16.7109375" style="2" customWidth="1"/>
    <col min="25" max="25" width="3.140625" style="13" customWidth="1"/>
    <col min="26" max="26" width="6.7109375" style="61" customWidth="1"/>
    <col min="27" max="16384" width="12.5703125" style="61"/>
  </cols>
  <sheetData>
    <row r="1" spans="2:25" s="121" customFormat="1" ht="24" customHeight="1" x14ac:dyDescent="0.2">
      <c r="B1" s="385" t="s">
        <v>319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</row>
    <row r="2" spans="2:25" ht="18" customHeight="1" x14ac:dyDescent="0.2">
      <c r="B2" s="62"/>
      <c r="C2" s="62"/>
      <c r="D2" s="20"/>
      <c r="E2" s="247"/>
      <c r="F2" s="247"/>
      <c r="G2" s="247"/>
      <c r="H2" s="247"/>
      <c r="I2" s="247"/>
      <c r="J2" s="248"/>
      <c r="K2" s="247"/>
      <c r="L2" s="286"/>
      <c r="M2" s="248"/>
      <c r="N2" s="248"/>
      <c r="O2" s="286"/>
      <c r="R2" s="2"/>
      <c r="W2" s="48"/>
      <c r="X2" s="61"/>
      <c r="Y2" s="214"/>
    </row>
    <row r="3" spans="2:25" ht="9" customHeight="1" x14ac:dyDescent="0.2">
      <c r="B3" s="129" t="s">
        <v>218</v>
      </c>
      <c r="C3" s="62"/>
      <c r="D3" s="20"/>
      <c r="E3" s="20"/>
      <c r="F3" s="20"/>
      <c r="G3" s="1"/>
      <c r="H3" s="1"/>
      <c r="I3" s="1"/>
      <c r="J3" s="1"/>
      <c r="L3" s="1"/>
      <c r="M3" s="1"/>
      <c r="N3" s="1"/>
      <c r="O3" s="1"/>
      <c r="V3" s="48"/>
      <c r="W3" s="48"/>
      <c r="X3" s="48"/>
      <c r="Y3" s="214"/>
    </row>
    <row r="4" spans="2:25" s="63" customFormat="1" ht="28.5" customHeight="1" x14ac:dyDescent="0.2">
      <c r="B4" s="338" t="s">
        <v>4</v>
      </c>
      <c r="C4" s="339"/>
      <c r="D4" s="370" t="s">
        <v>6</v>
      </c>
      <c r="E4" s="370" t="s">
        <v>7</v>
      </c>
      <c r="F4" s="372"/>
      <c r="G4" s="370" t="s">
        <v>12</v>
      </c>
      <c r="H4" s="372"/>
      <c r="I4" s="370" t="s">
        <v>212</v>
      </c>
      <c r="J4" s="372"/>
      <c r="K4" s="335" t="s">
        <v>214</v>
      </c>
      <c r="L4" s="335" t="s">
        <v>337</v>
      </c>
      <c r="M4" s="335" t="s">
        <v>338</v>
      </c>
      <c r="N4" s="335"/>
      <c r="O4" s="335" t="s">
        <v>339</v>
      </c>
      <c r="P4" s="335"/>
      <c r="Q4" s="386" t="s">
        <v>368</v>
      </c>
      <c r="R4" s="386" t="s">
        <v>369</v>
      </c>
      <c r="S4" s="370" t="s">
        <v>370</v>
      </c>
      <c r="T4" s="372"/>
      <c r="U4" s="370" t="s">
        <v>361</v>
      </c>
      <c r="V4" s="370" t="s">
        <v>213</v>
      </c>
      <c r="W4" s="372"/>
      <c r="X4" s="370" t="s">
        <v>267</v>
      </c>
      <c r="Y4" s="372"/>
    </row>
    <row r="5" spans="2:25" s="63" customFormat="1" ht="18" customHeight="1" x14ac:dyDescent="0.2">
      <c r="B5" s="338"/>
      <c r="C5" s="339"/>
      <c r="D5" s="365"/>
      <c r="E5" s="365"/>
      <c r="F5" s="367"/>
      <c r="G5" s="365"/>
      <c r="H5" s="367"/>
      <c r="I5" s="365"/>
      <c r="J5" s="367"/>
      <c r="K5" s="335"/>
      <c r="L5" s="335"/>
      <c r="M5" s="335"/>
      <c r="N5" s="335"/>
      <c r="O5" s="335"/>
      <c r="P5" s="335"/>
      <c r="Q5" s="387"/>
      <c r="R5" s="387"/>
      <c r="S5" s="365"/>
      <c r="T5" s="367"/>
      <c r="U5" s="365"/>
      <c r="V5" s="365"/>
      <c r="W5" s="367"/>
      <c r="X5" s="365"/>
      <c r="Y5" s="367"/>
    </row>
    <row r="6" spans="2:25" s="63" customFormat="1" ht="24" customHeight="1" x14ac:dyDescent="0.2">
      <c r="B6" s="338"/>
      <c r="C6" s="339"/>
      <c r="D6" s="365"/>
      <c r="E6" s="365"/>
      <c r="F6" s="367"/>
      <c r="G6" s="365"/>
      <c r="H6" s="367"/>
      <c r="I6" s="361"/>
      <c r="J6" s="369"/>
      <c r="K6" s="335"/>
      <c r="L6" s="335"/>
      <c r="M6" s="335"/>
      <c r="N6" s="335"/>
      <c r="O6" s="335"/>
      <c r="P6" s="335"/>
      <c r="Q6" s="346"/>
      <c r="R6" s="346"/>
      <c r="S6" s="361"/>
      <c r="T6" s="369"/>
      <c r="U6" s="361"/>
      <c r="V6" s="361"/>
      <c r="W6" s="369"/>
      <c r="X6" s="361"/>
      <c r="Y6" s="369"/>
    </row>
    <row r="7" spans="2:25" ht="18" customHeight="1" x14ac:dyDescent="0.2">
      <c r="B7" s="338"/>
      <c r="C7" s="339"/>
      <c r="D7" s="298" t="s">
        <v>15</v>
      </c>
      <c r="E7" s="334" t="s">
        <v>15</v>
      </c>
      <c r="F7" s="364"/>
      <c r="G7" s="334" t="s">
        <v>343</v>
      </c>
      <c r="H7" s="364"/>
      <c r="I7" s="334" t="s">
        <v>343</v>
      </c>
      <c r="J7" s="364"/>
      <c r="K7" s="299" t="s">
        <v>15</v>
      </c>
      <c r="L7" s="299" t="s">
        <v>16</v>
      </c>
      <c r="M7" s="335" t="s">
        <v>15</v>
      </c>
      <c r="N7" s="335"/>
      <c r="O7" s="335" t="s">
        <v>16</v>
      </c>
      <c r="P7" s="335"/>
      <c r="Q7" s="299" t="s">
        <v>15</v>
      </c>
      <c r="R7" s="299" t="s">
        <v>15</v>
      </c>
      <c r="S7" s="358" t="s">
        <v>16</v>
      </c>
      <c r="T7" s="390"/>
      <c r="U7" s="301" t="s">
        <v>16</v>
      </c>
      <c r="V7" s="358" t="s">
        <v>16</v>
      </c>
      <c r="W7" s="390"/>
      <c r="X7" s="388" t="s">
        <v>16</v>
      </c>
      <c r="Y7" s="389"/>
    </row>
    <row r="8" spans="2:25" s="65" customFormat="1" ht="3.75" customHeight="1" x14ac:dyDescent="0.2">
      <c r="B8" s="64"/>
      <c r="C8" s="64"/>
      <c r="D8" s="305"/>
      <c r="E8" s="305"/>
      <c r="F8" s="305"/>
      <c r="G8" s="305"/>
      <c r="H8" s="305"/>
      <c r="I8" s="50"/>
      <c r="J8" s="5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50"/>
      <c r="W8" s="50"/>
      <c r="X8" s="50"/>
      <c r="Y8" s="13"/>
    </row>
    <row r="9" spans="2:25" s="68" customFormat="1" ht="15" customHeight="1" x14ac:dyDescent="0.2">
      <c r="B9" s="66" t="s">
        <v>5</v>
      </c>
      <c r="C9" s="66"/>
      <c r="D9" s="74"/>
      <c r="E9" s="74"/>
      <c r="F9" s="74"/>
      <c r="G9" s="74"/>
      <c r="H9" s="74"/>
      <c r="I9" s="74"/>
      <c r="J9" s="74"/>
      <c r="K9" s="67"/>
      <c r="L9" s="67"/>
      <c r="M9" s="67"/>
      <c r="N9" s="67"/>
      <c r="O9" s="67"/>
      <c r="P9" s="67"/>
      <c r="Q9" s="67"/>
      <c r="R9" s="67"/>
      <c r="S9" s="18"/>
      <c r="T9" s="18"/>
      <c r="U9" s="18"/>
      <c r="V9" s="18"/>
      <c r="W9" s="18"/>
      <c r="X9" s="18"/>
      <c r="Y9" s="13"/>
    </row>
    <row r="10" spans="2:25" s="68" customFormat="1" ht="15" customHeight="1" x14ac:dyDescent="0.2">
      <c r="B10" s="75">
        <v>2020</v>
      </c>
      <c r="C10" s="66"/>
      <c r="D10" s="76">
        <v>28674</v>
      </c>
      <c r="E10" s="76">
        <v>79121</v>
      </c>
      <c r="F10" s="76"/>
      <c r="G10" s="76">
        <v>4918720.1220000004</v>
      </c>
      <c r="H10" s="76"/>
      <c r="I10" s="76">
        <f>2748871.742/2</f>
        <v>1374435.871</v>
      </c>
      <c r="J10" s="76"/>
      <c r="K10" s="12">
        <v>3501</v>
      </c>
      <c r="L10" s="13">
        <v>12.209667294413057</v>
      </c>
      <c r="M10" s="12">
        <v>3799</v>
      </c>
      <c r="N10" s="110" t="s">
        <v>357</v>
      </c>
      <c r="O10" s="13">
        <v>13.248936318616167</v>
      </c>
      <c r="P10" s="110" t="s">
        <v>357</v>
      </c>
      <c r="Q10" s="76">
        <v>3219</v>
      </c>
      <c r="R10" s="76">
        <v>2707</v>
      </c>
      <c r="S10" s="113">
        <v>60.13</v>
      </c>
      <c r="U10" s="196">
        <v>4.5</v>
      </c>
      <c r="V10" s="97">
        <v>11.63</v>
      </c>
      <c r="W10" s="97"/>
      <c r="X10" s="97">
        <v>13.62</v>
      </c>
      <c r="Y10" s="13"/>
    </row>
    <row r="11" spans="2:25" s="68" customFormat="1" ht="15" customHeight="1" x14ac:dyDescent="0.2">
      <c r="B11" s="75">
        <v>2019</v>
      </c>
      <c r="C11" s="66"/>
      <c r="D11" s="76">
        <v>28661</v>
      </c>
      <c r="E11" s="76">
        <v>79401</v>
      </c>
      <c r="F11" s="76"/>
      <c r="G11" s="76">
        <v>5762695.0259999996</v>
      </c>
      <c r="H11" s="76"/>
      <c r="I11" s="76">
        <v>1781459.6440000001</v>
      </c>
      <c r="J11" s="76"/>
      <c r="K11" s="12">
        <v>4211</v>
      </c>
      <c r="L11" s="13">
        <v>14.692439203098287</v>
      </c>
      <c r="M11" s="12">
        <v>3676</v>
      </c>
      <c r="N11" s="110" t="s">
        <v>274</v>
      </c>
      <c r="O11" s="13">
        <v>12.825791144761173</v>
      </c>
      <c r="P11" s="110" t="s">
        <v>274</v>
      </c>
      <c r="Q11" s="76">
        <v>3441</v>
      </c>
      <c r="R11" s="76">
        <v>2458</v>
      </c>
      <c r="S11" s="113">
        <v>57.54</v>
      </c>
      <c r="U11" s="196">
        <v>4.46</v>
      </c>
      <c r="V11" s="97">
        <v>10.82</v>
      </c>
      <c r="W11" s="97"/>
      <c r="X11" s="97">
        <v>11.88</v>
      </c>
      <c r="Y11" s="13"/>
    </row>
    <row r="12" spans="2:25" s="68" customFormat="1" ht="15" customHeight="1" x14ac:dyDescent="0.2">
      <c r="B12" s="75">
        <v>2018</v>
      </c>
      <c r="C12" s="66"/>
      <c r="D12" s="76">
        <v>27875</v>
      </c>
      <c r="E12" s="76">
        <v>74369</v>
      </c>
      <c r="F12" s="76"/>
      <c r="G12" s="76">
        <v>5108489.2050000001</v>
      </c>
      <c r="H12" s="76"/>
      <c r="I12" s="76">
        <v>1641265.696</v>
      </c>
      <c r="J12" s="76"/>
      <c r="K12" s="12">
        <v>4502</v>
      </c>
      <c r="L12" s="13">
        <v>16.149999999999999</v>
      </c>
      <c r="M12" s="12">
        <v>3442</v>
      </c>
      <c r="N12" s="110"/>
      <c r="O12" s="13">
        <v>12.347982062780268</v>
      </c>
      <c r="P12" s="94"/>
      <c r="Q12" s="76">
        <v>3221</v>
      </c>
      <c r="R12" s="76">
        <v>2264</v>
      </c>
      <c r="S12" s="113">
        <v>57.89</v>
      </c>
      <c r="U12" s="196">
        <v>4.45</v>
      </c>
      <c r="V12" s="97">
        <v>11.39</v>
      </c>
      <c r="W12" s="97"/>
      <c r="X12" s="97">
        <v>12.77</v>
      </c>
      <c r="Y12" s="13"/>
    </row>
    <row r="13" spans="2:25" s="68" customFormat="1" ht="15" customHeight="1" x14ac:dyDescent="0.2">
      <c r="B13" s="75">
        <v>2017</v>
      </c>
      <c r="C13" s="66"/>
      <c r="D13" s="76">
        <v>26400</v>
      </c>
      <c r="E13" s="76">
        <v>69260</v>
      </c>
      <c r="F13" s="76"/>
      <c r="G13" s="76">
        <v>4680514.2240000004</v>
      </c>
      <c r="H13" s="76"/>
      <c r="I13" s="76">
        <v>1505659.5430000001</v>
      </c>
      <c r="J13" s="76"/>
      <c r="K13" s="12">
        <v>4272</v>
      </c>
      <c r="L13" s="13">
        <v>16.18181818181818</v>
      </c>
      <c r="M13" s="12">
        <v>3022</v>
      </c>
      <c r="N13" s="110"/>
      <c r="O13" s="13">
        <v>11.446969696969697</v>
      </c>
      <c r="P13" s="94"/>
      <c r="Q13" s="76">
        <v>2922</v>
      </c>
      <c r="R13" s="76">
        <v>2218</v>
      </c>
      <c r="S13" s="113">
        <v>56.97</v>
      </c>
      <c r="U13" s="196">
        <v>4.55</v>
      </c>
      <c r="V13" s="97">
        <v>11.47</v>
      </c>
      <c r="W13" s="97"/>
      <c r="X13" s="97">
        <v>13.23</v>
      </c>
      <c r="Y13" s="13"/>
    </row>
    <row r="14" spans="2:25" s="68" customFormat="1" ht="15" customHeight="1" x14ac:dyDescent="0.2">
      <c r="B14" s="75">
        <v>2016</v>
      </c>
      <c r="C14" s="66"/>
      <c r="D14" s="76">
        <v>25108</v>
      </c>
      <c r="E14" s="76">
        <v>64881</v>
      </c>
      <c r="F14" s="76"/>
      <c r="G14" s="76">
        <v>4089424.0060000001</v>
      </c>
      <c r="H14" s="76"/>
      <c r="I14" s="76">
        <v>1295720.3089999999</v>
      </c>
      <c r="J14" s="76"/>
      <c r="K14" s="12">
        <v>3911</v>
      </c>
      <c r="L14" s="13">
        <v>15.576708618766927</v>
      </c>
      <c r="M14" s="12">
        <v>2970</v>
      </c>
      <c r="N14" s="110"/>
      <c r="O14" s="13">
        <v>11.828899155647603</v>
      </c>
      <c r="P14" s="94"/>
      <c r="Q14" s="76">
        <v>2852</v>
      </c>
      <c r="R14" s="76">
        <v>2011</v>
      </c>
      <c r="S14" s="68">
        <v>55.51</v>
      </c>
      <c r="U14" s="196">
        <v>4.9000000000000004</v>
      </c>
      <c r="V14" s="97">
        <v>12.1</v>
      </c>
      <c r="W14" s="97"/>
      <c r="X14" s="97">
        <v>15</v>
      </c>
      <c r="Y14" s="13"/>
    </row>
    <row r="15" spans="2:25" s="68" customFormat="1" ht="15" customHeight="1" x14ac:dyDescent="0.2">
      <c r="B15" s="75">
        <v>2015</v>
      </c>
      <c r="C15" s="66"/>
      <c r="D15" s="76">
        <v>24361</v>
      </c>
      <c r="E15" s="76">
        <v>62293</v>
      </c>
      <c r="F15" s="76"/>
      <c r="G15" s="76">
        <v>3897567.395</v>
      </c>
      <c r="H15" s="76"/>
      <c r="I15" s="76">
        <v>1172505.3829999999</v>
      </c>
      <c r="J15" s="76"/>
      <c r="K15" s="12">
        <v>3893</v>
      </c>
      <c r="L15" s="13">
        <v>15.98</v>
      </c>
      <c r="M15" s="12">
        <v>3235</v>
      </c>
      <c r="N15" s="111"/>
      <c r="O15" s="13">
        <v>13.279422027010385</v>
      </c>
      <c r="P15" s="111"/>
      <c r="Q15" s="76">
        <v>2645</v>
      </c>
      <c r="R15" s="76">
        <v>4125</v>
      </c>
      <c r="S15" s="13">
        <v>66.64</v>
      </c>
      <c r="T15" s="55"/>
      <c r="U15" s="103">
        <v>5.13</v>
      </c>
      <c r="V15" s="97">
        <v>13.9</v>
      </c>
      <c r="W15" s="97"/>
      <c r="X15" s="47">
        <v>15.41</v>
      </c>
    </row>
    <row r="16" spans="2:25" s="68" customFormat="1" ht="15" customHeight="1" x14ac:dyDescent="0.2">
      <c r="B16" s="227" t="s">
        <v>201</v>
      </c>
      <c r="C16" s="227"/>
      <c r="D16" s="76"/>
      <c r="E16" s="76"/>
      <c r="F16" s="76"/>
      <c r="G16" s="76"/>
      <c r="H16" s="76"/>
      <c r="I16" s="76"/>
      <c r="J16" s="76"/>
      <c r="K16" s="76"/>
      <c r="L16" s="191"/>
      <c r="M16" s="12"/>
      <c r="N16" s="12"/>
      <c r="O16" s="13"/>
      <c r="P16" s="76"/>
      <c r="Q16" s="76"/>
      <c r="R16" s="76"/>
      <c r="S16" s="103"/>
      <c r="T16" s="55"/>
      <c r="U16" s="103"/>
      <c r="V16" s="97"/>
      <c r="W16" s="97"/>
      <c r="X16" s="97"/>
    </row>
    <row r="17" spans="2:25" s="68" customFormat="1" ht="15" customHeight="1" x14ac:dyDescent="0.2">
      <c r="B17" s="75">
        <v>2020</v>
      </c>
      <c r="C17" s="281"/>
      <c r="D17" s="76">
        <v>1583</v>
      </c>
      <c r="E17" s="76">
        <v>3565</v>
      </c>
      <c r="F17" s="76"/>
      <c r="G17" s="76">
        <v>158583.829</v>
      </c>
      <c r="H17" s="76"/>
      <c r="I17" s="76">
        <v>52975.364000000001</v>
      </c>
      <c r="J17" s="76"/>
      <c r="K17" s="12">
        <v>161</v>
      </c>
      <c r="L17" s="13">
        <v>10.170562223626026</v>
      </c>
      <c r="M17" s="12">
        <v>238</v>
      </c>
      <c r="N17" s="110" t="s">
        <v>357</v>
      </c>
      <c r="O17" s="13">
        <v>15.034744156664562</v>
      </c>
      <c r="P17" s="110" t="s">
        <v>357</v>
      </c>
      <c r="Q17" s="76">
        <v>175</v>
      </c>
      <c r="R17" s="76">
        <v>171</v>
      </c>
      <c r="S17" s="113">
        <v>64.040000000000006</v>
      </c>
      <c r="U17" s="196">
        <v>31.84</v>
      </c>
      <c r="V17" s="97">
        <v>63.55</v>
      </c>
      <c r="W17" s="97"/>
      <c r="X17" s="97">
        <v>73.92</v>
      </c>
      <c r="Y17" s="13"/>
    </row>
    <row r="18" spans="2:25" s="68" customFormat="1" ht="15" customHeight="1" x14ac:dyDescent="0.2">
      <c r="B18" s="75">
        <v>2019</v>
      </c>
      <c r="C18" s="227"/>
      <c r="D18" s="76">
        <v>1612</v>
      </c>
      <c r="E18" s="76">
        <v>3511</v>
      </c>
      <c r="F18" s="76"/>
      <c r="G18" s="76">
        <v>226400.77799999999</v>
      </c>
      <c r="H18" s="76"/>
      <c r="I18" s="76">
        <v>62188.65</v>
      </c>
      <c r="J18" s="76"/>
      <c r="K18" s="12">
        <v>224</v>
      </c>
      <c r="L18" s="13">
        <v>13.895781637717123</v>
      </c>
      <c r="M18" s="12">
        <v>192</v>
      </c>
      <c r="N18" s="110" t="s">
        <v>274</v>
      </c>
      <c r="O18" s="13">
        <v>11.910669975186105</v>
      </c>
      <c r="P18" s="110" t="s">
        <v>274</v>
      </c>
      <c r="Q18" s="76">
        <v>220</v>
      </c>
      <c r="R18" s="76">
        <v>152</v>
      </c>
      <c r="S18" s="113">
        <v>68.78</v>
      </c>
      <c r="U18" s="196">
        <v>30.11</v>
      </c>
      <c r="V18" s="97">
        <v>68.78</v>
      </c>
      <c r="W18" s="97"/>
      <c r="X18" s="97">
        <v>65.94</v>
      </c>
      <c r="Y18" s="13"/>
    </row>
    <row r="19" spans="2:25" s="68" customFormat="1" ht="15" customHeight="1" x14ac:dyDescent="0.2">
      <c r="B19" s="75">
        <v>2018</v>
      </c>
      <c r="C19" s="227"/>
      <c r="D19" s="76">
        <v>1532</v>
      </c>
      <c r="E19" s="76">
        <v>3099</v>
      </c>
      <c r="F19" s="76"/>
      <c r="G19" s="76">
        <v>223274.6</v>
      </c>
      <c r="H19" s="76"/>
      <c r="I19" s="76">
        <v>66160.448999999993</v>
      </c>
      <c r="J19" s="76"/>
      <c r="K19" s="12">
        <v>267</v>
      </c>
      <c r="L19" s="13" t="s">
        <v>2</v>
      </c>
      <c r="M19" s="12">
        <v>145</v>
      </c>
      <c r="N19" s="110"/>
      <c r="O19" s="13">
        <v>9.464751958224543</v>
      </c>
      <c r="P19" s="94"/>
      <c r="Q19" s="76">
        <v>182</v>
      </c>
      <c r="R19" s="76">
        <v>153</v>
      </c>
      <c r="S19" s="113">
        <v>73.209999999999994</v>
      </c>
      <c r="U19" s="196">
        <v>25.4</v>
      </c>
      <c r="V19" s="97">
        <v>67.27</v>
      </c>
      <c r="W19" s="97"/>
      <c r="X19" s="97">
        <v>70.58</v>
      </c>
    </row>
    <row r="20" spans="2:25" s="68" customFormat="1" ht="15" customHeight="1" x14ac:dyDescent="0.2">
      <c r="B20" s="75">
        <v>2017</v>
      </c>
      <c r="C20" s="227"/>
      <c r="D20" s="76">
        <v>1383</v>
      </c>
      <c r="E20" s="76">
        <v>2878</v>
      </c>
      <c r="F20" s="76"/>
      <c r="G20" s="76">
        <v>203894.90100000001</v>
      </c>
      <c r="H20" s="76"/>
      <c r="I20" s="76">
        <v>63858.572</v>
      </c>
      <c r="J20" s="76"/>
      <c r="K20" s="12">
        <v>221</v>
      </c>
      <c r="L20" s="13">
        <v>15.979754157628346</v>
      </c>
      <c r="M20" s="12">
        <v>122</v>
      </c>
      <c r="N20" s="110"/>
      <c r="O20" s="13">
        <v>8.821402747650037</v>
      </c>
      <c r="P20" s="94"/>
      <c r="Q20" s="76">
        <v>177</v>
      </c>
      <c r="R20" s="76">
        <v>128</v>
      </c>
      <c r="S20" s="113">
        <v>70.33</v>
      </c>
      <c r="U20" s="196">
        <v>27.14</v>
      </c>
      <c r="V20" s="97">
        <v>66.86</v>
      </c>
      <c r="W20" s="97"/>
      <c r="X20" s="97">
        <v>73.010000000000005</v>
      </c>
    </row>
    <row r="21" spans="2:25" s="68" customFormat="1" ht="15" customHeight="1" x14ac:dyDescent="0.2">
      <c r="B21" s="75">
        <v>2016</v>
      </c>
      <c r="C21" s="227"/>
      <c r="D21" s="76">
        <v>1283</v>
      </c>
      <c r="E21" s="76">
        <v>2612</v>
      </c>
      <c r="F21" s="76"/>
      <c r="G21" s="76">
        <v>175074.89300000001</v>
      </c>
      <c r="H21" s="76"/>
      <c r="I21" s="76">
        <v>59730.451999999997</v>
      </c>
      <c r="J21" s="76"/>
      <c r="K21" s="12">
        <v>209</v>
      </c>
      <c r="L21" s="13">
        <v>16.289945440374122</v>
      </c>
      <c r="M21" s="12">
        <v>127</v>
      </c>
      <c r="N21" s="110"/>
      <c r="O21" s="13">
        <v>9.8986749805144196</v>
      </c>
      <c r="P21" s="94"/>
      <c r="Q21" s="76">
        <v>151</v>
      </c>
      <c r="R21" s="76">
        <v>100</v>
      </c>
      <c r="S21" s="68">
        <v>63.29</v>
      </c>
      <c r="T21" s="55"/>
      <c r="U21" s="103">
        <v>25.69</v>
      </c>
      <c r="V21" s="97">
        <v>68.7</v>
      </c>
      <c r="W21" s="97"/>
      <c r="X21" s="97">
        <v>76.37</v>
      </c>
    </row>
    <row r="22" spans="2:25" s="68" customFormat="1" ht="15" customHeight="1" x14ac:dyDescent="0.2">
      <c r="B22" s="75">
        <v>2015</v>
      </c>
      <c r="C22" s="227"/>
      <c r="D22" s="76">
        <v>1204</v>
      </c>
      <c r="E22" s="76">
        <v>2455</v>
      </c>
      <c r="F22" s="76"/>
      <c r="G22" s="76">
        <v>198469.77299999999</v>
      </c>
      <c r="H22" s="76"/>
      <c r="I22" s="76">
        <v>51969.436000000002</v>
      </c>
      <c r="J22" s="76"/>
      <c r="K22" s="12">
        <v>182</v>
      </c>
      <c r="L22" s="13">
        <v>15.11627906976744</v>
      </c>
      <c r="M22" s="12">
        <v>124</v>
      </c>
      <c r="N22" s="12"/>
      <c r="O22" s="13">
        <v>10.299003322259136</v>
      </c>
      <c r="P22" s="12"/>
      <c r="Q22" s="76">
        <v>124</v>
      </c>
      <c r="R22" s="76">
        <v>391</v>
      </c>
      <c r="S22" s="13">
        <v>77.12</v>
      </c>
      <c r="T22" s="55"/>
      <c r="U22" s="103">
        <v>25.87</v>
      </c>
      <c r="V22" s="14">
        <v>74.89</v>
      </c>
      <c r="W22" s="14"/>
      <c r="X22" s="14">
        <v>75.430000000000007</v>
      </c>
    </row>
    <row r="23" spans="2:25" s="68" customFormat="1" ht="15" customHeight="1" x14ac:dyDescent="0.2">
      <c r="B23" s="258" t="s">
        <v>202</v>
      </c>
      <c r="C23" s="173"/>
      <c r="D23" s="173"/>
      <c r="E23" s="112"/>
      <c r="F23" s="112"/>
      <c r="G23" s="112"/>
      <c r="H23" s="112"/>
      <c r="I23" s="12"/>
      <c r="J23" s="112"/>
      <c r="K23" s="12"/>
      <c r="L23" s="13"/>
      <c r="M23" s="12"/>
      <c r="N23" s="12"/>
      <c r="O23" s="13"/>
      <c r="P23" s="12"/>
      <c r="Q23" s="76"/>
      <c r="R23" s="76"/>
      <c r="S23" s="103"/>
      <c r="T23" s="55"/>
      <c r="U23" s="103"/>
      <c r="V23" s="14"/>
      <c r="W23" s="14"/>
      <c r="X23" s="14"/>
      <c r="Y23" s="13"/>
    </row>
    <row r="24" spans="2:25" s="68" customFormat="1" ht="15" customHeight="1" x14ac:dyDescent="0.2">
      <c r="B24" s="75">
        <v>2020</v>
      </c>
      <c r="C24" s="173"/>
      <c r="D24" s="76">
        <v>2918</v>
      </c>
      <c r="E24" s="76">
        <v>5862</v>
      </c>
      <c r="F24" s="76"/>
      <c r="G24" s="76">
        <v>218577.33600000001</v>
      </c>
      <c r="H24" s="76"/>
      <c r="I24" s="76">
        <v>62765.046000000002</v>
      </c>
      <c r="J24" s="76"/>
      <c r="K24" s="12">
        <v>340</v>
      </c>
      <c r="L24" s="13">
        <v>11.651816312542836</v>
      </c>
      <c r="M24" s="12">
        <v>359</v>
      </c>
      <c r="N24" s="110" t="s">
        <v>357</v>
      </c>
      <c r="O24" s="13">
        <v>12.302947224126113</v>
      </c>
      <c r="P24" s="110" t="s">
        <v>357</v>
      </c>
      <c r="Q24" s="76">
        <v>283</v>
      </c>
      <c r="R24" s="76">
        <v>285</v>
      </c>
      <c r="S24" s="113">
        <v>62.36</v>
      </c>
      <c r="U24" s="196">
        <v>7.51</v>
      </c>
      <c r="V24" s="97">
        <v>24.05</v>
      </c>
      <c r="W24" s="97"/>
      <c r="X24" s="97">
        <v>21.89</v>
      </c>
      <c r="Y24" s="13"/>
    </row>
    <row r="25" spans="2:25" s="68" customFormat="1" ht="15" customHeight="1" x14ac:dyDescent="0.2">
      <c r="B25" s="75">
        <v>2019</v>
      </c>
      <c r="C25" s="227"/>
      <c r="D25" s="76">
        <v>2896</v>
      </c>
      <c r="E25" s="76">
        <v>5883</v>
      </c>
      <c r="F25" s="76"/>
      <c r="G25" s="76">
        <v>263522.81099999999</v>
      </c>
      <c r="H25" s="76"/>
      <c r="I25" s="76">
        <v>78848.945999999996</v>
      </c>
      <c r="J25" s="76"/>
      <c r="K25" s="12">
        <v>373</v>
      </c>
      <c r="L25" s="13">
        <v>12.879834254143645</v>
      </c>
      <c r="M25" s="12">
        <v>389</v>
      </c>
      <c r="N25" s="110" t="s">
        <v>274</v>
      </c>
      <c r="O25" s="13">
        <v>13.432320441988951</v>
      </c>
      <c r="P25" s="110" t="s">
        <v>274</v>
      </c>
      <c r="Q25" s="76">
        <v>352</v>
      </c>
      <c r="R25" s="76">
        <v>243</v>
      </c>
      <c r="S25" s="113">
        <v>61.06</v>
      </c>
      <c r="U25" s="196">
        <v>7.7</v>
      </c>
      <c r="V25" s="97">
        <v>24.88</v>
      </c>
      <c r="W25" s="97"/>
      <c r="X25" s="97">
        <v>21.78</v>
      </c>
      <c r="Y25" s="13"/>
    </row>
    <row r="26" spans="2:25" s="68" customFormat="1" ht="15" customHeight="1" x14ac:dyDescent="0.2">
      <c r="B26" s="75">
        <v>2018</v>
      </c>
      <c r="C26" s="227"/>
      <c r="D26" s="76">
        <v>2847</v>
      </c>
      <c r="E26" s="76">
        <v>5744</v>
      </c>
      <c r="F26" s="76"/>
      <c r="G26" s="76">
        <v>262568.86700000003</v>
      </c>
      <c r="H26" s="76"/>
      <c r="I26" s="76">
        <v>76619.926000000007</v>
      </c>
      <c r="J26" s="76"/>
      <c r="K26" s="12">
        <v>457</v>
      </c>
      <c r="L26" s="13" t="s">
        <v>2</v>
      </c>
      <c r="M26" s="12">
        <v>324</v>
      </c>
      <c r="N26" s="110"/>
      <c r="O26" s="13">
        <v>11.380400421496311</v>
      </c>
      <c r="P26" s="94"/>
      <c r="Q26" s="76">
        <v>307</v>
      </c>
      <c r="R26" s="76">
        <v>197</v>
      </c>
      <c r="S26" s="273">
        <v>53.1</v>
      </c>
      <c r="U26" s="196">
        <v>7.87</v>
      </c>
      <c r="V26" s="97">
        <v>27.43</v>
      </c>
      <c r="W26" s="97"/>
      <c r="X26" s="97">
        <v>24.49</v>
      </c>
      <c r="Y26" s="13"/>
    </row>
    <row r="27" spans="2:25" s="68" customFormat="1" ht="15" customHeight="1" x14ac:dyDescent="0.2">
      <c r="B27" s="75">
        <v>2017</v>
      </c>
      <c r="C27" s="227"/>
      <c r="D27" s="76">
        <v>2693</v>
      </c>
      <c r="E27" s="76">
        <v>5213</v>
      </c>
      <c r="F27" s="76"/>
      <c r="G27" s="76">
        <v>245012.95199999999</v>
      </c>
      <c r="H27" s="76"/>
      <c r="I27" s="76">
        <v>70023.482000000004</v>
      </c>
      <c r="J27" s="76"/>
      <c r="K27" s="12">
        <v>398</v>
      </c>
      <c r="L27" s="13">
        <v>14.779056813962125</v>
      </c>
      <c r="M27" s="12">
        <v>312</v>
      </c>
      <c r="N27" s="110"/>
      <c r="O27" s="13">
        <v>11.585592276271814</v>
      </c>
      <c r="P27" s="94"/>
      <c r="Q27" s="76" t="s">
        <v>2</v>
      </c>
      <c r="R27" s="76">
        <v>213</v>
      </c>
      <c r="S27" s="113">
        <v>56.35</v>
      </c>
      <c r="U27" s="196">
        <v>8.2899999999999991</v>
      </c>
      <c r="V27" s="97">
        <v>32.71</v>
      </c>
      <c r="W27" s="97"/>
      <c r="X27" s="97">
        <v>31.87</v>
      </c>
      <c r="Y27" s="13"/>
    </row>
    <row r="28" spans="2:25" s="68" customFormat="1" ht="15" customHeight="1" x14ac:dyDescent="0.2">
      <c r="B28" s="75">
        <v>2016</v>
      </c>
      <c r="C28" s="227"/>
      <c r="D28" s="76">
        <v>2580</v>
      </c>
      <c r="E28" s="76">
        <v>4898</v>
      </c>
      <c r="F28" s="76"/>
      <c r="G28" s="76">
        <v>210974.179</v>
      </c>
      <c r="H28" s="76"/>
      <c r="I28" s="76">
        <v>56048.472999999998</v>
      </c>
      <c r="J28" s="76"/>
      <c r="K28" s="12">
        <v>371</v>
      </c>
      <c r="L28" s="13">
        <v>14.379844961240309</v>
      </c>
      <c r="M28" s="12">
        <v>284</v>
      </c>
      <c r="N28" s="110"/>
      <c r="O28" s="13">
        <v>11.007751937984496</v>
      </c>
      <c r="P28" s="94"/>
      <c r="Q28" s="76">
        <v>280</v>
      </c>
      <c r="R28" s="76">
        <v>227</v>
      </c>
      <c r="S28" s="196">
        <v>56.33</v>
      </c>
      <c r="T28" s="55"/>
      <c r="U28" s="103">
        <v>8.4700000000000006</v>
      </c>
      <c r="V28" s="97">
        <v>34.840000000000003</v>
      </c>
      <c r="W28" s="97"/>
      <c r="X28" s="97">
        <v>28.64</v>
      </c>
      <c r="Y28" s="13"/>
    </row>
    <row r="29" spans="2:25" s="68" customFormat="1" ht="15" customHeight="1" x14ac:dyDescent="0.2">
      <c r="B29" s="75">
        <v>2015</v>
      </c>
      <c r="C29" s="227"/>
      <c r="D29" s="76">
        <v>2538</v>
      </c>
      <c r="E29" s="76">
        <v>4817</v>
      </c>
      <c r="F29" s="76"/>
      <c r="G29" s="76">
        <v>192436.448</v>
      </c>
      <c r="H29" s="76"/>
      <c r="I29" s="76">
        <v>55675.724999999999</v>
      </c>
      <c r="J29" s="76"/>
      <c r="K29" s="12">
        <v>378</v>
      </c>
      <c r="L29" s="13">
        <v>14.893617021276595</v>
      </c>
      <c r="M29" s="12">
        <v>337</v>
      </c>
      <c r="N29" s="12"/>
      <c r="O29" s="13">
        <v>13.278171788810086</v>
      </c>
      <c r="P29" s="12"/>
      <c r="Q29" s="76">
        <v>305</v>
      </c>
      <c r="R29" s="76">
        <v>767</v>
      </c>
      <c r="S29" s="13">
        <v>71.680000000000007</v>
      </c>
      <c r="T29" s="55"/>
      <c r="U29" s="103">
        <v>8.3699999999999992</v>
      </c>
      <c r="V29" s="14">
        <v>32.49</v>
      </c>
      <c r="W29" s="14"/>
      <c r="X29" s="14">
        <v>34.409999999999997</v>
      </c>
      <c r="Y29" s="13"/>
    </row>
    <row r="30" spans="2:25" s="68" customFormat="1" ht="15" customHeight="1" x14ac:dyDescent="0.2">
      <c r="B30" s="227" t="s">
        <v>203</v>
      </c>
      <c r="C30" s="227"/>
      <c r="D30" s="112"/>
      <c r="E30" s="112"/>
      <c r="F30" s="112"/>
      <c r="G30" s="112"/>
      <c r="H30" s="112"/>
      <c r="I30" s="12"/>
      <c r="J30" s="112"/>
      <c r="K30" s="12"/>
      <c r="L30" s="13"/>
      <c r="M30" s="12"/>
      <c r="N30" s="12"/>
      <c r="O30" s="13"/>
      <c r="P30" s="12"/>
      <c r="Q30" s="76"/>
      <c r="R30" s="76"/>
      <c r="S30" s="103"/>
      <c r="T30" s="55"/>
      <c r="U30" s="103"/>
      <c r="V30" s="14"/>
      <c r="W30" s="14"/>
      <c r="X30" s="14"/>
      <c r="Y30" s="13"/>
    </row>
    <row r="31" spans="2:25" s="68" customFormat="1" ht="15" customHeight="1" x14ac:dyDescent="0.2">
      <c r="B31" s="75">
        <v>2020</v>
      </c>
      <c r="C31" s="281"/>
      <c r="D31" s="76">
        <v>14003</v>
      </c>
      <c r="E31" s="76">
        <v>48896</v>
      </c>
      <c r="F31" s="76"/>
      <c r="G31" s="76">
        <v>3457314.662</v>
      </c>
      <c r="H31" s="76"/>
      <c r="I31" s="76">
        <v>1004900.857</v>
      </c>
      <c r="J31" s="76"/>
      <c r="K31" s="12">
        <v>1691</v>
      </c>
      <c r="L31" s="13">
        <v>12.075983717774763</v>
      </c>
      <c r="M31" s="12">
        <v>1838</v>
      </c>
      <c r="N31" s="110" t="s">
        <v>357</v>
      </c>
      <c r="O31" s="13">
        <v>13.125758765978718</v>
      </c>
      <c r="P31" s="110" t="s">
        <v>357</v>
      </c>
      <c r="Q31" s="76">
        <v>1577</v>
      </c>
      <c r="R31" s="76">
        <v>1266</v>
      </c>
      <c r="S31" s="273">
        <v>59.8</v>
      </c>
      <c r="U31" s="196">
        <v>6.64</v>
      </c>
      <c r="V31" s="97">
        <v>15.69</v>
      </c>
      <c r="W31" s="97"/>
      <c r="X31" s="97">
        <v>17.510000000000002</v>
      </c>
      <c r="Y31" s="13"/>
    </row>
    <row r="32" spans="2:25" s="68" customFormat="1" ht="15" customHeight="1" x14ac:dyDescent="0.2">
      <c r="B32" s="75">
        <v>2019</v>
      </c>
      <c r="C32" s="227"/>
      <c r="D32" s="76">
        <v>14008</v>
      </c>
      <c r="E32" s="76">
        <v>49322</v>
      </c>
      <c r="F32" s="76"/>
      <c r="G32" s="76">
        <v>4067488.0279999999</v>
      </c>
      <c r="H32" s="76"/>
      <c r="I32" s="76">
        <v>1330848.825</v>
      </c>
      <c r="J32" s="76"/>
      <c r="K32" s="12">
        <v>2048</v>
      </c>
      <c r="L32" s="13">
        <v>14.620217018846374</v>
      </c>
      <c r="M32" s="12">
        <v>1841</v>
      </c>
      <c r="N32" s="110" t="s">
        <v>274</v>
      </c>
      <c r="O32" s="13">
        <v>13.142490005711021</v>
      </c>
      <c r="P32" s="110" t="s">
        <v>274</v>
      </c>
      <c r="Q32" s="76">
        <v>1616</v>
      </c>
      <c r="R32" s="76">
        <v>1226</v>
      </c>
      <c r="S32" s="113">
        <v>57.42</v>
      </c>
      <c r="U32" s="196">
        <v>6.91</v>
      </c>
      <c r="V32" s="97">
        <v>14.36</v>
      </c>
      <c r="W32" s="97"/>
      <c r="X32" s="97">
        <v>15.64</v>
      </c>
      <c r="Y32" s="13"/>
    </row>
    <row r="33" spans="2:25" s="68" customFormat="1" ht="15" customHeight="1" x14ac:dyDescent="0.2">
      <c r="B33" s="75">
        <v>2018</v>
      </c>
      <c r="C33" s="227"/>
      <c r="D33" s="76">
        <v>13667</v>
      </c>
      <c r="E33" s="76">
        <v>45922</v>
      </c>
      <c r="F33" s="76"/>
      <c r="G33" s="76">
        <v>3489816.1519999998</v>
      </c>
      <c r="H33" s="76"/>
      <c r="I33" s="76">
        <v>1199987.362</v>
      </c>
      <c r="J33" s="76"/>
      <c r="K33" s="12">
        <v>2117</v>
      </c>
      <c r="L33" s="13" t="s">
        <v>2</v>
      </c>
      <c r="M33" s="12">
        <v>1711</v>
      </c>
      <c r="N33" s="110"/>
      <c r="O33" s="13">
        <v>12.519206848613448</v>
      </c>
      <c r="P33" s="94"/>
      <c r="Q33" s="76">
        <v>1623</v>
      </c>
      <c r="R33" s="76">
        <v>1104</v>
      </c>
      <c r="S33" s="113">
        <v>57.38</v>
      </c>
      <c r="U33" s="196">
        <v>7.21</v>
      </c>
      <c r="V33" s="97">
        <v>14.96</v>
      </c>
      <c r="W33" s="97"/>
      <c r="X33" s="97">
        <v>15.88</v>
      </c>
      <c r="Y33" s="13"/>
    </row>
    <row r="34" spans="2:25" s="68" customFormat="1" ht="15" customHeight="1" x14ac:dyDescent="0.2">
      <c r="B34" s="75">
        <v>2017</v>
      </c>
      <c r="C34" s="227"/>
      <c r="D34" s="76">
        <v>13081</v>
      </c>
      <c r="E34" s="76">
        <v>43058</v>
      </c>
      <c r="F34" s="76"/>
      <c r="G34" s="76">
        <v>3199502.0210000002</v>
      </c>
      <c r="H34" s="76"/>
      <c r="I34" s="76">
        <v>1118944.193</v>
      </c>
      <c r="J34" s="76"/>
      <c r="K34" s="12">
        <v>2135</v>
      </c>
      <c r="L34" s="13">
        <v>16.32138215732742</v>
      </c>
      <c r="M34" s="12">
        <v>1498</v>
      </c>
      <c r="N34" s="110"/>
      <c r="O34" s="13">
        <v>11.451723874321534</v>
      </c>
      <c r="P34" s="94"/>
      <c r="Q34" s="76">
        <v>1431</v>
      </c>
      <c r="R34" s="76">
        <v>1091</v>
      </c>
      <c r="S34" s="113">
        <v>56.35</v>
      </c>
      <c r="U34" s="196">
        <v>7.31</v>
      </c>
      <c r="V34" s="97">
        <v>15.39</v>
      </c>
      <c r="W34" s="97"/>
      <c r="X34" s="97">
        <v>16.899999999999999</v>
      </c>
      <c r="Y34" s="13"/>
    </row>
    <row r="35" spans="2:25" s="68" customFormat="1" ht="15" customHeight="1" x14ac:dyDescent="0.2">
      <c r="B35" s="75">
        <v>2016</v>
      </c>
      <c r="C35" s="227"/>
      <c r="D35" s="76">
        <v>12397</v>
      </c>
      <c r="E35" s="76">
        <v>40137</v>
      </c>
      <c r="F35" s="76"/>
      <c r="G35" s="76">
        <v>2806199.5649999999</v>
      </c>
      <c r="H35" s="76"/>
      <c r="I35" s="76">
        <v>955195.57299999997</v>
      </c>
      <c r="J35" s="76"/>
      <c r="K35" s="12">
        <v>1924</v>
      </c>
      <c r="L35" s="13">
        <v>15.519883842865209</v>
      </c>
      <c r="M35" s="12">
        <v>1485</v>
      </c>
      <c r="N35" s="110"/>
      <c r="O35" s="13">
        <v>11.978704525288377</v>
      </c>
      <c r="P35" s="94"/>
      <c r="Q35" s="76">
        <v>1416</v>
      </c>
      <c r="R35" s="76">
        <v>929</v>
      </c>
      <c r="S35" s="68">
        <v>54.01</v>
      </c>
      <c r="T35" s="55"/>
      <c r="U35" s="103">
        <v>7.92</v>
      </c>
      <c r="V35" s="97">
        <v>15.86</v>
      </c>
      <c r="W35" s="97"/>
      <c r="X35" s="97">
        <v>18.29</v>
      </c>
      <c r="Y35" s="13"/>
    </row>
    <row r="36" spans="2:25" s="68" customFormat="1" ht="15" customHeight="1" x14ac:dyDescent="0.2">
      <c r="B36" s="75">
        <v>2015</v>
      </c>
      <c r="C36" s="227"/>
      <c r="D36" s="76">
        <v>12030</v>
      </c>
      <c r="E36" s="76">
        <v>38358</v>
      </c>
      <c r="F36" s="76"/>
      <c r="G36" s="76">
        <v>2645386.2820000001</v>
      </c>
      <c r="H36" s="76"/>
      <c r="I36" s="76">
        <v>861699.12199999997</v>
      </c>
      <c r="J36" s="76"/>
      <c r="K36" s="12">
        <v>1936</v>
      </c>
      <c r="L36" s="13">
        <v>16.093100581878637</v>
      </c>
      <c r="M36" s="12">
        <v>1577</v>
      </c>
      <c r="N36" s="12"/>
      <c r="O36" s="13">
        <v>13.10889443059019</v>
      </c>
      <c r="P36" s="12"/>
      <c r="Q36" s="76">
        <v>1235</v>
      </c>
      <c r="R36" s="76">
        <v>1341</v>
      </c>
      <c r="S36" s="13">
        <v>62.31</v>
      </c>
      <c r="T36" s="55"/>
      <c r="U36" s="103">
        <v>8.33</v>
      </c>
      <c r="V36" s="14">
        <v>17.27</v>
      </c>
      <c r="W36" s="14"/>
      <c r="X36" s="14">
        <v>20.14</v>
      </c>
      <c r="Y36" s="13"/>
    </row>
    <row r="37" spans="2:25" s="68" customFormat="1" ht="15" customHeight="1" x14ac:dyDescent="0.2">
      <c r="B37" s="227" t="s">
        <v>204</v>
      </c>
      <c r="C37" s="227"/>
      <c r="D37" s="112"/>
      <c r="E37" s="112"/>
      <c r="F37" s="112"/>
      <c r="G37" s="112"/>
      <c r="H37" s="112"/>
      <c r="I37" s="12"/>
      <c r="J37" s="112"/>
      <c r="K37" s="12"/>
      <c r="L37" s="13"/>
      <c r="M37" s="12"/>
      <c r="N37" s="12"/>
      <c r="O37" s="13"/>
      <c r="P37" s="12"/>
      <c r="Q37" s="76"/>
      <c r="R37" s="76"/>
      <c r="S37" s="103"/>
      <c r="T37" s="55"/>
      <c r="U37" s="103"/>
      <c r="V37" s="14"/>
      <c r="W37" s="14"/>
      <c r="X37" s="14"/>
      <c r="Y37" s="13"/>
    </row>
    <row r="38" spans="2:25" s="68" customFormat="1" ht="15" customHeight="1" x14ac:dyDescent="0.2">
      <c r="B38" s="75">
        <v>2020</v>
      </c>
      <c r="C38" s="281"/>
      <c r="D38" s="76">
        <v>1558</v>
      </c>
      <c r="E38" s="76">
        <v>4047</v>
      </c>
      <c r="F38" s="76"/>
      <c r="G38" s="76">
        <v>407417.14399999997</v>
      </c>
      <c r="H38" s="76"/>
      <c r="I38" s="76">
        <v>95949.444000000003</v>
      </c>
      <c r="J38" s="76"/>
      <c r="K38" s="12">
        <v>207</v>
      </c>
      <c r="L38" s="13">
        <v>13.286264441591783</v>
      </c>
      <c r="M38" s="12">
        <v>205</v>
      </c>
      <c r="N38" s="110" t="s">
        <v>357</v>
      </c>
      <c r="O38" s="13">
        <v>13.157894736842104</v>
      </c>
      <c r="P38" s="110" t="s">
        <v>357</v>
      </c>
      <c r="Q38" s="76">
        <v>202</v>
      </c>
      <c r="R38" s="76">
        <v>140</v>
      </c>
      <c r="S38" s="113">
        <v>54.26</v>
      </c>
      <c r="U38" s="196">
        <v>9.09</v>
      </c>
      <c r="V38" s="97">
        <v>48.02</v>
      </c>
      <c r="W38" s="97"/>
      <c r="X38" s="97">
        <v>31.78</v>
      </c>
      <c r="Y38" s="13"/>
    </row>
    <row r="39" spans="2:25" s="68" customFormat="1" ht="15" customHeight="1" x14ac:dyDescent="0.2">
      <c r="B39" s="75">
        <v>2019</v>
      </c>
      <c r="C39" s="227"/>
      <c r="D39" s="76">
        <v>1574</v>
      </c>
      <c r="E39" s="76">
        <v>4035</v>
      </c>
      <c r="F39" s="76"/>
      <c r="G39" s="76">
        <v>420088.44300000003</v>
      </c>
      <c r="H39" s="76"/>
      <c r="I39" s="76">
        <v>96830.402000000002</v>
      </c>
      <c r="J39" s="76"/>
      <c r="K39" s="12">
        <v>264</v>
      </c>
      <c r="L39" s="13">
        <v>16.772554002541295</v>
      </c>
      <c r="M39" s="12">
        <v>186</v>
      </c>
      <c r="N39" s="110" t="s">
        <v>274</v>
      </c>
      <c r="O39" s="13">
        <v>11.81702668360864</v>
      </c>
      <c r="P39" s="110" t="s">
        <v>274</v>
      </c>
      <c r="Q39" s="76">
        <v>187</v>
      </c>
      <c r="R39" s="76">
        <v>141</v>
      </c>
      <c r="S39" s="113">
        <v>57.79</v>
      </c>
      <c r="U39" s="196">
        <v>9.0500000000000007</v>
      </c>
      <c r="V39" s="97">
        <v>43.57</v>
      </c>
      <c r="W39" s="97"/>
      <c r="X39" s="97">
        <v>29.14</v>
      </c>
      <c r="Y39" s="13"/>
    </row>
    <row r="40" spans="2:25" s="68" customFormat="1" ht="15" customHeight="1" x14ac:dyDescent="0.2">
      <c r="B40" s="75">
        <v>2018</v>
      </c>
      <c r="C40" s="227"/>
      <c r="D40" s="76">
        <v>1513</v>
      </c>
      <c r="E40" s="76">
        <v>3805</v>
      </c>
      <c r="F40" s="76"/>
      <c r="G40" s="76">
        <v>383014.29</v>
      </c>
      <c r="H40" s="76"/>
      <c r="I40" s="76">
        <v>86885.434999999998</v>
      </c>
      <c r="J40" s="76"/>
      <c r="K40" s="12">
        <v>258</v>
      </c>
      <c r="L40" s="13" t="s">
        <v>2</v>
      </c>
      <c r="M40" s="12">
        <v>198</v>
      </c>
      <c r="N40" s="110"/>
      <c r="O40" s="13">
        <v>13.086582947785855</v>
      </c>
      <c r="P40" s="94"/>
      <c r="Q40" s="76">
        <v>185</v>
      </c>
      <c r="R40" s="76">
        <v>123</v>
      </c>
      <c r="S40" s="113">
        <v>54.91</v>
      </c>
      <c r="U40" s="196">
        <v>8.73</v>
      </c>
      <c r="V40" s="97">
        <v>45.36</v>
      </c>
      <c r="W40" s="97"/>
      <c r="X40" s="97">
        <v>28.78</v>
      </c>
      <c r="Y40" s="13"/>
    </row>
    <row r="41" spans="2:25" s="68" customFormat="1" ht="15" customHeight="1" x14ac:dyDescent="0.2">
      <c r="B41" s="75">
        <v>2017</v>
      </c>
      <c r="C41" s="227"/>
      <c r="D41" s="76">
        <v>1431</v>
      </c>
      <c r="E41" s="76">
        <v>3401</v>
      </c>
      <c r="F41" s="76"/>
      <c r="G41" s="76">
        <v>338754.96</v>
      </c>
      <c r="H41" s="76"/>
      <c r="I41" s="76">
        <v>69884.820999999996</v>
      </c>
      <c r="J41" s="76"/>
      <c r="K41" s="12">
        <v>244</v>
      </c>
      <c r="L41" s="13">
        <v>17.051013277428375</v>
      </c>
      <c r="M41" s="12">
        <v>176</v>
      </c>
      <c r="N41" s="110"/>
      <c r="O41" s="13">
        <v>12.299091544374562</v>
      </c>
      <c r="P41" s="94"/>
      <c r="Q41" s="76">
        <v>165</v>
      </c>
      <c r="R41" s="76">
        <v>130</v>
      </c>
      <c r="S41" s="273">
        <v>52</v>
      </c>
      <c r="U41" s="196">
        <v>9.09</v>
      </c>
      <c r="V41" s="97">
        <v>41.99</v>
      </c>
      <c r="W41" s="97"/>
      <c r="X41" s="97">
        <v>27.43</v>
      </c>
      <c r="Y41" s="13"/>
    </row>
    <row r="42" spans="2:25" s="68" customFormat="1" ht="15" customHeight="1" x14ac:dyDescent="0.2">
      <c r="B42" s="75">
        <v>2016</v>
      </c>
      <c r="C42" s="227"/>
      <c r="D42" s="76">
        <v>1343</v>
      </c>
      <c r="E42" s="76">
        <v>3108</v>
      </c>
      <c r="F42" s="76"/>
      <c r="G42" s="76">
        <v>258119.981</v>
      </c>
      <c r="H42" s="76"/>
      <c r="I42" s="76">
        <v>52643.661999999997</v>
      </c>
      <c r="J42" s="76"/>
      <c r="K42" s="12">
        <v>224</v>
      </c>
      <c r="L42" s="13">
        <v>16.679076693968728</v>
      </c>
      <c r="M42" s="12">
        <v>164</v>
      </c>
      <c r="N42" s="110"/>
      <c r="O42" s="13">
        <v>12.211466865227104</v>
      </c>
      <c r="P42" s="94"/>
      <c r="Q42" s="76">
        <v>162</v>
      </c>
      <c r="R42" s="76">
        <v>98</v>
      </c>
      <c r="S42" s="68">
        <v>50.52</v>
      </c>
      <c r="T42" s="55"/>
      <c r="U42" s="103">
        <v>8.14</v>
      </c>
      <c r="V42" s="97">
        <v>41.12</v>
      </c>
      <c r="W42" s="97"/>
      <c r="X42" s="97">
        <v>31.63</v>
      </c>
      <c r="Y42" s="13"/>
    </row>
    <row r="43" spans="2:25" s="68" customFormat="1" ht="15" customHeight="1" x14ac:dyDescent="0.2">
      <c r="B43" s="75">
        <v>2015</v>
      </c>
      <c r="C43" s="227"/>
      <c r="D43" s="76">
        <v>1346</v>
      </c>
      <c r="E43" s="76">
        <v>3031</v>
      </c>
      <c r="F43" s="76"/>
      <c r="G43" s="76">
        <v>250433.23199999999</v>
      </c>
      <c r="H43" s="76"/>
      <c r="I43" s="76">
        <v>48001.449000000001</v>
      </c>
      <c r="J43" s="76"/>
      <c r="K43" s="12">
        <v>250</v>
      </c>
      <c r="L43" s="13">
        <v>18.573551263001487</v>
      </c>
      <c r="M43" s="12">
        <v>231</v>
      </c>
      <c r="N43" s="12"/>
      <c r="O43" s="13">
        <v>17.161961367013372</v>
      </c>
      <c r="P43" s="12"/>
      <c r="Q43" s="76">
        <v>140</v>
      </c>
      <c r="R43" s="76">
        <v>152</v>
      </c>
      <c r="S43" s="13">
        <v>58.91</v>
      </c>
      <c r="T43" s="97"/>
      <c r="U43" s="97">
        <v>7.32</v>
      </c>
      <c r="V43" s="14">
        <v>40.17</v>
      </c>
      <c r="W43" s="14"/>
      <c r="X43" s="14">
        <v>32.53</v>
      </c>
      <c r="Y43" s="13"/>
    </row>
    <row r="44" spans="2:25" s="68" customFormat="1" ht="15" customHeight="1" x14ac:dyDescent="0.2">
      <c r="B44" s="258" t="s">
        <v>205</v>
      </c>
      <c r="C44" s="173"/>
      <c r="D44" s="173"/>
      <c r="E44" s="112"/>
      <c r="F44" s="112"/>
      <c r="G44" s="112"/>
      <c r="H44" s="112"/>
      <c r="I44" s="12"/>
      <c r="J44" s="112"/>
      <c r="K44" s="12"/>
      <c r="L44" s="13"/>
      <c r="M44" s="12"/>
      <c r="N44" s="12"/>
      <c r="O44" s="13"/>
      <c r="P44" s="12"/>
      <c r="Q44" s="76"/>
      <c r="R44" s="76"/>
      <c r="S44" s="103"/>
      <c r="T44" s="55"/>
      <c r="U44" s="103"/>
      <c r="V44" s="14"/>
      <c r="W44" s="14"/>
      <c r="X44" s="14"/>
      <c r="Y44" s="13"/>
    </row>
    <row r="45" spans="2:25" s="68" customFormat="1" ht="15" customHeight="1" x14ac:dyDescent="0.2">
      <c r="B45" s="75">
        <v>2020</v>
      </c>
      <c r="C45" s="173"/>
      <c r="D45" s="76">
        <v>1482</v>
      </c>
      <c r="E45" s="76">
        <v>2228</v>
      </c>
      <c r="F45" s="76"/>
      <c r="G45" s="76">
        <v>59741.050999999999</v>
      </c>
      <c r="H45" s="76"/>
      <c r="I45" s="76">
        <v>18352.891</v>
      </c>
      <c r="J45" s="76"/>
      <c r="K45" s="12">
        <v>156</v>
      </c>
      <c r="L45" s="13">
        <v>10.526315789473683</v>
      </c>
      <c r="M45" s="12">
        <v>178</v>
      </c>
      <c r="N45" s="110" t="s">
        <v>357</v>
      </c>
      <c r="O45" s="13">
        <v>12.010796221322536</v>
      </c>
      <c r="P45" s="110" t="s">
        <v>357</v>
      </c>
      <c r="Q45" s="76">
        <v>144</v>
      </c>
      <c r="R45" s="76">
        <v>152</v>
      </c>
      <c r="S45" s="113">
        <v>75.25</v>
      </c>
      <c r="U45" s="196">
        <v>7.27</v>
      </c>
      <c r="V45" s="97">
        <v>16.87</v>
      </c>
      <c r="W45" s="97"/>
      <c r="X45" s="97">
        <v>17.64</v>
      </c>
      <c r="Y45" s="13"/>
    </row>
    <row r="46" spans="2:25" s="68" customFormat="1" ht="15" customHeight="1" x14ac:dyDescent="0.2">
      <c r="B46" s="75">
        <v>2019</v>
      </c>
      <c r="C46" s="227"/>
      <c r="D46" s="76">
        <v>1467</v>
      </c>
      <c r="E46" s="76">
        <v>2194</v>
      </c>
      <c r="F46" s="76"/>
      <c r="G46" s="76">
        <v>63562.866000000002</v>
      </c>
      <c r="H46" s="76"/>
      <c r="I46" s="76">
        <v>20766.120999999999</v>
      </c>
      <c r="J46" s="76"/>
      <c r="K46" s="12">
        <v>172</v>
      </c>
      <c r="L46" s="13">
        <v>11.724608043626448</v>
      </c>
      <c r="M46" s="12">
        <v>141</v>
      </c>
      <c r="N46" s="110" t="s">
        <v>274</v>
      </c>
      <c r="O46" s="13">
        <v>9.6114519427402865</v>
      </c>
      <c r="P46" s="110" t="s">
        <v>274</v>
      </c>
      <c r="Q46" s="76">
        <v>176</v>
      </c>
      <c r="R46" s="76">
        <v>108</v>
      </c>
      <c r="S46" s="113">
        <v>64.67</v>
      </c>
      <c r="U46" s="196">
        <v>7.29</v>
      </c>
      <c r="V46" s="97">
        <v>18.5</v>
      </c>
      <c r="W46" s="97"/>
      <c r="X46" s="97">
        <v>23.25</v>
      </c>
      <c r="Y46" s="13"/>
    </row>
    <row r="47" spans="2:25" s="68" customFormat="1" ht="15" customHeight="1" x14ac:dyDescent="0.2">
      <c r="B47" s="75">
        <v>2018</v>
      </c>
      <c r="C47" s="227"/>
      <c r="D47" s="76">
        <v>1408</v>
      </c>
      <c r="E47" s="76">
        <v>2053</v>
      </c>
      <c r="F47" s="76"/>
      <c r="G47" s="76">
        <v>58810.343999999997</v>
      </c>
      <c r="H47" s="76"/>
      <c r="I47" s="76">
        <v>18880.197</v>
      </c>
      <c r="J47" s="76"/>
      <c r="K47" s="12">
        <v>202</v>
      </c>
      <c r="L47" s="13" t="s">
        <v>2</v>
      </c>
      <c r="M47" s="12">
        <v>118</v>
      </c>
      <c r="N47" s="110"/>
      <c r="O47" s="13">
        <v>8.3806818181818183</v>
      </c>
      <c r="P47" s="94"/>
      <c r="Q47" s="76">
        <v>138</v>
      </c>
      <c r="R47" s="76">
        <v>114</v>
      </c>
      <c r="S47" s="113">
        <v>67.06</v>
      </c>
      <c r="U47" s="196">
        <v>7.79</v>
      </c>
      <c r="V47" s="97">
        <v>20.56</v>
      </c>
      <c r="W47" s="97"/>
      <c r="X47" s="97">
        <v>25.54</v>
      </c>
      <c r="Y47" s="13"/>
    </row>
    <row r="48" spans="2:25" s="68" customFormat="1" ht="15" customHeight="1" x14ac:dyDescent="0.2">
      <c r="B48" s="75">
        <v>2017</v>
      </c>
      <c r="C48" s="227"/>
      <c r="D48" s="76">
        <v>1302</v>
      </c>
      <c r="E48" s="76">
        <v>1907</v>
      </c>
      <c r="F48" s="76"/>
      <c r="G48" s="76">
        <v>51844.911</v>
      </c>
      <c r="H48" s="76"/>
      <c r="I48" s="76">
        <v>15534</v>
      </c>
      <c r="J48" s="76"/>
      <c r="K48" s="12">
        <v>167</v>
      </c>
      <c r="L48" s="13">
        <v>12.826420890937021</v>
      </c>
      <c r="M48" s="12">
        <v>107</v>
      </c>
      <c r="N48" s="110"/>
      <c r="O48" s="13">
        <v>8.2181259600614442</v>
      </c>
      <c r="P48" s="94"/>
      <c r="Q48" s="76">
        <v>133</v>
      </c>
      <c r="R48" s="76">
        <v>100</v>
      </c>
      <c r="S48" s="113">
        <v>74.63</v>
      </c>
      <c r="U48" s="196">
        <v>8.2899999999999991</v>
      </c>
      <c r="V48" s="97">
        <v>22.06</v>
      </c>
      <c r="W48" s="97"/>
      <c r="X48" s="97">
        <v>27.33</v>
      </c>
      <c r="Y48" s="13"/>
    </row>
    <row r="49" spans="2:25" s="68" customFormat="1" ht="15" customHeight="1" x14ac:dyDescent="0.2">
      <c r="B49" s="75">
        <v>2016</v>
      </c>
      <c r="C49" s="227"/>
      <c r="D49" s="76">
        <v>1244</v>
      </c>
      <c r="E49" s="76">
        <v>1824</v>
      </c>
      <c r="F49" s="76"/>
      <c r="G49" s="76">
        <v>48784.326000000001</v>
      </c>
      <c r="H49" s="76"/>
      <c r="I49" s="76">
        <v>13056.991</v>
      </c>
      <c r="J49" s="76"/>
      <c r="K49" s="12">
        <v>170</v>
      </c>
      <c r="L49" s="13">
        <v>13.665594855305466</v>
      </c>
      <c r="M49" s="12">
        <v>101</v>
      </c>
      <c r="N49" s="110"/>
      <c r="O49" s="13">
        <v>8.1189710610932462</v>
      </c>
      <c r="P49" s="94"/>
      <c r="Q49" s="76">
        <v>111</v>
      </c>
      <c r="R49" s="76">
        <v>119</v>
      </c>
      <c r="S49" s="68">
        <v>64.67</v>
      </c>
      <c r="T49" s="55"/>
      <c r="U49" s="103">
        <v>7.29</v>
      </c>
      <c r="V49" s="97">
        <v>23.91</v>
      </c>
      <c r="W49" s="97"/>
      <c r="X49" s="97">
        <v>22.46</v>
      </c>
      <c r="Y49" s="13"/>
    </row>
    <row r="50" spans="2:25" s="68" customFormat="1" ht="15" customHeight="1" x14ac:dyDescent="0.2">
      <c r="B50" s="75">
        <v>2015</v>
      </c>
      <c r="C50" s="227"/>
      <c r="D50" s="76">
        <v>1160</v>
      </c>
      <c r="E50" s="76">
        <v>1751</v>
      </c>
      <c r="F50" s="76"/>
      <c r="G50" s="76">
        <v>46976.360999999997</v>
      </c>
      <c r="H50" s="76"/>
      <c r="I50" s="76">
        <v>11376.544</v>
      </c>
      <c r="J50" s="76"/>
      <c r="K50" s="12">
        <v>134</v>
      </c>
      <c r="L50" s="13">
        <v>11.551724137931034</v>
      </c>
      <c r="M50" s="12">
        <v>92</v>
      </c>
      <c r="N50" s="12"/>
      <c r="O50" s="13">
        <v>7.931034482758621</v>
      </c>
      <c r="P50" s="12"/>
      <c r="Q50" s="76">
        <v>140</v>
      </c>
      <c r="R50" s="76">
        <v>501</v>
      </c>
      <c r="S50" s="103">
        <v>78.77</v>
      </c>
      <c r="T50" s="55"/>
      <c r="U50" s="103">
        <v>7.48</v>
      </c>
      <c r="V50" s="14">
        <v>24.48</v>
      </c>
      <c r="W50" s="14"/>
      <c r="X50" s="14">
        <v>23.91</v>
      </c>
      <c r="Y50" s="13"/>
    </row>
    <row r="51" spans="2:25" s="68" customFormat="1" ht="15" customHeight="1" x14ac:dyDescent="0.2">
      <c r="B51" s="258" t="s">
        <v>206</v>
      </c>
      <c r="C51" s="173"/>
      <c r="D51" s="173"/>
      <c r="E51" s="112"/>
      <c r="F51" s="112"/>
      <c r="G51" s="112"/>
      <c r="H51" s="112"/>
      <c r="I51" s="12"/>
      <c r="J51" s="112"/>
      <c r="K51" s="12"/>
      <c r="L51" s="13"/>
      <c r="M51" s="12"/>
      <c r="N51" s="12"/>
      <c r="O51" s="13"/>
      <c r="P51" s="12"/>
      <c r="Q51" s="13"/>
      <c r="R51" s="76"/>
      <c r="S51" s="103"/>
      <c r="T51" s="55"/>
      <c r="U51" s="103"/>
      <c r="V51" s="14"/>
      <c r="W51" s="14"/>
      <c r="X51" s="14"/>
      <c r="Y51" s="13"/>
    </row>
    <row r="52" spans="2:25" s="68" customFormat="1" ht="15" customHeight="1" x14ac:dyDescent="0.2">
      <c r="B52" s="75">
        <v>2020</v>
      </c>
      <c r="C52" s="173"/>
      <c r="D52" s="76">
        <v>329</v>
      </c>
      <c r="E52" s="76">
        <v>615</v>
      </c>
      <c r="F52" s="76"/>
      <c r="G52" s="76">
        <v>11032.892</v>
      </c>
      <c r="H52" s="76"/>
      <c r="I52" s="76">
        <v>3937.029</v>
      </c>
      <c r="J52" s="76"/>
      <c r="K52" s="12">
        <v>37</v>
      </c>
      <c r="L52" s="13">
        <v>11.246200607902736</v>
      </c>
      <c r="M52" s="12">
        <v>49</v>
      </c>
      <c r="N52" s="110" t="s">
        <v>357</v>
      </c>
      <c r="O52" s="13">
        <v>14.893617021276595</v>
      </c>
      <c r="P52" s="110" t="s">
        <v>357</v>
      </c>
      <c r="Q52" s="76">
        <v>36</v>
      </c>
      <c r="R52" s="76">
        <v>26</v>
      </c>
      <c r="S52" s="113">
        <v>54.17</v>
      </c>
      <c r="U52" s="196">
        <v>19.02</v>
      </c>
      <c r="V52" s="97">
        <v>30.63</v>
      </c>
      <c r="W52" s="97"/>
      <c r="X52" s="97">
        <v>36.950000000000003</v>
      </c>
      <c r="Y52" s="13"/>
    </row>
    <row r="53" spans="2:25" s="68" customFormat="1" ht="15" customHeight="1" x14ac:dyDescent="0.2">
      <c r="B53" s="75">
        <v>2019</v>
      </c>
      <c r="C53" s="227"/>
      <c r="D53" s="76">
        <v>325</v>
      </c>
      <c r="E53" s="76">
        <v>616</v>
      </c>
      <c r="F53" s="76"/>
      <c r="G53" s="76">
        <v>16577.246999999999</v>
      </c>
      <c r="H53" s="76"/>
      <c r="I53" s="76">
        <v>6337.6729999999998</v>
      </c>
      <c r="J53" s="76"/>
      <c r="K53" s="12">
        <v>46</v>
      </c>
      <c r="L53" s="13">
        <v>14.153846153846153</v>
      </c>
      <c r="M53" s="12">
        <v>39</v>
      </c>
      <c r="N53" s="110" t="s">
        <v>274</v>
      </c>
      <c r="O53" s="13">
        <v>12</v>
      </c>
      <c r="P53" s="110" t="s">
        <v>274</v>
      </c>
      <c r="Q53" s="76">
        <v>33</v>
      </c>
      <c r="R53" s="76">
        <v>42</v>
      </c>
      <c r="S53" s="113">
        <v>72.41</v>
      </c>
      <c r="U53" s="196">
        <v>16.399999999999999</v>
      </c>
      <c r="V53" s="97">
        <v>26.4</v>
      </c>
      <c r="W53" s="97"/>
      <c r="X53" s="97">
        <v>29.8</v>
      </c>
      <c r="Y53" s="13"/>
    </row>
    <row r="54" spans="2:25" s="68" customFormat="1" ht="15" customHeight="1" x14ac:dyDescent="0.2">
      <c r="B54" s="75">
        <v>2018</v>
      </c>
      <c r="C54" s="227"/>
      <c r="D54" s="76">
        <v>319</v>
      </c>
      <c r="E54" s="76">
        <v>603</v>
      </c>
      <c r="F54" s="76"/>
      <c r="G54" s="76">
        <v>16935.259999999998</v>
      </c>
      <c r="H54" s="76"/>
      <c r="I54" s="76">
        <v>5966.6710000000003</v>
      </c>
      <c r="J54" s="76"/>
      <c r="K54" s="12">
        <v>48</v>
      </c>
      <c r="L54" s="13" t="s">
        <v>2</v>
      </c>
      <c r="M54" s="12">
        <v>40</v>
      </c>
      <c r="N54" s="110"/>
      <c r="O54" s="13">
        <v>12.539184952978054</v>
      </c>
      <c r="P54" s="94"/>
      <c r="Q54" s="76">
        <v>47</v>
      </c>
      <c r="R54" s="76">
        <v>26</v>
      </c>
      <c r="S54" s="113">
        <v>78.790000000000006</v>
      </c>
      <c r="U54" s="196">
        <v>15.75</v>
      </c>
      <c r="V54" s="97">
        <v>33.32</v>
      </c>
      <c r="W54" s="97"/>
      <c r="X54" s="97">
        <v>29.28</v>
      </c>
      <c r="Y54" s="13"/>
    </row>
    <row r="55" spans="2:25" s="68" customFormat="1" ht="15" customHeight="1" x14ac:dyDescent="0.2">
      <c r="B55" s="75">
        <v>2017</v>
      </c>
      <c r="C55" s="227"/>
      <c r="D55" s="76">
        <v>307</v>
      </c>
      <c r="E55" s="76">
        <v>560</v>
      </c>
      <c r="F55" s="76"/>
      <c r="G55" s="76">
        <v>14080.344999999999</v>
      </c>
      <c r="H55" s="76"/>
      <c r="I55" s="76">
        <v>5114.375</v>
      </c>
      <c r="J55" s="76"/>
      <c r="K55" s="12">
        <v>58</v>
      </c>
      <c r="L55" s="13">
        <v>18.892508143322477</v>
      </c>
      <c r="M55" s="12">
        <v>36</v>
      </c>
      <c r="N55" s="110"/>
      <c r="O55" s="13">
        <v>11.726384364820847</v>
      </c>
      <c r="P55" s="94"/>
      <c r="Q55" s="76">
        <v>31</v>
      </c>
      <c r="R55" s="76">
        <v>12</v>
      </c>
      <c r="S55" s="113">
        <v>44.44</v>
      </c>
      <c r="U55" s="196">
        <v>16.61</v>
      </c>
      <c r="V55" s="97">
        <v>28.22</v>
      </c>
      <c r="W55" s="97"/>
      <c r="X55" s="97">
        <v>35.51</v>
      </c>
      <c r="Y55" s="13"/>
    </row>
    <row r="56" spans="2:25" s="68" customFormat="1" ht="15" customHeight="1" x14ac:dyDescent="0.2">
      <c r="B56" s="75">
        <v>2016</v>
      </c>
      <c r="C56" s="227"/>
      <c r="D56" s="76">
        <v>268</v>
      </c>
      <c r="E56" s="76">
        <v>496</v>
      </c>
      <c r="F56" s="76"/>
      <c r="G56" s="76">
        <v>15146.64</v>
      </c>
      <c r="H56" s="76"/>
      <c r="I56" s="76">
        <v>4342.9309999999996</v>
      </c>
      <c r="J56" s="76"/>
      <c r="K56" s="12">
        <v>33</v>
      </c>
      <c r="L56" s="13">
        <v>12.313432835820896</v>
      </c>
      <c r="M56" s="12">
        <v>22</v>
      </c>
      <c r="N56" s="110"/>
      <c r="O56" s="13">
        <v>8.2089552238805972</v>
      </c>
      <c r="P56" s="94"/>
      <c r="Q56" s="76">
        <v>17</v>
      </c>
      <c r="R56" s="76">
        <v>26</v>
      </c>
      <c r="S56" s="196">
        <v>61.9</v>
      </c>
      <c r="T56" s="55"/>
      <c r="U56" s="103">
        <v>16.73</v>
      </c>
      <c r="V56" s="97">
        <v>46.26</v>
      </c>
      <c r="W56" s="97"/>
      <c r="X56" s="97">
        <v>36.369999999999997</v>
      </c>
      <c r="Y56" s="13"/>
    </row>
    <row r="57" spans="2:25" s="68" customFormat="1" ht="15" customHeight="1" x14ac:dyDescent="0.2">
      <c r="B57" s="75">
        <v>2015</v>
      </c>
      <c r="C57" s="227"/>
      <c r="D57" s="76">
        <v>271</v>
      </c>
      <c r="E57" s="76">
        <v>474</v>
      </c>
      <c r="F57" s="76"/>
      <c r="G57" s="76">
        <v>11732.992</v>
      </c>
      <c r="H57" s="76"/>
      <c r="I57" s="76">
        <v>3940.009</v>
      </c>
      <c r="J57" s="76"/>
      <c r="K57" s="12">
        <v>27</v>
      </c>
      <c r="L57" s="13">
        <v>9.9630996309963091</v>
      </c>
      <c r="M57" s="12">
        <v>37</v>
      </c>
      <c r="N57" s="12"/>
      <c r="O57" s="13">
        <v>13.653136531365314</v>
      </c>
      <c r="P57" s="12"/>
      <c r="Q57" s="76">
        <v>31</v>
      </c>
      <c r="R57" s="76">
        <v>73</v>
      </c>
      <c r="S57" s="103">
        <v>56.15</v>
      </c>
      <c r="T57" s="55"/>
      <c r="U57" s="103">
        <v>16.88</v>
      </c>
      <c r="V57" s="14">
        <v>35.08</v>
      </c>
      <c r="W57" s="14"/>
      <c r="X57" s="14">
        <v>35.97</v>
      </c>
      <c r="Y57" s="13"/>
    </row>
    <row r="58" spans="2:25" s="68" customFormat="1" ht="15" customHeight="1" x14ac:dyDescent="0.2">
      <c r="B58" s="258" t="s">
        <v>208</v>
      </c>
      <c r="C58" s="173"/>
      <c r="D58" s="173"/>
      <c r="E58" s="112"/>
      <c r="F58" s="112"/>
      <c r="G58" s="112"/>
      <c r="H58" s="112"/>
      <c r="I58" s="12"/>
      <c r="J58" s="112"/>
      <c r="K58" s="12"/>
      <c r="L58" s="13"/>
      <c r="M58" s="12"/>
      <c r="N58" s="12"/>
      <c r="O58" s="13"/>
      <c r="P58" s="12"/>
      <c r="Q58" s="76"/>
      <c r="R58" s="76"/>
      <c r="S58" s="103"/>
      <c r="T58" s="55"/>
      <c r="U58" s="103"/>
      <c r="V58" s="14"/>
      <c r="W58" s="14"/>
      <c r="X58" s="14"/>
      <c r="Y58" s="13"/>
    </row>
    <row r="59" spans="2:25" s="68" customFormat="1" ht="15" customHeight="1" x14ac:dyDescent="0.2">
      <c r="B59" s="75">
        <v>2020</v>
      </c>
      <c r="C59" s="173"/>
      <c r="D59" s="76">
        <v>1203</v>
      </c>
      <c r="E59" s="76">
        <v>2551</v>
      </c>
      <c r="F59" s="76"/>
      <c r="G59" s="76">
        <v>90211.54</v>
      </c>
      <c r="H59" s="76"/>
      <c r="I59" s="76">
        <v>29005.71</v>
      </c>
      <c r="J59" s="76"/>
      <c r="K59" s="12">
        <v>140</v>
      </c>
      <c r="L59" s="13">
        <v>11.637572734829593</v>
      </c>
      <c r="M59" s="12">
        <v>135</v>
      </c>
      <c r="N59" s="110" t="s">
        <v>357</v>
      </c>
      <c r="O59" s="13">
        <v>11.221945137157107</v>
      </c>
      <c r="P59" s="110" t="s">
        <v>357</v>
      </c>
      <c r="Q59" s="76">
        <v>118</v>
      </c>
      <c r="R59" s="76">
        <v>126</v>
      </c>
      <c r="S59" s="113">
        <v>61.76</v>
      </c>
      <c r="U59" s="196">
        <v>11.52</v>
      </c>
      <c r="V59" s="97">
        <v>22.87</v>
      </c>
      <c r="W59" s="97"/>
      <c r="X59" s="97">
        <v>26.02</v>
      </c>
      <c r="Y59" s="13"/>
    </row>
    <row r="60" spans="2:25" s="68" customFormat="1" ht="15" customHeight="1" x14ac:dyDescent="0.2">
      <c r="B60" s="75">
        <v>2019</v>
      </c>
      <c r="C60" s="227"/>
      <c r="D60" s="76">
        <v>1200</v>
      </c>
      <c r="E60" s="76">
        <v>2532</v>
      </c>
      <c r="F60" s="76"/>
      <c r="G60" s="76">
        <v>101291.469</v>
      </c>
      <c r="H60" s="76"/>
      <c r="I60" s="76">
        <v>30132.14</v>
      </c>
      <c r="J60" s="76"/>
      <c r="K60" s="12">
        <v>164</v>
      </c>
      <c r="L60" s="13">
        <v>13.666666666666666</v>
      </c>
      <c r="M60" s="12">
        <v>134</v>
      </c>
      <c r="N60" s="110" t="s">
        <v>274</v>
      </c>
      <c r="O60" s="13">
        <v>11.166666666666666</v>
      </c>
      <c r="P60" s="110" t="s">
        <v>274</v>
      </c>
      <c r="Q60" s="76">
        <v>160</v>
      </c>
      <c r="R60" s="76">
        <v>77</v>
      </c>
      <c r="S60" s="113">
        <v>48.13</v>
      </c>
      <c r="U60" s="196">
        <v>11.26</v>
      </c>
      <c r="V60" s="97">
        <v>24.39</v>
      </c>
      <c r="W60" s="97"/>
      <c r="X60" s="97">
        <v>22.12</v>
      </c>
      <c r="Y60" s="13"/>
    </row>
    <row r="61" spans="2:25" s="68" customFormat="1" ht="15" customHeight="1" x14ac:dyDescent="0.2">
      <c r="B61" s="75">
        <v>2018</v>
      </c>
      <c r="C61" s="227"/>
      <c r="D61" s="76">
        <v>1173</v>
      </c>
      <c r="E61" s="76">
        <v>2343</v>
      </c>
      <c r="F61" s="76"/>
      <c r="G61" s="76">
        <v>90416.562000000005</v>
      </c>
      <c r="H61" s="76"/>
      <c r="I61" s="76">
        <v>25381.137999999999</v>
      </c>
      <c r="J61" s="76"/>
      <c r="K61" s="12">
        <v>204</v>
      </c>
      <c r="L61" s="13" t="s">
        <v>2</v>
      </c>
      <c r="M61" s="12">
        <v>132</v>
      </c>
      <c r="N61" s="110"/>
      <c r="O61" s="13">
        <v>11.253196930946292</v>
      </c>
      <c r="P61" s="94"/>
      <c r="Q61" s="76">
        <v>110</v>
      </c>
      <c r="R61" s="76">
        <v>92</v>
      </c>
      <c r="S61" s="273">
        <v>57.5</v>
      </c>
      <c r="U61" s="196">
        <v>10.24</v>
      </c>
      <c r="V61" s="97">
        <v>26.53</v>
      </c>
      <c r="W61" s="97"/>
      <c r="X61" s="97">
        <v>21.33</v>
      </c>
      <c r="Y61" s="13"/>
    </row>
    <row r="62" spans="2:25" s="68" customFormat="1" ht="15" customHeight="1" x14ac:dyDescent="0.2">
      <c r="B62" s="75">
        <v>2017</v>
      </c>
      <c r="C62" s="227"/>
      <c r="D62" s="76">
        <v>1085</v>
      </c>
      <c r="E62" s="76">
        <v>2164</v>
      </c>
      <c r="F62" s="76"/>
      <c r="G62" s="76">
        <v>85584.697</v>
      </c>
      <c r="H62" s="76"/>
      <c r="I62" s="76">
        <v>23762.452000000001</v>
      </c>
      <c r="J62" s="76"/>
      <c r="K62" s="12">
        <v>160</v>
      </c>
      <c r="L62" s="13">
        <v>14.746543778801843</v>
      </c>
      <c r="M62" s="12">
        <v>119</v>
      </c>
      <c r="N62" s="110"/>
      <c r="O62" s="13">
        <v>10.967741935483872</v>
      </c>
      <c r="P62" s="94"/>
      <c r="Q62" s="76">
        <v>120</v>
      </c>
      <c r="R62" s="76">
        <v>95</v>
      </c>
      <c r="S62" s="113">
        <v>61.29</v>
      </c>
      <c r="U62" s="196">
        <v>10.58</v>
      </c>
      <c r="V62" s="97">
        <v>25.95</v>
      </c>
      <c r="W62" s="97"/>
      <c r="X62" s="97">
        <v>25.14</v>
      </c>
      <c r="Y62" s="13"/>
    </row>
    <row r="63" spans="2:25" s="68" customFormat="1" ht="15" customHeight="1" x14ac:dyDescent="0.2">
      <c r="B63" s="75">
        <v>2016</v>
      </c>
      <c r="C63" s="227"/>
      <c r="D63" s="76">
        <v>1040</v>
      </c>
      <c r="E63" s="76">
        <v>2075</v>
      </c>
      <c r="F63" s="76"/>
      <c r="G63" s="76">
        <v>73132.092000000004</v>
      </c>
      <c r="H63" s="76"/>
      <c r="I63" s="76">
        <v>20274.338</v>
      </c>
      <c r="J63" s="76"/>
      <c r="K63" s="12">
        <v>160</v>
      </c>
      <c r="L63" s="13">
        <v>15.384615384615385</v>
      </c>
      <c r="M63" s="12">
        <v>110</v>
      </c>
      <c r="N63" s="110"/>
      <c r="O63" s="13">
        <v>10.576923076923077</v>
      </c>
      <c r="P63" s="94"/>
      <c r="Q63" s="76">
        <v>118</v>
      </c>
      <c r="R63" s="76">
        <v>100</v>
      </c>
      <c r="S63" s="196">
        <v>63.69</v>
      </c>
      <c r="T63" s="55"/>
      <c r="U63" s="103">
        <v>10.27</v>
      </c>
      <c r="V63" s="97">
        <v>26.41</v>
      </c>
      <c r="W63" s="97"/>
      <c r="X63" s="97">
        <v>20.41</v>
      </c>
      <c r="Y63" s="13"/>
    </row>
    <row r="64" spans="2:25" s="68" customFormat="1" ht="15" customHeight="1" x14ac:dyDescent="0.2">
      <c r="B64" s="75">
        <v>2015</v>
      </c>
      <c r="C64" s="227"/>
      <c r="D64" s="76">
        <v>980</v>
      </c>
      <c r="E64" s="76">
        <v>1975</v>
      </c>
      <c r="F64" s="76"/>
      <c r="G64" s="76">
        <v>74393.668999999994</v>
      </c>
      <c r="H64" s="76"/>
      <c r="I64" s="76">
        <v>19676.456999999999</v>
      </c>
      <c r="J64" s="76"/>
      <c r="K64" s="12">
        <v>155</v>
      </c>
      <c r="L64" s="13">
        <v>15.816326530612246</v>
      </c>
      <c r="M64" s="12">
        <v>110</v>
      </c>
      <c r="N64" s="12"/>
      <c r="O64" s="13">
        <v>11.224489795918368</v>
      </c>
      <c r="P64" s="12"/>
      <c r="Q64" s="76">
        <v>114</v>
      </c>
      <c r="R64" s="76">
        <v>249</v>
      </c>
      <c r="S64" s="103">
        <v>68.599999999999994</v>
      </c>
      <c r="T64" s="55"/>
      <c r="U64" s="103">
        <v>9.92</v>
      </c>
      <c r="V64" s="14">
        <v>26.24</v>
      </c>
      <c r="W64" s="14"/>
      <c r="X64" s="14">
        <v>22.09</v>
      </c>
      <c r="Y64" s="13"/>
    </row>
    <row r="65" spans="2:25" s="68" customFormat="1" ht="15" customHeight="1" x14ac:dyDescent="0.2">
      <c r="B65" s="258" t="s">
        <v>209</v>
      </c>
      <c r="C65" s="173"/>
      <c r="D65" s="173"/>
      <c r="E65" s="112"/>
      <c r="F65" s="112"/>
      <c r="G65" s="112"/>
      <c r="H65" s="112"/>
      <c r="I65" s="12"/>
      <c r="J65" s="112"/>
      <c r="K65" s="12"/>
      <c r="L65" s="13"/>
      <c r="M65" s="12"/>
      <c r="N65" s="12"/>
      <c r="O65" s="13"/>
      <c r="P65" s="12"/>
      <c r="Q65" s="76"/>
      <c r="R65" s="76"/>
      <c r="S65" s="103"/>
      <c r="T65" s="55"/>
      <c r="U65" s="103"/>
      <c r="V65" s="14"/>
      <c r="W65" s="14"/>
      <c r="X65" s="14"/>
      <c r="Y65" s="13"/>
    </row>
    <row r="66" spans="2:25" s="68" customFormat="1" ht="15" customHeight="1" x14ac:dyDescent="0.2">
      <c r="B66" s="75">
        <v>2020</v>
      </c>
      <c r="C66" s="173"/>
      <c r="D66" s="76">
        <v>3751</v>
      </c>
      <c r="E66" s="76">
        <v>7866</v>
      </c>
      <c r="F66" s="76"/>
      <c r="G66" s="76">
        <v>416454.00199999998</v>
      </c>
      <c r="H66" s="76"/>
      <c r="I66" s="76">
        <v>80672.346000000005</v>
      </c>
      <c r="J66" s="76"/>
      <c r="K66" s="12">
        <v>579</v>
      </c>
      <c r="L66" s="13">
        <v>15.43588376432951</v>
      </c>
      <c r="M66" s="12">
        <v>561</v>
      </c>
      <c r="N66" s="110" t="s">
        <v>357</v>
      </c>
      <c r="O66" s="13">
        <v>14.95601173020528</v>
      </c>
      <c r="P66" s="110" t="s">
        <v>357</v>
      </c>
      <c r="Q66" s="76">
        <v>486</v>
      </c>
      <c r="R66" s="76">
        <v>385</v>
      </c>
      <c r="S66" s="113">
        <v>55.96</v>
      </c>
      <c r="U66" s="196">
        <v>6.19</v>
      </c>
      <c r="V66" s="97">
        <v>22.3</v>
      </c>
      <c r="W66" s="97"/>
      <c r="X66" s="97">
        <v>14.65</v>
      </c>
      <c r="Y66" s="13"/>
    </row>
    <row r="67" spans="2:25" s="68" customFormat="1" ht="15" customHeight="1" x14ac:dyDescent="0.2">
      <c r="B67" s="75">
        <v>2019</v>
      </c>
      <c r="C67" s="227"/>
      <c r="D67" s="76">
        <v>3732</v>
      </c>
      <c r="E67" s="76">
        <v>7943</v>
      </c>
      <c r="F67" s="76"/>
      <c r="G67" s="76">
        <v>481464.74200000003</v>
      </c>
      <c r="H67" s="76"/>
      <c r="I67" s="76">
        <v>117552.76700000001</v>
      </c>
      <c r="J67" s="76"/>
      <c r="K67" s="12">
        <v>662</v>
      </c>
      <c r="L67" s="13">
        <v>17.738478027867096</v>
      </c>
      <c r="M67" s="12">
        <v>529</v>
      </c>
      <c r="N67" s="110" t="s">
        <v>274</v>
      </c>
      <c r="O67" s="13">
        <v>14.174705251875668</v>
      </c>
      <c r="P67" s="110" t="s">
        <v>274</v>
      </c>
      <c r="Q67" s="76">
        <v>500</v>
      </c>
      <c r="R67" s="76">
        <v>330</v>
      </c>
      <c r="S67" s="113">
        <v>50.69</v>
      </c>
      <c r="U67" s="196">
        <v>7.39</v>
      </c>
      <c r="V67" s="97">
        <v>22.29</v>
      </c>
      <c r="W67" s="97"/>
      <c r="X67" s="97">
        <v>18.5</v>
      </c>
      <c r="Y67" s="13"/>
    </row>
    <row r="68" spans="2:25" s="68" customFormat="1" ht="15" customHeight="1" x14ac:dyDescent="0.2">
      <c r="B68" s="75">
        <v>2018</v>
      </c>
      <c r="C68" s="227"/>
      <c r="D68" s="76">
        <v>3630</v>
      </c>
      <c r="E68" s="76">
        <v>7636</v>
      </c>
      <c r="F68" s="76"/>
      <c r="G68" s="76">
        <v>469159.57799999998</v>
      </c>
      <c r="H68" s="76"/>
      <c r="I68" s="76">
        <v>126222.375</v>
      </c>
      <c r="J68" s="76"/>
      <c r="K68" s="12">
        <v>688</v>
      </c>
      <c r="L68" s="13" t="s">
        <v>2</v>
      </c>
      <c r="M68" s="12">
        <v>562</v>
      </c>
      <c r="N68" s="110"/>
      <c r="O68" s="13">
        <v>15.482093663911844</v>
      </c>
      <c r="P68" s="94"/>
      <c r="Q68" s="76">
        <v>454</v>
      </c>
      <c r="R68" s="76">
        <v>334</v>
      </c>
      <c r="S68" s="113">
        <v>56.61</v>
      </c>
      <c r="U68" s="196">
        <v>7.43</v>
      </c>
      <c r="V68" s="97">
        <v>21.53</v>
      </c>
      <c r="W68" s="97"/>
      <c r="X68" s="97">
        <v>17.510000000000002</v>
      </c>
      <c r="Y68" s="13"/>
    </row>
    <row r="69" spans="2:25" s="68" customFormat="1" ht="15" customHeight="1" x14ac:dyDescent="0.2">
      <c r="B69" s="75">
        <v>2017</v>
      </c>
      <c r="C69" s="227"/>
      <c r="D69" s="76">
        <v>3431</v>
      </c>
      <c r="E69" s="76">
        <v>7083</v>
      </c>
      <c r="F69" s="76"/>
      <c r="G69" s="76">
        <v>435459.92099999997</v>
      </c>
      <c r="H69" s="76"/>
      <c r="I69" s="76">
        <v>105572.45699999999</v>
      </c>
      <c r="J69" s="76"/>
      <c r="K69" s="12">
        <v>651</v>
      </c>
      <c r="L69" s="13">
        <v>18.974060040804432</v>
      </c>
      <c r="M69" s="12">
        <v>489</v>
      </c>
      <c r="N69" s="110"/>
      <c r="O69" s="13">
        <v>14.252404546779365</v>
      </c>
      <c r="P69" s="94"/>
      <c r="Q69" s="76">
        <v>426</v>
      </c>
      <c r="R69" s="76">
        <v>317</v>
      </c>
      <c r="S69" s="113">
        <v>52.66</v>
      </c>
      <c r="U69" s="196">
        <v>8.02</v>
      </c>
      <c r="V69" s="97">
        <v>22.8</v>
      </c>
      <c r="W69" s="97"/>
      <c r="X69" s="97">
        <v>20.05</v>
      </c>
      <c r="Y69" s="13"/>
    </row>
    <row r="70" spans="2:25" s="68" customFormat="1" ht="15" customHeight="1" x14ac:dyDescent="0.2">
      <c r="B70" s="75">
        <v>2016</v>
      </c>
      <c r="C70" s="227"/>
      <c r="D70" s="76">
        <v>3277</v>
      </c>
      <c r="E70" s="76">
        <v>6872</v>
      </c>
      <c r="F70" s="76"/>
      <c r="G70" s="76">
        <v>406600.054</v>
      </c>
      <c r="H70" s="76"/>
      <c r="I70" s="76">
        <v>105815.34600000001</v>
      </c>
      <c r="J70" s="76"/>
      <c r="K70" s="12">
        <v>590</v>
      </c>
      <c r="L70" s="13">
        <v>18.004272200183095</v>
      </c>
      <c r="M70" s="12">
        <v>475</v>
      </c>
      <c r="N70" s="110"/>
      <c r="O70" s="13">
        <v>14.494964906927068</v>
      </c>
      <c r="P70" s="94"/>
      <c r="Q70" s="76">
        <v>429</v>
      </c>
      <c r="R70" s="76">
        <v>290</v>
      </c>
      <c r="S70" s="68">
        <v>51.79</v>
      </c>
      <c r="T70" s="55"/>
      <c r="U70" s="103">
        <v>7.83</v>
      </c>
      <c r="V70" s="97">
        <v>22.34</v>
      </c>
      <c r="W70" s="97"/>
      <c r="X70" s="97">
        <v>19.84</v>
      </c>
      <c r="Y70" s="13"/>
    </row>
    <row r="71" spans="2:25" s="68" customFormat="1" ht="15" customHeight="1" x14ac:dyDescent="0.2">
      <c r="B71" s="75">
        <v>2015</v>
      </c>
      <c r="C71" s="227"/>
      <c r="D71" s="76">
        <v>3186</v>
      </c>
      <c r="E71" s="76">
        <v>6721</v>
      </c>
      <c r="F71" s="76"/>
      <c r="G71" s="76">
        <v>392615.93</v>
      </c>
      <c r="H71" s="76"/>
      <c r="I71" s="76">
        <v>97246.07</v>
      </c>
      <c r="J71" s="76"/>
      <c r="K71" s="12">
        <v>602</v>
      </c>
      <c r="L71" s="13">
        <v>18.895166352793471</v>
      </c>
      <c r="M71" s="12">
        <v>513</v>
      </c>
      <c r="N71" s="12"/>
      <c r="O71" s="13">
        <v>16.101694915254235</v>
      </c>
      <c r="P71" s="12"/>
      <c r="Q71" s="76">
        <v>398</v>
      </c>
      <c r="R71" s="76">
        <v>355</v>
      </c>
      <c r="S71" s="103">
        <v>55.04</v>
      </c>
      <c r="T71" s="55"/>
      <c r="U71" s="103">
        <v>7.51</v>
      </c>
      <c r="V71" s="14">
        <v>24.56</v>
      </c>
      <c r="W71" s="14"/>
      <c r="X71" s="14">
        <v>20.18</v>
      </c>
      <c r="Y71" s="13"/>
    </row>
    <row r="72" spans="2:25" s="68" customFormat="1" ht="15" customHeight="1" x14ac:dyDescent="0.2">
      <c r="B72" s="227" t="s">
        <v>210</v>
      </c>
      <c r="C72" s="227"/>
      <c r="D72" s="112"/>
      <c r="E72" s="112"/>
      <c r="F72" s="112"/>
      <c r="G72" s="112"/>
      <c r="H72" s="112"/>
      <c r="I72" s="12"/>
      <c r="J72" s="112"/>
      <c r="K72" s="12"/>
      <c r="L72" s="13"/>
      <c r="M72" s="12"/>
      <c r="N72" s="12"/>
      <c r="O72" s="13"/>
      <c r="P72" s="12"/>
      <c r="Q72" s="76"/>
      <c r="R72" s="76"/>
      <c r="S72" s="103"/>
      <c r="T72" s="55"/>
      <c r="U72" s="103"/>
      <c r="V72" s="14"/>
      <c r="W72" s="14"/>
      <c r="X72" s="14"/>
      <c r="Y72" s="13"/>
    </row>
    <row r="73" spans="2:25" s="68" customFormat="1" ht="15" customHeight="1" x14ac:dyDescent="0.2">
      <c r="B73" s="75">
        <v>2020</v>
      </c>
      <c r="C73" s="281"/>
      <c r="D73" s="76">
        <v>666</v>
      </c>
      <c r="E73" s="76">
        <v>1080</v>
      </c>
      <c r="F73" s="76"/>
      <c r="G73" s="76">
        <v>27730.667000000001</v>
      </c>
      <c r="H73" s="76"/>
      <c r="I73" s="76">
        <v>6401.7179999999998</v>
      </c>
      <c r="J73" s="76"/>
      <c r="K73" s="12">
        <v>73</v>
      </c>
      <c r="L73" s="13">
        <v>10.960960960960961</v>
      </c>
      <c r="M73" s="12">
        <v>95</v>
      </c>
      <c r="N73" s="110" t="s">
        <v>357</v>
      </c>
      <c r="O73" s="13">
        <v>14.264264264264265</v>
      </c>
      <c r="P73" s="110" t="s">
        <v>357</v>
      </c>
      <c r="Q73" s="76">
        <v>69</v>
      </c>
      <c r="R73" s="76">
        <v>69</v>
      </c>
      <c r="S73" s="113">
        <v>66.349999999999994</v>
      </c>
      <c r="U73" s="196">
        <v>13.61</v>
      </c>
      <c r="V73" s="97">
        <v>25.88</v>
      </c>
      <c r="W73" s="97"/>
      <c r="X73" s="97">
        <v>26.23</v>
      </c>
      <c r="Y73" s="13"/>
    </row>
    <row r="74" spans="2:25" s="68" customFormat="1" ht="15" customHeight="1" x14ac:dyDescent="0.2">
      <c r="B74" s="75">
        <v>2019</v>
      </c>
      <c r="C74" s="227"/>
      <c r="D74" s="76">
        <v>651</v>
      </c>
      <c r="E74" s="76">
        <v>1045</v>
      </c>
      <c r="F74" s="76"/>
      <c r="G74" s="76">
        <v>33388.307000000001</v>
      </c>
      <c r="H74" s="76"/>
      <c r="I74" s="76">
        <v>10160.144</v>
      </c>
      <c r="J74" s="76"/>
      <c r="K74" s="12">
        <v>88</v>
      </c>
      <c r="L74" s="13">
        <v>13.517665130568357</v>
      </c>
      <c r="M74" s="12">
        <v>73</v>
      </c>
      <c r="N74" s="110" t="s">
        <v>274</v>
      </c>
      <c r="O74" s="13">
        <v>11.213517665130567</v>
      </c>
      <c r="P74" s="110" t="s">
        <v>274</v>
      </c>
      <c r="Q74" s="76">
        <v>83</v>
      </c>
      <c r="R74" s="76">
        <v>46</v>
      </c>
      <c r="S74" s="113">
        <v>59.74</v>
      </c>
      <c r="U74" s="196">
        <v>14.45</v>
      </c>
      <c r="V74" s="97">
        <v>27.47</v>
      </c>
      <c r="W74" s="97"/>
      <c r="X74" s="97">
        <v>30.56</v>
      </c>
      <c r="Y74" s="13"/>
    </row>
    <row r="75" spans="2:25" s="68" customFormat="1" ht="15" customHeight="1" x14ac:dyDescent="0.2">
      <c r="B75" s="75">
        <v>2018</v>
      </c>
      <c r="C75" s="227"/>
      <c r="D75" s="76">
        <v>632</v>
      </c>
      <c r="E75" s="76">
        <v>979</v>
      </c>
      <c r="F75" s="76"/>
      <c r="G75" s="76">
        <v>31007.603999999999</v>
      </c>
      <c r="H75" s="76"/>
      <c r="I75" s="76">
        <v>9373.8639999999996</v>
      </c>
      <c r="J75" s="76"/>
      <c r="K75" s="12">
        <v>104</v>
      </c>
      <c r="L75" s="13" t="s">
        <v>2</v>
      </c>
      <c r="M75" s="12">
        <v>73</v>
      </c>
      <c r="N75" s="110"/>
      <c r="O75" s="13">
        <v>11.550632911392405</v>
      </c>
      <c r="P75" s="94"/>
      <c r="Q75" s="76">
        <v>56</v>
      </c>
      <c r="R75" s="76">
        <v>43</v>
      </c>
      <c r="S75" s="273">
        <v>58.9</v>
      </c>
      <c r="U75" s="196">
        <v>14.91</v>
      </c>
      <c r="V75" s="97">
        <v>29.19</v>
      </c>
      <c r="W75" s="97"/>
      <c r="X75" s="97">
        <v>30.88</v>
      </c>
      <c r="Y75" s="13"/>
    </row>
    <row r="76" spans="2:25" s="68" customFormat="1" ht="15" customHeight="1" x14ac:dyDescent="0.2">
      <c r="B76" s="75">
        <v>2017</v>
      </c>
      <c r="C76" s="227"/>
      <c r="D76" s="76">
        <v>595</v>
      </c>
      <c r="E76" s="76">
        <v>929</v>
      </c>
      <c r="F76" s="76"/>
      <c r="G76" s="76">
        <v>29032.436000000002</v>
      </c>
      <c r="H76" s="76"/>
      <c r="I76" s="76">
        <v>8482.2510000000002</v>
      </c>
      <c r="J76" s="76"/>
      <c r="K76" s="12">
        <v>77</v>
      </c>
      <c r="L76" s="13">
        <v>12.941176470588237</v>
      </c>
      <c r="M76" s="12">
        <v>68</v>
      </c>
      <c r="N76" s="110"/>
      <c r="O76" s="13">
        <v>11.428571428571429</v>
      </c>
      <c r="P76" s="94"/>
      <c r="Q76" s="76">
        <v>53</v>
      </c>
      <c r="R76" s="76">
        <v>56</v>
      </c>
      <c r="S76" s="113">
        <v>60.22</v>
      </c>
      <c r="U76" s="196">
        <v>14.85</v>
      </c>
      <c r="V76" s="97">
        <v>28.27</v>
      </c>
      <c r="W76" s="97"/>
      <c r="X76" s="97">
        <v>32.200000000000003</v>
      </c>
      <c r="Y76" s="13"/>
    </row>
    <row r="77" spans="2:25" s="68" customFormat="1" ht="15" customHeight="1" x14ac:dyDescent="0.2">
      <c r="B77" s="75">
        <v>2016</v>
      </c>
      <c r="C77" s="227"/>
      <c r="D77" s="76">
        <v>586</v>
      </c>
      <c r="E77" s="76">
        <v>897</v>
      </c>
      <c r="F77" s="76"/>
      <c r="G77" s="76">
        <v>26798.03</v>
      </c>
      <c r="H77" s="76"/>
      <c r="I77" s="76">
        <v>7589.4650000000001</v>
      </c>
      <c r="J77" s="76"/>
      <c r="K77" s="12">
        <v>73</v>
      </c>
      <c r="L77" s="13">
        <v>12.457337883959044</v>
      </c>
      <c r="M77" s="12">
        <v>67</v>
      </c>
      <c r="N77" s="110"/>
      <c r="O77" s="13">
        <v>11.433447098976108</v>
      </c>
      <c r="P77" s="94"/>
      <c r="Q77" s="76">
        <v>67</v>
      </c>
      <c r="R77" s="76">
        <v>54</v>
      </c>
      <c r="S77" s="196">
        <v>62.79</v>
      </c>
      <c r="T77" s="55"/>
      <c r="U77" s="103">
        <v>14.27</v>
      </c>
      <c r="V77" s="97">
        <v>28.07</v>
      </c>
      <c r="W77" s="97"/>
      <c r="X77" s="97">
        <v>31.59</v>
      </c>
      <c r="Y77" s="13"/>
    </row>
    <row r="78" spans="2:25" s="68" customFormat="1" ht="15" customHeight="1" x14ac:dyDescent="0.2">
      <c r="B78" s="75">
        <v>2015</v>
      </c>
      <c r="C78" s="227"/>
      <c r="D78" s="76">
        <v>598</v>
      </c>
      <c r="E78" s="76">
        <v>880</v>
      </c>
      <c r="F78" s="76"/>
      <c r="G78" s="76">
        <v>25201.787</v>
      </c>
      <c r="H78" s="76"/>
      <c r="I78" s="76">
        <v>6593.9660000000003</v>
      </c>
      <c r="J78" s="76"/>
      <c r="K78" s="12">
        <v>93</v>
      </c>
      <c r="L78" s="13">
        <v>15.551839464882944</v>
      </c>
      <c r="M78" s="12">
        <v>84</v>
      </c>
      <c r="N78" s="12"/>
      <c r="O78" s="13">
        <v>14.046822742474916</v>
      </c>
      <c r="P78" s="12"/>
      <c r="Q78" s="76">
        <v>70</v>
      </c>
      <c r="R78" s="76">
        <v>138</v>
      </c>
      <c r="S78" s="103">
        <v>71.13</v>
      </c>
      <c r="T78" s="55"/>
      <c r="U78" s="103">
        <v>13.86</v>
      </c>
      <c r="V78" s="14">
        <v>28.8</v>
      </c>
      <c r="W78" s="14"/>
      <c r="X78" s="14">
        <v>30.62</v>
      </c>
      <c r="Y78" s="13"/>
    </row>
    <row r="79" spans="2:25" s="68" customFormat="1" ht="15" customHeight="1" x14ac:dyDescent="0.2">
      <c r="B79" s="258" t="s">
        <v>211</v>
      </c>
      <c r="C79" s="173"/>
      <c r="D79" s="173"/>
      <c r="E79" s="112"/>
      <c r="F79" s="112"/>
      <c r="G79" s="112"/>
      <c r="H79" s="112"/>
      <c r="I79" s="12"/>
      <c r="J79" s="112"/>
      <c r="K79" s="12"/>
      <c r="L79" s="13"/>
      <c r="M79" s="12"/>
      <c r="N79" s="12"/>
      <c r="O79" s="13"/>
      <c r="P79" s="12"/>
      <c r="Q79" s="76"/>
      <c r="R79" s="76"/>
      <c r="S79" s="103"/>
      <c r="T79" s="55"/>
      <c r="U79" s="103"/>
      <c r="V79" s="14"/>
      <c r="W79" s="14"/>
      <c r="X79" s="14"/>
      <c r="Y79" s="13"/>
    </row>
    <row r="80" spans="2:25" s="68" customFormat="1" ht="15" customHeight="1" x14ac:dyDescent="0.2">
      <c r="B80" s="75">
        <v>2020</v>
      </c>
      <c r="C80" s="173"/>
      <c r="D80" s="76">
        <v>708</v>
      </c>
      <c r="E80" s="76">
        <v>1252</v>
      </c>
      <c r="F80" s="76"/>
      <c r="G80" s="76">
        <v>41769.334999999999</v>
      </c>
      <c r="H80" s="76"/>
      <c r="I80" s="76">
        <v>9342.4220000000005</v>
      </c>
      <c r="J80" s="76"/>
      <c r="K80" s="12">
        <v>62</v>
      </c>
      <c r="L80" s="13">
        <v>8.7570621468926557</v>
      </c>
      <c r="M80" s="12">
        <v>81</v>
      </c>
      <c r="N80" s="110" t="s">
        <v>357</v>
      </c>
      <c r="O80" s="13">
        <v>11.440677966101696</v>
      </c>
      <c r="P80" s="110" t="s">
        <v>357</v>
      </c>
      <c r="Q80" s="76">
        <v>68</v>
      </c>
      <c r="R80" s="76">
        <v>54</v>
      </c>
      <c r="S80" s="113">
        <v>63.53</v>
      </c>
      <c r="U80" s="196">
        <v>10.86</v>
      </c>
      <c r="V80" s="97">
        <v>32.43</v>
      </c>
      <c r="W80" s="97"/>
      <c r="X80" s="97">
        <v>22.45</v>
      </c>
      <c r="Y80" s="13"/>
    </row>
    <row r="81" spans="2:25" s="68" customFormat="1" ht="15" customHeight="1" x14ac:dyDescent="0.2">
      <c r="B81" s="75">
        <v>2019</v>
      </c>
      <c r="C81" s="227"/>
      <c r="D81" s="76">
        <v>696</v>
      </c>
      <c r="E81" s="76">
        <v>1233</v>
      </c>
      <c r="F81" s="76"/>
      <c r="G81" s="76">
        <v>49103.7</v>
      </c>
      <c r="H81" s="76"/>
      <c r="I81" s="76">
        <v>13571.09</v>
      </c>
      <c r="J81" s="76"/>
      <c r="K81" s="12">
        <v>85</v>
      </c>
      <c r="L81" s="13">
        <v>12.212643678160919</v>
      </c>
      <c r="M81" s="12">
        <v>79</v>
      </c>
      <c r="N81" s="110" t="s">
        <v>274</v>
      </c>
      <c r="O81" s="13">
        <v>11.350574712643677</v>
      </c>
      <c r="P81" s="110" t="s">
        <v>274</v>
      </c>
      <c r="Q81" s="76">
        <v>67</v>
      </c>
      <c r="R81" s="76">
        <v>50</v>
      </c>
      <c r="S81" s="113">
        <v>60.98</v>
      </c>
      <c r="U81" s="196">
        <v>10.62</v>
      </c>
      <c r="V81" s="97">
        <v>31.01</v>
      </c>
      <c r="W81" s="97"/>
      <c r="X81" s="97">
        <v>25.2</v>
      </c>
      <c r="Y81" s="13"/>
    </row>
    <row r="82" spans="2:25" s="68" customFormat="1" ht="15" customHeight="1" x14ac:dyDescent="0.2">
      <c r="B82" s="75">
        <v>2018</v>
      </c>
      <c r="C82" s="227"/>
      <c r="D82" s="76">
        <v>675</v>
      </c>
      <c r="E82" s="76">
        <v>1150</v>
      </c>
      <c r="F82" s="76"/>
      <c r="G82" s="76">
        <v>45159.199999999997</v>
      </c>
      <c r="H82" s="76"/>
      <c r="I82" s="76">
        <v>12216.347</v>
      </c>
      <c r="J82" s="76"/>
      <c r="K82" s="12">
        <v>85</v>
      </c>
      <c r="L82" s="13" t="s">
        <v>2</v>
      </c>
      <c r="M82" s="12">
        <v>67</v>
      </c>
      <c r="N82" s="110"/>
      <c r="O82" s="13">
        <v>9.9259259259259256</v>
      </c>
      <c r="P82" s="94"/>
      <c r="Q82" s="76">
        <v>59</v>
      </c>
      <c r="R82" s="76">
        <v>42</v>
      </c>
      <c r="S82" s="113">
        <v>56.76</v>
      </c>
      <c r="U82" s="196">
        <v>12.09</v>
      </c>
      <c r="V82" s="97">
        <v>32.32</v>
      </c>
      <c r="W82" s="97"/>
      <c r="X82" s="97">
        <v>26.35</v>
      </c>
      <c r="Y82" s="13"/>
    </row>
    <row r="83" spans="2:25" s="68" customFormat="1" ht="15" customHeight="1" x14ac:dyDescent="0.2">
      <c r="B83" s="75">
        <v>2017</v>
      </c>
      <c r="C83" s="227"/>
      <c r="D83" s="76">
        <v>630</v>
      </c>
      <c r="E83" s="76">
        <v>1068</v>
      </c>
      <c r="F83" s="76"/>
      <c r="G83" s="76">
        <v>39725.415999999997</v>
      </c>
      <c r="H83" s="76"/>
      <c r="I83" s="76">
        <v>10739.632</v>
      </c>
      <c r="J83" s="76"/>
      <c r="K83" s="12">
        <v>82</v>
      </c>
      <c r="L83" s="13">
        <v>13.015873015873018</v>
      </c>
      <c r="M83" s="12">
        <v>47</v>
      </c>
      <c r="N83" s="110"/>
      <c r="O83" s="13">
        <v>7.4603174603174605</v>
      </c>
      <c r="P83" s="94"/>
      <c r="Q83" s="76">
        <v>54</v>
      </c>
      <c r="R83" s="76">
        <v>32</v>
      </c>
      <c r="S83" s="113">
        <v>54.24</v>
      </c>
      <c r="U83" s="196">
        <v>11.52</v>
      </c>
      <c r="V83" s="97">
        <v>34.04</v>
      </c>
      <c r="W83" s="97"/>
      <c r="X83" s="97">
        <v>30.22</v>
      </c>
      <c r="Y83" s="13"/>
    </row>
    <row r="84" spans="2:25" s="68" customFormat="1" ht="15" customHeight="1" x14ac:dyDescent="0.2">
      <c r="B84" s="75">
        <v>2016</v>
      </c>
      <c r="C84" s="227"/>
      <c r="D84" s="76">
        <v>621</v>
      </c>
      <c r="E84" s="76">
        <v>1008</v>
      </c>
      <c r="F84" s="76"/>
      <c r="G84" s="76">
        <v>34989.548000000003</v>
      </c>
      <c r="H84" s="76"/>
      <c r="I84" s="76">
        <v>9288.75</v>
      </c>
      <c r="J84" s="76"/>
      <c r="K84" s="12">
        <v>74</v>
      </c>
      <c r="L84" s="13">
        <v>11.916264090177133</v>
      </c>
      <c r="M84" s="12">
        <v>59</v>
      </c>
      <c r="N84" s="110"/>
      <c r="O84" s="13">
        <v>9.5008051529790674</v>
      </c>
      <c r="P84" s="94"/>
      <c r="Q84" s="76">
        <v>45</v>
      </c>
      <c r="R84" s="76">
        <v>37</v>
      </c>
      <c r="S84" s="68">
        <v>62.71</v>
      </c>
      <c r="T84" s="55"/>
      <c r="U84" s="103">
        <v>11.01</v>
      </c>
      <c r="V84" s="97">
        <v>34.97</v>
      </c>
      <c r="W84" s="97"/>
      <c r="X84" s="97">
        <v>32.450000000000003</v>
      </c>
      <c r="Y84" s="13"/>
    </row>
    <row r="85" spans="2:25" s="68" customFormat="1" ht="15" customHeight="1" x14ac:dyDescent="0.2">
      <c r="B85" s="75">
        <v>2015</v>
      </c>
      <c r="C85" s="227"/>
      <c r="D85" s="76">
        <v>597</v>
      </c>
      <c r="E85" s="76">
        <v>979</v>
      </c>
      <c r="F85" s="76"/>
      <c r="G85" s="76">
        <v>30697.474999999999</v>
      </c>
      <c r="H85" s="76"/>
      <c r="I85" s="76">
        <v>8108.6980000000003</v>
      </c>
      <c r="J85" s="76"/>
      <c r="K85" s="12">
        <v>59</v>
      </c>
      <c r="L85" s="13">
        <v>9.8827470686767178</v>
      </c>
      <c r="M85" s="12">
        <v>62</v>
      </c>
      <c r="N85" s="12"/>
      <c r="O85" s="13">
        <v>10.385259631490786</v>
      </c>
      <c r="P85" s="12"/>
      <c r="Q85" s="76">
        <v>46</v>
      </c>
      <c r="R85" s="76">
        <v>113</v>
      </c>
      <c r="S85" s="103">
        <v>75.33</v>
      </c>
      <c r="T85" s="55"/>
      <c r="U85" s="103">
        <v>12.05</v>
      </c>
      <c r="V85" s="14">
        <v>31.3</v>
      </c>
      <c r="W85" s="14"/>
      <c r="X85" s="14">
        <v>28.18</v>
      </c>
      <c r="Y85" s="13"/>
    </row>
    <row r="86" spans="2:25" s="68" customFormat="1" ht="15" customHeight="1" x14ac:dyDescent="0.2">
      <c r="B86" s="258" t="s">
        <v>207</v>
      </c>
      <c r="C86" s="173"/>
      <c r="D86" s="173"/>
      <c r="E86" s="112"/>
      <c r="F86" s="112"/>
      <c r="G86" s="112"/>
      <c r="H86" s="112"/>
      <c r="I86" s="12"/>
      <c r="J86" s="112"/>
      <c r="K86" s="12"/>
      <c r="L86" s="13"/>
      <c r="M86" s="12"/>
      <c r="N86" s="12"/>
      <c r="O86" s="13"/>
      <c r="P86" s="12"/>
      <c r="Q86" s="76"/>
      <c r="R86" s="76"/>
      <c r="S86" s="103"/>
      <c r="T86" s="55"/>
      <c r="U86" s="103"/>
      <c r="V86" s="14"/>
      <c r="W86" s="14"/>
      <c r="X86" s="14"/>
      <c r="Y86" s="13"/>
    </row>
    <row r="87" spans="2:25" s="68" customFormat="1" ht="15" customHeight="1" x14ac:dyDescent="0.2">
      <c r="B87" s="75">
        <v>2020</v>
      </c>
      <c r="C87" s="173"/>
      <c r="D87" s="76">
        <v>473</v>
      </c>
      <c r="E87" s="76">
        <v>1159</v>
      </c>
      <c r="F87" s="76"/>
      <c r="G87" s="76">
        <v>29887.664000000001</v>
      </c>
      <c r="H87" s="76"/>
      <c r="I87" s="76">
        <v>10133.044</v>
      </c>
      <c r="J87" s="76"/>
      <c r="K87" s="12">
        <v>55</v>
      </c>
      <c r="L87" s="13">
        <v>11.627906976744185</v>
      </c>
      <c r="M87" s="12">
        <v>60</v>
      </c>
      <c r="N87" s="110" t="s">
        <v>357</v>
      </c>
      <c r="O87" s="13">
        <v>12.684989429175475</v>
      </c>
      <c r="P87" s="110" t="s">
        <v>357</v>
      </c>
      <c r="Q87" s="76">
        <v>61</v>
      </c>
      <c r="R87" s="76">
        <v>33</v>
      </c>
      <c r="S87" s="113">
        <v>45.83</v>
      </c>
      <c r="U87" s="196">
        <v>28.99</v>
      </c>
      <c r="V87" s="97">
        <v>30.83</v>
      </c>
      <c r="W87" s="97"/>
      <c r="X87" s="97">
        <v>34.99</v>
      </c>
      <c r="Y87" s="13"/>
    </row>
    <row r="88" spans="2:25" s="68" customFormat="1" ht="15" customHeight="1" x14ac:dyDescent="0.2">
      <c r="B88" s="75">
        <v>2019</v>
      </c>
      <c r="C88" s="227"/>
      <c r="D88" s="76">
        <v>500</v>
      </c>
      <c r="E88" s="76">
        <v>1087</v>
      </c>
      <c r="F88" s="76"/>
      <c r="G88" s="76">
        <v>39806.635000000002</v>
      </c>
      <c r="H88" s="76"/>
      <c r="I88" s="76">
        <v>14222.886</v>
      </c>
      <c r="J88" s="76"/>
      <c r="K88" s="12">
        <v>85</v>
      </c>
      <c r="L88" s="13">
        <v>17</v>
      </c>
      <c r="M88" s="12">
        <v>73</v>
      </c>
      <c r="N88" s="110" t="s">
        <v>274</v>
      </c>
      <c r="O88" s="13">
        <v>14.6</v>
      </c>
      <c r="P88" s="110" t="s">
        <v>274</v>
      </c>
      <c r="Q88" s="76">
        <v>47</v>
      </c>
      <c r="R88" s="76">
        <v>43</v>
      </c>
      <c r="S88" s="113">
        <v>54.43</v>
      </c>
      <c r="U88" s="196">
        <v>22.36</v>
      </c>
      <c r="V88" s="97">
        <v>36.47</v>
      </c>
      <c r="W88" s="97"/>
      <c r="X88" s="97">
        <v>40.54</v>
      </c>
      <c r="Y88" s="13"/>
    </row>
    <row r="89" spans="2:25" s="68" customFormat="1" ht="15" customHeight="1" x14ac:dyDescent="0.2">
      <c r="B89" s="75">
        <v>2018</v>
      </c>
      <c r="C89" s="227"/>
      <c r="D89" s="76">
        <v>479</v>
      </c>
      <c r="E89" s="76">
        <v>1035</v>
      </c>
      <c r="F89" s="76"/>
      <c r="G89" s="76">
        <v>38326.748</v>
      </c>
      <c r="H89" s="76"/>
      <c r="I89" s="76">
        <v>13571.932000000001</v>
      </c>
      <c r="J89" s="76"/>
      <c r="K89" s="12">
        <v>72</v>
      </c>
      <c r="L89" s="13" t="s">
        <v>2</v>
      </c>
      <c r="M89" s="12">
        <v>72</v>
      </c>
      <c r="N89" s="110"/>
      <c r="O89" s="13">
        <v>15.031315240083506</v>
      </c>
      <c r="P89" s="94"/>
      <c r="Q89" s="76">
        <v>60</v>
      </c>
      <c r="R89" s="76">
        <v>36</v>
      </c>
      <c r="S89" s="113">
        <v>43.37</v>
      </c>
      <c r="U89" s="196">
        <v>21.35</v>
      </c>
      <c r="V89" s="97">
        <v>35.74</v>
      </c>
      <c r="W89" s="97"/>
      <c r="X89" s="97">
        <v>38.01</v>
      </c>
      <c r="Y89" s="13"/>
    </row>
    <row r="90" spans="2:25" s="68" customFormat="1" ht="15" customHeight="1" x14ac:dyDescent="0.2">
      <c r="B90" s="75">
        <v>2017</v>
      </c>
      <c r="C90" s="227"/>
      <c r="D90" s="76">
        <v>462</v>
      </c>
      <c r="E90" s="76">
        <v>999</v>
      </c>
      <c r="F90" s="76"/>
      <c r="G90" s="76">
        <v>37621.663999999997</v>
      </c>
      <c r="H90" s="76"/>
      <c r="I90" s="76">
        <v>13743.308000000001</v>
      </c>
      <c r="J90" s="76"/>
      <c r="K90" s="12">
        <v>79</v>
      </c>
      <c r="L90" s="13">
        <v>17.0995670995671</v>
      </c>
      <c r="M90" s="12">
        <v>48</v>
      </c>
      <c r="N90" s="110"/>
      <c r="O90" s="13">
        <v>10.38961038961039</v>
      </c>
      <c r="P90" s="94"/>
      <c r="Q90" s="76">
        <v>48</v>
      </c>
      <c r="R90" s="76">
        <v>44</v>
      </c>
      <c r="S90" s="113">
        <v>57.14</v>
      </c>
      <c r="U90" s="196">
        <v>21.32</v>
      </c>
      <c r="V90" s="97">
        <v>35.479999999999997</v>
      </c>
      <c r="W90" s="97"/>
      <c r="X90" s="97">
        <v>43.35</v>
      </c>
      <c r="Y90" s="13"/>
    </row>
    <row r="91" spans="2:25" s="68" customFormat="1" ht="15" customHeight="1" x14ac:dyDescent="0.2">
      <c r="B91" s="75">
        <v>2016</v>
      </c>
      <c r="C91" s="227"/>
      <c r="D91" s="76">
        <v>469</v>
      </c>
      <c r="E91" s="76">
        <v>954</v>
      </c>
      <c r="F91" s="76"/>
      <c r="G91" s="76">
        <v>33604.697999999997</v>
      </c>
      <c r="H91" s="76"/>
      <c r="I91" s="76">
        <v>11734.328</v>
      </c>
      <c r="J91" s="76"/>
      <c r="K91" s="12">
        <v>83</v>
      </c>
      <c r="L91" s="13">
        <v>17.697228144989339</v>
      </c>
      <c r="M91" s="12">
        <v>76</v>
      </c>
      <c r="N91" s="110"/>
      <c r="O91" s="13">
        <v>16.204690831556505</v>
      </c>
      <c r="P91" s="94"/>
      <c r="Q91" s="76">
        <v>56</v>
      </c>
      <c r="R91" s="76">
        <v>31</v>
      </c>
      <c r="S91" s="68">
        <v>51.67</v>
      </c>
      <c r="T91" s="55"/>
      <c r="U91" s="103">
        <v>20.23</v>
      </c>
      <c r="V91" s="97">
        <v>38</v>
      </c>
      <c r="W91" s="97"/>
      <c r="X91" s="97">
        <v>41.63</v>
      </c>
      <c r="Y91" s="13"/>
    </row>
    <row r="92" spans="2:25" s="68" customFormat="1" ht="15" customHeight="1" x14ac:dyDescent="0.2">
      <c r="B92" s="75">
        <v>2015</v>
      </c>
      <c r="C92" s="227"/>
      <c r="D92" s="76">
        <v>451</v>
      </c>
      <c r="E92" s="76">
        <v>852</v>
      </c>
      <c r="F92" s="76"/>
      <c r="G92" s="76">
        <v>29223.446</v>
      </c>
      <c r="H92" s="76"/>
      <c r="I92" s="76">
        <v>8217.9069999999992</v>
      </c>
      <c r="J92" s="76"/>
      <c r="K92" s="12">
        <v>77</v>
      </c>
      <c r="L92" s="13">
        <v>17.073170731707318</v>
      </c>
      <c r="M92" s="12">
        <v>68</v>
      </c>
      <c r="N92" s="12"/>
      <c r="O92" s="13">
        <v>15.077605321507761</v>
      </c>
      <c r="P92" s="12"/>
      <c r="Q92" s="76">
        <v>42</v>
      </c>
      <c r="R92" s="76">
        <v>45</v>
      </c>
      <c r="S92" s="103">
        <v>52.94</v>
      </c>
      <c r="T92" s="55"/>
      <c r="U92" s="103">
        <v>15.02</v>
      </c>
      <c r="V92" s="14">
        <v>34.67</v>
      </c>
      <c r="W92" s="14"/>
      <c r="X92" s="14">
        <v>33.78</v>
      </c>
      <c r="Y92" s="13"/>
    </row>
    <row r="93" spans="2:25" ht="9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25" ht="3" customHeight="1" x14ac:dyDescent="0.2"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</row>
    <row r="95" spans="2:25" ht="9" customHeight="1" x14ac:dyDescent="0.2">
      <c r="E95" s="12"/>
      <c r="F95" s="12"/>
    </row>
    <row r="96" spans="2:25" ht="12.75" customHeight="1" x14ac:dyDescent="0.2">
      <c r="B96" s="362" t="s">
        <v>289</v>
      </c>
      <c r="C96" s="362"/>
      <c r="D96" s="362"/>
      <c r="E96" s="362"/>
      <c r="F96" s="362"/>
      <c r="G96" s="362"/>
      <c r="H96" s="362"/>
      <c r="I96" s="362"/>
      <c r="J96" s="362"/>
      <c r="K96" s="362"/>
      <c r="L96" s="362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</row>
    <row r="98" spans="2:18" ht="12" customHeight="1" x14ac:dyDescent="0.2">
      <c r="B98" s="391" t="s">
        <v>0</v>
      </c>
      <c r="C98" s="391"/>
      <c r="D98" s="391"/>
    </row>
    <row r="103" spans="2:18" x14ac:dyDescent="0.2"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</row>
    <row r="104" spans="2:18" x14ac:dyDescent="0.2"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</row>
    <row r="105" spans="2:18" x14ac:dyDescent="0.2"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</row>
    <row r="106" spans="2:18" x14ac:dyDescent="0.2"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</row>
    <row r="107" spans="2:18" x14ac:dyDescent="0.2"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</row>
  </sheetData>
  <mergeCells count="26">
    <mergeCell ref="X7:Y7"/>
    <mergeCell ref="O7:P7"/>
    <mergeCell ref="S7:T7"/>
    <mergeCell ref="B96:L96"/>
    <mergeCell ref="B98:D98"/>
    <mergeCell ref="E7:F7"/>
    <mergeCell ref="G7:H7"/>
    <mergeCell ref="I7:J7"/>
    <mergeCell ref="M7:N7"/>
    <mergeCell ref="V7:W7"/>
    <mergeCell ref="X4:Y6"/>
    <mergeCell ref="B1:Y1"/>
    <mergeCell ref="B4:C7"/>
    <mergeCell ref="D4:D6"/>
    <mergeCell ref="E4:F6"/>
    <mergeCell ref="G4:H6"/>
    <mergeCell ref="I4:J6"/>
    <mergeCell ref="K4:K6"/>
    <mergeCell ref="L4:L6"/>
    <mergeCell ref="M4:N6"/>
    <mergeCell ref="O4:P6"/>
    <mergeCell ref="Q4:Q6"/>
    <mergeCell ref="R4:R6"/>
    <mergeCell ref="S4:T6"/>
    <mergeCell ref="U4:U6"/>
    <mergeCell ref="V4:W6"/>
  </mergeCells>
  <hyperlinks>
    <hyperlink ref="B98" location="Índice!A1" display="(Voltar ao Índice)" xr:uid="{00000000-0004-0000-2100-000000000000}"/>
  </hyperlinks>
  <printOptions horizontalCentered="1"/>
  <pageMargins left="7.874015748031496E-2" right="7.874015748031496E-2" top="0.6692913385826772" bottom="0.47244094488188981" header="0" footer="0"/>
  <pageSetup paperSize="9" scale="54" fitToHeight="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K1536"/>
  <sheetViews>
    <sheetView showGridLines="0" zoomScaleNormal="100" workbookViewId="0">
      <pane ySplit="7" topLeftCell="A8" activePane="bottomLeft" state="frozen"/>
      <selection activeCell="O28" sqref="O28"/>
      <selection pane="bottomLeft"/>
    </sheetView>
  </sheetViews>
  <sheetFormatPr defaultColWidth="12.5703125" defaultRowHeight="11.25" outlineLevelRow="1" x14ac:dyDescent="0.2"/>
  <cols>
    <col min="1" max="1" width="6.7109375" style="1" customWidth="1"/>
    <col min="2" max="2" width="20.42578125" style="61" customWidth="1"/>
    <col min="3" max="3" width="2.140625" style="61" customWidth="1"/>
    <col min="4" max="4" width="21.5703125" style="1" customWidth="1"/>
    <col min="5" max="5" width="2.5703125" style="1" customWidth="1"/>
    <col min="6" max="6" width="21.5703125" style="1" customWidth="1"/>
    <col min="7" max="7" width="2.7109375" style="1" customWidth="1"/>
    <col min="8" max="8" width="21.5703125" style="1" customWidth="1"/>
    <col min="9" max="9" width="2.7109375" style="1" customWidth="1"/>
    <col min="10" max="10" width="21.5703125" style="1" customWidth="1"/>
    <col min="11" max="11" width="3.140625" style="13" customWidth="1"/>
    <col min="12" max="12" width="6.7109375" style="61" customWidth="1"/>
    <col min="13" max="16384" width="12.5703125" style="61"/>
  </cols>
  <sheetData>
    <row r="1" spans="1:11" s="121" customFormat="1" ht="32.25" customHeight="1" x14ac:dyDescent="0.2">
      <c r="A1" s="120"/>
      <c r="B1" s="392" t="s">
        <v>320</v>
      </c>
      <c r="C1" s="392"/>
      <c r="D1" s="392"/>
      <c r="E1" s="392"/>
      <c r="F1" s="392"/>
      <c r="G1" s="392"/>
      <c r="H1" s="392"/>
      <c r="I1" s="392"/>
      <c r="J1" s="392"/>
      <c r="K1" s="392"/>
    </row>
    <row r="2" spans="1:11" ht="18" customHeight="1" x14ac:dyDescent="0.2">
      <c r="B2" s="62"/>
      <c r="C2" s="62"/>
      <c r="D2" s="20"/>
      <c r="E2" s="20"/>
      <c r="F2" s="20"/>
      <c r="G2" s="20"/>
    </row>
    <row r="3" spans="1:11" ht="12.75" customHeight="1" x14ac:dyDescent="0.2">
      <c r="B3" s="129" t="s">
        <v>218</v>
      </c>
      <c r="C3" s="62"/>
      <c r="D3" s="20"/>
      <c r="E3" s="20"/>
      <c r="F3" s="20"/>
      <c r="G3" s="20"/>
    </row>
    <row r="4" spans="1:11" s="63" customFormat="1" ht="18" customHeight="1" x14ac:dyDescent="0.2">
      <c r="A4" s="6"/>
      <c r="B4" s="393" t="s">
        <v>4</v>
      </c>
      <c r="C4" s="394"/>
      <c r="D4" s="370" t="s">
        <v>6</v>
      </c>
      <c r="E4" s="372"/>
      <c r="F4" s="370" t="s">
        <v>7</v>
      </c>
      <c r="G4" s="372"/>
      <c r="H4" s="370" t="s">
        <v>12</v>
      </c>
      <c r="I4" s="372"/>
      <c r="J4" s="370" t="s">
        <v>340</v>
      </c>
      <c r="K4" s="371"/>
    </row>
    <row r="5" spans="1:11" s="63" customFormat="1" ht="18" customHeight="1" x14ac:dyDescent="0.2">
      <c r="A5" s="6"/>
      <c r="B5" s="395"/>
      <c r="C5" s="396"/>
      <c r="D5" s="365"/>
      <c r="E5" s="367"/>
      <c r="F5" s="365"/>
      <c r="G5" s="367"/>
      <c r="H5" s="365"/>
      <c r="I5" s="367"/>
      <c r="J5" s="365"/>
      <c r="K5" s="366"/>
    </row>
    <row r="6" spans="1:11" s="63" customFormat="1" ht="24" customHeight="1" x14ac:dyDescent="0.2">
      <c r="A6" s="6"/>
      <c r="B6" s="395"/>
      <c r="C6" s="396"/>
      <c r="D6" s="361"/>
      <c r="E6" s="369"/>
      <c r="F6" s="361"/>
      <c r="G6" s="369"/>
      <c r="H6" s="361"/>
      <c r="I6" s="369"/>
      <c r="J6" s="361"/>
      <c r="K6" s="368"/>
    </row>
    <row r="7" spans="1:11" ht="18" customHeight="1" x14ac:dyDescent="0.2">
      <c r="B7" s="397"/>
      <c r="C7" s="355"/>
      <c r="D7" s="334" t="s">
        <v>15</v>
      </c>
      <c r="E7" s="364"/>
      <c r="F7" s="334" t="s">
        <v>15</v>
      </c>
      <c r="G7" s="364"/>
      <c r="H7" s="334" t="s">
        <v>343</v>
      </c>
      <c r="I7" s="364"/>
      <c r="J7" s="334" t="s">
        <v>343</v>
      </c>
      <c r="K7" s="363"/>
    </row>
    <row r="8" spans="1:11" s="65" customFormat="1" ht="3.75" customHeight="1" x14ac:dyDescent="0.2">
      <c r="A8" s="9"/>
      <c r="B8" s="64"/>
      <c r="C8" s="64"/>
      <c r="D8" s="8"/>
      <c r="E8" s="8"/>
      <c r="F8" s="8"/>
      <c r="G8" s="8"/>
      <c r="H8" s="8"/>
      <c r="I8" s="8"/>
      <c r="J8" s="9"/>
      <c r="K8" s="8"/>
    </row>
    <row r="9" spans="1:11" s="68" customFormat="1" ht="15" customHeight="1" x14ac:dyDescent="0.2">
      <c r="A9" s="11"/>
      <c r="B9" s="66" t="s">
        <v>5</v>
      </c>
      <c r="C9" s="66"/>
      <c r="D9" s="74"/>
      <c r="E9" s="74"/>
      <c r="F9" s="74"/>
      <c r="G9" s="74"/>
      <c r="H9" s="74"/>
      <c r="I9" s="74"/>
      <c r="J9" s="74"/>
      <c r="K9" s="74"/>
    </row>
    <row r="10" spans="1:11" s="68" customFormat="1" ht="15" customHeight="1" x14ac:dyDescent="0.2">
      <c r="A10" s="11"/>
      <c r="B10" s="75">
        <v>2020</v>
      </c>
      <c r="C10" s="66"/>
      <c r="D10" s="180">
        <v>28674</v>
      </c>
      <c r="E10" s="180"/>
      <c r="F10" s="180">
        <v>79121</v>
      </c>
      <c r="G10" s="66"/>
      <c r="H10" s="180">
        <v>4918720.1220000004</v>
      </c>
      <c r="I10" s="66"/>
      <c r="J10" s="180">
        <v>1374435.871</v>
      </c>
      <c r="K10" s="74"/>
    </row>
    <row r="11" spans="1:11" s="68" customFormat="1" ht="15" customHeight="1" x14ac:dyDescent="0.2">
      <c r="A11" s="11"/>
      <c r="B11" s="75">
        <v>2019</v>
      </c>
      <c r="C11" s="73"/>
      <c r="D11" s="180">
        <v>28661</v>
      </c>
      <c r="E11" s="180"/>
      <c r="F11" s="180">
        <v>79401</v>
      </c>
      <c r="G11" s="66"/>
      <c r="H11" s="180">
        <v>5762695.0259999996</v>
      </c>
      <c r="I11" s="66"/>
      <c r="J11" s="180">
        <v>1781459.6440000001</v>
      </c>
      <c r="K11" s="74"/>
    </row>
    <row r="12" spans="1:11" s="68" customFormat="1" ht="15" customHeight="1" x14ac:dyDescent="0.2">
      <c r="A12" s="11"/>
      <c r="B12" s="75">
        <v>2018</v>
      </c>
      <c r="C12" s="66"/>
      <c r="D12" s="180">
        <v>27875</v>
      </c>
      <c r="E12" s="180"/>
      <c r="F12" s="180">
        <v>74369</v>
      </c>
      <c r="G12" s="66"/>
      <c r="H12" s="180">
        <v>5108489.2050000001</v>
      </c>
      <c r="I12" s="66"/>
      <c r="J12" s="180">
        <v>1641265.696</v>
      </c>
      <c r="K12" s="74"/>
    </row>
    <row r="13" spans="1:11" s="68" customFormat="1" ht="15" customHeight="1" x14ac:dyDescent="0.2">
      <c r="A13" s="11"/>
      <c r="B13" s="75">
        <v>2017</v>
      </c>
      <c r="C13" s="66"/>
      <c r="D13" s="180">
        <v>26400</v>
      </c>
      <c r="E13" s="180" t="s">
        <v>50</v>
      </c>
      <c r="F13" s="180">
        <v>69260</v>
      </c>
      <c r="G13" s="66" t="s">
        <v>50</v>
      </c>
      <c r="H13" s="180">
        <v>4680514.2240000004</v>
      </c>
      <c r="I13" s="66" t="s">
        <v>50</v>
      </c>
      <c r="J13" s="180">
        <v>1505659.5430000001</v>
      </c>
      <c r="K13" s="180" t="s">
        <v>50</v>
      </c>
    </row>
    <row r="14" spans="1:11" s="68" customFormat="1" ht="15" customHeight="1" x14ac:dyDescent="0.2">
      <c r="A14" s="11"/>
      <c r="B14" s="44">
        <v>2016</v>
      </c>
      <c r="C14" s="66"/>
      <c r="D14" s="180">
        <v>25108</v>
      </c>
      <c r="E14" s="180" t="s">
        <v>50</v>
      </c>
      <c r="F14" s="180">
        <v>64881</v>
      </c>
      <c r="G14" s="66" t="s">
        <v>50</v>
      </c>
      <c r="H14" s="180">
        <v>4089424.0060000001</v>
      </c>
      <c r="I14" s="66" t="s">
        <v>50</v>
      </c>
      <c r="J14" s="180">
        <v>1295720.3089999999</v>
      </c>
      <c r="K14" s="180" t="s">
        <v>50</v>
      </c>
    </row>
    <row r="15" spans="1:11" s="68" customFormat="1" ht="15" customHeight="1" x14ac:dyDescent="0.2">
      <c r="A15" s="11"/>
      <c r="B15" s="44">
        <v>2015</v>
      </c>
      <c r="C15" s="66"/>
      <c r="D15" s="180">
        <v>24361</v>
      </c>
      <c r="E15" s="180" t="s">
        <v>50</v>
      </c>
      <c r="F15" s="180">
        <v>62293</v>
      </c>
      <c r="G15" s="66" t="s">
        <v>50</v>
      </c>
      <c r="H15" s="180">
        <v>3897567.395</v>
      </c>
      <c r="I15" s="66" t="s">
        <v>50</v>
      </c>
      <c r="J15" s="180">
        <v>1172505.3829999999</v>
      </c>
      <c r="K15" s="180" t="s">
        <v>50</v>
      </c>
    </row>
    <row r="16" spans="1:11" s="68" customFormat="1" ht="15" customHeight="1" outlineLevel="1" x14ac:dyDescent="0.2">
      <c r="A16" s="11"/>
      <c r="B16" s="229" t="s">
        <v>36</v>
      </c>
      <c r="C16" s="71"/>
      <c r="D16" s="76"/>
      <c r="E16" s="76"/>
      <c r="F16" s="11"/>
      <c r="H16" s="11"/>
      <c r="J16" s="76"/>
      <c r="K16" s="11"/>
    </row>
    <row r="17" spans="1:11" s="68" customFormat="1" ht="15" customHeight="1" outlineLevel="1" x14ac:dyDescent="0.2">
      <c r="A17" s="11"/>
      <c r="B17" s="228" t="s">
        <v>17</v>
      </c>
      <c r="C17" s="71"/>
      <c r="D17" s="76"/>
      <c r="E17" s="76"/>
      <c r="F17" s="11"/>
      <c r="H17" s="11"/>
      <c r="J17" s="76"/>
      <c r="K17" s="11"/>
    </row>
    <row r="18" spans="1:11" s="68" customFormat="1" ht="15" customHeight="1" outlineLevel="1" x14ac:dyDescent="0.2">
      <c r="A18" s="11"/>
      <c r="B18" s="75">
        <v>2020</v>
      </c>
      <c r="C18" s="71"/>
      <c r="D18" s="180">
        <v>4755</v>
      </c>
      <c r="E18" s="180"/>
      <c r="F18" s="180">
        <v>5583</v>
      </c>
      <c r="G18" s="66"/>
      <c r="H18" s="180">
        <v>75945.456999999995</v>
      </c>
      <c r="I18" s="66"/>
      <c r="J18" s="180">
        <v>22743.794999999998</v>
      </c>
      <c r="K18" s="11"/>
    </row>
    <row r="19" spans="1:11" s="68" customFormat="1" ht="15" customHeight="1" outlineLevel="1" x14ac:dyDescent="0.2">
      <c r="A19" s="11"/>
      <c r="B19" s="75">
        <v>2019</v>
      </c>
      <c r="C19" s="244"/>
      <c r="D19" s="180">
        <v>4752</v>
      </c>
      <c r="E19" s="180"/>
      <c r="F19" s="180">
        <v>5649</v>
      </c>
      <c r="G19" s="66"/>
      <c r="H19" s="180">
        <v>89034.346000000005</v>
      </c>
      <c r="I19" s="66"/>
      <c r="J19" s="180">
        <v>26873.438999999998</v>
      </c>
      <c r="K19" s="11"/>
    </row>
    <row r="20" spans="1:11" s="68" customFormat="1" ht="15" customHeight="1" outlineLevel="1" x14ac:dyDescent="0.2">
      <c r="A20" s="11"/>
      <c r="B20" s="75">
        <v>2018</v>
      </c>
      <c r="C20" s="71"/>
      <c r="D20" s="76">
        <v>4828</v>
      </c>
      <c r="E20" s="76"/>
      <c r="F20" s="180">
        <v>5658</v>
      </c>
      <c r="H20" s="180">
        <v>83855.100999999995</v>
      </c>
      <c r="J20" s="76">
        <v>24874.976999999999</v>
      </c>
      <c r="K20" s="11"/>
    </row>
    <row r="21" spans="1:11" s="68" customFormat="1" ht="15" customHeight="1" outlineLevel="1" x14ac:dyDescent="0.2">
      <c r="A21" s="11"/>
      <c r="B21" s="75">
        <v>2017</v>
      </c>
      <c r="C21" s="71"/>
      <c r="D21" s="76">
        <v>4679</v>
      </c>
      <c r="E21" s="76" t="s">
        <v>50</v>
      </c>
      <c r="F21" s="180">
        <v>5460</v>
      </c>
      <c r="G21" s="68" t="s">
        <v>50</v>
      </c>
      <c r="H21" s="180">
        <v>76031.536999999997</v>
      </c>
      <c r="I21" s="68" t="s">
        <v>50</v>
      </c>
      <c r="J21" s="76">
        <v>21126.244999999999</v>
      </c>
      <c r="K21" s="180" t="s">
        <v>50</v>
      </c>
    </row>
    <row r="22" spans="1:11" s="68" customFormat="1" ht="15" customHeight="1" outlineLevel="1" x14ac:dyDescent="0.2">
      <c r="A22" s="11"/>
      <c r="B22" s="44">
        <v>2016</v>
      </c>
      <c r="C22" s="71"/>
      <c r="D22" s="180">
        <v>4645</v>
      </c>
      <c r="E22" s="180" t="s">
        <v>50</v>
      </c>
      <c r="F22" s="180">
        <v>5351</v>
      </c>
      <c r="G22" s="11" t="s">
        <v>50</v>
      </c>
      <c r="H22" s="180">
        <v>66839.587</v>
      </c>
      <c r="I22" s="11" t="s">
        <v>50</v>
      </c>
      <c r="J22" s="180">
        <v>17151.025000000001</v>
      </c>
      <c r="K22" s="180" t="s">
        <v>50</v>
      </c>
    </row>
    <row r="23" spans="1:11" s="68" customFormat="1" ht="15" customHeight="1" outlineLevel="1" x14ac:dyDescent="0.2">
      <c r="A23" s="11"/>
      <c r="B23" s="69">
        <v>2015</v>
      </c>
      <c r="C23" s="71"/>
      <c r="D23" s="180">
        <v>4574</v>
      </c>
      <c r="E23" s="180" t="s">
        <v>50</v>
      </c>
      <c r="F23" s="180">
        <v>5183</v>
      </c>
      <c r="G23" s="73" t="s">
        <v>50</v>
      </c>
      <c r="H23" s="180">
        <v>65233.415999999997</v>
      </c>
      <c r="I23" s="73" t="s">
        <v>50</v>
      </c>
      <c r="J23" s="180">
        <v>16659.32</v>
      </c>
      <c r="K23" s="180" t="s">
        <v>50</v>
      </c>
    </row>
    <row r="24" spans="1:11" s="68" customFormat="1" ht="15" customHeight="1" outlineLevel="1" x14ac:dyDescent="0.2">
      <c r="A24" s="11"/>
      <c r="B24" s="228" t="s">
        <v>18</v>
      </c>
      <c r="C24" s="71"/>
      <c r="D24" s="76"/>
      <c r="E24" s="76"/>
      <c r="F24" s="76"/>
      <c r="G24" s="228"/>
      <c r="H24" s="224"/>
      <c r="I24" s="228"/>
      <c r="J24" s="76"/>
      <c r="K24" s="224"/>
    </row>
    <row r="25" spans="1:11" s="68" customFormat="1" ht="15" customHeight="1" outlineLevel="1" x14ac:dyDescent="0.2">
      <c r="A25" s="11"/>
      <c r="B25" s="75">
        <v>2020</v>
      </c>
      <c r="C25" s="71"/>
      <c r="D25" s="180">
        <v>15</v>
      </c>
      <c r="E25" s="180"/>
      <c r="F25" s="180">
        <v>69</v>
      </c>
      <c r="G25" s="66"/>
      <c r="H25" s="180">
        <v>10481.962</v>
      </c>
      <c r="I25" s="66"/>
      <c r="J25" s="177">
        <v>-6536.5889999999999</v>
      </c>
      <c r="K25" s="254"/>
    </row>
    <row r="26" spans="1:11" s="68" customFormat="1" ht="15" customHeight="1" outlineLevel="1" x14ac:dyDescent="0.2">
      <c r="A26" s="11"/>
      <c r="B26" s="75">
        <v>2019</v>
      </c>
      <c r="C26" s="244"/>
      <c r="D26" s="180">
        <v>14</v>
      </c>
      <c r="E26" s="180"/>
      <c r="F26" s="180">
        <v>65</v>
      </c>
      <c r="G26" s="66"/>
      <c r="H26" s="180">
        <v>9907.0529999999999</v>
      </c>
      <c r="I26" s="66"/>
      <c r="J26" s="180">
        <v>1843.117</v>
      </c>
      <c r="K26" s="224"/>
    </row>
    <row r="27" spans="1:11" s="68" customFormat="1" ht="15" customHeight="1" outlineLevel="1" x14ac:dyDescent="0.2">
      <c r="A27" s="11"/>
      <c r="B27" s="75">
        <v>2018</v>
      </c>
      <c r="C27" s="71"/>
      <c r="D27" s="76">
        <v>15</v>
      </c>
      <c r="E27" s="76"/>
      <c r="F27" s="180">
        <v>66</v>
      </c>
      <c r="H27" s="180">
        <v>7676.491</v>
      </c>
      <c r="J27" s="76">
        <v>1944.576</v>
      </c>
      <c r="K27" s="224"/>
    </row>
    <row r="28" spans="1:11" s="68" customFormat="1" ht="15" customHeight="1" outlineLevel="1" x14ac:dyDescent="0.2">
      <c r="A28" s="11"/>
      <c r="B28" s="75">
        <v>2017</v>
      </c>
      <c r="C28" s="71"/>
      <c r="D28" s="76">
        <v>15</v>
      </c>
      <c r="E28" s="76" t="s">
        <v>50</v>
      </c>
      <c r="F28" s="54">
        <v>65</v>
      </c>
      <c r="G28" s="228" t="s">
        <v>50</v>
      </c>
      <c r="H28" s="180">
        <v>6229.5190000000002</v>
      </c>
      <c r="I28" s="228" t="s">
        <v>50</v>
      </c>
      <c r="J28" s="76">
        <v>1952.414</v>
      </c>
      <c r="K28" s="180" t="s">
        <v>50</v>
      </c>
    </row>
    <row r="29" spans="1:11" s="68" customFormat="1" ht="15" customHeight="1" outlineLevel="1" x14ac:dyDescent="0.2">
      <c r="A29" s="11"/>
      <c r="B29" s="44">
        <v>2016</v>
      </c>
      <c r="C29" s="71"/>
      <c r="D29" s="180">
        <v>17</v>
      </c>
      <c r="E29" s="180" t="s">
        <v>50</v>
      </c>
      <c r="F29" s="181">
        <v>68</v>
      </c>
      <c r="G29" s="228" t="s">
        <v>50</v>
      </c>
      <c r="H29" s="180">
        <v>5995.3069999999998</v>
      </c>
      <c r="I29" s="228" t="s">
        <v>50</v>
      </c>
      <c r="J29" s="180">
        <v>2795.6149999999998</v>
      </c>
      <c r="K29" s="180" t="s">
        <v>50</v>
      </c>
    </row>
    <row r="30" spans="1:11" s="68" customFormat="1" ht="15" customHeight="1" outlineLevel="1" x14ac:dyDescent="0.2">
      <c r="A30" s="11"/>
      <c r="B30" s="69">
        <v>2015</v>
      </c>
      <c r="C30" s="71"/>
      <c r="D30" s="180">
        <v>17</v>
      </c>
      <c r="E30" s="180" t="s">
        <v>50</v>
      </c>
      <c r="F30" s="180">
        <v>69</v>
      </c>
      <c r="G30" s="228" t="s">
        <v>50</v>
      </c>
      <c r="H30" s="180">
        <v>4360.3649999999998</v>
      </c>
      <c r="I30" s="228" t="s">
        <v>50</v>
      </c>
      <c r="J30" s="180">
        <v>1113.309</v>
      </c>
      <c r="K30" s="180" t="s">
        <v>50</v>
      </c>
    </row>
    <row r="31" spans="1:11" s="68" customFormat="1" ht="15" customHeight="1" outlineLevel="1" x14ac:dyDescent="0.2">
      <c r="A31" s="11"/>
      <c r="B31" s="228" t="s">
        <v>19</v>
      </c>
      <c r="C31" s="71"/>
      <c r="D31" s="76"/>
      <c r="E31" s="76"/>
      <c r="F31" s="76"/>
      <c r="G31" s="228"/>
      <c r="H31" s="224"/>
      <c r="I31" s="228"/>
      <c r="J31" s="76"/>
      <c r="K31" s="224"/>
    </row>
    <row r="32" spans="1:11" s="68" customFormat="1" ht="15" customHeight="1" outlineLevel="1" x14ac:dyDescent="0.2">
      <c r="A32" s="11"/>
      <c r="B32" s="75">
        <v>2020</v>
      </c>
      <c r="C32" s="71"/>
      <c r="D32" s="180">
        <v>726</v>
      </c>
      <c r="E32" s="180"/>
      <c r="F32" s="180">
        <v>4227</v>
      </c>
      <c r="G32" s="66"/>
      <c r="H32" s="180">
        <v>313161.15600000002</v>
      </c>
      <c r="I32" s="66"/>
      <c r="J32" s="180">
        <v>79362.944000000003</v>
      </c>
      <c r="K32" s="254"/>
    </row>
    <row r="33" spans="1:11" s="68" customFormat="1" ht="15" customHeight="1" outlineLevel="1" x14ac:dyDescent="0.2">
      <c r="A33" s="11"/>
      <c r="B33" s="75">
        <v>2019</v>
      </c>
      <c r="C33" s="244"/>
      <c r="D33" s="180">
        <v>717</v>
      </c>
      <c r="E33" s="180"/>
      <c r="F33" s="180">
        <v>4350</v>
      </c>
      <c r="G33" s="66"/>
      <c r="H33" s="180">
        <v>366011.38199999998</v>
      </c>
      <c r="I33" s="66"/>
      <c r="J33" s="180">
        <v>98025.476999999999</v>
      </c>
      <c r="K33" s="224"/>
    </row>
    <row r="34" spans="1:11" s="68" customFormat="1" ht="15" customHeight="1" outlineLevel="1" x14ac:dyDescent="0.2">
      <c r="A34" s="11"/>
      <c r="B34" s="75">
        <v>2018</v>
      </c>
      <c r="C34" s="71"/>
      <c r="D34" s="76">
        <v>715</v>
      </c>
      <c r="E34" s="76"/>
      <c r="F34" s="180">
        <v>4035</v>
      </c>
      <c r="H34" s="180">
        <v>279091.22600000002</v>
      </c>
      <c r="J34" s="76">
        <v>87525.89</v>
      </c>
      <c r="K34" s="224"/>
    </row>
    <row r="35" spans="1:11" s="68" customFormat="1" ht="15" customHeight="1" outlineLevel="1" x14ac:dyDescent="0.2">
      <c r="A35" s="11"/>
      <c r="B35" s="75">
        <v>2017</v>
      </c>
      <c r="C35" s="71"/>
      <c r="D35" s="76">
        <v>687</v>
      </c>
      <c r="E35" s="76" t="s">
        <v>50</v>
      </c>
      <c r="F35" s="76">
        <v>3844</v>
      </c>
      <c r="G35" s="228" t="s">
        <v>50</v>
      </c>
      <c r="H35" s="180">
        <v>266009.13</v>
      </c>
      <c r="I35" s="228" t="s">
        <v>50</v>
      </c>
      <c r="J35" s="76">
        <v>84738.612999999998</v>
      </c>
      <c r="K35" s="180" t="s">
        <v>50</v>
      </c>
    </row>
    <row r="36" spans="1:11" s="68" customFormat="1" ht="15" customHeight="1" outlineLevel="1" x14ac:dyDescent="0.2">
      <c r="A36" s="11"/>
      <c r="B36" s="44">
        <v>2016</v>
      </c>
      <c r="C36" s="71"/>
      <c r="D36" s="180">
        <v>674</v>
      </c>
      <c r="E36" s="180" t="s">
        <v>50</v>
      </c>
      <c r="F36" s="180">
        <v>3718</v>
      </c>
      <c r="G36" s="228" t="s">
        <v>50</v>
      </c>
      <c r="H36" s="180">
        <v>229809.95699999999</v>
      </c>
      <c r="I36" s="228" t="s">
        <v>50</v>
      </c>
      <c r="J36" s="180">
        <v>69483.873000000007</v>
      </c>
      <c r="K36" s="180" t="s">
        <v>50</v>
      </c>
    </row>
    <row r="37" spans="1:11" s="68" customFormat="1" ht="15" customHeight="1" outlineLevel="1" x14ac:dyDescent="0.2">
      <c r="A37" s="11"/>
      <c r="B37" s="44">
        <v>2015</v>
      </c>
      <c r="C37" s="71"/>
      <c r="D37" s="180">
        <v>685</v>
      </c>
      <c r="E37" s="180" t="s">
        <v>50</v>
      </c>
      <c r="F37" s="180">
        <v>3744</v>
      </c>
      <c r="G37" s="228" t="s">
        <v>50</v>
      </c>
      <c r="H37" s="180">
        <v>237011.535</v>
      </c>
      <c r="I37" s="228" t="s">
        <v>50</v>
      </c>
      <c r="J37" s="180">
        <v>67186.316000000006</v>
      </c>
      <c r="K37" s="180" t="s">
        <v>50</v>
      </c>
    </row>
    <row r="38" spans="1:11" s="68" customFormat="1" ht="15" customHeight="1" outlineLevel="1" x14ac:dyDescent="0.2">
      <c r="A38" s="11"/>
      <c r="B38" s="228" t="s">
        <v>20</v>
      </c>
      <c r="C38" s="71"/>
      <c r="D38" s="76"/>
      <c r="E38" s="76"/>
      <c r="F38" s="76"/>
      <c r="G38" s="228"/>
      <c r="H38" s="180"/>
      <c r="I38" s="228"/>
      <c r="J38" s="76"/>
      <c r="K38" s="180"/>
    </row>
    <row r="39" spans="1:11" s="68" customFormat="1" ht="15" customHeight="1" outlineLevel="1" x14ac:dyDescent="0.2">
      <c r="A39" s="11"/>
      <c r="B39" s="75">
        <v>2020</v>
      </c>
      <c r="C39" s="71"/>
      <c r="D39" s="180">
        <v>73</v>
      </c>
      <c r="E39" s="180"/>
      <c r="F39" s="180">
        <v>761</v>
      </c>
      <c r="G39" s="66"/>
      <c r="H39" s="180">
        <v>203941.11199999999</v>
      </c>
      <c r="I39" s="66"/>
      <c r="J39" s="180">
        <v>100386.004</v>
      </c>
      <c r="K39" s="180"/>
    </row>
    <row r="40" spans="1:11" s="68" customFormat="1" ht="15" customHeight="1" outlineLevel="1" x14ac:dyDescent="0.2">
      <c r="A40" s="11"/>
      <c r="B40" s="75">
        <v>2019</v>
      </c>
      <c r="C40" s="244"/>
      <c r="D40" s="180">
        <v>72</v>
      </c>
      <c r="E40" s="180"/>
      <c r="F40" s="180">
        <v>771</v>
      </c>
      <c r="G40" s="66"/>
      <c r="H40" s="180">
        <v>229387.42</v>
      </c>
      <c r="I40" s="66"/>
      <c r="J40" s="180">
        <v>103559.43700000001</v>
      </c>
      <c r="K40" s="180"/>
    </row>
    <row r="41" spans="1:11" s="68" customFormat="1" ht="15" customHeight="1" outlineLevel="1" x14ac:dyDescent="0.2">
      <c r="A41" s="11"/>
      <c r="B41" s="75">
        <v>2018</v>
      </c>
      <c r="C41" s="71"/>
      <c r="D41" s="76">
        <v>70</v>
      </c>
      <c r="E41" s="76"/>
      <c r="F41" s="180">
        <v>789</v>
      </c>
      <c r="H41" s="180">
        <v>211113.62599999999</v>
      </c>
      <c r="J41" s="76">
        <v>94585.487999999998</v>
      </c>
      <c r="K41" s="180"/>
    </row>
    <row r="42" spans="1:11" s="68" customFormat="1" ht="15" customHeight="1" outlineLevel="1" x14ac:dyDescent="0.2">
      <c r="A42" s="11"/>
      <c r="B42" s="75">
        <v>2017</v>
      </c>
      <c r="C42" s="71"/>
      <c r="D42" s="76">
        <v>57</v>
      </c>
      <c r="E42" s="76" t="s">
        <v>50</v>
      </c>
      <c r="F42" s="76">
        <v>798</v>
      </c>
      <c r="G42" s="228" t="s">
        <v>50</v>
      </c>
      <c r="H42" s="180">
        <v>202202.92800000001</v>
      </c>
      <c r="I42" s="228" t="s">
        <v>50</v>
      </c>
      <c r="J42" s="76">
        <v>95775.327000000005</v>
      </c>
      <c r="K42" s="180" t="s">
        <v>50</v>
      </c>
    </row>
    <row r="43" spans="1:11" s="68" customFormat="1" ht="15" customHeight="1" outlineLevel="1" x14ac:dyDescent="0.2">
      <c r="A43" s="11"/>
      <c r="B43" s="44">
        <v>2016</v>
      </c>
      <c r="C43" s="71"/>
      <c r="D43" s="180">
        <v>58</v>
      </c>
      <c r="E43" s="180" t="s">
        <v>50</v>
      </c>
      <c r="F43" s="180">
        <v>822</v>
      </c>
      <c r="G43" s="228" t="s">
        <v>50</v>
      </c>
      <c r="H43" s="180">
        <v>176910.959</v>
      </c>
      <c r="I43" s="228" t="s">
        <v>50</v>
      </c>
      <c r="J43" s="180">
        <v>87998.517000000007</v>
      </c>
      <c r="K43" s="180" t="s">
        <v>50</v>
      </c>
    </row>
    <row r="44" spans="1:11" s="68" customFormat="1" ht="15" customHeight="1" outlineLevel="1" x14ac:dyDescent="0.2">
      <c r="A44" s="11"/>
      <c r="B44" s="44">
        <v>2015</v>
      </c>
      <c r="C44" s="71"/>
      <c r="D44" s="180">
        <v>15</v>
      </c>
      <c r="E44" s="180" t="s">
        <v>50</v>
      </c>
      <c r="F44" s="180">
        <v>803</v>
      </c>
      <c r="G44" s="228" t="s">
        <v>50</v>
      </c>
      <c r="H44" s="180">
        <v>191968.22899999999</v>
      </c>
      <c r="I44" s="228" t="s">
        <v>50</v>
      </c>
      <c r="J44" s="180">
        <v>85869.8</v>
      </c>
      <c r="K44" s="180" t="s">
        <v>50</v>
      </c>
    </row>
    <row r="45" spans="1:11" s="68" customFormat="1" ht="15" customHeight="1" outlineLevel="1" x14ac:dyDescent="0.2">
      <c r="A45" s="11"/>
      <c r="B45" s="228" t="s">
        <v>21</v>
      </c>
      <c r="C45" s="71"/>
      <c r="D45" s="76"/>
      <c r="E45" s="76"/>
      <c r="F45" s="76"/>
      <c r="G45" s="228"/>
      <c r="H45" s="180"/>
      <c r="I45" s="228"/>
      <c r="J45" s="76"/>
      <c r="K45" s="180"/>
    </row>
    <row r="46" spans="1:11" s="68" customFormat="1" ht="15" customHeight="1" outlineLevel="1" x14ac:dyDescent="0.2">
      <c r="A46" s="11"/>
      <c r="B46" s="75">
        <v>2020</v>
      </c>
      <c r="C46" s="71"/>
      <c r="D46" s="180">
        <v>20</v>
      </c>
      <c r="E46" s="180"/>
      <c r="F46" s="180">
        <v>1001</v>
      </c>
      <c r="G46" s="66"/>
      <c r="H46" s="180">
        <v>44883.09</v>
      </c>
      <c r="I46" s="66"/>
      <c r="J46" s="180">
        <v>25095.878000000001</v>
      </c>
      <c r="K46" s="180"/>
    </row>
    <row r="47" spans="1:11" s="68" customFormat="1" ht="15" customHeight="1" outlineLevel="1" x14ac:dyDescent="0.2">
      <c r="A47" s="11"/>
      <c r="B47" s="75">
        <v>2019</v>
      </c>
      <c r="C47" s="244"/>
      <c r="D47" s="180">
        <v>22</v>
      </c>
      <c r="E47" s="180"/>
      <c r="F47" s="180">
        <v>955</v>
      </c>
      <c r="G47" s="66"/>
      <c r="H47" s="180">
        <v>46802.307999999997</v>
      </c>
      <c r="I47" s="66"/>
      <c r="J47" s="180">
        <v>27898.615000000002</v>
      </c>
      <c r="K47" s="180"/>
    </row>
    <row r="48" spans="1:11" s="68" customFormat="1" ht="15" customHeight="1" outlineLevel="1" x14ac:dyDescent="0.2">
      <c r="A48" s="11"/>
      <c r="B48" s="75">
        <v>2018</v>
      </c>
      <c r="C48" s="71"/>
      <c r="D48" s="76">
        <v>21</v>
      </c>
      <c r="E48" s="76"/>
      <c r="F48" s="180">
        <v>907</v>
      </c>
      <c r="H48" s="180">
        <v>43299.379000000001</v>
      </c>
      <c r="J48" s="76">
        <v>26305.667000000001</v>
      </c>
      <c r="K48" s="180"/>
    </row>
    <row r="49" spans="1:11" s="68" customFormat="1" ht="15" customHeight="1" outlineLevel="1" x14ac:dyDescent="0.2">
      <c r="A49" s="11"/>
      <c r="B49" s="75">
        <v>2017</v>
      </c>
      <c r="C49" s="71"/>
      <c r="D49" s="76">
        <v>26</v>
      </c>
      <c r="E49" s="76" t="s">
        <v>50</v>
      </c>
      <c r="F49" s="76">
        <v>904</v>
      </c>
      <c r="G49" s="228" t="s">
        <v>50</v>
      </c>
      <c r="H49" s="180">
        <v>45120.347999999998</v>
      </c>
      <c r="I49" s="228" t="s">
        <v>50</v>
      </c>
      <c r="J49" s="76">
        <v>26930.93</v>
      </c>
      <c r="K49" s="180" t="s">
        <v>50</v>
      </c>
    </row>
    <row r="50" spans="1:11" s="68" customFormat="1" ht="15" customHeight="1" outlineLevel="1" x14ac:dyDescent="0.2">
      <c r="A50" s="11"/>
      <c r="B50" s="44">
        <v>2016</v>
      </c>
      <c r="C50" s="71"/>
      <c r="D50" s="180">
        <v>24</v>
      </c>
      <c r="E50" s="180" t="s">
        <v>50</v>
      </c>
      <c r="F50" s="180">
        <v>890</v>
      </c>
      <c r="G50" s="228" t="s">
        <v>50</v>
      </c>
      <c r="H50" s="180">
        <v>41112.385000000002</v>
      </c>
      <c r="I50" s="228" t="s">
        <v>50</v>
      </c>
      <c r="J50" s="180">
        <v>22966.191999999999</v>
      </c>
      <c r="K50" s="180" t="s">
        <v>50</v>
      </c>
    </row>
    <row r="51" spans="1:11" s="68" customFormat="1" ht="15" customHeight="1" outlineLevel="1" x14ac:dyDescent="0.2">
      <c r="A51" s="11"/>
      <c r="B51" s="44">
        <v>2015</v>
      </c>
      <c r="C51" s="71"/>
      <c r="D51" s="180">
        <v>21</v>
      </c>
      <c r="E51" s="180" t="s">
        <v>50</v>
      </c>
      <c r="F51" s="180">
        <v>859</v>
      </c>
      <c r="G51" s="228" t="s">
        <v>50</v>
      </c>
      <c r="H51" s="180">
        <v>40329.578999999998</v>
      </c>
      <c r="I51" s="228" t="s">
        <v>50</v>
      </c>
      <c r="J51" s="180">
        <v>23566.469000000001</v>
      </c>
      <c r="K51" s="180" t="s">
        <v>50</v>
      </c>
    </row>
    <row r="52" spans="1:11" s="68" customFormat="1" ht="15" customHeight="1" outlineLevel="1" x14ac:dyDescent="0.2">
      <c r="A52" s="11"/>
      <c r="B52" s="228" t="s">
        <v>22</v>
      </c>
      <c r="C52" s="71"/>
      <c r="D52" s="76"/>
      <c r="E52" s="76"/>
      <c r="F52" s="76"/>
      <c r="G52" s="228"/>
      <c r="H52" s="180"/>
      <c r="I52" s="228"/>
      <c r="J52" s="76"/>
      <c r="K52" s="180"/>
    </row>
    <row r="53" spans="1:11" s="68" customFormat="1" ht="15" customHeight="1" outlineLevel="1" x14ac:dyDescent="0.2">
      <c r="A53" s="11"/>
      <c r="B53" s="75">
        <v>2020</v>
      </c>
      <c r="C53" s="71"/>
      <c r="D53" s="180">
        <v>1357</v>
      </c>
      <c r="E53" s="180"/>
      <c r="F53" s="180">
        <v>9085</v>
      </c>
      <c r="G53" s="66"/>
      <c r="H53" s="180">
        <v>577033.84600000002</v>
      </c>
      <c r="I53" s="66"/>
      <c r="J53" s="180">
        <v>200843.304</v>
      </c>
      <c r="K53" s="180"/>
    </row>
    <row r="54" spans="1:11" s="68" customFormat="1" ht="15" customHeight="1" outlineLevel="1" x14ac:dyDescent="0.2">
      <c r="A54" s="11"/>
      <c r="B54" s="75">
        <v>2019</v>
      </c>
      <c r="C54" s="244"/>
      <c r="D54" s="180">
        <v>1306</v>
      </c>
      <c r="E54" s="180"/>
      <c r="F54" s="180">
        <v>8695</v>
      </c>
      <c r="G54" s="66"/>
      <c r="H54" s="180">
        <v>672898.27500000002</v>
      </c>
      <c r="I54" s="66"/>
      <c r="J54" s="180">
        <v>222650.834</v>
      </c>
      <c r="K54" s="180"/>
    </row>
    <row r="55" spans="1:11" s="68" customFormat="1" ht="15" customHeight="1" outlineLevel="1" x14ac:dyDescent="0.2">
      <c r="A55" s="11"/>
      <c r="B55" s="75">
        <v>2018</v>
      </c>
      <c r="C55" s="71"/>
      <c r="D55" s="76">
        <v>1217</v>
      </c>
      <c r="E55" s="76"/>
      <c r="F55" s="180">
        <v>7137</v>
      </c>
      <c r="H55" s="180">
        <v>484567.20899999997</v>
      </c>
      <c r="J55" s="76">
        <v>160537.56200000001</v>
      </c>
      <c r="K55" s="180"/>
    </row>
    <row r="56" spans="1:11" s="68" customFormat="1" ht="15" customHeight="1" outlineLevel="1" x14ac:dyDescent="0.2">
      <c r="A56" s="11"/>
      <c r="B56" s="75">
        <v>2017</v>
      </c>
      <c r="C56" s="71"/>
      <c r="D56" s="76">
        <v>1142</v>
      </c>
      <c r="E56" s="76" t="s">
        <v>50</v>
      </c>
      <c r="F56" s="76">
        <v>6181</v>
      </c>
      <c r="G56" s="228" t="s">
        <v>50</v>
      </c>
      <c r="H56" s="180">
        <v>412153.60200000001</v>
      </c>
      <c r="I56" s="228" t="s">
        <v>50</v>
      </c>
      <c r="J56" s="76">
        <v>140186.93299999999</v>
      </c>
      <c r="K56" s="180" t="s">
        <v>50</v>
      </c>
    </row>
    <row r="57" spans="1:11" s="68" customFormat="1" ht="15" customHeight="1" outlineLevel="1" x14ac:dyDescent="0.2">
      <c r="A57" s="11"/>
      <c r="B57" s="44">
        <v>2016</v>
      </c>
      <c r="C57" s="71"/>
      <c r="D57" s="180">
        <v>1101</v>
      </c>
      <c r="E57" s="180" t="s">
        <v>50</v>
      </c>
      <c r="F57" s="180">
        <v>5397</v>
      </c>
      <c r="G57" s="228" t="s">
        <v>50</v>
      </c>
      <c r="H57" s="180">
        <v>382128.77299999999</v>
      </c>
      <c r="I57" s="228" t="s">
        <v>50</v>
      </c>
      <c r="J57" s="180">
        <v>122468.29300000001</v>
      </c>
      <c r="K57" s="180" t="s">
        <v>50</v>
      </c>
    </row>
    <row r="58" spans="1:11" s="68" customFormat="1" ht="15" customHeight="1" outlineLevel="1" x14ac:dyDescent="0.2">
      <c r="A58" s="11"/>
      <c r="B58" s="44">
        <v>2015</v>
      </c>
      <c r="C58" s="71"/>
      <c r="D58" s="180">
        <v>1137</v>
      </c>
      <c r="E58" s="180" t="s">
        <v>50</v>
      </c>
      <c r="F58" s="180">
        <v>5482</v>
      </c>
      <c r="G58" s="228" t="s">
        <v>50</v>
      </c>
      <c r="H58" s="180">
        <v>383869.81699999998</v>
      </c>
      <c r="I58" s="228" t="s">
        <v>50</v>
      </c>
      <c r="J58" s="180">
        <v>118597.22500000001</v>
      </c>
      <c r="K58" s="180" t="s">
        <v>50</v>
      </c>
    </row>
    <row r="59" spans="1:11" s="68" customFormat="1" ht="15" customHeight="1" outlineLevel="1" x14ac:dyDescent="0.2">
      <c r="A59" s="11"/>
      <c r="B59" s="228" t="s">
        <v>23</v>
      </c>
      <c r="C59" s="71"/>
      <c r="D59" s="76"/>
      <c r="E59" s="76"/>
      <c r="F59" s="76"/>
      <c r="G59" s="228"/>
      <c r="H59" s="180"/>
      <c r="I59" s="228"/>
      <c r="J59" s="76"/>
      <c r="K59" s="180"/>
    </row>
    <row r="60" spans="1:11" s="68" customFormat="1" ht="15" customHeight="1" outlineLevel="1" x14ac:dyDescent="0.2">
      <c r="A60" s="11"/>
      <c r="B60" s="75">
        <v>2020</v>
      </c>
      <c r="C60" s="71"/>
      <c r="D60" s="180">
        <v>3612</v>
      </c>
      <c r="E60" s="180"/>
      <c r="F60" s="180">
        <v>13102</v>
      </c>
      <c r="G60" s="66"/>
      <c r="H60" s="180">
        <v>2075262.682</v>
      </c>
      <c r="I60" s="66"/>
      <c r="J60" s="180">
        <v>298184.15899999999</v>
      </c>
      <c r="K60" s="180"/>
    </row>
    <row r="61" spans="1:11" s="68" customFormat="1" ht="15" customHeight="1" outlineLevel="1" x14ac:dyDescent="0.2">
      <c r="A61" s="11"/>
      <c r="B61" s="75">
        <v>2019</v>
      </c>
      <c r="C61" s="244"/>
      <c r="D61" s="180">
        <v>3657</v>
      </c>
      <c r="E61" s="180"/>
      <c r="F61" s="180">
        <v>13198</v>
      </c>
      <c r="G61" s="66"/>
      <c r="H61" s="180">
        <v>2114665.2990000001</v>
      </c>
      <c r="I61" s="66"/>
      <c r="J61" s="180">
        <v>293061.55900000001</v>
      </c>
      <c r="K61" s="180"/>
    </row>
    <row r="62" spans="1:11" s="68" customFormat="1" ht="15" customHeight="1" outlineLevel="1" x14ac:dyDescent="0.2">
      <c r="A62" s="11"/>
      <c r="B62" s="75">
        <v>2018</v>
      </c>
      <c r="C62" s="71"/>
      <c r="D62" s="76">
        <v>3650</v>
      </c>
      <c r="E62" s="76"/>
      <c r="F62" s="180">
        <v>12887</v>
      </c>
      <c r="H62" s="180">
        <v>1939164.946</v>
      </c>
      <c r="J62" s="76">
        <v>293065.94699999999</v>
      </c>
      <c r="K62" s="180"/>
    </row>
    <row r="63" spans="1:11" s="68" customFormat="1" ht="15" customHeight="1" outlineLevel="1" x14ac:dyDescent="0.2">
      <c r="A63" s="11"/>
      <c r="B63" s="75">
        <v>2017</v>
      </c>
      <c r="C63" s="71"/>
      <c r="D63" s="76">
        <v>3553</v>
      </c>
      <c r="E63" s="76" t="s">
        <v>50</v>
      </c>
      <c r="F63" s="76">
        <v>12465</v>
      </c>
      <c r="G63" s="228" t="s">
        <v>50</v>
      </c>
      <c r="H63" s="180">
        <v>1775371.142</v>
      </c>
      <c r="I63" s="228" t="s">
        <v>50</v>
      </c>
      <c r="J63" s="76">
        <v>250629.326</v>
      </c>
      <c r="K63" s="180" t="s">
        <v>50</v>
      </c>
    </row>
    <row r="64" spans="1:11" s="68" customFormat="1" ht="15" customHeight="1" outlineLevel="1" x14ac:dyDescent="0.2">
      <c r="A64" s="11"/>
      <c r="B64" s="44">
        <v>2016</v>
      </c>
      <c r="C64" s="71"/>
      <c r="D64" s="180">
        <v>3542</v>
      </c>
      <c r="E64" s="180" t="s">
        <v>50</v>
      </c>
      <c r="F64" s="180">
        <v>12011</v>
      </c>
      <c r="G64" s="228" t="s">
        <v>50</v>
      </c>
      <c r="H64" s="180">
        <v>1561687.476</v>
      </c>
      <c r="I64" s="228" t="s">
        <v>50</v>
      </c>
      <c r="J64" s="180">
        <v>221103.62299999999</v>
      </c>
      <c r="K64" s="180" t="s">
        <v>50</v>
      </c>
    </row>
    <row r="65" spans="1:11" s="68" customFormat="1" ht="15" customHeight="1" outlineLevel="1" x14ac:dyDescent="0.2">
      <c r="A65" s="11"/>
      <c r="B65" s="44">
        <v>2015</v>
      </c>
      <c r="C65" s="71"/>
      <c r="D65" s="180">
        <v>3574</v>
      </c>
      <c r="E65" s="180" t="s">
        <v>50</v>
      </c>
      <c r="F65" s="180">
        <v>11811</v>
      </c>
      <c r="G65" s="228" t="s">
        <v>50</v>
      </c>
      <c r="H65" s="180">
        <v>1487599.4539999999</v>
      </c>
      <c r="I65" s="228" t="s">
        <v>50</v>
      </c>
      <c r="J65" s="180">
        <v>201047.163</v>
      </c>
      <c r="K65" s="180" t="s">
        <v>50</v>
      </c>
    </row>
    <row r="66" spans="1:11" s="68" customFormat="1" ht="15" customHeight="1" outlineLevel="1" x14ac:dyDescent="0.2">
      <c r="A66" s="11"/>
      <c r="B66" s="228" t="s">
        <v>24</v>
      </c>
      <c r="C66" s="71"/>
      <c r="D66" s="76"/>
      <c r="E66" s="76"/>
      <c r="F66" s="76"/>
      <c r="G66" s="228"/>
      <c r="H66" s="180"/>
      <c r="I66" s="228"/>
      <c r="J66" s="76"/>
      <c r="K66" s="180"/>
    </row>
    <row r="67" spans="1:11" s="68" customFormat="1" ht="15" customHeight="1" outlineLevel="1" x14ac:dyDescent="0.2">
      <c r="A67" s="11"/>
      <c r="B67" s="75">
        <v>2020</v>
      </c>
      <c r="C67" s="71"/>
      <c r="D67" s="180">
        <v>951</v>
      </c>
      <c r="E67" s="180"/>
      <c r="F67" s="180">
        <v>3526</v>
      </c>
      <c r="G67" s="66"/>
      <c r="H67" s="180">
        <v>381169.40399999998</v>
      </c>
      <c r="I67" s="66"/>
      <c r="J67" s="180">
        <v>130219.889</v>
      </c>
      <c r="K67" s="180"/>
    </row>
    <row r="68" spans="1:11" s="68" customFormat="1" ht="15" customHeight="1" outlineLevel="1" x14ac:dyDescent="0.2">
      <c r="A68" s="11"/>
      <c r="B68" s="75">
        <v>2019</v>
      </c>
      <c r="C68" s="244"/>
      <c r="D68" s="180">
        <v>900</v>
      </c>
      <c r="E68" s="180"/>
      <c r="F68" s="180">
        <v>3411</v>
      </c>
      <c r="G68" s="66"/>
      <c r="H68" s="180">
        <v>424179.804</v>
      </c>
      <c r="I68" s="66"/>
      <c r="J68" s="180">
        <v>184024.04500000001</v>
      </c>
      <c r="K68" s="180"/>
    </row>
    <row r="69" spans="1:11" s="68" customFormat="1" ht="15" customHeight="1" outlineLevel="1" x14ac:dyDescent="0.2">
      <c r="A69" s="11"/>
      <c r="B69" s="75">
        <v>2018</v>
      </c>
      <c r="C69" s="71"/>
      <c r="D69" s="76">
        <v>884</v>
      </c>
      <c r="E69" s="76"/>
      <c r="F69" s="180">
        <v>3135</v>
      </c>
      <c r="H69" s="180">
        <v>363095.49099999998</v>
      </c>
      <c r="J69" s="76">
        <v>159183.639</v>
      </c>
      <c r="K69" s="180"/>
    </row>
    <row r="70" spans="1:11" s="68" customFormat="1" ht="15" customHeight="1" outlineLevel="1" x14ac:dyDescent="0.2">
      <c r="A70" s="11"/>
      <c r="B70" s="75">
        <v>2017</v>
      </c>
      <c r="C70" s="71"/>
      <c r="D70" s="76">
        <v>856</v>
      </c>
      <c r="E70" s="76" t="s">
        <v>50</v>
      </c>
      <c r="F70" s="76">
        <v>2993</v>
      </c>
      <c r="G70" s="228" t="s">
        <v>50</v>
      </c>
      <c r="H70" s="180">
        <v>333528.44300000003</v>
      </c>
      <c r="I70" s="228" t="s">
        <v>50</v>
      </c>
      <c r="J70" s="76">
        <v>156143.87899999999</v>
      </c>
      <c r="K70" s="180" t="s">
        <v>50</v>
      </c>
    </row>
    <row r="71" spans="1:11" s="68" customFormat="1" ht="15" customHeight="1" outlineLevel="1" x14ac:dyDescent="0.2">
      <c r="A71" s="11"/>
      <c r="B71" s="44">
        <v>2016</v>
      </c>
      <c r="C71" s="71"/>
      <c r="D71" s="180">
        <v>868</v>
      </c>
      <c r="E71" s="180" t="s">
        <v>50</v>
      </c>
      <c r="F71" s="180">
        <v>3039</v>
      </c>
      <c r="G71" s="228" t="s">
        <v>50</v>
      </c>
      <c r="H71" s="180">
        <v>284280.59499999997</v>
      </c>
      <c r="I71" s="228" t="s">
        <v>50</v>
      </c>
      <c r="J71" s="180">
        <v>146064.14499999999</v>
      </c>
      <c r="K71" s="180" t="s">
        <v>50</v>
      </c>
    </row>
    <row r="72" spans="1:11" s="68" customFormat="1" ht="15" customHeight="1" outlineLevel="1" x14ac:dyDescent="0.2">
      <c r="A72" s="11"/>
      <c r="B72" s="44">
        <v>2015</v>
      </c>
      <c r="C72" s="71"/>
      <c r="D72" s="180">
        <v>867</v>
      </c>
      <c r="E72" s="180" t="s">
        <v>50</v>
      </c>
      <c r="F72" s="180">
        <v>2884</v>
      </c>
      <c r="G72" s="228" t="s">
        <v>50</v>
      </c>
      <c r="H72" s="180">
        <v>265688.68699999998</v>
      </c>
      <c r="I72" s="228" t="s">
        <v>50</v>
      </c>
      <c r="J72" s="180">
        <v>127509.21</v>
      </c>
      <c r="K72" s="180" t="s">
        <v>50</v>
      </c>
    </row>
    <row r="73" spans="1:11" s="68" customFormat="1" ht="15" customHeight="1" outlineLevel="1" x14ac:dyDescent="0.2">
      <c r="A73" s="11"/>
      <c r="B73" s="228" t="s">
        <v>25</v>
      </c>
      <c r="C73" s="71"/>
      <c r="D73" s="76"/>
      <c r="E73" s="76"/>
      <c r="F73" s="76"/>
      <c r="G73" s="228"/>
      <c r="H73" s="180"/>
      <c r="I73" s="228"/>
      <c r="J73" s="76"/>
      <c r="K73" s="180"/>
    </row>
    <row r="74" spans="1:11" s="68" customFormat="1" ht="15" customHeight="1" outlineLevel="1" x14ac:dyDescent="0.2">
      <c r="A74" s="11"/>
      <c r="B74" s="75">
        <v>2020</v>
      </c>
      <c r="C74" s="71"/>
      <c r="D74" s="180">
        <v>3777</v>
      </c>
      <c r="E74" s="180"/>
      <c r="F74" s="180">
        <v>15869</v>
      </c>
      <c r="G74" s="66"/>
      <c r="H74" s="180">
        <v>362597.15</v>
      </c>
      <c r="I74" s="66"/>
      <c r="J74" s="180">
        <v>124399.745</v>
      </c>
      <c r="K74" s="180"/>
    </row>
    <row r="75" spans="1:11" s="68" customFormat="1" ht="15" customHeight="1" outlineLevel="1" x14ac:dyDescent="0.2">
      <c r="A75" s="11"/>
      <c r="B75" s="75">
        <v>2019</v>
      </c>
      <c r="C75" s="244"/>
      <c r="D75" s="180">
        <v>3935</v>
      </c>
      <c r="E75" s="180"/>
      <c r="F75" s="180">
        <v>17400</v>
      </c>
      <c r="G75" s="66"/>
      <c r="H75" s="180">
        <v>786922.13600000006</v>
      </c>
      <c r="I75" s="66"/>
      <c r="J75" s="180">
        <v>383354.14899999998</v>
      </c>
      <c r="K75" s="180"/>
    </row>
    <row r="76" spans="1:11" s="68" customFormat="1" ht="15" customHeight="1" outlineLevel="1" x14ac:dyDescent="0.2">
      <c r="A76" s="11"/>
      <c r="B76" s="75">
        <v>2018</v>
      </c>
      <c r="C76" s="71"/>
      <c r="D76" s="76">
        <v>3747</v>
      </c>
      <c r="E76" s="76"/>
      <c r="F76" s="180">
        <v>16491</v>
      </c>
      <c r="H76" s="180">
        <v>767726.38</v>
      </c>
      <c r="J76" s="76">
        <v>373909.04200000002</v>
      </c>
      <c r="K76" s="180"/>
    </row>
    <row r="77" spans="1:11" s="68" customFormat="1" ht="15" customHeight="1" outlineLevel="1" x14ac:dyDescent="0.2">
      <c r="A77" s="11"/>
      <c r="B77" s="75">
        <v>2017</v>
      </c>
      <c r="C77" s="71"/>
      <c r="D77" s="76">
        <v>3282</v>
      </c>
      <c r="E77" s="76" t="s">
        <v>50</v>
      </c>
      <c r="F77" s="76">
        <v>15250</v>
      </c>
      <c r="G77" s="228" t="s">
        <v>50</v>
      </c>
      <c r="H77" s="180">
        <v>720436.804</v>
      </c>
      <c r="I77" s="228" t="s">
        <v>50</v>
      </c>
      <c r="J77" s="76">
        <v>353257.91</v>
      </c>
      <c r="K77" s="180" t="s">
        <v>50</v>
      </c>
    </row>
    <row r="78" spans="1:11" s="68" customFormat="1" ht="15" customHeight="1" outlineLevel="1" x14ac:dyDescent="0.2">
      <c r="A78" s="11"/>
      <c r="B78" s="44">
        <v>2016</v>
      </c>
      <c r="C78" s="71"/>
      <c r="D78" s="180">
        <v>2809</v>
      </c>
      <c r="E78" s="180" t="s">
        <v>50</v>
      </c>
      <c r="F78" s="180">
        <v>13816</v>
      </c>
      <c r="G78" s="228" t="s">
        <v>50</v>
      </c>
      <c r="H78" s="180">
        <v>634408.201</v>
      </c>
      <c r="I78" s="228" t="s">
        <v>50</v>
      </c>
      <c r="J78" s="180">
        <v>302186.65999999997</v>
      </c>
      <c r="K78" s="180" t="s">
        <v>50</v>
      </c>
    </row>
    <row r="79" spans="1:11" s="68" customFormat="1" ht="15" customHeight="1" outlineLevel="1" x14ac:dyDescent="0.2">
      <c r="A79" s="11"/>
      <c r="B79" s="44">
        <v>2015</v>
      </c>
      <c r="C79" s="71"/>
      <c r="D79" s="180">
        <v>2524</v>
      </c>
      <c r="E79" s="180" t="s">
        <v>50</v>
      </c>
      <c r="F79" s="180">
        <v>12666</v>
      </c>
      <c r="G79" s="228" t="s">
        <v>50</v>
      </c>
      <c r="H79" s="180">
        <v>548110.53599999996</v>
      </c>
      <c r="I79" s="228" t="s">
        <v>50</v>
      </c>
      <c r="J79" s="180">
        <v>248551.94899999999</v>
      </c>
      <c r="K79" s="180" t="s">
        <v>50</v>
      </c>
    </row>
    <row r="80" spans="1:11" s="68" customFormat="1" ht="15" customHeight="1" outlineLevel="1" x14ac:dyDescent="0.2">
      <c r="A80" s="11"/>
      <c r="B80" s="228" t="s">
        <v>26</v>
      </c>
      <c r="C80" s="71"/>
      <c r="D80" s="76"/>
      <c r="E80" s="76"/>
      <c r="F80" s="76"/>
      <c r="G80" s="228"/>
      <c r="H80" s="180"/>
      <c r="I80" s="228"/>
      <c r="J80" s="76"/>
      <c r="K80" s="180"/>
    </row>
    <row r="81" spans="1:11" s="68" customFormat="1" ht="15" customHeight="1" outlineLevel="1" x14ac:dyDescent="0.2">
      <c r="A81" s="11"/>
      <c r="B81" s="75">
        <v>2020</v>
      </c>
      <c r="C81" s="71"/>
      <c r="D81" s="180">
        <v>393</v>
      </c>
      <c r="E81" s="180"/>
      <c r="F81" s="180">
        <v>1731</v>
      </c>
      <c r="G81" s="66"/>
      <c r="H81" s="180">
        <v>176545.20600000001</v>
      </c>
      <c r="I81" s="66"/>
      <c r="J81" s="180">
        <v>77372.845000000001</v>
      </c>
      <c r="K81" s="180"/>
    </row>
    <row r="82" spans="1:11" s="68" customFormat="1" ht="15" customHeight="1" outlineLevel="1" x14ac:dyDescent="0.2">
      <c r="A82" s="11"/>
      <c r="B82" s="75">
        <v>2019</v>
      </c>
      <c r="C82" s="244"/>
      <c r="D82" s="180">
        <v>372</v>
      </c>
      <c r="E82" s="180"/>
      <c r="F82" s="180">
        <v>1642</v>
      </c>
      <c r="G82" s="66"/>
      <c r="H82" s="180">
        <v>163772.769</v>
      </c>
      <c r="I82" s="66"/>
      <c r="J82" s="180">
        <v>71470.463000000003</v>
      </c>
      <c r="K82" s="180"/>
    </row>
    <row r="83" spans="1:11" s="68" customFormat="1" ht="15" customHeight="1" outlineLevel="1" x14ac:dyDescent="0.2">
      <c r="A83" s="11"/>
      <c r="B83" s="75">
        <v>2018</v>
      </c>
      <c r="C83" s="71"/>
      <c r="D83" s="76">
        <v>332</v>
      </c>
      <c r="E83" s="76"/>
      <c r="F83" s="180">
        <v>1403</v>
      </c>
      <c r="H83" s="180">
        <v>120593.91</v>
      </c>
      <c r="J83" s="76">
        <v>53668.135000000002</v>
      </c>
      <c r="K83" s="180"/>
    </row>
    <row r="84" spans="1:11" s="68" customFormat="1" ht="15" customHeight="1" outlineLevel="1" x14ac:dyDescent="0.2">
      <c r="A84" s="11"/>
      <c r="B84" s="75">
        <v>2017</v>
      </c>
      <c r="C84" s="71"/>
      <c r="D84" s="76">
        <v>320</v>
      </c>
      <c r="E84" s="76" t="s">
        <v>50</v>
      </c>
      <c r="F84" s="76">
        <v>1211</v>
      </c>
      <c r="G84" s="228" t="s">
        <v>50</v>
      </c>
      <c r="H84" s="180">
        <v>113409.999</v>
      </c>
      <c r="I84" s="228" t="s">
        <v>50</v>
      </c>
      <c r="J84" s="76">
        <v>52530.324000000001</v>
      </c>
      <c r="K84" s="180" t="s">
        <v>50</v>
      </c>
    </row>
    <row r="85" spans="1:11" s="68" customFormat="1" ht="15" customHeight="1" outlineLevel="1" x14ac:dyDescent="0.2">
      <c r="A85" s="11"/>
      <c r="B85" s="44">
        <v>2016</v>
      </c>
      <c r="C85" s="71"/>
      <c r="D85" s="180">
        <v>264</v>
      </c>
      <c r="E85" s="180" t="s">
        <v>50</v>
      </c>
      <c r="F85" s="180">
        <v>1029</v>
      </c>
      <c r="G85" s="228" t="s">
        <v>50</v>
      </c>
      <c r="H85" s="180">
        <v>91301.796000000002</v>
      </c>
      <c r="I85" s="228" t="s">
        <v>50</v>
      </c>
      <c r="J85" s="180">
        <v>38883.076999999997</v>
      </c>
      <c r="K85" s="180" t="s">
        <v>50</v>
      </c>
    </row>
    <row r="86" spans="1:11" s="68" customFormat="1" ht="15" customHeight="1" outlineLevel="1" x14ac:dyDescent="0.2">
      <c r="A86" s="11"/>
      <c r="B86" s="44">
        <v>2015</v>
      </c>
      <c r="C86" s="71"/>
      <c r="D86" s="180">
        <v>255</v>
      </c>
      <c r="E86" s="180" t="s">
        <v>50</v>
      </c>
      <c r="F86" s="180">
        <v>916</v>
      </c>
      <c r="G86" s="228" t="s">
        <v>50</v>
      </c>
      <c r="H86" s="180">
        <v>93124.536999999997</v>
      </c>
      <c r="I86" s="228" t="s">
        <v>50</v>
      </c>
      <c r="J86" s="180">
        <v>43353.732000000004</v>
      </c>
      <c r="K86" s="180" t="s">
        <v>50</v>
      </c>
    </row>
    <row r="87" spans="1:11" s="68" customFormat="1" ht="15" customHeight="1" outlineLevel="1" x14ac:dyDescent="0.2">
      <c r="A87" s="11"/>
      <c r="B87" s="228" t="s">
        <v>27</v>
      </c>
      <c r="C87" s="71"/>
      <c r="D87" s="76"/>
      <c r="E87" s="76"/>
      <c r="F87" s="76"/>
      <c r="G87" s="228"/>
      <c r="H87" s="180"/>
      <c r="I87" s="228"/>
      <c r="J87" s="76"/>
      <c r="K87" s="180"/>
    </row>
    <row r="88" spans="1:11" s="68" customFormat="1" ht="15" customHeight="1" outlineLevel="1" x14ac:dyDescent="0.2">
      <c r="A88" s="11"/>
      <c r="B88" s="75">
        <v>2020</v>
      </c>
      <c r="C88" s="71"/>
      <c r="D88" s="180">
        <v>1012</v>
      </c>
      <c r="E88" s="180"/>
      <c r="F88" s="180">
        <v>1793</v>
      </c>
      <c r="G88" s="66"/>
      <c r="H88" s="180">
        <v>136833.326</v>
      </c>
      <c r="I88" s="66"/>
      <c r="J88" s="180">
        <v>33151.932000000001</v>
      </c>
      <c r="K88" s="180"/>
    </row>
    <row r="89" spans="1:11" s="68" customFormat="1" ht="15" customHeight="1" outlineLevel="1" x14ac:dyDescent="0.2">
      <c r="A89" s="11"/>
      <c r="B89" s="75">
        <v>2019</v>
      </c>
      <c r="C89" s="244"/>
      <c r="D89" s="180">
        <v>980</v>
      </c>
      <c r="E89" s="180"/>
      <c r="F89" s="180">
        <v>1801</v>
      </c>
      <c r="G89" s="66"/>
      <c r="H89" s="180">
        <v>129390.179</v>
      </c>
      <c r="I89" s="66"/>
      <c r="J89" s="180">
        <v>42856.809000000001</v>
      </c>
      <c r="K89" s="180"/>
    </row>
    <row r="90" spans="1:11" s="68" customFormat="1" ht="15" customHeight="1" outlineLevel="1" x14ac:dyDescent="0.2">
      <c r="A90" s="11"/>
      <c r="B90" s="75">
        <v>2018</v>
      </c>
      <c r="C90" s="71"/>
      <c r="D90" s="76">
        <v>913</v>
      </c>
      <c r="E90" s="76"/>
      <c r="F90" s="180">
        <v>1641</v>
      </c>
      <c r="H90" s="180">
        <v>136166.18400000001</v>
      </c>
      <c r="J90" s="76">
        <v>41143.404000000002</v>
      </c>
      <c r="K90" s="180"/>
    </row>
    <row r="91" spans="1:11" s="68" customFormat="1" ht="15" customHeight="1" outlineLevel="1" x14ac:dyDescent="0.2">
      <c r="A91" s="11"/>
      <c r="B91" s="75">
        <v>2017</v>
      </c>
      <c r="C91" s="71"/>
      <c r="D91" s="76">
        <v>809</v>
      </c>
      <c r="E91" s="76" t="s">
        <v>50</v>
      </c>
      <c r="F91" s="76">
        <v>1450</v>
      </c>
      <c r="G91" s="228" t="s">
        <v>50</v>
      </c>
      <c r="H91" s="180">
        <v>128690.133</v>
      </c>
      <c r="I91" s="228" t="s">
        <v>50</v>
      </c>
      <c r="J91" s="76">
        <v>38694.61</v>
      </c>
      <c r="K91" s="180" t="s">
        <v>50</v>
      </c>
    </row>
    <row r="92" spans="1:11" s="68" customFormat="1" ht="15" customHeight="1" outlineLevel="1" x14ac:dyDescent="0.2">
      <c r="A92" s="11"/>
      <c r="B92" s="44">
        <v>2016</v>
      </c>
      <c r="C92" s="71"/>
      <c r="D92" s="180">
        <v>726</v>
      </c>
      <c r="E92" s="180" t="s">
        <v>50</v>
      </c>
      <c r="F92" s="180">
        <v>1290</v>
      </c>
      <c r="G92" s="228" t="s">
        <v>50</v>
      </c>
      <c r="H92" s="180">
        <v>99075.317999999999</v>
      </c>
      <c r="I92" s="228" t="s">
        <v>50</v>
      </c>
      <c r="J92" s="180">
        <v>29234.679</v>
      </c>
      <c r="K92" s="180" t="s">
        <v>50</v>
      </c>
    </row>
    <row r="93" spans="1:11" s="68" customFormat="1" ht="15" customHeight="1" outlineLevel="1" x14ac:dyDescent="0.2">
      <c r="A93" s="11"/>
      <c r="B93" s="44">
        <v>2015</v>
      </c>
      <c r="C93" s="71"/>
      <c r="D93" s="180">
        <v>677</v>
      </c>
      <c r="E93" s="180" t="s">
        <v>50</v>
      </c>
      <c r="F93" s="180">
        <v>1177</v>
      </c>
      <c r="G93" s="228" t="s">
        <v>50</v>
      </c>
      <c r="H93" s="180">
        <v>97074.653999999995</v>
      </c>
      <c r="I93" s="228" t="s">
        <v>50</v>
      </c>
      <c r="J93" s="180">
        <v>30602.465</v>
      </c>
      <c r="K93" s="180" t="s">
        <v>50</v>
      </c>
    </row>
    <row r="94" spans="1:11" ht="15" customHeight="1" outlineLevel="1" x14ac:dyDescent="0.2">
      <c r="A94" s="11"/>
      <c r="B94" s="228" t="s">
        <v>28</v>
      </c>
      <c r="C94" s="71"/>
      <c r="D94" s="76"/>
      <c r="E94" s="76"/>
      <c r="F94" s="76"/>
      <c r="G94" s="228"/>
      <c r="H94" s="180"/>
      <c r="I94" s="228"/>
      <c r="J94" s="76"/>
      <c r="K94" s="180"/>
    </row>
    <row r="95" spans="1:11" ht="15" customHeight="1" outlineLevel="1" x14ac:dyDescent="0.2">
      <c r="A95" s="11"/>
      <c r="B95" s="75">
        <v>2020</v>
      </c>
      <c r="C95" s="71"/>
      <c r="D95" s="180">
        <v>2469</v>
      </c>
      <c r="E95" s="180"/>
      <c r="F95" s="180">
        <v>4613</v>
      </c>
      <c r="G95" s="66"/>
      <c r="H95" s="180">
        <v>193112.87599999999</v>
      </c>
      <c r="I95" s="66"/>
      <c r="J95" s="180">
        <v>108246.701</v>
      </c>
      <c r="K95" s="180"/>
    </row>
    <row r="96" spans="1:11" ht="15" customHeight="1" outlineLevel="1" x14ac:dyDescent="0.2">
      <c r="A96" s="11"/>
      <c r="B96" s="75">
        <v>2019</v>
      </c>
      <c r="C96" s="244"/>
      <c r="D96" s="180">
        <v>2324</v>
      </c>
      <c r="E96" s="180"/>
      <c r="F96" s="180">
        <v>4388</v>
      </c>
      <c r="G96" s="66"/>
      <c r="H96" s="180">
        <v>193180.15100000001</v>
      </c>
      <c r="I96" s="66"/>
      <c r="J96" s="180">
        <v>82552.293999999994</v>
      </c>
      <c r="K96" s="180"/>
    </row>
    <row r="97" spans="1:11" ht="15" customHeight="1" outlineLevel="1" x14ac:dyDescent="0.2">
      <c r="A97" s="11"/>
      <c r="B97" s="75">
        <v>2018</v>
      </c>
      <c r="C97" s="71"/>
      <c r="D97" s="76">
        <v>2229</v>
      </c>
      <c r="E97" s="76"/>
      <c r="F97" s="180">
        <v>4153</v>
      </c>
      <c r="G97" s="68"/>
      <c r="H97" s="180">
        <v>171099.59</v>
      </c>
      <c r="I97" s="68"/>
      <c r="J97" s="76">
        <v>99885.316000000006</v>
      </c>
      <c r="K97" s="180"/>
    </row>
    <row r="98" spans="1:11" ht="15" customHeight="1" outlineLevel="1" x14ac:dyDescent="0.2">
      <c r="A98" s="11"/>
      <c r="B98" s="75">
        <v>2017</v>
      </c>
      <c r="C98" s="71"/>
      <c r="D98" s="76">
        <v>2076</v>
      </c>
      <c r="E98" s="76" t="s">
        <v>50</v>
      </c>
      <c r="F98" s="76">
        <v>3686</v>
      </c>
      <c r="G98" s="228" t="s">
        <v>50</v>
      </c>
      <c r="H98" s="180">
        <v>138234.64799999999</v>
      </c>
      <c r="I98" s="228" t="s">
        <v>50</v>
      </c>
      <c r="J98" s="76">
        <v>84023.148000000001</v>
      </c>
      <c r="K98" s="180" t="s">
        <v>50</v>
      </c>
    </row>
    <row r="99" spans="1:11" ht="15" customHeight="1" outlineLevel="1" x14ac:dyDescent="0.2">
      <c r="A99" s="11"/>
      <c r="B99" s="44">
        <v>2016</v>
      </c>
      <c r="C99" s="71"/>
      <c r="D99" s="180">
        <v>1925</v>
      </c>
      <c r="E99" s="180" t="s">
        <v>50</v>
      </c>
      <c r="F99" s="180">
        <v>3299</v>
      </c>
      <c r="G99" s="228" t="s">
        <v>50</v>
      </c>
      <c r="H99" s="180">
        <v>109386.07</v>
      </c>
      <c r="I99" s="228" t="s">
        <v>50</v>
      </c>
      <c r="J99" s="180">
        <v>66560.172999999995</v>
      </c>
      <c r="K99" s="180" t="s">
        <v>50</v>
      </c>
    </row>
    <row r="100" spans="1:11" ht="15" customHeight="1" outlineLevel="1" x14ac:dyDescent="0.2">
      <c r="A100" s="11"/>
      <c r="B100" s="44">
        <v>2015</v>
      </c>
      <c r="C100" s="71"/>
      <c r="D100" s="180">
        <v>1862</v>
      </c>
      <c r="E100" s="180" t="s">
        <v>50</v>
      </c>
      <c r="F100" s="180">
        <v>3076</v>
      </c>
      <c r="G100" s="228" t="s">
        <v>50</v>
      </c>
      <c r="H100" s="180">
        <v>99135.02</v>
      </c>
      <c r="I100" s="228" t="s">
        <v>50</v>
      </c>
      <c r="J100" s="180">
        <v>54668.358999999997</v>
      </c>
      <c r="K100" s="180" t="s">
        <v>50</v>
      </c>
    </row>
    <row r="101" spans="1:11" ht="15" customHeight="1" outlineLevel="1" x14ac:dyDescent="0.2">
      <c r="A101" s="11"/>
      <c r="B101" s="228" t="s">
        <v>29</v>
      </c>
      <c r="C101" s="71"/>
      <c r="D101" s="76"/>
      <c r="E101" s="76"/>
      <c r="F101" s="76"/>
      <c r="G101" s="228"/>
      <c r="H101" s="180"/>
      <c r="I101" s="228"/>
      <c r="J101" s="76"/>
      <c r="K101" s="180"/>
    </row>
    <row r="102" spans="1:11" ht="15" customHeight="1" outlineLevel="1" x14ac:dyDescent="0.2">
      <c r="A102" s="11"/>
      <c r="B102" s="75">
        <v>2020</v>
      </c>
      <c r="C102" s="71"/>
      <c r="D102" s="180">
        <v>4309</v>
      </c>
      <c r="E102" s="180"/>
      <c r="F102" s="180">
        <v>8700</v>
      </c>
      <c r="G102" s="66"/>
      <c r="H102" s="180">
        <v>164049.00700000001</v>
      </c>
      <c r="I102" s="66"/>
      <c r="J102" s="180">
        <v>85743.48</v>
      </c>
      <c r="K102" s="180"/>
    </row>
    <row r="103" spans="1:11" ht="15" customHeight="1" outlineLevel="1" x14ac:dyDescent="0.2">
      <c r="A103" s="11"/>
      <c r="B103" s="75">
        <v>2019</v>
      </c>
      <c r="C103" s="244"/>
      <c r="D103" s="180">
        <v>4582</v>
      </c>
      <c r="E103" s="180"/>
      <c r="F103" s="180">
        <v>8204</v>
      </c>
      <c r="G103" s="66"/>
      <c r="H103" s="180">
        <v>275355.72399999999</v>
      </c>
      <c r="I103" s="66"/>
      <c r="J103" s="180">
        <v>117026.13800000001</v>
      </c>
      <c r="K103" s="180"/>
    </row>
    <row r="104" spans="1:11" ht="15" customHeight="1" outlineLevel="1" x14ac:dyDescent="0.2">
      <c r="A104" s="11"/>
      <c r="B104" s="75">
        <v>2018</v>
      </c>
      <c r="C104" s="71"/>
      <c r="D104" s="76">
        <v>4485</v>
      </c>
      <c r="E104" s="76"/>
      <c r="F104" s="180">
        <v>7723</v>
      </c>
      <c r="G104" s="68"/>
      <c r="H104" s="180">
        <v>261015.21599999999</v>
      </c>
      <c r="I104" s="68"/>
      <c r="J104" s="76">
        <v>110087.02499999999</v>
      </c>
      <c r="K104" s="180"/>
    </row>
    <row r="105" spans="1:11" ht="15" customHeight="1" outlineLevel="1" x14ac:dyDescent="0.2">
      <c r="A105" s="11"/>
      <c r="B105" s="75">
        <v>2017</v>
      </c>
      <c r="C105" s="71"/>
      <c r="D105" s="76">
        <v>4369</v>
      </c>
      <c r="E105" s="76" t="s">
        <v>50</v>
      </c>
      <c r="F105" s="76">
        <v>6937</v>
      </c>
      <c r="G105" s="228" t="s">
        <v>50</v>
      </c>
      <c r="H105" s="180">
        <v>228983.74299999999</v>
      </c>
      <c r="I105" s="228" t="s">
        <v>50</v>
      </c>
      <c r="J105" s="76">
        <v>87852.975999999995</v>
      </c>
      <c r="K105" s="180" t="s">
        <v>50</v>
      </c>
    </row>
    <row r="106" spans="1:11" ht="15" customHeight="1" outlineLevel="1" x14ac:dyDescent="0.2">
      <c r="A106" s="11"/>
      <c r="B106" s="44">
        <v>2016</v>
      </c>
      <c r="C106" s="71"/>
      <c r="D106" s="180">
        <v>4063</v>
      </c>
      <c r="E106" s="180" t="s">
        <v>50</v>
      </c>
      <c r="F106" s="180">
        <v>6503</v>
      </c>
      <c r="G106" s="228" t="s">
        <v>50</v>
      </c>
      <c r="H106" s="180">
        <v>196476.89</v>
      </c>
      <c r="I106" s="228" t="s">
        <v>50</v>
      </c>
      <c r="J106" s="180">
        <v>72672.517000000007</v>
      </c>
      <c r="K106" s="180" t="s">
        <v>50</v>
      </c>
    </row>
    <row r="107" spans="1:11" ht="15" customHeight="1" outlineLevel="1" x14ac:dyDescent="0.2">
      <c r="A107" s="11"/>
      <c r="B107" s="44">
        <v>2015</v>
      </c>
      <c r="C107" s="71"/>
      <c r="D107" s="180">
        <v>3782</v>
      </c>
      <c r="E107" s="180" t="s">
        <v>50</v>
      </c>
      <c r="F107" s="180">
        <v>6109</v>
      </c>
      <c r="G107" s="228" t="s">
        <v>50</v>
      </c>
      <c r="H107" s="180">
        <v>184529.81200000001</v>
      </c>
      <c r="I107" s="228" t="s">
        <v>50</v>
      </c>
      <c r="J107" s="180">
        <v>67642.229000000007</v>
      </c>
      <c r="K107" s="180" t="s">
        <v>50</v>
      </c>
    </row>
    <row r="108" spans="1:11" ht="15" customHeight="1" outlineLevel="1" x14ac:dyDescent="0.2">
      <c r="A108" s="11"/>
      <c r="B108" s="228" t="s">
        <v>30</v>
      </c>
      <c r="C108" s="71"/>
      <c r="D108" s="76"/>
      <c r="E108" s="76"/>
      <c r="F108" s="76"/>
      <c r="G108" s="228"/>
      <c r="H108" s="180"/>
      <c r="I108" s="228"/>
      <c r="J108" s="76"/>
      <c r="K108" s="180"/>
    </row>
    <row r="109" spans="1:11" ht="15" customHeight="1" outlineLevel="1" x14ac:dyDescent="0.2">
      <c r="A109" s="11"/>
      <c r="B109" s="75">
        <v>2020</v>
      </c>
      <c r="C109" s="71"/>
      <c r="D109" s="180">
        <v>878</v>
      </c>
      <c r="E109" s="180"/>
      <c r="F109" s="180">
        <v>1695</v>
      </c>
      <c r="G109" s="66"/>
      <c r="H109" s="180">
        <v>15494.397999999999</v>
      </c>
      <c r="I109" s="66"/>
      <c r="J109" s="180">
        <v>8417.8269999999993</v>
      </c>
      <c r="K109" s="180"/>
    </row>
    <row r="110" spans="1:11" ht="15" customHeight="1" outlineLevel="1" x14ac:dyDescent="0.2">
      <c r="A110" s="11"/>
      <c r="B110" s="75">
        <v>2019</v>
      </c>
      <c r="C110" s="244"/>
      <c r="D110" s="180">
        <v>854</v>
      </c>
      <c r="E110" s="180"/>
      <c r="F110" s="180">
        <v>1674</v>
      </c>
      <c r="G110" s="66"/>
      <c r="H110" s="180">
        <v>14822.933999999999</v>
      </c>
      <c r="I110" s="66"/>
      <c r="J110" s="180">
        <v>6496.9210000000003</v>
      </c>
      <c r="K110" s="180"/>
    </row>
    <row r="111" spans="1:11" ht="15" customHeight="1" outlineLevel="1" x14ac:dyDescent="0.2">
      <c r="A111" s="11"/>
      <c r="B111" s="75">
        <v>2018</v>
      </c>
      <c r="C111" s="71"/>
      <c r="D111" s="76">
        <v>847</v>
      </c>
      <c r="E111" s="76"/>
      <c r="F111" s="180">
        <v>1708</v>
      </c>
      <c r="G111" s="68"/>
      <c r="H111" s="180">
        <v>15557.51</v>
      </c>
      <c r="I111" s="68"/>
      <c r="J111" s="76">
        <v>6857.2370000000001</v>
      </c>
      <c r="K111" s="180"/>
    </row>
    <row r="112" spans="1:11" ht="15" customHeight="1" outlineLevel="1" x14ac:dyDescent="0.2">
      <c r="A112" s="11"/>
      <c r="B112" s="75">
        <v>2017</v>
      </c>
      <c r="C112" s="71"/>
      <c r="D112" s="76">
        <v>830</v>
      </c>
      <c r="E112" s="76" t="s">
        <v>50</v>
      </c>
      <c r="F112" s="76">
        <v>1696</v>
      </c>
      <c r="G112" s="228" t="s">
        <v>50</v>
      </c>
      <c r="H112" s="180">
        <v>16284.986000000001</v>
      </c>
      <c r="I112" s="228" t="s">
        <v>50</v>
      </c>
      <c r="J112" s="76">
        <v>5014.0029999999997</v>
      </c>
      <c r="K112" s="180" t="s">
        <v>50</v>
      </c>
    </row>
    <row r="113" spans="1:11" ht="15" customHeight="1" outlineLevel="1" x14ac:dyDescent="0.2">
      <c r="A113" s="11"/>
      <c r="B113" s="44">
        <v>2016</v>
      </c>
      <c r="C113" s="71"/>
      <c r="D113" s="180">
        <v>825</v>
      </c>
      <c r="E113" s="180" t="s">
        <v>50</v>
      </c>
      <c r="F113" s="180">
        <v>1727</v>
      </c>
      <c r="G113" s="228" t="s">
        <v>50</v>
      </c>
      <c r="H113" s="180">
        <v>17175.662</v>
      </c>
      <c r="I113" s="228" t="s">
        <v>50</v>
      </c>
      <c r="J113" s="180">
        <v>4649.8810000000003</v>
      </c>
      <c r="K113" s="180" t="s">
        <v>50</v>
      </c>
    </row>
    <row r="114" spans="1:11" ht="15" customHeight="1" outlineLevel="1" x14ac:dyDescent="0.2">
      <c r="A114" s="11"/>
      <c r="B114" s="44">
        <v>2015</v>
      </c>
      <c r="C114" s="71"/>
      <c r="D114" s="180">
        <v>918</v>
      </c>
      <c r="E114" s="180" t="s">
        <v>50</v>
      </c>
      <c r="F114" s="180">
        <v>1850</v>
      </c>
      <c r="G114" s="228" t="s">
        <v>50</v>
      </c>
      <c r="H114" s="180">
        <v>16999.939999999999</v>
      </c>
      <c r="I114" s="228" t="s">
        <v>50</v>
      </c>
      <c r="J114" s="180">
        <v>3760.1709999999998</v>
      </c>
      <c r="K114" s="180" t="s">
        <v>50</v>
      </c>
    </row>
    <row r="115" spans="1:11" ht="15" customHeight="1" outlineLevel="1" x14ac:dyDescent="0.2">
      <c r="A115" s="11"/>
      <c r="B115" s="228" t="s">
        <v>31</v>
      </c>
      <c r="C115" s="71"/>
      <c r="D115" s="76"/>
      <c r="E115" s="76"/>
      <c r="F115" s="76"/>
      <c r="G115" s="228"/>
      <c r="H115" s="180"/>
      <c r="I115" s="228"/>
      <c r="J115" s="76"/>
      <c r="K115" s="180"/>
    </row>
    <row r="116" spans="1:11" ht="15" customHeight="1" outlineLevel="1" x14ac:dyDescent="0.2">
      <c r="A116" s="11"/>
      <c r="B116" s="75">
        <v>2020</v>
      </c>
      <c r="C116" s="71"/>
      <c r="D116" s="180">
        <v>2228</v>
      </c>
      <c r="E116" s="180"/>
      <c r="F116" s="180">
        <v>3524</v>
      </c>
      <c r="G116" s="66"/>
      <c r="H116" s="180">
        <v>122813.1</v>
      </c>
      <c r="I116" s="66"/>
      <c r="J116" s="180">
        <v>55531.258000000002</v>
      </c>
      <c r="K116" s="180"/>
    </row>
    <row r="117" spans="1:11" ht="15" customHeight="1" outlineLevel="1" x14ac:dyDescent="0.2">
      <c r="A117" s="11"/>
      <c r="B117" s="75">
        <v>2019</v>
      </c>
      <c r="C117" s="244"/>
      <c r="D117" s="180">
        <v>2107</v>
      </c>
      <c r="E117" s="180"/>
      <c r="F117" s="180">
        <v>3271</v>
      </c>
      <c r="G117" s="66"/>
      <c r="H117" s="180">
        <v>125961.001</v>
      </c>
      <c r="I117" s="66"/>
      <c r="J117" s="180">
        <v>59780.853999999999</v>
      </c>
      <c r="K117" s="180"/>
    </row>
    <row r="118" spans="1:11" ht="15" customHeight="1" outlineLevel="1" x14ac:dyDescent="0.2">
      <c r="A118" s="11"/>
      <c r="B118" s="75">
        <v>2018</v>
      </c>
      <c r="C118" s="71"/>
      <c r="D118" s="76">
        <v>1937</v>
      </c>
      <c r="E118" s="76"/>
      <c r="F118" s="180">
        <v>2845</v>
      </c>
      <c r="G118" s="68"/>
      <c r="H118" s="180">
        <v>112204.204</v>
      </c>
      <c r="I118" s="68"/>
      <c r="J118" s="76">
        <v>53717.398999999998</v>
      </c>
      <c r="K118" s="180"/>
    </row>
    <row r="119" spans="1:11" ht="15" customHeight="1" outlineLevel="1" x14ac:dyDescent="0.2">
      <c r="A119" s="11"/>
      <c r="B119" s="75">
        <v>2017</v>
      </c>
      <c r="C119" s="71"/>
      <c r="D119" s="76">
        <v>1789</v>
      </c>
      <c r="E119" s="76" t="s">
        <v>50</v>
      </c>
      <c r="F119" s="76">
        <v>2595</v>
      </c>
      <c r="G119" s="228" t="s">
        <v>50</v>
      </c>
      <c r="H119" s="180">
        <v>105999.624</v>
      </c>
      <c r="I119" s="228" t="s">
        <v>50</v>
      </c>
      <c r="J119" s="76">
        <v>49121.695</v>
      </c>
      <c r="K119" s="180" t="s">
        <v>50</v>
      </c>
    </row>
    <row r="120" spans="1:11" ht="15" customHeight="1" outlineLevel="1" x14ac:dyDescent="0.2">
      <c r="A120" s="11"/>
      <c r="B120" s="44">
        <v>2016</v>
      </c>
      <c r="C120" s="71"/>
      <c r="D120" s="180">
        <v>1750</v>
      </c>
      <c r="E120" s="180" t="s">
        <v>50</v>
      </c>
      <c r="F120" s="180">
        <v>2493</v>
      </c>
      <c r="G120" s="228" t="s">
        <v>50</v>
      </c>
      <c r="H120" s="180">
        <v>94618.910999999993</v>
      </c>
      <c r="I120" s="228" t="s">
        <v>50</v>
      </c>
      <c r="J120" s="180">
        <v>44752.438999999998</v>
      </c>
      <c r="K120" s="180" t="s">
        <v>50</v>
      </c>
    </row>
    <row r="121" spans="1:11" ht="15" customHeight="1" outlineLevel="1" x14ac:dyDescent="0.2">
      <c r="A121" s="11"/>
      <c r="B121" s="44">
        <v>2015</v>
      </c>
      <c r="C121" s="71"/>
      <c r="D121" s="180">
        <v>1672</v>
      </c>
      <c r="E121" s="180" t="s">
        <v>50</v>
      </c>
      <c r="F121" s="180">
        <v>2340</v>
      </c>
      <c r="G121" s="228" t="s">
        <v>50</v>
      </c>
      <c r="H121" s="180">
        <v>82053.388000000006</v>
      </c>
      <c r="I121" s="228" t="s">
        <v>50</v>
      </c>
      <c r="J121" s="180">
        <v>39358.447999999997</v>
      </c>
      <c r="K121" s="180" t="s">
        <v>50</v>
      </c>
    </row>
    <row r="122" spans="1:11" ht="15" customHeight="1" outlineLevel="1" x14ac:dyDescent="0.2">
      <c r="A122" s="11"/>
      <c r="B122" s="228" t="s">
        <v>32</v>
      </c>
      <c r="C122" s="71"/>
      <c r="D122" s="76"/>
      <c r="E122" s="76"/>
      <c r="F122" s="76"/>
      <c r="G122" s="228"/>
      <c r="H122" s="180"/>
      <c r="I122" s="228"/>
      <c r="J122" s="76"/>
      <c r="K122" s="180"/>
    </row>
    <row r="123" spans="1:11" ht="15" customHeight="1" outlineLevel="1" x14ac:dyDescent="0.2">
      <c r="A123" s="11"/>
      <c r="B123" s="75">
        <v>2020</v>
      </c>
      <c r="C123" s="71"/>
      <c r="D123" s="180">
        <v>966</v>
      </c>
      <c r="E123" s="180"/>
      <c r="F123" s="180">
        <v>1788</v>
      </c>
      <c r="G123" s="66"/>
      <c r="H123" s="180">
        <v>34933.423999999999</v>
      </c>
      <c r="I123" s="66"/>
      <c r="J123" s="180">
        <v>17203.511999999999</v>
      </c>
      <c r="K123" s="180"/>
    </row>
    <row r="124" spans="1:11" ht="15" customHeight="1" outlineLevel="1" x14ac:dyDescent="0.2">
      <c r="A124" s="11"/>
      <c r="B124" s="75">
        <v>2019</v>
      </c>
      <c r="C124" s="244"/>
      <c r="D124" s="180">
        <v>978</v>
      </c>
      <c r="E124" s="180"/>
      <c r="F124" s="180">
        <v>1883</v>
      </c>
      <c r="G124" s="66"/>
      <c r="H124" s="180">
        <v>78335.955000000002</v>
      </c>
      <c r="I124" s="66"/>
      <c r="J124" s="180">
        <v>39596.985000000001</v>
      </c>
      <c r="K124" s="180"/>
    </row>
    <row r="125" spans="1:11" ht="15" customHeight="1" outlineLevel="1" x14ac:dyDescent="0.2">
      <c r="A125" s="11"/>
      <c r="B125" s="75">
        <v>2018</v>
      </c>
      <c r="C125" s="71"/>
      <c r="D125" s="76">
        <v>936</v>
      </c>
      <c r="E125" s="76"/>
      <c r="F125" s="180">
        <v>1804</v>
      </c>
      <c r="G125" s="68"/>
      <c r="H125" s="180">
        <v>72155.741999999998</v>
      </c>
      <c r="I125" s="68"/>
      <c r="J125" s="76">
        <v>35224.370000000003</v>
      </c>
      <c r="K125" s="180"/>
    </row>
    <row r="126" spans="1:11" ht="15" customHeight="1" outlineLevel="1" x14ac:dyDescent="0.2">
      <c r="A126" s="11"/>
      <c r="B126" s="75">
        <v>2017</v>
      </c>
      <c r="C126" s="71"/>
      <c r="D126" s="76">
        <v>924</v>
      </c>
      <c r="E126" s="76" t="s">
        <v>50</v>
      </c>
      <c r="F126" s="76">
        <v>1795</v>
      </c>
      <c r="G126" s="228" t="s">
        <v>50</v>
      </c>
      <c r="H126" s="180">
        <v>73971.337</v>
      </c>
      <c r="I126" s="228" t="s">
        <v>50</v>
      </c>
      <c r="J126" s="76">
        <v>39977.900999999998</v>
      </c>
      <c r="K126" s="180" t="s">
        <v>50</v>
      </c>
    </row>
    <row r="127" spans="1:11" ht="15" customHeight="1" outlineLevel="1" x14ac:dyDescent="0.2">
      <c r="A127" s="11"/>
      <c r="B127" s="44">
        <v>2016</v>
      </c>
      <c r="C127" s="71"/>
      <c r="D127" s="180">
        <v>884</v>
      </c>
      <c r="E127" s="180" t="s">
        <v>50</v>
      </c>
      <c r="F127" s="180">
        <v>1663</v>
      </c>
      <c r="G127" s="228" t="s">
        <v>50</v>
      </c>
      <c r="H127" s="180">
        <v>62945.122000000003</v>
      </c>
      <c r="I127" s="228" t="s">
        <v>50</v>
      </c>
      <c r="J127" s="180">
        <v>31116.348000000002</v>
      </c>
      <c r="K127" s="180" t="s">
        <v>50</v>
      </c>
    </row>
    <row r="128" spans="1:11" ht="15" customHeight="1" outlineLevel="1" x14ac:dyDescent="0.2">
      <c r="A128" s="11"/>
      <c r="B128" s="44">
        <v>2015</v>
      </c>
      <c r="C128" s="71"/>
      <c r="D128" s="180">
        <v>838</v>
      </c>
      <c r="E128" s="180" t="s">
        <v>50</v>
      </c>
      <c r="F128" s="180">
        <v>1561</v>
      </c>
      <c r="G128" s="228" t="s">
        <v>50</v>
      </c>
      <c r="H128" s="180">
        <v>66546.436000000002</v>
      </c>
      <c r="I128" s="228" t="s">
        <v>50</v>
      </c>
      <c r="J128" s="180">
        <v>27817.458999999999</v>
      </c>
      <c r="K128" s="180" t="s">
        <v>50</v>
      </c>
    </row>
    <row r="129" spans="1:11" ht="15" customHeight="1" outlineLevel="1" x14ac:dyDescent="0.2">
      <c r="A129" s="11"/>
      <c r="B129" s="228" t="s">
        <v>33</v>
      </c>
      <c r="C129" s="71"/>
      <c r="D129" s="76"/>
      <c r="E129" s="76"/>
      <c r="F129" s="76"/>
      <c r="G129" s="228"/>
      <c r="H129" s="180"/>
      <c r="I129" s="228"/>
      <c r="J129" s="76"/>
      <c r="K129" s="180"/>
    </row>
    <row r="130" spans="1:11" ht="15" customHeight="1" outlineLevel="1" x14ac:dyDescent="0.2">
      <c r="A130" s="11"/>
      <c r="B130" s="75">
        <v>2020</v>
      </c>
      <c r="C130" s="71"/>
      <c r="D130" s="180">
        <v>1133</v>
      </c>
      <c r="E130" s="180"/>
      <c r="F130" s="180">
        <v>2054</v>
      </c>
      <c r="G130" s="66"/>
      <c r="H130" s="180">
        <v>30462.925999999999</v>
      </c>
      <c r="I130" s="66"/>
      <c r="J130" s="180">
        <v>14069.187</v>
      </c>
      <c r="K130" s="180"/>
    </row>
    <row r="131" spans="1:11" ht="15" customHeight="1" outlineLevel="1" x14ac:dyDescent="0.2">
      <c r="A131" s="11"/>
      <c r="B131" s="75">
        <v>2019</v>
      </c>
      <c r="C131" s="244"/>
      <c r="D131" s="180">
        <v>1089</v>
      </c>
      <c r="E131" s="180"/>
      <c r="F131" s="180">
        <v>2044</v>
      </c>
      <c r="G131" s="66"/>
      <c r="H131" s="180">
        <v>42068.29</v>
      </c>
      <c r="I131" s="66"/>
      <c r="J131" s="180">
        <v>20388.508000000002</v>
      </c>
      <c r="K131" s="180"/>
    </row>
    <row r="132" spans="1:11" ht="15" customHeight="1" outlineLevel="1" x14ac:dyDescent="0.2">
      <c r="A132" s="11"/>
      <c r="B132" s="75">
        <v>2018</v>
      </c>
      <c r="C132" s="71"/>
      <c r="D132" s="76">
        <v>1049</v>
      </c>
      <c r="E132" s="76"/>
      <c r="F132" s="180">
        <v>1987</v>
      </c>
      <c r="G132" s="68"/>
      <c r="H132" s="180">
        <v>40107</v>
      </c>
      <c r="I132" s="68"/>
      <c r="J132" s="76">
        <v>18750.022000000001</v>
      </c>
      <c r="K132" s="180"/>
    </row>
    <row r="133" spans="1:11" ht="15" customHeight="1" outlineLevel="1" x14ac:dyDescent="0.2">
      <c r="A133" s="11"/>
      <c r="B133" s="75">
        <v>2017</v>
      </c>
      <c r="C133" s="71"/>
      <c r="D133" s="76">
        <v>986</v>
      </c>
      <c r="E133" s="76" t="s">
        <v>50</v>
      </c>
      <c r="F133" s="76">
        <v>1930</v>
      </c>
      <c r="G133" s="228" t="s">
        <v>50</v>
      </c>
      <c r="H133" s="180">
        <v>37856.300999999999</v>
      </c>
      <c r="I133" s="228" t="s">
        <v>50</v>
      </c>
      <c r="J133" s="76">
        <v>17703.309000000001</v>
      </c>
      <c r="K133" s="180" t="s">
        <v>50</v>
      </c>
    </row>
    <row r="134" spans="1:11" ht="15" customHeight="1" outlineLevel="1" x14ac:dyDescent="0.2">
      <c r="A134" s="11"/>
      <c r="B134" s="44">
        <v>2016</v>
      </c>
      <c r="C134" s="71"/>
      <c r="D134" s="180">
        <v>933</v>
      </c>
      <c r="E134" s="180" t="s">
        <v>50</v>
      </c>
      <c r="F134" s="180">
        <v>1765</v>
      </c>
      <c r="G134" s="228" t="s">
        <v>50</v>
      </c>
      <c r="H134" s="180">
        <v>35270.997000000003</v>
      </c>
      <c r="I134" s="228" t="s">
        <v>50</v>
      </c>
      <c r="J134" s="180">
        <v>15633.252</v>
      </c>
      <c r="K134" s="180" t="s">
        <v>50</v>
      </c>
    </row>
    <row r="135" spans="1:11" ht="15" customHeight="1" outlineLevel="1" x14ac:dyDescent="0.2">
      <c r="A135" s="11"/>
      <c r="B135" s="44">
        <v>2015</v>
      </c>
      <c r="C135" s="71"/>
      <c r="D135" s="180">
        <v>943</v>
      </c>
      <c r="E135" s="180" t="s">
        <v>50</v>
      </c>
      <c r="F135" s="180">
        <v>1763</v>
      </c>
      <c r="G135" s="228" t="s">
        <v>50</v>
      </c>
      <c r="H135" s="180">
        <v>33931.99</v>
      </c>
      <c r="I135" s="228" t="s">
        <v>50</v>
      </c>
      <c r="J135" s="180">
        <v>15201.759</v>
      </c>
      <c r="K135" s="180" t="s">
        <v>50</v>
      </c>
    </row>
    <row r="136" spans="1:11" ht="15" customHeight="1" x14ac:dyDescent="0.2">
      <c r="B136" s="227" t="s">
        <v>201</v>
      </c>
      <c r="C136" s="71"/>
      <c r="D136" s="83"/>
      <c r="E136" s="83"/>
      <c r="F136" s="83"/>
      <c r="G136" s="227"/>
      <c r="H136" s="76"/>
      <c r="I136" s="227"/>
      <c r="J136" s="76"/>
      <c r="K136" s="76"/>
    </row>
    <row r="137" spans="1:11" ht="15" customHeight="1" x14ac:dyDescent="0.2">
      <c r="B137" s="75">
        <v>2020</v>
      </c>
      <c r="C137" s="71"/>
      <c r="D137" s="180">
        <v>1583</v>
      </c>
      <c r="E137" s="180"/>
      <c r="F137" s="180">
        <v>3565</v>
      </c>
      <c r="G137" s="66"/>
      <c r="H137" s="180">
        <v>158583.829</v>
      </c>
      <c r="I137" s="66"/>
      <c r="J137" s="180">
        <v>52975.364000000001</v>
      </c>
      <c r="K137" s="76"/>
    </row>
    <row r="138" spans="1:11" ht="15" customHeight="1" x14ac:dyDescent="0.2">
      <c r="B138" s="75">
        <v>2019</v>
      </c>
      <c r="C138" s="244"/>
      <c r="D138" s="180">
        <v>1612</v>
      </c>
      <c r="E138" s="180"/>
      <c r="F138" s="180">
        <v>3511</v>
      </c>
      <c r="G138" s="66"/>
      <c r="H138" s="180">
        <v>226400.77799999999</v>
      </c>
      <c r="I138" s="66"/>
      <c r="J138" s="180">
        <v>62188.65</v>
      </c>
      <c r="K138" s="76"/>
    </row>
    <row r="139" spans="1:11" ht="15" customHeight="1" x14ac:dyDescent="0.2">
      <c r="B139" s="75">
        <v>2018</v>
      </c>
      <c r="C139" s="71"/>
      <c r="D139" s="76">
        <v>1532</v>
      </c>
      <c r="E139" s="76"/>
      <c r="F139" s="180">
        <v>3099</v>
      </c>
      <c r="G139" s="68"/>
      <c r="H139" s="180">
        <v>223274.6</v>
      </c>
      <c r="I139" s="68"/>
      <c r="J139" s="76">
        <v>66160.448999999993</v>
      </c>
      <c r="K139" s="76"/>
    </row>
    <row r="140" spans="1:11" ht="15" customHeight="1" x14ac:dyDescent="0.2">
      <c r="B140" s="75">
        <v>2017</v>
      </c>
      <c r="C140" s="71"/>
      <c r="D140" s="76">
        <v>1383</v>
      </c>
      <c r="E140" s="76" t="s">
        <v>50</v>
      </c>
      <c r="F140" s="76">
        <v>2878</v>
      </c>
      <c r="G140" s="227" t="s">
        <v>50</v>
      </c>
      <c r="H140" s="76">
        <v>203894.90100000001</v>
      </c>
      <c r="I140" s="227" t="s">
        <v>50</v>
      </c>
      <c r="J140" s="76">
        <v>63858.572</v>
      </c>
      <c r="K140" s="76" t="s">
        <v>50</v>
      </c>
    </row>
    <row r="141" spans="1:11" ht="15" customHeight="1" x14ac:dyDescent="0.2">
      <c r="B141" s="44">
        <v>2016</v>
      </c>
      <c r="C141" s="71"/>
      <c r="D141" s="177">
        <v>1283</v>
      </c>
      <c r="E141" s="177" t="s">
        <v>50</v>
      </c>
      <c r="F141" s="177">
        <v>2612</v>
      </c>
      <c r="G141" s="227" t="s">
        <v>50</v>
      </c>
      <c r="H141" s="177">
        <v>175074.89300000001</v>
      </c>
      <c r="I141" s="227" t="s">
        <v>50</v>
      </c>
      <c r="J141" s="177">
        <v>59730.451999999997</v>
      </c>
      <c r="K141" s="177" t="s">
        <v>50</v>
      </c>
    </row>
    <row r="142" spans="1:11" ht="15" customHeight="1" x14ac:dyDescent="0.2">
      <c r="B142" s="44">
        <v>2015</v>
      </c>
      <c r="C142" s="71"/>
      <c r="D142" s="177">
        <v>1204</v>
      </c>
      <c r="E142" s="177" t="s">
        <v>50</v>
      </c>
      <c r="F142" s="177">
        <v>2455</v>
      </c>
      <c r="G142" s="227" t="s">
        <v>50</v>
      </c>
      <c r="H142" s="177">
        <v>198469.77299999999</v>
      </c>
      <c r="I142" s="227" t="s">
        <v>50</v>
      </c>
      <c r="J142" s="177">
        <v>51969.436000000002</v>
      </c>
      <c r="K142" s="177" t="s">
        <v>50</v>
      </c>
    </row>
    <row r="143" spans="1:11" ht="15" customHeight="1" outlineLevel="1" x14ac:dyDescent="0.2">
      <c r="B143" s="228" t="s">
        <v>17</v>
      </c>
      <c r="C143" s="71"/>
      <c r="D143" s="173"/>
      <c r="E143" s="173"/>
      <c r="F143" s="173"/>
      <c r="G143" s="173"/>
      <c r="H143" s="173"/>
      <c r="I143" s="173"/>
      <c r="J143" s="173"/>
      <c r="K143" s="173"/>
    </row>
    <row r="144" spans="1:11" ht="15" customHeight="1" outlineLevel="1" x14ac:dyDescent="0.2">
      <c r="B144" s="75">
        <v>2020</v>
      </c>
      <c r="C144" s="71"/>
      <c r="D144" s="180">
        <v>529</v>
      </c>
      <c r="E144" s="180"/>
      <c r="F144" s="180">
        <v>555</v>
      </c>
      <c r="G144" s="66"/>
      <c r="H144" s="180">
        <v>3162.5709999999999</v>
      </c>
      <c r="I144" s="66"/>
      <c r="J144" s="180">
        <v>1338.3340000000001</v>
      </c>
      <c r="K144" s="173"/>
    </row>
    <row r="145" spans="2:11" ht="15" customHeight="1" outlineLevel="1" x14ac:dyDescent="0.2">
      <c r="B145" s="75">
        <v>2019</v>
      </c>
      <c r="C145" s="244"/>
      <c r="D145" s="180">
        <v>522</v>
      </c>
      <c r="E145" s="180"/>
      <c r="F145" s="180">
        <v>561</v>
      </c>
      <c r="G145" s="66"/>
      <c r="H145" s="180">
        <v>5045.7640000000001</v>
      </c>
      <c r="I145" s="66"/>
      <c r="J145" s="180">
        <v>1808.788</v>
      </c>
      <c r="K145" s="173"/>
    </row>
    <row r="146" spans="2:11" ht="15" customHeight="1" outlineLevel="1" x14ac:dyDescent="0.2">
      <c r="B146" s="75">
        <v>2018</v>
      </c>
      <c r="C146" s="71"/>
      <c r="D146" s="76">
        <v>545</v>
      </c>
      <c r="E146" s="76"/>
      <c r="F146" s="180">
        <v>583</v>
      </c>
      <c r="G146" s="68"/>
      <c r="H146" s="180">
        <v>5097.5190000000002</v>
      </c>
      <c r="I146" s="68"/>
      <c r="J146" s="76">
        <v>1715.877</v>
      </c>
      <c r="K146" s="173"/>
    </row>
    <row r="147" spans="2:11" ht="15" customHeight="1" outlineLevel="1" x14ac:dyDescent="0.2">
      <c r="B147" s="75">
        <v>2017</v>
      </c>
      <c r="C147" s="71"/>
      <c r="D147" s="76">
        <v>533</v>
      </c>
      <c r="E147" s="76" t="s">
        <v>50</v>
      </c>
      <c r="F147" s="76">
        <v>572</v>
      </c>
      <c r="G147" s="228" t="s">
        <v>50</v>
      </c>
      <c r="H147" s="76">
        <v>4718.47</v>
      </c>
      <c r="I147" s="228" t="s">
        <v>50</v>
      </c>
      <c r="J147" s="76">
        <v>1535.16</v>
      </c>
      <c r="K147" s="76" t="s">
        <v>50</v>
      </c>
    </row>
    <row r="148" spans="2:11" ht="15" customHeight="1" outlineLevel="1" x14ac:dyDescent="0.2">
      <c r="B148" s="44">
        <v>2016</v>
      </c>
      <c r="C148" s="71"/>
      <c r="D148" s="177">
        <v>543</v>
      </c>
      <c r="E148" s="177" t="s">
        <v>50</v>
      </c>
      <c r="F148" s="177">
        <v>579</v>
      </c>
      <c r="G148" s="228" t="s">
        <v>50</v>
      </c>
      <c r="H148" s="177">
        <v>4355.799</v>
      </c>
      <c r="I148" s="228" t="s">
        <v>50</v>
      </c>
      <c r="J148" s="177">
        <v>1445.54</v>
      </c>
      <c r="K148" s="177" t="s">
        <v>50</v>
      </c>
    </row>
    <row r="149" spans="2:11" ht="15" customHeight="1" outlineLevel="1" x14ac:dyDescent="0.2">
      <c r="B149" s="44">
        <v>2015</v>
      </c>
      <c r="C149" s="71"/>
      <c r="D149" s="177">
        <v>552</v>
      </c>
      <c r="E149" s="177" t="s">
        <v>50</v>
      </c>
      <c r="F149" s="177">
        <v>578</v>
      </c>
      <c r="G149" s="228" t="s">
        <v>50</v>
      </c>
      <c r="H149" s="177">
        <v>4329.4679999999998</v>
      </c>
      <c r="I149" s="228" t="s">
        <v>50</v>
      </c>
      <c r="J149" s="177">
        <v>1576.6949999999999</v>
      </c>
      <c r="K149" s="177" t="s">
        <v>50</v>
      </c>
    </row>
    <row r="150" spans="2:11" ht="15" customHeight="1" outlineLevel="1" x14ac:dyDescent="0.2">
      <c r="B150" s="228" t="s">
        <v>18</v>
      </c>
      <c r="C150" s="71"/>
      <c r="D150" s="76"/>
      <c r="E150" s="76"/>
      <c r="F150" s="76"/>
      <c r="G150" s="228"/>
      <c r="H150" s="76"/>
      <c r="I150" s="228"/>
      <c r="J150" s="76"/>
      <c r="K150" s="76"/>
    </row>
    <row r="151" spans="2:11" ht="15" customHeight="1" outlineLevel="1" x14ac:dyDescent="0.2">
      <c r="B151" s="75">
        <v>2020</v>
      </c>
      <c r="C151" s="71"/>
      <c r="D151" s="76">
        <v>0</v>
      </c>
      <c r="E151" s="180"/>
      <c r="F151" s="76">
        <v>0</v>
      </c>
      <c r="G151" s="66"/>
      <c r="H151" s="76">
        <v>0</v>
      </c>
      <c r="I151" s="66"/>
      <c r="J151" s="76">
        <v>0</v>
      </c>
      <c r="K151" s="76"/>
    </row>
    <row r="152" spans="2:11" ht="15" customHeight="1" outlineLevel="1" x14ac:dyDescent="0.2">
      <c r="B152" s="75">
        <v>2019</v>
      </c>
      <c r="C152" s="244"/>
      <c r="D152" s="76">
        <v>0</v>
      </c>
      <c r="E152" s="180"/>
      <c r="F152" s="76">
        <v>0</v>
      </c>
      <c r="G152" s="66"/>
      <c r="H152" s="76">
        <v>0</v>
      </c>
      <c r="I152" s="66"/>
      <c r="J152" s="76">
        <v>0</v>
      </c>
      <c r="K152" s="76"/>
    </row>
    <row r="153" spans="2:11" ht="15" customHeight="1" outlineLevel="1" x14ac:dyDescent="0.2">
      <c r="B153" s="75">
        <v>2018</v>
      </c>
      <c r="C153" s="71"/>
      <c r="D153" s="76">
        <v>0</v>
      </c>
      <c r="E153" s="76"/>
      <c r="F153" s="76">
        <v>0</v>
      </c>
      <c r="G153" s="68"/>
      <c r="H153" s="76">
        <v>0</v>
      </c>
      <c r="I153" s="68"/>
      <c r="J153" s="76">
        <v>0</v>
      </c>
      <c r="K153" s="76"/>
    </row>
    <row r="154" spans="2:11" ht="15" customHeight="1" outlineLevel="1" x14ac:dyDescent="0.2">
      <c r="B154" s="75">
        <v>2017</v>
      </c>
      <c r="C154" s="71"/>
      <c r="D154" s="76">
        <v>0</v>
      </c>
      <c r="E154" s="76" t="s">
        <v>50</v>
      </c>
      <c r="F154" s="76">
        <v>0</v>
      </c>
      <c r="G154" s="228" t="s">
        <v>50</v>
      </c>
      <c r="H154" s="76">
        <v>0</v>
      </c>
      <c r="I154" s="228" t="s">
        <v>50</v>
      </c>
      <c r="J154" s="76">
        <v>0</v>
      </c>
      <c r="K154" s="76" t="s">
        <v>50</v>
      </c>
    </row>
    <row r="155" spans="2:11" ht="15" customHeight="1" outlineLevel="1" x14ac:dyDescent="0.2">
      <c r="B155" s="44">
        <v>2016</v>
      </c>
      <c r="C155" s="71"/>
      <c r="D155" s="76">
        <v>0</v>
      </c>
      <c r="E155" s="76" t="s">
        <v>50</v>
      </c>
      <c r="F155" s="76">
        <v>0</v>
      </c>
      <c r="G155" s="228" t="s">
        <v>50</v>
      </c>
      <c r="H155" s="76">
        <v>0</v>
      </c>
      <c r="I155" s="228" t="s">
        <v>50</v>
      </c>
      <c r="J155" s="76">
        <v>0</v>
      </c>
      <c r="K155" s="76" t="s">
        <v>50</v>
      </c>
    </row>
    <row r="156" spans="2:11" ht="15" customHeight="1" outlineLevel="1" x14ac:dyDescent="0.2">
      <c r="B156" s="44">
        <v>2015</v>
      </c>
      <c r="C156" s="71"/>
      <c r="D156" s="76">
        <v>0</v>
      </c>
      <c r="E156" s="76" t="s">
        <v>50</v>
      </c>
      <c r="F156" s="76">
        <v>0</v>
      </c>
      <c r="G156" s="228" t="s">
        <v>50</v>
      </c>
      <c r="H156" s="76">
        <v>0</v>
      </c>
      <c r="I156" s="228" t="s">
        <v>50</v>
      </c>
      <c r="J156" s="76">
        <v>0</v>
      </c>
      <c r="K156" s="76" t="s">
        <v>50</v>
      </c>
    </row>
    <row r="157" spans="2:11" ht="15" customHeight="1" outlineLevel="1" x14ac:dyDescent="0.2">
      <c r="B157" s="228" t="s">
        <v>19</v>
      </c>
      <c r="C157" s="71"/>
      <c r="D157" s="76"/>
      <c r="E157" s="76"/>
      <c r="F157" s="76"/>
      <c r="G157" s="228"/>
      <c r="H157" s="76"/>
      <c r="I157" s="228"/>
      <c r="J157" s="76"/>
      <c r="K157" s="76"/>
    </row>
    <row r="158" spans="2:11" ht="15" customHeight="1" outlineLevel="1" x14ac:dyDescent="0.2">
      <c r="B158" s="75">
        <v>2020</v>
      </c>
      <c r="C158" s="71"/>
      <c r="D158" s="180">
        <v>28</v>
      </c>
      <c r="E158" s="180"/>
      <c r="F158" s="180">
        <v>176</v>
      </c>
      <c r="G158" s="66"/>
      <c r="H158" s="180">
        <v>5467.9740000000002</v>
      </c>
      <c r="I158" s="66"/>
      <c r="J158" s="180">
        <v>1503.856</v>
      </c>
      <c r="K158" s="76"/>
    </row>
    <row r="159" spans="2:11" ht="15" customHeight="1" outlineLevel="1" x14ac:dyDescent="0.2">
      <c r="B159" s="75">
        <v>2019</v>
      </c>
      <c r="C159" s="244"/>
      <c r="D159" s="180">
        <v>30</v>
      </c>
      <c r="E159" s="180"/>
      <c r="F159" s="180">
        <v>171</v>
      </c>
      <c r="G159" s="66"/>
      <c r="H159" s="180">
        <v>7507.326</v>
      </c>
      <c r="I159" s="66"/>
      <c r="J159" s="180">
        <v>2185.9850000000001</v>
      </c>
      <c r="K159" s="76"/>
    </row>
    <row r="160" spans="2:11" ht="15" customHeight="1" outlineLevel="1" x14ac:dyDescent="0.2">
      <c r="B160" s="75">
        <v>2018</v>
      </c>
      <c r="C160" s="71"/>
      <c r="D160" s="76">
        <v>27</v>
      </c>
      <c r="E160" s="76"/>
      <c r="F160" s="180">
        <v>168</v>
      </c>
      <c r="G160" s="68"/>
      <c r="H160" s="180">
        <v>7152.5469999999996</v>
      </c>
      <c r="I160" s="68"/>
      <c r="J160" s="76">
        <v>2078.9989999999998</v>
      </c>
      <c r="K160" s="76"/>
    </row>
    <row r="161" spans="2:11" ht="15" customHeight="1" outlineLevel="1" x14ac:dyDescent="0.2">
      <c r="B161" s="75">
        <v>2017</v>
      </c>
      <c r="C161" s="71"/>
      <c r="D161" s="76">
        <v>24</v>
      </c>
      <c r="E161" s="76" t="s">
        <v>50</v>
      </c>
      <c r="F161" s="76">
        <v>157</v>
      </c>
      <c r="G161" s="228" t="s">
        <v>50</v>
      </c>
      <c r="H161" s="76">
        <v>6916.8549999999996</v>
      </c>
      <c r="I161" s="228" t="s">
        <v>50</v>
      </c>
      <c r="J161" s="76">
        <v>1892.6890000000001</v>
      </c>
      <c r="K161" s="76" t="s">
        <v>50</v>
      </c>
    </row>
    <row r="162" spans="2:11" ht="15" customHeight="1" outlineLevel="1" x14ac:dyDescent="0.2">
      <c r="B162" s="44">
        <v>2016</v>
      </c>
      <c r="C162" s="71"/>
      <c r="D162" s="177">
        <v>20</v>
      </c>
      <c r="E162" s="177" t="s">
        <v>50</v>
      </c>
      <c r="F162" s="177">
        <v>159</v>
      </c>
      <c r="G162" s="228" t="s">
        <v>50</v>
      </c>
      <c r="H162" s="177">
        <v>6944.5159999999996</v>
      </c>
      <c r="I162" s="228" t="s">
        <v>50</v>
      </c>
      <c r="J162" s="177">
        <v>1703.3810000000001</v>
      </c>
      <c r="K162" s="177" t="s">
        <v>50</v>
      </c>
    </row>
    <row r="163" spans="2:11" ht="15" customHeight="1" outlineLevel="1" x14ac:dyDescent="0.2">
      <c r="B163" s="44">
        <v>2015</v>
      </c>
      <c r="C163" s="71"/>
      <c r="D163" s="177">
        <v>24</v>
      </c>
      <c r="E163" s="177" t="s">
        <v>50</v>
      </c>
      <c r="F163" s="177">
        <v>165</v>
      </c>
      <c r="G163" s="228" t="s">
        <v>50</v>
      </c>
      <c r="H163" s="177">
        <v>6898.2250000000004</v>
      </c>
      <c r="I163" s="228" t="s">
        <v>50</v>
      </c>
      <c r="J163" s="177">
        <v>2170.6060000000002</v>
      </c>
      <c r="K163" s="177" t="s">
        <v>50</v>
      </c>
    </row>
    <row r="164" spans="2:11" ht="15" customHeight="1" outlineLevel="1" x14ac:dyDescent="0.2">
      <c r="B164" s="228" t="s">
        <v>20</v>
      </c>
      <c r="C164" s="71"/>
      <c r="D164" s="76"/>
      <c r="E164" s="76"/>
      <c r="F164" s="76"/>
      <c r="G164" s="228"/>
      <c r="H164" s="76"/>
      <c r="I164" s="228"/>
      <c r="J164" s="76"/>
      <c r="K164" s="76"/>
    </row>
    <row r="165" spans="2:11" ht="15" customHeight="1" outlineLevel="1" x14ac:dyDescent="0.2">
      <c r="B165" s="75">
        <v>2020</v>
      </c>
      <c r="C165" s="71"/>
      <c r="D165" s="180">
        <v>10</v>
      </c>
      <c r="E165" s="180"/>
      <c r="F165" s="180">
        <v>10</v>
      </c>
      <c r="G165" s="66"/>
      <c r="H165" s="180">
        <v>54.036000000000001</v>
      </c>
      <c r="I165" s="66"/>
      <c r="J165" s="180">
        <v>29.899000000000001</v>
      </c>
      <c r="K165" s="76"/>
    </row>
    <row r="166" spans="2:11" ht="15" customHeight="1" outlineLevel="1" x14ac:dyDescent="0.2">
      <c r="B166" s="75">
        <v>2019</v>
      </c>
      <c r="C166" s="244"/>
      <c r="D166" s="180">
        <v>9</v>
      </c>
      <c r="E166" s="180"/>
      <c r="F166" s="180">
        <v>9</v>
      </c>
      <c r="G166" s="66"/>
      <c r="H166" s="180">
        <v>35.515000000000001</v>
      </c>
      <c r="I166" s="66"/>
      <c r="J166" s="180">
        <v>17.661999999999999</v>
      </c>
      <c r="K166" s="76"/>
    </row>
    <row r="167" spans="2:11" ht="15" customHeight="1" outlineLevel="1" x14ac:dyDescent="0.2">
      <c r="B167" s="75">
        <v>2018</v>
      </c>
      <c r="C167" s="71"/>
      <c r="D167" s="76">
        <v>9</v>
      </c>
      <c r="E167" s="76"/>
      <c r="F167" s="180">
        <v>9</v>
      </c>
      <c r="G167" s="68"/>
      <c r="H167" s="180">
        <v>71.096999999999994</v>
      </c>
      <c r="I167" s="68"/>
      <c r="J167" s="76">
        <v>9.2940000000000005</v>
      </c>
      <c r="K167" s="76"/>
    </row>
    <row r="168" spans="2:11" ht="15" customHeight="1" outlineLevel="1" x14ac:dyDescent="0.2">
      <c r="B168" s="75">
        <v>2017</v>
      </c>
      <c r="C168" s="71"/>
      <c r="D168" s="76">
        <v>7</v>
      </c>
      <c r="E168" s="76" t="s">
        <v>50</v>
      </c>
      <c r="F168" s="76">
        <v>7</v>
      </c>
      <c r="G168" s="228" t="s">
        <v>50</v>
      </c>
      <c r="H168" s="76">
        <v>9.1929999999999996</v>
      </c>
      <c r="I168" s="228" t="s">
        <v>50</v>
      </c>
      <c r="J168" s="76">
        <v>6.524</v>
      </c>
      <c r="K168" s="76" t="s">
        <v>50</v>
      </c>
    </row>
    <row r="169" spans="2:11" ht="15" customHeight="1" outlineLevel="1" x14ac:dyDescent="0.2">
      <c r="B169" s="44">
        <v>2016</v>
      </c>
      <c r="C169" s="71"/>
      <c r="D169" s="177">
        <v>7</v>
      </c>
      <c r="E169" s="177" t="s">
        <v>50</v>
      </c>
      <c r="F169" s="177">
        <v>7</v>
      </c>
      <c r="G169" s="228" t="s">
        <v>50</v>
      </c>
      <c r="H169" s="177">
        <v>11.519</v>
      </c>
      <c r="I169" s="228" t="s">
        <v>50</v>
      </c>
      <c r="J169" s="177">
        <v>6.7240000000000002</v>
      </c>
      <c r="K169" s="177" t="s">
        <v>50</v>
      </c>
    </row>
    <row r="170" spans="2:11" ht="15" customHeight="1" outlineLevel="1" x14ac:dyDescent="0.2">
      <c r="B170" s="44">
        <v>2015</v>
      </c>
      <c r="C170" s="71"/>
      <c r="D170" s="76">
        <v>0</v>
      </c>
      <c r="E170" s="76" t="s">
        <v>50</v>
      </c>
      <c r="F170" s="76">
        <v>0</v>
      </c>
      <c r="G170" s="228" t="s">
        <v>50</v>
      </c>
      <c r="H170" s="76">
        <v>0</v>
      </c>
      <c r="I170" s="228" t="s">
        <v>50</v>
      </c>
      <c r="J170" s="76">
        <v>0</v>
      </c>
      <c r="K170" s="76" t="s">
        <v>50</v>
      </c>
    </row>
    <row r="171" spans="2:11" ht="15" customHeight="1" outlineLevel="1" x14ac:dyDescent="0.2">
      <c r="B171" s="228" t="s">
        <v>21</v>
      </c>
      <c r="C171" s="71"/>
      <c r="D171" s="76"/>
      <c r="E171" s="76"/>
      <c r="F171" s="76"/>
      <c r="G171" s="228"/>
      <c r="H171" s="76"/>
      <c r="I171" s="228"/>
      <c r="J171" s="76"/>
      <c r="K171" s="76"/>
    </row>
    <row r="172" spans="2:11" ht="15" customHeight="1" outlineLevel="1" x14ac:dyDescent="0.2">
      <c r="B172" s="75">
        <v>2020</v>
      </c>
      <c r="C172" s="71"/>
      <c r="D172" s="76">
        <v>0</v>
      </c>
      <c r="E172" s="180"/>
      <c r="F172" s="76">
        <v>0</v>
      </c>
      <c r="G172" s="66"/>
      <c r="H172" s="76">
        <v>0</v>
      </c>
      <c r="I172" s="66"/>
      <c r="J172" s="76">
        <v>0</v>
      </c>
      <c r="K172" s="76"/>
    </row>
    <row r="173" spans="2:11" ht="15" customHeight="1" outlineLevel="1" x14ac:dyDescent="0.2">
      <c r="B173" s="75">
        <v>2019</v>
      </c>
      <c r="C173" s="244"/>
      <c r="D173" s="76">
        <v>0</v>
      </c>
      <c r="E173" s="180"/>
      <c r="F173" s="76">
        <v>0</v>
      </c>
      <c r="G173" s="66"/>
      <c r="H173" s="76">
        <v>0</v>
      </c>
      <c r="I173" s="66"/>
      <c r="J173" s="76">
        <v>0</v>
      </c>
      <c r="K173" s="76"/>
    </row>
    <row r="174" spans="2:11" ht="15" customHeight="1" outlineLevel="1" x14ac:dyDescent="0.2">
      <c r="B174" s="75">
        <v>2018</v>
      </c>
      <c r="C174" s="71"/>
      <c r="D174" s="76">
        <v>0</v>
      </c>
      <c r="E174" s="76"/>
      <c r="F174" s="76">
        <v>0</v>
      </c>
      <c r="G174" s="68"/>
      <c r="H174" s="76">
        <v>0</v>
      </c>
      <c r="I174" s="68"/>
      <c r="J174" s="76">
        <v>0</v>
      </c>
      <c r="K174" s="76"/>
    </row>
    <row r="175" spans="2:11" ht="15" customHeight="1" outlineLevel="1" x14ac:dyDescent="0.2">
      <c r="B175" s="75">
        <v>2017</v>
      </c>
      <c r="C175" s="71"/>
      <c r="D175" s="76">
        <v>0</v>
      </c>
      <c r="E175" s="76" t="s">
        <v>50</v>
      </c>
      <c r="F175" s="76">
        <v>0</v>
      </c>
      <c r="G175" s="228" t="s">
        <v>50</v>
      </c>
      <c r="H175" s="76">
        <v>0</v>
      </c>
      <c r="I175" s="228" t="s">
        <v>50</v>
      </c>
      <c r="J175" s="76">
        <v>0</v>
      </c>
      <c r="K175" s="76" t="s">
        <v>50</v>
      </c>
    </row>
    <row r="176" spans="2:11" ht="15" customHeight="1" outlineLevel="1" x14ac:dyDescent="0.2">
      <c r="B176" s="44">
        <v>2016</v>
      </c>
      <c r="C176" s="71"/>
      <c r="D176" s="76">
        <v>0</v>
      </c>
      <c r="E176" s="76" t="s">
        <v>50</v>
      </c>
      <c r="F176" s="76">
        <v>0</v>
      </c>
      <c r="G176" s="228" t="s">
        <v>50</v>
      </c>
      <c r="H176" s="76">
        <v>0</v>
      </c>
      <c r="I176" s="228" t="s">
        <v>50</v>
      </c>
      <c r="J176" s="76">
        <v>0</v>
      </c>
      <c r="K176" s="76" t="s">
        <v>50</v>
      </c>
    </row>
    <row r="177" spans="2:11" ht="15" customHeight="1" outlineLevel="1" x14ac:dyDescent="0.2">
      <c r="B177" s="44">
        <v>2015</v>
      </c>
      <c r="C177" s="71"/>
      <c r="D177" s="76">
        <v>0</v>
      </c>
      <c r="E177" s="76" t="s">
        <v>50</v>
      </c>
      <c r="F177" s="76">
        <v>0</v>
      </c>
      <c r="G177" s="228" t="s">
        <v>50</v>
      </c>
      <c r="H177" s="76">
        <v>0</v>
      </c>
      <c r="I177" s="228" t="s">
        <v>50</v>
      </c>
      <c r="J177" s="76">
        <v>0</v>
      </c>
      <c r="K177" s="76" t="s">
        <v>50</v>
      </c>
    </row>
    <row r="178" spans="2:11" ht="15" customHeight="1" outlineLevel="1" x14ac:dyDescent="0.2">
      <c r="B178" s="228" t="s">
        <v>22</v>
      </c>
      <c r="C178" s="71"/>
      <c r="D178" s="76"/>
      <c r="E178" s="76"/>
      <c r="F178" s="76"/>
      <c r="G178" s="228"/>
      <c r="H178" s="76"/>
      <c r="I178" s="228"/>
      <c r="J178" s="76"/>
      <c r="K178" s="76"/>
    </row>
    <row r="179" spans="2:11" ht="15" customHeight="1" outlineLevel="1" x14ac:dyDescent="0.2">
      <c r="B179" s="75">
        <v>2020</v>
      </c>
      <c r="C179" s="71"/>
      <c r="D179" s="180">
        <v>65</v>
      </c>
      <c r="E179" s="180"/>
      <c r="F179" s="180">
        <v>1238</v>
      </c>
      <c r="G179" s="66"/>
      <c r="H179" s="180">
        <v>102645.14599999999</v>
      </c>
      <c r="I179" s="66"/>
      <c r="J179" s="180">
        <v>40475.510999999999</v>
      </c>
      <c r="K179" s="76"/>
    </row>
    <row r="180" spans="2:11" ht="15" customHeight="1" outlineLevel="1" x14ac:dyDescent="0.2">
      <c r="B180" s="75">
        <v>2019</v>
      </c>
      <c r="C180" s="244"/>
      <c r="D180" s="180">
        <v>64</v>
      </c>
      <c r="E180" s="180"/>
      <c r="F180" s="180">
        <v>1123</v>
      </c>
      <c r="G180" s="66"/>
      <c r="H180" s="180">
        <v>151481.141</v>
      </c>
      <c r="I180" s="66"/>
      <c r="J180" s="180">
        <v>38896.593999999997</v>
      </c>
      <c r="K180" s="76"/>
    </row>
    <row r="181" spans="2:11" ht="15" customHeight="1" outlineLevel="1" x14ac:dyDescent="0.2">
      <c r="B181" s="75">
        <v>2018</v>
      </c>
      <c r="C181" s="71"/>
      <c r="D181" s="76">
        <v>59</v>
      </c>
      <c r="E181" s="76"/>
      <c r="F181" s="180">
        <v>820</v>
      </c>
      <c r="G181" s="68"/>
      <c r="H181" s="180">
        <v>138508.18599999999</v>
      </c>
      <c r="I181" s="68"/>
      <c r="J181" s="76">
        <v>44625.999000000003</v>
      </c>
      <c r="K181" s="76"/>
    </row>
    <row r="182" spans="2:11" ht="15" customHeight="1" outlineLevel="1" x14ac:dyDescent="0.2">
      <c r="B182" s="75">
        <v>2017</v>
      </c>
      <c r="C182" s="71"/>
      <c r="D182" s="76">
        <v>53</v>
      </c>
      <c r="E182" s="76" t="s">
        <v>50</v>
      </c>
      <c r="F182" s="76">
        <v>797</v>
      </c>
      <c r="G182" s="228" t="s">
        <v>50</v>
      </c>
      <c r="H182" s="76">
        <v>118151.76700000001</v>
      </c>
      <c r="I182" s="228" t="s">
        <v>50</v>
      </c>
      <c r="J182" s="76">
        <v>36279.245999999999</v>
      </c>
      <c r="K182" s="76" t="s">
        <v>50</v>
      </c>
    </row>
    <row r="183" spans="2:11" ht="15" customHeight="1" outlineLevel="1" x14ac:dyDescent="0.2">
      <c r="B183" s="44">
        <v>2016</v>
      </c>
      <c r="C183" s="71"/>
      <c r="D183" s="177">
        <v>48</v>
      </c>
      <c r="E183" s="177" t="s">
        <v>50</v>
      </c>
      <c r="F183" s="177">
        <v>691</v>
      </c>
      <c r="G183" s="228" t="s">
        <v>50</v>
      </c>
      <c r="H183" s="177">
        <v>115308.56600000001</v>
      </c>
      <c r="I183" s="228" t="s">
        <v>50</v>
      </c>
      <c r="J183" s="177">
        <v>44226.271000000001</v>
      </c>
      <c r="K183" s="177" t="s">
        <v>50</v>
      </c>
    </row>
    <row r="184" spans="2:11" ht="15" customHeight="1" outlineLevel="1" x14ac:dyDescent="0.2">
      <c r="B184" s="44">
        <v>2015</v>
      </c>
      <c r="C184" s="71"/>
      <c r="D184" s="177">
        <v>48</v>
      </c>
      <c r="E184" s="177" t="s">
        <v>50</v>
      </c>
      <c r="F184" s="177">
        <v>659</v>
      </c>
      <c r="G184" s="228" t="s">
        <v>50</v>
      </c>
      <c r="H184" s="177">
        <v>143278.59700000001</v>
      </c>
      <c r="I184" s="228" t="s">
        <v>50</v>
      </c>
      <c r="J184" s="177">
        <v>36628.785000000003</v>
      </c>
      <c r="K184" s="177" t="s">
        <v>50</v>
      </c>
    </row>
    <row r="185" spans="2:11" ht="15" customHeight="1" outlineLevel="1" x14ac:dyDescent="0.2">
      <c r="B185" s="228" t="s">
        <v>23</v>
      </c>
      <c r="C185" s="71"/>
      <c r="D185" s="76"/>
      <c r="E185" s="76"/>
      <c r="F185" s="76"/>
      <c r="G185" s="228"/>
      <c r="H185" s="76"/>
      <c r="I185" s="228"/>
      <c r="J185" s="76"/>
      <c r="K185" s="76"/>
    </row>
    <row r="186" spans="2:11" ht="15" customHeight="1" outlineLevel="1" x14ac:dyDescent="0.2">
      <c r="B186" s="75">
        <v>2020</v>
      </c>
      <c r="C186" s="71"/>
      <c r="D186" s="180">
        <v>124</v>
      </c>
      <c r="E186" s="180"/>
      <c r="F186" s="180">
        <v>277</v>
      </c>
      <c r="G186" s="66"/>
      <c r="H186" s="180">
        <v>22858.695</v>
      </c>
      <c r="I186" s="66"/>
      <c r="J186" s="180">
        <v>3914.201</v>
      </c>
      <c r="K186" s="76"/>
    </row>
    <row r="187" spans="2:11" ht="15" customHeight="1" outlineLevel="1" x14ac:dyDescent="0.2">
      <c r="B187" s="75">
        <v>2019</v>
      </c>
      <c r="C187" s="244"/>
      <c r="D187" s="180">
        <v>124</v>
      </c>
      <c r="E187" s="180"/>
      <c r="F187" s="180">
        <v>266</v>
      </c>
      <c r="G187" s="66"/>
      <c r="H187" s="180">
        <v>22603.68</v>
      </c>
      <c r="I187" s="66"/>
      <c r="J187" s="180">
        <v>3634.1149999999998</v>
      </c>
      <c r="K187" s="76"/>
    </row>
    <row r="188" spans="2:11" ht="15" customHeight="1" outlineLevel="1" x14ac:dyDescent="0.2">
      <c r="B188" s="75">
        <v>2018</v>
      </c>
      <c r="C188" s="71"/>
      <c r="D188" s="76">
        <v>127</v>
      </c>
      <c r="E188" s="76"/>
      <c r="F188" s="180">
        <v>262</v>
      </c>
      <c r="G188" s="68"/>
      <c r="H188" s="180">
        <v>21600.277999999998</v>
      </c>
      <c r="I188" s="68"/>
      <c r="J188" s="76">
        <v>2743.73</v>
      </c>
      <c r="K188" s="76"/>
    </row>
    <row r="189" spans="2:11" ht="15" customHeight="1" outlineLevel="1" x14ac:dyDescent="0.2">
      <c r="B189" s="75">
        <v>2017</v>
      </c>
      <c r="C189" s="71"/>
      <c r="D189" s="76">
        <v>113</v>
      </c>
      <c r="E189" s="76" t="s">
        <v>50</v>
      </c>
      <c r="F189" s="76">
        <v>225</v>
      </c>
      <c r="G189" s="228" t="s">
        <v>50</v>
      </c>
      <c r="H189" s="76">
        <v>18066.448</v>
      </c>
      <c r="I189" s="228" t="s">
        <v>50</v>
      </c>
      <c r="J189" s="76">
        <v>2703.2579999999998</v>
      </c>
      <c r="K189" s="76" t="s">
        <v>50</v>
      </c>
    </row>
    <row r="190" spans="2:11" ht="15" customHeight="1" outlineLevel="1" x14ac:dyDescent="0.2">
      <c r="B190" s="44">
        <v>2016</v>
      </c>
      <c r="C190" s="71"/>
      <c r="D190" s="177">
        <v>114</v>
      </c>
      <c r="E190" s="177" t="s">
        <v>50</v>
      </c>
      <c r="F190" s="177">
        <v>219</v>
      </c>
      <c r="G190" s="228" t="s">
        <v>50</v>
      </c>
      <c r="H190" s="177">
        <v>18377.666000000001</v>
      </c>
      <c r="I190" s="228" t="s">
        <v>50</v>
      </c>
      <c r="J190" s="177">
        <v>2715.2950000000001</v>
      </c>
      <c r="K190" s="177" t="s">
        <v>50</v>
      </c>
    </row>
    <row r="191" spans="2:11" ht="15" customHeight="1" outlineLevel="1" x14ac:dyDescent="0.2">
      <c r="B191" s="44">
        <v>2015</v>
      </c>
      <c r="C191" s="71"/>
      <c r="D191" s="177">
        <v>109</v>
      </c>
      <c r="E191" s="177" t="s">
        <v>50</v>
      </c>
      <c r="F191" s="177">
        <v>208</v>
      </c>
      <c r="G191" s="228" t="s">
        <v>50</v>
      </c>
      <c r="H191" s="177">
        <v>17314.744999999999</v>
      </c>
      <c r="I191" s="228" t="s">
        <v>50</v>
      </c>
      <c r="J191" s="177">
        <v>2205.951</v>
      </c>
      <c r="K191" s="177" t="s">
        <v>50</v>
      </c>
    </row>
    <row r="192" spans="2:11" ht="15" customHeight="1" outlineLevel="1" x14ac:dyDescent="0.2">
      <c r="B192" s="228" t="s">
        <v>24</v>
      </c>
      <c r="C192" s="71"/>
      <c r="D192" s="76"/>
      <c r="E192" s="76"/>
      <c r="F192" s="76"/>
      <c r="G192" s="228"/>
      <c r="H192" s="76"/>
      <c r="I192" s="228"/>
      <c r="J192" s="76"/>
      <c r="K192" s="76"/>
    </row>
    <row r="193" spans="2:11" ht="15" customHeight="1" outlineLevel="1" x14ac:dyDescent="0.2">
      <c r="B193" s="75">
        <v>2020</v>
      </c>
      <c r="C193" s="71"/>
      <c r="D193" s="180">
        <v>38</v>
      </c>
      <c r="E193" s="180"/>
      <c r="F193" s="180">
        <v>42</v>
      </c>
      <c r="G193" s="66"/>
      <c r="H193" s="180">
        <v>567.76700000000005</v>
      </c>
      <c r="I193" s="66"/>
      <c r="J193" s="290">
        <v>-617.85299999999995</v>
      </c>
      <c r="K193" s="76"/>
    </row>
    <row r="194" spans="2:11" ht="15" customHeight="1" outlineLevel="1" x14ac:dyDescent="0.2">
      <c r="B194" s="75">
        <v>2019</v>
      </c>
      <c r="C194" s="244"/>
      <c r="D194" s="180">
        <v>41</v>
      </c>
      <c r="E194" s="180"/>
      <c r="F194" s="180">
        <v>49</v>
      </c>
      <c r="G194" s="66"/>
      <c r="H194" s="180">
        <v>2347.2449999999999</v>
      </c>
      <c r="I194" s="66"/>
      <c r="J194" s="180">
        <v>451.20100000000002</v>
      </c>
      <c r="K194" s="76"/>
    </row>
    <row r="195" spans="2:11" ht="15" customHeight="1" outlineLevel="1" x14ac:dyDescent="0.2">
      <c r="B195" s="75">
        <v>2018</v>
      </c>
      <c r="C195" s="71"/>
      <c r="D195" s="76">
        <v>37</v>
      </c>
      <c r="E195" s="76"/>
      <c r="F195" s="180">
        <v>51</v>
      </c>
      <c r="G195" s="68"/>
      <c r="H195" s="180">
        <v>2384.087</v>
      </c>
      <c r="I195" s="68"/>
      <c r="J195" s="76">
        <v>610.04399999999998</v>
      </c>
      <c r="K195" s="76"/>
    </row>
    <row r="196" spans="2:11" ht="15" customHeight="1" outlineLevel="1" x14ac:dyDescent="0.2">
      <c r="B196" s="75">
        <v>2017</v>
      </c>
      <c r="C196" s="71"/>
      <c r="D196" s="76">
        <v>35</v>
      </c>
      <c r="E196" s="76" t="s">
        <v>50</v>
      </c>
      <c r="F196" s="76">
        <v>46</v>
      </c>
      <c r="G196" s="228" t="s">
        <v>50</v>
      </c>
      <c r="H196" s="76">
        <v>1762.0730000000001</v>
      </c>
      <c r="I196" s="228" t="s">
        <v>50</v>
      </c>
      <c r="J196" s="76">
        <v>474.5</v>
      </c>
      <c r="K196" s="76" t="s">
        <v>50</v>
      </c>
    </row>
    <row r="197" spans="2:11" ht="15" customHeight="1" outlineLevel="1" x14ac:dyDescent="0.2">
      <c r="B197" s="44">
        <v>2016</v>
      </c>
      <c r="C197" s="71"/>
      <c r="D197" s="177">
        <v>33</v>
      </c>
      <c r="E197" s="177" t="s">
        <v>50</v>
      </c>
      <c r="F197" s="179">
        <v>47</v>
      </c>
      <c r="G197" s="228" t="s">
        <v>50</v>
      </c>
      <c r="H197" s="177">
        <v>1378.4770000000001</v>
      </c>
      <c r="I197" s="228" t="s">
        <v>50</v>
      </c>
      <c r="J197" s="182">
        <v>-64.304000000000002</v>
      </c>
      <c r="K197" s="177" t="s">
        <v>50</v>
      </c>
    </row>
    <row r="198" spans="2:11" ht="15" customHeight="1" outlineLevel="1" x14ac:dyDescent="0.2">
      <c r="B198" s="44">
        <v>2015</v>
      </c>
      <c r="C198" s="71"/>
      <c r="D198" s="177">
        <v>32</v>
      </c>
      <c r="E198" s="177" t="s">
        <v>50</v>
      </c>
      <c r="F198" s="177">
        <v>37</v>
      </c>
      <c r="G198" s="228" t="s">
        <v>50</v>
      </c>
      <c r="H198" s="177">
        <v>1824.598</v>
      </c>
      <c r="I198" s="228" t="s">
        <v>50</v>
      </c>
      <c r="J198" s="182">
        <v>-83.195999999999998</v>
      </c>
      <c r="K198" s="177" t="s">
        <v>50</v>
      </c>
    </row>
    <row r="199" spans="2:11" ht="15" customHeight="1" outlineLevel="1" x14ac:dyDescent="0.2">
      <c r="B199" s="228" t="s">
        <v>25</v>
      </c>
      <c r="C199" s="71"/>
      <c r="D199" s="76"/>
      <c r="E199" s="76"/>
      <c r="F199" s="76"/>
      <c r="G199" s="228"/>
      <c r="H199" s="76"/>
      <c r="I199" s="228"/>
      <c r="J199" s="76"/>
      <c r="K199" s="76"/>
    </row>
    <row r="200" spans="2:11" ht="15" customHeight="1" outlineLevel="1" x14ac:dyDescent="0.2">
      <c r="B200" s="75">
        <v>2020</v>
      </c>
      <c r="C200" s="71"/>
      <c r="D200" s="180">
        <v>429</v>
      </c>
      <c r="E200" s="180"/>
      <c r="F200" s="180">
        <v>797</v>
      </c>
      <c r="G200" s="66"/>
      <c r="H200" s="180">
        <v>13759.775</v>
      </c>
      <c r="I200" s="66"/>
      <c r="J200" s="180">
        <v>5598.1440000000002</v>
      </c>
      <c r="K200" s="76"/>
    </row>
    <row r="201" spans="2:11" ht="15" customHeight="1" outlineLevel="1" x14ac:dyDescent="0.2">
      <c r="B201" s="75">
        <v>2019</v>
      </c>
      <c r="C201" s="244"/>
      <c r="D201" s="180">
        <v>482</v>
      </c>
      <c r="E201" s="180"/>
      <c r="F201" s="180">
        <v>878</v>
      </c>
      <c r="G201" s="66"/>
      <c r="H201" s="180">
        <v>24406.874</v>
      </c>
      <c r="I201" s="66"/>
      <c r="J201" s="180">
        <v>13458.697</v>
      </c>
      <c r="K201" s="76"/>
    </row>
    <row r="202" spans="2:11" ht="15" customHeight="1" outlineLevel="1" x14ac:dyDescent="0.2">
      <c r="B202" s="75">
        <v>2018</v>
      </c>
      <c r="C202" s="71"/>
      <c r="D202" s="76">
        <v>426</v>
      </c>
      <c r="E202" s="76"/>
      <c r="F202" s="180">
        <v>798</v>
      </c>
      <c r="G202" s="68"/>
      <c r="H202" s="180">
        <v>21637.508999999998</v>
      </c>
      <c r="I202" s="68"/>
      <c r="J202" s="76">
        <v>10796.335999999999</v>
      </c>
      <c r="K202" s="76"/>
    </row>
    <row r="203" spans="2:11" ht="15" customHeight="1" outlineLevel="1" x14ac:dyDescent="0.2">
      <c r="B203" s="75">
        <v>2017</v>
      </c>
      <c r="C203" s="71"/>
      <c r="D203" s="76">
        <v>350</v>
      </c>
      <c r="E203" s="76" t="s">
        <v>50</v>
      </c>
      <c r="F203" s="76">
        <v>707</v>
      </c>
      <c r="G203" s="228" t="s">
        <v>50</v>
      </c>
      <c r="H203" s="76">
        <v>20547.441999999999</v>
      </c>
      <c r="I203" s="228" t="s">
        <v>50</v>
      </c>
      <c r="J203" s="76">
        <v>10407.045</v>
      </c>
      <c r="K203" s="76" t="s">
        <v>50</v>
      </c>
    </row>
    <row r="204" spans="2:11" ht="15" customHeight="1" outlineLevel="1" x14ac:dyDescent="0.2">
      <c r="B204" s="44">
        <v>2016</v>
      </c>
      <c r="C204" s="71"/>
      <c r="D204" s="177">
        <v>269</v>
      </c>
      <c r="E204" s="177" t="s">
        <v>50</v>
      </c>
      <c r="F204" s="177">
        <v>573</v>
      </c>
      <c r="G204" s="228" t="s">
        <v>50</v>
      </c>
      <c r="H204" s="177">
        <v>16606.164000000001</v>
      </c>
      <c r="I204" s="228" t="s">
        <v>50</v>
      </c>
      <c r="J204" s="177">
        <v>7463.55</v>
      </c>
      <c r="K204" s="177" t="s">
        <v>50</v>
      </c>
    </row>
    <row r="205" spans="2:11" ht="15" customHeight="1" outlineLevel="1" x14ac:dyDescent="0.2">
      <c r="B205" s="44">
        <v>2015</v>
      </c>
      <c r="C205" s="71"/>
      <c r="D205" s="177">
        <v>211</v>
      </c>
      <c r="E205" s="177" t="s">
        <v>50</v>
      </c>
      <c r="F205" s="177">
        <v>504</v>
      </c>
      <c r="G205" s="228" t="s">
        <v>50</v>
      </c>
      <c r="H205" s="177">
        <v>16201.74</v>
      </c>
      <c r="I205" s="228" t="s">
        <v>50</v>
      </c>
      <c r="J205" s="177">
        <v>7145.1869999999999</v>
      </c>
      <c r="K205" s="177" t="s">
        <v>50</v>
      </c>
    </row>
    <row r="206" spans="2:11" ht="15" customHeight="1" outlineLevel="1" x14ac:dyDescent="0.2">
      <c r="B206" s="228" t="s">
        <v>26</v>
      </c>
      <c r="C206" s="71"/>
      <c r="D206" s="76"/>
      <c r="E206" s="76"/>
      <c r="F206" s="76"/>
      <c r="G206" s="228"/>
      <c r="H206" s="76"/>
      <c r="I206" s="228"/>
      <c r="J206" s="76"/>
      <c r="K206" s="76"/>
    </row>
    <row r="207" spans="2:11" ht="15" customHeight="1" outlineLevel="1" x14ac:dyDescent="0.2">
      <c r="B207" s="75">
        <v>2020</v>
      </c>
      <c r="C207" s="71"/>
      <c r="D207" s="180">
        <v>13</v>
      </c>
      <c r="E207" s="180"/>
      <c r="F207" s="180">
        <v>16</v>
      </c>
      <c r="G207" s="66"/>
      <c r="H207" s="180">
        <v>282.279</v>
      </c>
      <c r="I207" s="66"/>
      <c r="J207" s="180">
        <v>160.33000000000001</v>
      </c>
      <c r="K207" s="76"/>
    </row>
    <row r="208" spans="2:11" ht="15" customHeight="1" outlineLevel="1" x14ac:dyDescent="0.2">
      <c r="B208" s="75">
        <v>2019</v>
      </c>
      <c r="C208" s="244"/>
      <c r="D208" s="180">
        <v>12</v>
      </c>
      <c r="E208" s="180"/>
      <c r="F208" s="180">
        <v>12</v>
      </c>
      <c r="G208" s="66"/>
      <c r="H208" s="180">
        <v>162.71199999999999</v>
      </c>
      <c r="I208" s="66"/>
      <c r="J208" s="180">
        <v>71.323999999999998</v>
      </c>
      <c r="K208" s="76"/>
    </row>
    <row r="209" spans="2:11" ht="15" customHeight="1" outlineLevel="1" x14ac:dyDescent="0.2">
      <c r="B209" s="75">
        <v>2018</v>
      </c>
      <c r="C209" s="71"/>
      <c r="D209" s="76">
        <v>9</v>
      </c>
      <c r="E209" s="76"/>
      <c r="F209" s="180">
        <v>10</v>
      </c>
      <c r="G209" s="68"/>
      <c r="H209" s="180">
        <v>139.35400000000001</v>
      </c>
      <c r="I209" s="68"/>
      <c r="J209" s="76">
        <v>72.277000000000001</v>
      </c>
      <c r="K209" s="76"/>
    </row>
    <row r="210" spans="2:11" ht="15" customHeight="1" outlineLevel="1" x14ac:dyDescent="0.2">
      <c r="B210" s="75">
        <v>2017</v>
      </c>
      <c r="C210" s="71"/>
      <c r="D210" s="76">
        <v>8</v>
      </c>
      <c r="E210" s="76" t="s">
        <v>50</v>
      </c>
      <c r="F210" s="76">
        <v>9</v>
      </c>
      <c r="G210" s="228" t="s">
        <v>50</v>
      </c>
      <c r="H210" s="76">
        <v>199.3</v>
      </c>
      <c r="I210" s="228" t="s">
        <v>50</v>
      </c>
      <c r="J210" s="76">
        <v>107.357</v>
      </c>
      <c r="K210" s="76" t="s">
        <v>50</v>
      </c>
    </row>
    <row r="211" spans="2:11" ht="15" customHeight="1" outlineLevel="1" x14ac:dyDescent="0.2">
      <c r="B211" s="44">
        <v>2016</v>
      </c>
      <c r="C211" s="71"/>
      <c r="D211" s="177">
        <v>6</v>
      </c>
      <c r="E211" s="177" t="s">
        <v>50</v>
      </c>
      <c r="F211" s="177">
        <v>7</v>
      </c>
      <c r="G211" s="228" t="s">
        <v>50</v>
      </c>
      <c r="H211" s="177">
        <v>147.42599999999999</v>
      </c>
      <c r="I211" s="228" t="s">
        <v>50</v>
      </c>
      <c r="J211" s="177">
        <v>43.456000000000003</v>
      </c>
      <c r="K211" s="177" t="s">
        <v>50</v>
      </c>
    </row>
    <row r="212" spans="2:11" ht="15" customHeight="1" outlineLevel="1" x14ac:dyDescent="0.2">
      <c r="B212" s="44">
        <v>2015</v>
      </c>
      <c r="C212" s="71"/>
      <c r="D212" s="177">
        <v>3</v>
      </c>
      <c r="E212" s="177" t="s">
        <v>50</v>
      </c>
      <c r="F212" s="76" t="s">
        <v>37</v>
      </c>
      <c r="G212" s="228"/>
      <c r="H212" s="76" t="s">
        <v>37</v>
      </c>
      <c r="I212" s="228"/>
      <c r="J212" s="76" t="s">
        <v>37</v>
      </c>
      <c r="K212" s="76"/>
    </row>
    <row r="213" spans="2:11" ht="15" customHeight="1" outlineLevel="1" x14ac:dyDescent="0.2">
      <c r="B213" s="228" t="s">
        <v>27</v>
      </c>
      <c r="C213" s="71"/>
      <c r="D213" s="76"/>
      <c r="E213" s="76"/>
      <c r="F213" s="76"/>
      <c r="G213" s="228"/>
      <c r="H213" s="76"/>
      <c r="I213" s="228"/>
      <c r="J213" s="76"/>
      <c r="K213" s="76"/>
    </row>
    <row r="214" spans="2:11" ht="15" customHeight="1" outlineLevel="1" x14ac:dyDescent="0.2">
      <c r="B214" s="75">
        <v>2020</v>
      </c>
      <c r="C214" s="71"/>
      <c r="D214" s="180">
        <v>28</v>
      </c>
      <c r="E214" s="180"/>
      <c r="F214" s="180">
        <v>31</v>
      </c>
      <c r="G214" s="66"/>
      <c r="H214" s="180">
        <v>2813.4</v>
      </c>
      <c r="I214" s="66"/>
      <c r="J214" s="290">
        <v>-141.35</v>
      </c>
      <c r="K214" s="76"/>
    </row>
    <row r="215" spans="2:11" ht="15" customHeight="1" outlineLevel="1" x14ac:dyDescent="0.2">
      <c r="B215" s="75">
        <v>2019</v>
      </c>
      <c r="C215" s="244"/>
      <c r="D215" s="180">
        <v>29</v>
      </c>
      <c r="E215" s="180"/>
      <c r="F215" s="180">
        <v>29</v>
      </c>
      <c r="G215" s="66"/>
      <c r="H215" s="180">
        <v>2968.857</v>
      </c>
      <c r="I215" s="66"/>
      <c r="J215" s="182">
        <v>-113.967</v>
      </c>
      <c r="K215" s="76"/>
    </row>
    <row r="216" spans="2:11" ht="15" customHeight="1" outlineLevel="1" x14ac:dyDescent="0.2">
      <c r="B216" s="75">
        <v>2018</v>
      </c>
      <c r="C216" s="71"/>
      <c r="D216" s="76">
        <v>24</v>
      </c>
      <c r="E216" s="76"/>
      <c r="F216" s="180">
        <v>25</v>
      </c>
      <c r="G216" s="68"/>
      <c r="H216" s="180">
        <v>11121.931</v>
      </c>
      <c r="I216" s="68"/>
      <c r="J216" s="182">
        <v>-365.88299999999998</v>
      </c>
      <c r="K216" s="76"/>
    </row>
    <row r="217" spans="2:11" ht="15" customHeight="1" outlineLevel="1" x14ac:dyDescent="0.2">
      <c r="B217" s="75">
        <v>2017</v>
      </c>
      <c r="C217" s="71"/>
      <c r="D217" s="76">
        <v>22</v>
      </c>
      <c r="E217" s="76" t="s">
        <v>50</v>
      </c>
      <c r="F217" s="76">
        <v>23</v>
      </c>
      <c r="G217" s="228" t="s">
        <v>50</v>
      </c>
      <c r="H217" s="76">
        <v>14425.896000000001</v>
      </c>
      <c r="I217" s="228" t="s">
        <v>50</v>
      </c>
      <c r="J217" s="192">
        <v>-1129.3979999999999</v>
      </c>
      <c r="K217" s="76" t="s">
        <v>50</v>
      </c>
    </row>
    <row r="218" spans="2:11" ht="15" customHeight="1" outlineLevel="1" x14ac:dyDescent="0.2">
      <c r="B218" s="44">
        <v>2016</v>
      </c>
      <c r="C218" s="71"/>
      <c r="D218" s="177">
        <v>19</v>
      </c>
      <c r="E218" s="177" t="s">
        <v>50</v>
      </c>
      <c r="F218" s="177">
        <v>19</v>
      </c>
      <c r="G218" s="228" t="s">
        <v>50</v>
      </c>
      <c r="H218" s="177">
        <v>5672.0479999999998</v>
      </c>
      <c r="I218" s="228" t="s">
        <v>50</v>
      </c>
      <c r="J218" s="182">
        <v>-428.32600000000002</v>
      </c>
      <c r="K218" s="177" t="s">
        <v>50</v>
      </c>
    </row>
    <row r="219" spans="2:11" ht="15" customHeight="1" outlineLevel="1" x14ac:dyDescent="0.2">
      <c r="B219" s="44">
        <v>2015</v>
      </c>
      <c r="C219" s="71"/>
      <c r="D219" s="177">
        <v>20</v>
      </c>
      <c r="E219" s="177" t="s">
        <v>50</v>
      </c>
      <c r="F219" s="177">
        <v>20</v>
      </c>
      <c r="G219" s="228" t="s">
        <v>50</v>
      </c>
      <c r="H219" s="177">
        <v>2867.9920000000002</v>
      </c>
      <c r="I219" s="228" t="s">
        <v>50</v>
      </c>
      <c r="J219" s="182">
        <v>-11.169</v>
      </c>
      <c r="K219" s="177" t="s">
        <v>50</v>
      </c>
    </row>
    <row r="220" spans="2:11" ht="15" customHeight="1" outlineLevel="1" x14ac:dyDescent="0.2">
      <c r="B220" s="228" t="s">
        <v>28</v>
      </c>
      <c r="C220" s="71"/>
      <c r="D220" s="76"/>
      <c r="E220" s="76"/>
      <c r="F220" s="76"/>
      <c r="G220" s="228"/>
      <c r="H220" s="76"/>
      <c r="I220" s="228"/>
      <c r="J220" s="76"/>
      <c r="K220" s="76"/>
    </row>
    <row r="221" spans="2:11" ht="15" customHeight="1" outlineLevel="1" x14ac:dyDescent="0.2">
      <c r="B221" s="75">
        <v>2020</v>
      </c>
      <c r="C221" s="71"/>
      <c r="D221" s="180">
        <v>46</v>
      </c>
      <c r="E221" s="180"/>
      <c r="F221" s="180">
        <v>71</v>
      </c>
      <c r="G221" s="66"/>
      <c r="H221" s="180">
        <v>3760.9250000000002</v>
      </c>
      <c r="I221" s="66"/>
      <c r="J221" s="290">
        <v>-938.577</v>
      </c>
      <c r="K221" s="76"/>
    </row>
    <row r="222" spans="2:11" ht="15" customHeight="1" outlineLevel="1" x14ac:dyDescent="0.2">
      <c r="B222" s="75">
        <v>2019</v>
      </c>
      <c r="C222" s="244"/>
      <c r="D222" s="180">
        <v>35</v>
      </c>
      <c r="E222" s="180"/>
      <c r="F222" s="180">
        <v>62</v>
      </c>
      <c r="G222" s="66"/>
      <c r="H222" s="180">
        <v>3195.0430000000001</v>
      </c>
      <c r="I222" s="66"/>
      <c r="J222" s="192">
        <v>-1204.1010000000001</v>
      </c>
      <c r="K222" s="76"/>
    </row>
    <row r="223" spans="2:11" ht="15" customHeight="1" outlineLevel="1" x14ac:dyDescent="0.2">
      <c r="B223" s="75">
        <v>2018</v>
      </c>
      <c r="C223" s="71"/>
      <c r="D223" s="76">
        <v>25</v>
      </c>
      <c r="E223" s="76"/>
      <c r="F223" s="180">
        <v>49</v>
      </c>
      <c r="G223" s="68"/>
      <c r="H223" s="180">
        <v>9368.65</v>
      </c>
      <c r="I223" s="68"/>
      <c r="J223" s="76">
        <v>1158.7670000000001</v>
      </c>
      <c r="K223" s="76"/>
    </row>
    <row r="224" spans="2:11" ht="15" customHeight="1" outlineLevel="1" x14ac:dyDescent="0.2">
      <c r="B224" s="75">
        <v>2017</v>
      </c>
      <c r="C224" s="71"/>
      <c r="D224" s="76">
        <v>28</v>
      </c>
      <c r="E224" s="76" t="s">
        <v>50</v>
      </c>
      <c r="F224" s="76">
        <v>52</v>
      </c>
      <c r="G224" s="228" t="s">
        <v>50</v>
      </c>
      <c r="H224" s="76">
        <v>13097.57</v>
      </c>
      <c r="I224" s="228" t="s">
        <v>50</v>
      </c>
      <c r="J224" s="76">
        <v>9002.1029999999992</v>
      </c>
      <c r="K224" s="76" t="s">
        <v>50</v>
      </c>
    </row>
    <row r="225" spans="2:11" ht="15" customHeight="1" outlineLevel="1" x14ac:dyDescent="0.2">
      <c r="B225" s="44">
        <v>2016</v>
      </c>
      <c r="C225" s="71"/>
      <c r="D225" s="177">
        <v>26</v>
      </c>
      <c r="E225" s="177" t="s">
        <v>50</v>
      </c>
      <c r="F225" s="177">
        <v>46</v>
      </c>
      <c r="G225" s="228" t="s">
        <v>50</v>
      </c>
      <c r="H225" s="177">
        <v>1266.3409999999999</v>
      </c>
      <c r="I225" s="228" t="s">
        <v>50</v>
      </c>
      <c r="J225" s="177">
        <v>444.63400000000001</v>
      </c>
      <c r="K225" s="177" t="s">
        <v>50</v>
      </c>
    </row>
    <row r="226" spans="2:11" ht="15" customHeight="1" outlineLevel="1" x14ac:dyDescent="0.2">
      <c r="B226" s="44">
        <v>2015</v>
      </c>
      <c r="C226" s="71"/>
      <c r="D226" s="177">
        <v>21</v>
      </c>
      <c r="E226" s="177" t="s">
        <v>50</v>
      </c>
      <c r="F226" s="177">
        <v>41</v>
      </c>
      <c r="G226" s="228" t="s">
        <v>50</v>
      </c>
      <c r="H226" s="177">
        <v>1385.3710000000001</v>
      </c>
      <c r="I226" s="228" t="s">
        <v>50</v>
      </c>
      <c r="J226" s="177">
        <v>560.48500000000001</v>
      </c>
      <c r="K226" s="177" t="s">
        <v>50</v>
      </c>
    </row>
    <row r="227" spans="2:11" ht="15" customHeight="1" outlineLevel="1" x14ac:dyDescent="0.2">
      <c r="B227" s="228" t="s">
        <v>29</v>
      </c>
      <c r="C227" s="71"/>
      <c r="D227" s="76"/>
      <c r="E227" s="76"/>
      <c r="F227" s="76"/>
      <c r="G227" s="228"/>
      <c r="H227" s="76"/>
      <c r="I227" s="228"/>
      <c r="J227" s="76"/>
      <c r="K227" s="76"/>
    </row>
    <row r="228" spans="2:11" ht="15" customHeight="1" outlineLevel="1" x14ac:dyDescent="0.2">
      <c r="B228" s="75">
        <v>2020</v>
      </c>
      <c r="C228" s="71"/>
      <c r="D228" s="180">
        <v>141</v>
      </c>
      <c r="E228" s="180"/>
      <c r="F228" s="180">
        <v>183</v>
      </c>
      <c r="G228" s="66"/>
      <c r="H228" s="180">
        <v>1833.009</v>
      </c>
      <c r="I228" s="66"/>
      <c r="J228" s="180">
        <v>871.20899999999995</v>
      </c>
      <c r="K228" s="76"/>
    </row>
    <row r="229" spans="2:11" ht="15" customHeight="1" outlineLevel="1" x14ac:dyDescent="0.2">
      <c r="B229" s="75">
        <v>2019</v>
      </c>
      <c r="C229" s="244"/>
      <c r="D229" s="180">
        <v>139</v>
      </c>
      <c r="E229" s="180"/>
      <c r="F229" s="180">
        <v>181</v>
      </c>
      <c r="G229" s="66"/>
      <c r="H229" s="180">
        <v>4406.384</v>
      </c>
      <c r="I229" s="66"/>
      <c r="J229" s="180">
        <v>1632.633</v>
      </c>
      <c r="K229" s="76"/>
    </row>
    <row r="230" spans="2:11" ht="15" customHeight="1" outlineLevel="1" x14ac:dyDescent="0.2">
      <c r="B230" s="75">
        <v>2018</v>
      </c>
      <c r="C230" s="71"/>
      <c r="D230" s="76">
        <v>125</v>
      </c>
      <c r="E230" s="76"/>
      <c r="F230" s="180">
        <v>164</v>
      </c>
      <c r="G230" s="68"/>
      <c r="H230" s="180">
        <v>4004.3130000000001</v>
      </c>
      <c r="I230" s="68"/>
      <c r="J230" s="76">
        <v>1507.808</v>
      </c>
      <c r="K230" s="76"/>
    </row>
    <row r="231" spans="2:11" ht="15" customHeight="1" outlineLevel="1" x14ac:dyDescent="0.2">
      <c r="B231" s="75">
        <v>2017</v>
      </c>
      <c r="C231" s="71"/>
      <c r="D231" s="76">
        <v>105</v>
      </c>
      <c r="E231" s="76" t="s">
        <v>50</v>
      </c>
      <c r="F231" s="76">
        <v>141</v>
      </c>
      <c r="G231" s="228" t="s">
        <v>50</v>
      </c>
      <c r="H231" s="76">
        <v>3897.8969999999999</v>
      </c>
      <c r="I231" s="228" t="s">
        <v>50</v>
      </c>
      <c r="J231" s="76">
        <v>1415.7080000000001</v>
      </c>
      <c r="K231" s="76" t="s">
        <v>50</v>
      </c>
    </row>
    <row r="232" spans="2:11" ht="15" customHeight="1" outlineLevel="1" x14ac:dyDescent="0.2">
      <c r="B232" s="44">
        <v>2016</v>
      </c>
      <c r="C232" s="71"/>
      <c r="D232" s="177">
        <v>94</v>
      </c>
      <c r="E232" s="177" t="s">
        <v>50</v>
      </c>
      <c r="F232" s="177">
        <v>128</v>
      </c>
      <c r="G232" s="228" t="s">
        <v>50</v>
      </c>
      <c r="H232" s="177">
        <v>3365.038</v>
      </c>
      <c r="I232" s="228" t="s">
        <v>50</v>
      </c>
      <c r="J232" s="177">
        <v>1164.7619999999999</v>
      </c>
      <c r="K232" s="177" t="s">
        <v>50</v>
      </c>
    </row>
    <row r="233" spans="2:11" ht="15" customHeight="1" outlineLevel="1" x14ac:dyDescent="0.2">
      <c r="B233" s="44">
        <v>2015</v>
      </c>
      <c r="C233" s="71"/>
      <c r="D233" s="177">
        <v>86</v>
      </c>
      <c r="E233" s="177" t="s">
        <v>50</v>
      </c>
      <c r="F233" s="177">
        <v>111</v>
      </c>
      <c r="G233" s="228" t="s">
        <v>50</v>
      </c>
      <c r="H233" s="177">
        <v>2758.9140000000002</v>
      </c>
      <c r="I233" s="228" t="s">
        <v>50</v>
      </c>
      <c r="J233" s="177">
        <v>877.57600000000002</v>
      </c>
      <c r="K233" s="177" t="s">
        <v>50</v>
      </c>
    </row>
    <row r="234" spans="2:11" ht="15" customHeight="1" outlineLevel="1" x14ac:dyDescent="0.2">
      <c r="B234" s="228" t="s">
        <v>30</v>
      </c>
      <c r="C234" s="71"/>
      <c r="D234" s="76"/>
      <c r="E234" s="76"/>
      <c r="F234" s="76"/>
      <c r="G234" s="228"/>
      <c r="H234" s="76"/>
      <c r="I234" s="228"/>
      <c r="J234" s="76"/>
      <c r="K234" s="76"/>
    </row>
    <row r="235" spans="2:11" ht="15" customHeight="1" outlineLevel="1" x14ac:dyDescent="0.2">
      <c r="B235" s="75">
        <v>2020</v>
      </c>
      <c r="C235" s="71"/>
      <c r="D235" s="180">
        <v>16</v>
      </c>
      <c r="E235" s="180"/>
      <c r="F235" s="180">
        <v>16</v>
      </c>
      <c r="G235" s="66"/>
      <c r="H235" s="180">
        <v>83.608999999999995</v>
      </c>
      <c r="I235" s="66"/>
      <c r="J235" s="180">
        <v>70.078999999999994</v>
      </c>
      <c r="K235" s="76"/>
    </row>
    <row r="236" spans="2:11" ht="15" customHeight="1" outlineLevel="1" x14ac:dyDescent="0.2">
      <c r="B236" s="75">
        <v>2019</v>
      </c>
      <c r="C236" s="244"/>
      <c r="D236" s="180">
        <v>17</v>
      </c>
      <c r="E236" s="180"/>
      <c r="F236" s="180">
        <v>17</v>
      </c>
      <c r="G236" s="66"/>
      <c r="H236" s="180">
        <v>99.849000000000004</v>
      </c>
      <c r="I236" s="66"/>
      <c r="J236" s="180">
        <v>82.186999999999998</v>
      </c>
      <c r="K236" s="76"/>
    </row>
    <row r="237" spans="2:11" ht="15" customHeight="1" outlineLevel="1" x14ac:dyDescent="0.2">
      <c r="B237" s="75">
        <v>2018</v>
      </c>
      <c r="C237" s="71"/>
      <c r="D237" s="76">
        <v>19</v>
      </c>
      <c r="E237" s="76"/>
      <c r="F237" s="180">
        <v>19</v>
      </c>
      <c r="G237" s="68"/>
      <c r="H237" s="180">
        <v>135.83699999999999</v>
      </c>
      <c r="I237" s="68"/>
      <c r="J237" s="76">
        <v>111.613</v>
      </c>
      <c r="K237" s="76"/>
    </row>
    <row r="238" spans="2:11" ht="15" customHeight="1" outlineLevel="1" x14ac:dyDescent="0.2">
      <c r="B238" s="75">
        <v>2017</v>
      </c>
      <c r="C238" s="71"/>
      <c r="D238" s="76">
        <v>15</v>
      </c>
      <c r="E238" s="76" t="s">
        <v>50</v>
      </c>
      <c r="F238" s="76">
        <v>15</v>
      </c>
      <c r="G238" s="228" t="s">
        <v>50</v>
      </c>
      <c r="H238" s="76">
        <v>86.658000000000001</v>
      </c>
      <c r="I238" s="228" t="s">
        <v>50</v>
      </c>
      <c r="J238" s="76">
        <v>69.225999999999999</v>
      </c>
      <c r="K238" s="76" t="s">
        <v>50</v>
      </c>
    </row>
    <row r="239" spans="2:11" ht="15" customHeight="1" outlineLevel="1" x14ac:dyDescent="0.2">
      <c r="B239" s="44">
        <v>2016</v>
      </c>
      <c r="C239" s="71"/>
      <c r="D239" s="177">
        <v>20</v>
      </c>
      <c r="E239" s="177" t="s">
        <v>50</v>
      </c>
      <c r="F239" s="179">
        <v>21</v>
      </c>
      <c r="G239" s="228" t="s">
        <v>50</v>
      </c>
      <c r="H239" s="177">
        <v>127.749</v>
      </c>
      <c r="I239" s="228" t="s">
        <v>50</v>
      </c>
      <c r="J239" s="177">
        <v>91.248999999999995</v>
      </c>
      <c r="K239" s="177" t="s">
        <v>50</v>
      </c>
    </row>
    <row r="240" spans="2:11" ht="15" customHeight="1" outlineLevel="1" x14ac:dyDescent="0.2">
      <c r="B240" s="44">
        <v>2015</v>
      </c>
      <c r="C240" s="71"/>
      <c r="D240" s="177">
        <v>20</v>
      </c>
      <c r="E240" s="177" t="s">
        <v>50</v>
      </c>
      <c r="F240" s="177">
        <v>21</v>
      </c>
      <c r="G240" s="228" t="s">
        <v>50</v>
      </c>
      <c r="H240" s="177">
        <v>153.24</v>
      </c>
      <c r="I240" s="228" t="s">
        <v>50</v>
      </c>
      <c r="J240" s="177">
        <v>108.389</v>
      </c>
      <c r="K240" s="177" t="s">
        <v>50</v>
      </c>
    </row>
    <row r="241" spans="2:11" ht="15" customHeight="1" outlineLevel="1" x14ac:dyDescent="0.2">
      <c r="B241" s="228" t="s">
        <v>31</v>
      </c>
      <c r="C241" s="71"/>
      <c r="D241" s="76"/>
      <c r="E241" s="76"/>
      <c r="F241" s="76"/>
      <c r="G241" s="228"/>
      <c r="H241" s="76"/>
      <c r="I241" s="228"/>
      <c r="J241" s="76"/>
      <c r="K241" s="76"/>
    </row>
    <row r="242" spans="2:11" ht="15" customHeight="1" outlineLevel="1" x14ac:dyDescent="0.2">
      <c r="B242" s="75">
        <v>2020</v>
      </c>
      <c r="C242" s="71"/>
      <c r="D242" s="180">
        <v>42</v>
      </c>
      <c r="E242" s="180"/>
      <c r="F242" s="180">
        <v>45</v>
      </c>
      <c r="G242" s="66"/>
      <c r="H242" s="180">
        <v>516.64400000000001</v>
      </c>
      <c r="I242" s="66"/>
      <c r="J242" s="180">
        <v>340.678</v>
      </c>
      <c r="K242" s="76"/>
    </row>
    <row r="243" spans="2:11" ht="15" customHeight="1" outlineLevel="1" x14ac:dyDescent="0.2">
      <c r="B243" s="75">
        <v>2019</v>
      </c>
      <c r="C243" s="244"/>
      <c r="D243" s="180">
        <v>40</v>
      </c>
      <c r="E243" s="180"/>
      <c r="F243" s="180">
        <v>42</v>
      </c>
      <c r="G243" s="66"/>
      <c r="H243" s="180">
        <v>569.827</v>
      </c>
      <c r="I243" s="66"/>
      <c r="J243" s="180">
        <v>405.887</v>
      </c>
      <c r="K243" s="76"/>
    </row>
    <row r="244" spans="2:11" ht="15" customHeight="1" outlineLevel="1" x14ac:dyDescent="0.2">
      <c r="B244" s="75">
        <v>2018</v>
      </c>
      <c r="C244" s="71"/>
      <c r="D244" s="76">
        <v>36</v>
      </c>
      <c r="E244" s="76"/>
      <c r="F244" s="180">
        <v>41</v>
      </c>
      <c r="G244" s="68"/>
      <c r="H244" s="180">
        <v>568.40899999999999</v>
      </c>
      <c r="I244" s="68"/>
      <c r="J244" s="76">
        <v>395.21300000000002</v>
      </c>
      <c r="K244" s="76"/>
    </row>
    <row r="245" spans="2:11" ht="15" customHeight="1" outlineLevel="1" x14ac:dyDescent="0.2">
      <c r="B245" s="75">
        <v>2017</v>
      </c>
      <c r="C245" s="71"/>
      <c r="D245" s="76">
        <v>28</v>
      </c>
      <c r="E245" s="76" t="s">
        <v>50</v>
      </c>
      <c r="F245" s="76">
        <v>34</v>
      </c>
      <c r="G245" s="228" t="s">
        <v>50</v>
      </c>
      <c r="H245" s="76">
        <v>531.62</v>
      </c>
      <c r="I245" s="228" t="s">
        <v>50</v>
      </c>
      <c r="J245" s="76">
        <v>378.39499999999998</v>
      </c>
      <c r="K245" s="76" t="s">
        <v>50</v>
      </c>
    </row>
    <row r="246" spans="2:11" ht="15" customHeight="1" outlineLevel="1" x14ac:dyDescent="0.2">
      <c r="B246" s="44">
        <v>2016</v>
      </c>
      <c r="C246" s="71"/>
      <c r="D246" s="177">
        <v>30</v>
      </c>
      <c r="E246" s="177" t="s">
        <v>50</v>
      </c>
      <c r="F246" s="179">
        <v>38</v>
      </c>
      <c r="G246" s="228" t="s">
        <v>50</v>
      </c>
      <c r="H246" s="177">
        <v>452.43599999999998</v>
      </c>
      <c r="I246" s="228" t="s">
        <v>50</v>
      </c>
      <c r="J246" s="177">
        <v>332.07900000000001</v>
      </c>
      <c r="K246" s="177" t="s">
        <v>50</v>
      </c>
    </row>
    <row r="247" spans="2:11" ht="15" customHeight="1" outlineLevel="1" x14ac:dyDescent="0.2">
      <c r="B247" s="44">
        <v>2015</v>
      </c>
      <c r="C247" s="71"/>
      <c r="D247" s="177">
        <v>29</v>
      </c>
      <c r="E247" s="177" t="s">
        <v>50</v>
      </c>
      <c r="F247" s="177">
        <v>35</v>
      </c>
      <c r="G247" s="228" t="s">
        <v>50</v>
      </c>
      <c r="H247" s="177">
        <v>415.911</v>
      </c>
      <c r="I247" s="228" t="s">
        <v>50</v>
      </c>
      <c r="J247" s="177">
        <v>330.86799999999999</v>
      </c>
      <c r="K247" s="177" t="s">
        <v>50</v>
      </c>
    </row>
    <row r="248" spans="2:11" ht="15" customHeight="1" outlineLevel="1" x14ac:dyDescent="0.2">
      <c r="B248" s="228" t="s">
        <v>32</v>
      </c>
      <c r="C248" s="71"/>
      <c r="D248" s="76"/>
      <c r="E248" s="76"/>
      <c r="F248" s="76"/>
      <c r="G248" s="228"/>
      <c r="H248" s="76"/>
      <c r="I248" s="228"/>
      <c r="J248" s="76"/>
      <c r="K248" s="76"/>
    </row>
    <row r="249" spans="2:11" ht="15" customHeight="1" outlineLevel="1" x14ac:dyDescent="0.2">
      <c r="B249" s="75">
        <v>2020</v>
      </c>
      <c r="C249" s="71"/>
      <c r="D249" s="180">
        <v>36</v>
      </c>
      <c r="E249" s="180"/>
      <c r="F249" s="180">
        <v>58</v>
      </c>
      <c r="G249" s="66"/>
      <c r="H249" s="180">
        <v>499.74099999999999</v>
      </c>
      <c r="I249" s="66"/>
      <c r="J249" s="180">
        <v>189.4</v>
      </c>
      <c r="K249" s="76"/>
    </row>
    <row r="250" spans="2:11" ht="15" customHeight="1" outlineLevel="1" x14ac:dyDescent="0.2">
      <c r="B250" s="75">
        <v>2019</v>
      </c>
      <c r="C250" s="244"/>
      <c r="D250" s="180">
        <v>35</v>
      </c>
      <c r="E250" s="180"/>
      <c r="F250" s="180">
        <v>65</v>
      </c>
      <c r="G250" s="66"/>
      <c r="H250" s="180">
        <v>1181.723</v>
      </c>
      <c r="I250" s="66"/>
      <c r="J250" s="180">
        <v>596.98099999999999</v>
      </c>
      <c r="K250" s="76"/>
    </row>
    <row r="251" spans="2:11" ht="15" customHeight="1" outlineLevel="1" x14ac:dyDescent="0.2">
      <c r="B251" s="75">
        <v>2018</v>
      </c>
      <c r="C251" s="71"/>
      <c r="D251" s="76">
        <v>35</v>
      </c>
      <c r="E251" s="76"/>
      <c r="F251" s="180">
        <v>57</v>
      </c>
      <c r="G251" s="68"/>
      <c r="H251" s="180">
        <v>1148.337</v>
      </c>
      <c r="I251" s="68"/>
      <c r="J251" s="76">
        <v>495.44900000000001</v>
      </c>
      <c r="K251" s="76"/>
    </row>
    <row r="252" spans="2:11" ht="15" customHeight="1" outlineLevel="1" x14ac:dyDescent="0.2">
      <c r="B252" s="75">
        <v>2017</v>
      </c>
      <c r="C252" s="71"/>
      <c r="D252" s="76">
        <v>36</v>
      </c>
      <c r="E252" s="76" t="s">
        <v>50</v>
      </c>
      <c r="F252" s="76">
        <v>58</v>
      </c>
      <c r="G252" s="228" t="s">
        <v>50</v>
      </c>
      <c r="H252" s="76">
        <v>1170.567</v>
      </c>
      <c r="I252" s="228" t="s">
        <v>50</v>
      </c>
      <c r="J252" s="76">
        <v>538.697</v>
      </c>
      <c r="K252" s="76" t="s">
        <v>50</v>
      </c>
    </row>
    <row r="253" spans="2:11" ht="15" customHeight="1" outlineLevel="1" x14ac:dyDescent="0.2">
      <c r="B253" s="44">
        <v>2016</v>
      </c>
      <c r="C253" s="71"/>
      <c r="D253" s="177">
        <v>30</v>
      </c>
      <c r="E253" s="177" t="s">
        <v>50</v>
      </c>
      <c r="F253" s="179">
        <v>46</v>
      </c>
      <c r="G253" s="228" t="s">
        <v>50</v>
      </c>
      <c r="H253" s="177">
        <v>813.95299999999997</v>
      </c>
      <c r="I253" s="228" t="s">
        <v>50</v>
      </c>
      <c r="J253" s="177">
        <v>444.18599999999998</v>
      </c>
      <c r="K253" s="177" t="s">
        <v>50</v>
      </c>
    </row>
    <row r="254" spans="2:11" ht="15" customHeight="1" outlineLevel="1" x14ac:dyDescent="0.2">
      <c r="B254" s="44">
        <v>2015</v>
      </c>
      <c r="C254" s="71"/>
      <c r="D254" s="177">
        <v>25</v>
      </c>
      <c r="E254" s="177" t="s">
        <v>50</v>
      </c>
      <c r="F254" s="76" t="s">
        <v>37</v>
      </c>
      <c r="G254" s="228"/>
      <c r="H254" s="76" t="s">
        <v>37</v>
      </c>
      <c r="I254" s="228"/>
      <c r="J254" s="76" t="s">
        <v>37</v>
      </c>
      <c r="K254" s="76"/>
    </row>
    <row r="255" spans="2:11" ht="15" customHeight="1" outlineLevel="1" x14ac:dyDescent="0.2">
      <c r="B255" s="228" t="s">
        <v>33</v>
      </c>
      <c r="C255" s="71"/>
      <c r="D255" s="76"/>
      <c r="E255" s="76"/>
      <c r="F255" s="76"/>
      <c r="G255" s="228"/>
      <c r="H255" s="76"/>
      <c r="I255" s="228"/>
      <c r="J255" s="76"/>
      <c r="K255" s="76"/>
    </row>
    <row r="256" spans="2:11" ht="15" customHeight="1" outlineLevel="1" x14ac:dyDescent="0.2">
      <c r="B256" s="75">
        <v>2020</v>
      </c>
      <c r="C256" s="71"/>
      <c r="D256" s="180">
        <v>38</v>
      </c>
      <c r="E256" s="180"/>
      <c r="F256" s="180">
        <v>50</v>
      </c>
      <c r="G256" s="66"/>
      <c r="H256" s="180">
        <v>278.25799999999998</v>
      </c>
      <c r="I256" s="66"/>
      <c r="J256" s="180">
        <v>181.50299999999999</v>
      </c>
      <c r="K256" s="76"/>
    </row>
    <row r="257" spans="1:11" ht="15" customHeight="1" outlineLevel="1" x14ac:dyDescent="0.2">
      <c r="B257" s="75">
        <v>2019</v>
      </c>
      <c r="C257" s="244"/>
      <c r="D257" s="180">
        <v>33</v>
      </c>
      <c r="E257" s="180"/>
      <c r="F257" s="180">
        <v>46</v>
      </c>
      <c r="G257" s="66"/>
      <c r="H257" s="180">
        <v>388.83800000000002</v>
      </c>
      <c r="I257" s="66"/>
      <c r="J257" s="180">
        <v>264.66399999999999</v>
      </c>
      <c r="K257" s="76"/>
    </row>
    <row r="258" spans="1:11" ht="15" customHeight="1" outlineLevel="1" x14ac:dyDescent="0.2">
      <c r="B258" s="75">
        <v>2018</v>
      </c>
      <c r="C258" s="71"/>
      <c r="D258" s="76">
        <v>29</v>
      </c>
      <c r="E258" s="76"/>
      <c r="F258" s="180">
        <v>43</v>
      </c>
      <c r="G258" s="68"/>
      <c r="H258" s="180">
        <v>336.54599999999999</v>
      </c>
      <c r="I258" s="68"/>
      <c r="J258" s="76">
        <v>204.92599999999999</v>
      </c>
      <c r="K258" s="76"/>
    </row>
    <row r="259" spans="1:11" ht="15" customHeight="1" outlineLevel="1" x14ac:dyDescent="0.2">
      <c r="B259" s="75">
        <v>2017</v>
      </c>
      <c r="C259" s="71"/>
      <c r="D259" s="76">
        <v>26</v>
      </c>
      <c r="E259" s="76" t="s">
        <v>50</v>
      </c>
      <c r="F259" s="76">
        <v>35</v>
      </c>
      <c r="G259" s="228" t="s">
        <v>50</v>
      </c>
      <c r="H259" s="76">
        <v>313.14499999999998</v>
      </c>
      <c r="I259" s="228" t="s">
        <v>50</v>
      </c>
      <c r="J259" s="76">
        <v>178.06200000000001</v>
      </c>
      <c r="K259" s="76" t="s">
        <v>50</v>
      </c>
    </row>
    <row r="260" spans="1:11" ht="15" customHeight="1" outlineLevel="1" x14ac:dyDescent="0.2">
      <c r="B260" s="44">
        <v>2016</v>
      </c>
      <c r="C260" s="71"/>
      <c r="D260" s="177">
        <v>24</v>
      </c>
      <c r="E260" s="177" t="s">
        <v>50</v>
      </c>
      <c r="F260" s="177">
        <v>32</v>
      </c>
      <c r="G260" s="228" t="s">
        <v>50</v>
      </c>
      <c r="H260" s="177">
        <v>247.19499999999999</v>
      </c>
      <c r="I260" s="228" t="s">
        <v>50</v>
      </c>
      <c r="J260" s="177">
        <v>141.95500000000001</v>
      </c>
      <c r="K260" s="177" t="s">
        <v>50</v>
      </c>
    </row>
    <row r="261" spans="1:11" ht="15" customHeight="1" outlineLevel="1" x14ac:dyDescent="0.2">
      <c r="B261" s="44">
        <v>2015</v>
      </c>
      <c r="C261" s="71"/>
      <c r="D261" s="177">
        <v>24</v>
      </c>
      <c r="E261" s="177" t="s">
        <v>50</v>
      </c>
      <c r="F261" s="177">
        <v>33</v>
      </c>
      <c r="G261" s="228" t="s">
        <v>50</v>
      </c>
      <c r="H261" s="177">
        <v>263.41399999999999</v>
      </c>
      <c r="I261" s="228" t="s">
        <v>50</v>
      </c>
      <c r="J261" s="177">
        <v>133.345</v>
      </c>
      <c r="K261" s="177" t="s">
        <v>50</v>
      </c>
    </row>
    <row r="262" spans="1:11" ht="15" customHeight="1" x14ac:dyDescent="0.2">
      <c r="B262" s="258" t="s">
        <v>202</v>
      </c>
      <c r="C262" s="173"/>
      <c r="D262" s="173"/>
      <c r="E262" s="76"/>
      <c r="F262" s="76"/>
      <c r="G262" s="227"/>
      <c r="H262" s="76"/>
      <c r="I262" s="227"/>
      <c r="J262" s="76"/>
      <c r="K262" s="76"/>
    </row>
    <row r="263" spans="1:11" ht="15" customHeight="1" x14ac:dyDescent="0.2">
      <c r="B263" s="75">
        <v>2020</v>
      </c>
      <c r="C263" s="173"/>
      <c r="D263" s="180">
        <v>2918</v>
      </c>
      <c r="E263" s="180"/>
      <c r="F263" s="180">
        <v>5862</v>
      </c>
      <c r="G263" s="66"/>
      <c r="H263" s="180">
        <v>218577.33600000001</v>
      </c>
      <c r="I263" s="66"/>
      <c r="J263" s="180">
        <v>62765.046000000002</v>
      </c>
      <c r="K263" s="76"/>
    </row>
    <row r="264" spans="1:11" ht="15" customHeight="1" x14ac:dyDescent="0.2">
      <c r="B264" s="75">
        <v>2019</v>
      </c>
      <c r="C264" s="245"/>
      <c r="D264" s="180">
        <v>2896</v>
      </c>
      <c r="E264" s="180"/>
      <c r="F264" s="180">
        <v>5883</v>
      </c>
      <c r="G264" s="66"/>
      <c r="H264" s="180">
        <v>263522.81099999999</v>
      </c>
      <c r="I264" s="66"/>
      <c r="J264" s="180">
        <v>78848.945999999996</v>
      </c>
      <c r="K264" s="76"/>
    </row>
    <row r="265" spans="1:11" ht="15" customHeight="1" x14ac:dyDescent="0.2">
      <c r="B265" s="75">
        <v>2018</v>
      </c>
      <c r="C265" s="71"/>
      <c r="D265" s="76">
        <v>2847</v>
      </c>
      <c r="E265" s="76"/>
      <c r="F265" s="180">
        <v>5744</v>
      </c>
      <c r="G265" s="68"/>
      <c r="H265" s="180">
        <v>262568.86700000003</v>
      </c>
      <c r="I265" s="68"/>
      <c r="J265" s="76">
        <v>76619.926000000007</v>
      </c>
      <c r="K265" s="76"/>
    </row>
    <row r="266" spans="1:11" ht="15" customHeight="1" x14ac:dyDescent="0.2">
      <c r="B266" s="75">
        <v>2017</v>
      </c>
      <c r="C266" s="71"/>
      <c r="D266" s="76">
        <v>2693</v>
      </c>
      <c r="E266" s="76" t="s">
        <v>50</v>
      </c>
      <c r="F266" s="76">
        <v>5213</v>
      </c>
      <c r="G266" s="227" t="s">
        <v>50</v>
      </c>
      <c r="H266" s="76">
        <v>245012.95199999999</v>
      </c>
      <c r="I266" s="227" t="s">
        <v>50</v>
      </c>
      <c r="J266" s="76">
        <v>70023.482000000004</v>
      </c>
      <c r="K266" s="76" t="s">
        <v>50</v>
      </c>
    </row>
    <row r="267" spans="1:11" ht="15" customHeight="1" x14ac:dyDescent="0.2">
      <c r="B267" s="44">
        <v>2016</v>
      </c>
      <c r="C267" s="71"/>
      <c r="D267" s="177">
        <v>2580</v>
      </c>
      <c r="E267" s="177" t="s">
        <v>50</v>
      </c>
      <c r="F267" s="177">
        <v>4898</v>
      </c>
      <c r="G267" s="227" t="s">
        <v>50</v>
      </c>
      <c r="H267" s="177">
        <v>210974.179</v>
      </c>
      <c r="I267" s="227" t="s">
        <v>50</v>
      </c>
      <c r="J267" s="177">
        <v>56048.472999999998</v>
      </c>
      <c r="K267" s="177" t="s">
        <v>50</v>
      </c>
    </row>
    <row r="268" spans="1:11" ht="15" customHeight="1" x14ac:dyDescent="0.2">
      <c r="B268" s="44">
        <v>2015</v>
      </c>
      <c r="C268" s="71"/>
      <c r="D268" s="177">
        <v>2538</v>
      </c>
      <c r="E268" s="177" t="s">
        <v>50</v>
      </c>
      <c r="F268" s="177">
        <v>4817</v>
      </c>
      <c r="G268" s="227" t="s">
        <v>50</v>
      </c>
      <c r="H268" s="177">
        <v>192436.448</v>
      </c>
      <c r="I268" s="227" t="s">
        <v>50</v>
      </c>
      <c r="J268" s="177">
        <v>55675.724999999999</v>
      </c>
      <c r="K268" s="177" t="s">
        <v>50</v>
      </c>
    </row>
    <row r="269" spans="1:11" s="68" customFormat="1" ht="15" customHeight="1" outlineLevel="1" x14ac:dyDescent="0.2">
      <c r="A269" s="11"/>
      <c r="B269" s="228" t="s">
        <v>17</v>
      </c>
      <c r="C269" s="71"/>
      <c r="D269" s="76"/>
      <c r="E269" s="76"/>
      <c r="F269" s="11"/>
      <c r="H269" s="11"/>
      <c r="J269" s="76"/>
      <c r="K269" s="11"/>
    </row>
    <row r="270" spans="1:11" s="68" customFormat="1" ht="15" customHeight="1" outlineLevel="1" x14ac:dyDescent="0.2">
      <c r="A270" s="11"/>
      <c r="B270" s="75">
        <v>2020</v>
      </c>
      <c r="C270" s="71"/>
      <c r="D270" s="180">
        <v>1119</v>
      </c>
      <c r="E270" s="180"/>
      <c r="F270" s="180">
        <v>1357</v>
      </c>
      <c r="G270" s="66"/>
      <c r="H270" s="180">
        <v>24294.76</v>
      </c>
      <c r="I270" s="66"/>
      <c r="J270" s="180">
        <v>6827.77</v>
      </c>
      <c r="K270" s="11"/>
    </row>
    <row r="271" spans="1:11" s="68" customFormat="1" ht="15" customHeight="1" outlineLevel="1" x14ac:dyDescent="0.2">
      <c r="A271" s="11"/>
      <c r="B271" s="75">
        <v>2019</v>
      </c>
      <c r="C271" s="244"/>
      <c r="D271" s="180">
        <v>1122</v>
      </c>
      <c r="E271" s="180"/>
      <c r="F271" s="180">
        <v>1367</v>
      </c>
      <c r="G271" s="66"/>
      <c r="H271" s="180">
        <v>30349.705000000002</v>
      </c>
      <c r="I271" s="66"/>
      <c r="J271" s="180">
        <v>7533.9110000000001</v>
      </c>
      <c r="K271" s="11"/>
    </row>
    <row r="272" spans="1:11" s="68" customFormat="1" ht="15" customHeight="1" outlineLevel="1" x14ac:dyDescent="0.2">
      <c r="A272" s="11"/>
      <c r="B272" s="75">
        <v>2018</v>
      </c>
      <c r="C272" s="71"/>
      <c r="D272" s="76">
        <v>1137</v>
      </c>
      <c r="E272" s="76"/>
      <c r="F272" s="180">
        <v>1340</v>
      </c>
      <c r="H272" s="180">
        <v>29314.278999999999</v>
      </c>
      <c r="J272" s="76">
        <v>6713.3109999999997</v>
      </c>
      <c r="K272" s="11"/>
    </row>
    <row r="273" spans="2:11" ht="15" customHeight="1" outlineLevel="1" x14ac:dyDescent="0.2">
      <c r="B273" s="75">
        <v>2017</v>
      </c>
      <c r="C273" s="71"/>
      <c r="D273" s="76">
        <v>1095</v>
      </c>
      <c r="E273" s="76" t="s">
        <v>50</v>
      </c>
      <c r="F273" s="76">
        <v>1281</v>
      </c>
      <c r="G273" s="228" t="s">
        <v>50</v>
      </c>
      <c r="H273" s="76">
        <v>27583.546999999999</v>
      </c>
      <c r="I273" s="228" t="s">
        <v>50</v>
      </c>
      <c r="J273" s="76">
        <v>5740.1509999999998</v>
      </c>
      <c r="K273" s="76" t="s">
        <v>50</v>
      </c>
    </row>
    <row r="274" spans="2:11" ht="15" customHeight="1" outlineLevel="1" x14ac:dyDescent="0.2">
      <c r="B274" s="44">
        <v>2016</v>
      </c>
      <c r="C274" s="71"/>
      <c r="D274" s="177">
        <v>1079</v>
      </c>
      <c r="E274" s="177" t="s">
        <v>50</v>
      </c>
      <c r="F274" s="177">
        <v>1246</v>
      </c>
      <c r="G274" s="228" t="s">
        <v>50</v>
      </c>
      <c r="H274" s="177">
        <v>25064.226999999999</v>
      </c>
      <c r="I274" s="228" t="s">
        <v>50</v>
      </c>
      <c r="J274" s="177">
        <v>4569.509</v>
      </c>
      <c r="K274" s="177" t="s">
        <v>50</v>
      </c>
    </row>
    <row r="275" spans="2:11" ht="15" customHeight="1" outlineLevel="1" x14ac:dyDescent="0.2">
      <c r="B275" s="44">
        <v>2015</v>
      </c>
      <c r="C275" s="71"/>
      <c r="D275" s="177">
        <v>1050</v>
      </c>
      <c r="E275" s="177" t="s">
        <v>50</v>
      </c>
      <c r="F275" s="177">
        <v>1210</v>
      </c>
      <c r="G275" s="228" t="s">
        <v>50</v>
      </c>
      <c r="H275" s="177">
        <v>23860.163</v>
      </c>
      <c r="I275" s="228" t="s">
        <v>50</v>
      </c>
      <c r="J275" s="177">
        <v>4632.6229999999996</v>
      </c>
      <c r="K275" s="177" t="s">
        <v>50</v>
      </c>
    </row>
    <row r="276" spans="2:11" ht="15" customHeight="1" outlineLevel="1" x14ac:dyDescent="0.2">
      <c r="B276" s="228" t="s">
        <v>18</v>
      </c>
      <c r="C276" s="71"/>
      <c r="D276" s="76"/>
      <c r="E276" s="76"/>
      <c r="F276" s="76"/>
      <c r="G276" s="228"/>
      <c r="H276" s="76"/>
      <c r="I276" s="228"/>
      <c r="J276" s="76"/>
      <c r="K276" s="76"/>
    </row>
    <row r="277" spans="2:11" ht="15" customHeight="1" outlineLevel="1" x14ac:dyDescent="0.2">
      <c r="B277" s="75">
        <v>2020</v>
      </c>
      <c r="C277" s="71"/>
      <c r="D277" s="180">
        <v>2</v>
      </c>
      <c r="E277" s="180"/>
      <c r="F277" s="76">
        <v>0</v>
      </c>
      <c r="G277" s="66"/>
      <c r="H277" s="76">
        <v>0</v>
      </c>
      <c r="I277" s="66"/>
      <c r="J277" s="76">
        <v>0</v>
      </c>
      <c r="K277" s="76"/>
    </row>
    <row r="278" spans="2:11" ht="15" customHeight="1" outlineLevel="1" x14ac:dyDescent="0.2">
      <c r="B278" s="75">
        <v>2019</v>
      </c>
      <c r="C278" s="244"/>
      <c r="D278" s="180">
        <v>2</v>
      </c>
      <c r="E278" s="180"/>
      <c r="F278" s="180" t="s">
        <v>37</v>
      </c>
      <c r="G278" s="66"/>
      <c r="H278" s="180" t="s">
        <v>37</v>
      </c>
      <c r="I278" s="66"/>
      <c r="J278" s="180" t="s">
        <v>37</v>
      </c>
      <c r="K278" s="76"/>
    </row>
    <row r="279" spans="2:11" ht="15" customHeight="1" outlineLevel="1" x14ac:dyDescent="0.2">
      <c r="B279" s="75">
        <v>2018</v>
      </c>
      <c r="C279" s="71"/>
      <c r="D279" s="76">
        <v>2</v>
      </c>
      <c r="E279" s="76"/>
      <c r="F279" s="76" t="s">
        <v>37</v>
      </c>
      <c r="G279" s="68"/>
      <c r="H279" s="76" t="s">
        <v>37</v>
      </c>
      <c r="I279" s="68"/>
      <c r="J279" s="76" t="s">
        <v>37</v>
      </c>
      <c r="K279" s="76"/>
    </row>
    <row r="280" spans="2:11" ht="15" customHeight="1" outlineLevel="1" x14ac:dyDescent="0.2">
      <c r="B280" s="75">
        <v>2017</v>
      </c>
      <c r="C280" s="71"/>
      <c r="D280" s="76">
        <v>2</v>
      </c>
      <c r="E280" s="76" t="s">
        <v>50</v>
      </c>
      <c r="F280" s="76" t="s">
        <v>37</v>
      </c>
      <c r="G280" s="228"/>
      <c r="H280" s="76" t="s">
        <v>37</v>
      </c>
      <c r="I280" s="228"/>
      <c r="J280" s="76" t="s">
        <v>37</v>
      </c>
      <c r="K280" s="76"/>
    </row>
    <row r="281" spans="2:11" ht="15" customHeight="1" outlineLevel="1" x14ac:dyDescent="0.2">
      <c r="B281" s="44">
        <v>2016</v>
      </c>
      <c r="C281" s="71"/>
      <c r="D281" s="76">
        <v>2</v>
      </c>
      <c r="E281" s="76" t="s">
        <v>50</v>
      </c>
      <c r="F281" s="76" t="s">
        <v>37</v>
      </c>
      <c r="G281" s="228"/>
      <c r="H281" s="76" t="s">
        <v>37</v>
      </c>
      <c r="I281" s="228"/>
      <c r="J281" s="76" t="s">
        <v>37</v>
      </c>
      <c r="K281" s="76"/>
    </row>
    <row r="282" spans="2:11" ht="15" customHeight="1" outlineLevel="1" x14ac:dyDescent="0.2">
      <c r="B282" s="44">
        <v>2015</v>
      </c>
      <c r="C282" s="71"/>
      <c r="D282" s="76">
        <v>2</v>
      </c>
      <c r="E282" s="76" t="s">
        <v>50</v>
      </c>
      <c r="F282" s="76" t="s">
        <v>37</v>
      </c>
      <c r="G282" s="228"/>
      <c r="H282" s="76" t="s">
        <v>37</v>
      </c>
      <c r="I282" s="228"/>
      <c r="J282" s="76" t="s">
        <v>37</v>
      </c>
      <c r="K282" s="76"/>
    </row>
    <row r="283" spans="2:11" ht="15" customHeight="1" outlineLevel="1" x14ac:dyDescent="0.2">
      <c r="B283" s="228" t="s">
        <v>19</v>
      </c>
      <c r="C283" s="71"/>
      <c r="D283" s="76"/>
      <c r="E283" s="76"/>
      <c r="F283" s="76"/>
      <c r="G283" s="228"/>
      <c r="H283" s="76"/>
      <c r="I283" s="228"/>
      <c r="J283" s="76"/>
      <c r="K283" s="76"/>
    </row>
    <row r="284" spans="2:11" ht="15" customHeight="1" outlineLevel="1" x14ac:dyDescent="0.2">
      <c r="B284" s="75">
        <v>2020</v>
      </c>
      <c r="C284" s="71"/>
      <c r="D284" s="180">
        <v>71</v>
      </c>
      <c r="E284" s="180"/>
      <c r="F284" s="180">
        <v>577</v>
      </c>
      <c r="G284" s="66"/>
      <c r="H284" s="180">
        <v>34057.480000000003</v>
      </c>
      <c r="I284" s="66"/>
      <c r="J284" s="180">
        <v>10975.254999999999</v>
      </c>
      <c r="K284" s="76"/>
    </row>
    <row r="285" spans="2:11" ht="15" customHeight="1" outlineLevel="1" x14ac:dyDescent="0.2">
      <c r="B285" s="75">
        <v>2019</v>
      </c>
      <c r="C285" s="244"/>
      <c r="D285" s="180">
        <v>71</v>
      </c>
      <c r="E285" s="180"/>
      <c r="F285" s="180">
        <v>583</v>
      </c>
      <c r="G285" s="66"/>
      <c r="H285" s="180">
        <v>44077.017999999996</v>
      </c>
      <c r="I285" s="66"/>
      <c r="J285" s="180">
        <v>17440.400000000001</v>
      </c>
      <c r="K285" s="76"/>
    </row>
    <row r="286" spans="2:11" ht="15" customHeight="1" outlineLevel="1" x14ac:dyDescent="0.2">
      <c r="B286" s="75">
        <v>2018</v>
      </c>
      <c r="C286" s="71"/>
      <c r="D286" s="76">
        <v>72</v>
      </c>
      <c r="E286" s="76"/>
      <c r="F286" s="180">
        <v>594</v>
      </c>
      <c r="G286" s="68"/>
      <c r="H286" s="180">
        <v>43814.732000000004</v>
      </c>
      <c r="I286" s="68"/>
      <c r="J286" s="76">
        <v>14726.536</v>
      </c>
      <c r="K286" s="76"/>
    </row>
    <row r="287" spans="2:11" ht="15" customHeight="1" outlineLevel="1" x14ac:dyDescent="0.2">
      <c r="B287" s="75">
        <v>2017</v>
      </c>
      <c r="C287" s="71"/>
      <c r="D287" s="76">
        <v>70</v>
      </c>
      <c r="E287" s="76" t="s">
        <v>50</v>
      </c>
      <c r="F287" s="76">
        <v>592</v>
      </c>
      <c r="G287" s="228" t="s">
        <v>50</v>
      </c>
      <c r="H287" s="76">
        <v>43779.332999999999</v>
      </c>
      <c r="I287" s="228" t="s">
        <v>50</v>
      </c>
      <c r="J287" s="76">
        <v>14986.619000000001</v>
      </c>
      <c r="K287" s="76" t="s">
        <v>50</v>
      </c>
    </row>
    <row r="288" spans="2:11" ht="15" customHeight="1" outlineLevel="1" x14ac:dyDescent="0.2">
      <c r="B288" s="44">
        <v>2016</v>
      </c>
      <c r="C288" s="71"/>
      <c r="D288" s="177">
        <v>73</v>
      </c>
      <c r="E288" s="177" t="s">
        <v>50</v>
      </c>
      <c r="F288" s="177">
        <v>606</v>
      </c>
      <c r="G288" s="228" t="s">
        <v>50</v>
      </c>
      <c r="H288" s="177">
        <v>42006.936999999998</v>
      </c>
      <c r="I288" s="228" t="s">
        <v>50</v>
      </c>
      <c r="J288" s="177">
        <v>14240.576999999999</v>
      </c>
      <c r="K288" s="177" t="s">
        <v>50</v>
      </c>
    </row>
    <row r="289" spans="2:11" ht="15" customHeight="1" outlineLevel="1" x14ac:dyDescent="0.2">
      <c r="B289" s="44">
        <v>2015</v>
      </c>
      <c r="C289" s="71"/>
      <c r="D289" s="177">
        <v>72</v>
      </c>
      <c r="E289" s="177" t="s">
        <v>50</v>
      </c>
      <c r="F289" s="177">
        <v>587</v>
      </c>
      <c r="G289" s="228" t="s">
        <v>50</v>
      </c>
      <c r="H289" s="177">
        <v>36984.572</v>
      </c>
      <c r="I289" s="228" t="s">
        <v>50</v>
      </c>
      <c r="J289" s="177">
        <v>12774.686</v>
      </c>
      <c r="K289" s="177" t="s">
        <v>50</v>
      </c>
    </row>
    <row r="290" spans="2:11" ht="15" customHeight="1" outlineLevel="1" x14ac:dyDescent="0.2">
      <c r="B290" s="228" t="s">
        <v>20</v>
      </c>
      <c r="C290" s="71"/>
      <c r="D290" s="76"/>
      <c r="E290" s="76"/>
      <c r="F290" s="76"/>
      <c r="G290" s="228"/>
      <c r="H290" s="76"/>
      <c r="I290" s="228"/>
      <c r="J290" s="76"/>
      <c r="K290" s="76"/>
    </row>
    <row r="291" spans="2:11" ht="15" customHeight="1" outlineLevel="1" x14ac:dyDescent="0.2">
      <c r="B291" s="75">
        <v>2020</v>
      </c>
      <c r="C291" s="71"/>
      <c r="D291" s="180">
        <v>5</v>
      </c>
      <c r="E291" s="180"/>
      <c r="F291" s="180">
        <v>5</v>
      </c>
      <c r="G291" s="66"/>
      <c r="H291" s="180">
        <v>3.5369999999999999</v>
      </c>
      <c r="I291" s="66"/>
      <c r="J291" s="180">
        <v>2.7589999999999999</v>
      </c>
      <c r="K291" s="76"/>
    </row>
    <row r="292" spans="2:11" ht="15" customHeight="1" outlineLevel="1" x14ac:dyDescent="0.2">
      <c r="B292" s="75">
        <v>2019</v>
      </c>
      <c r="C292" s="244"/>
      <c r="D292" s="180">
        <v>5</v>
      </c>
      <c r="E292" s="180"/>
      <c r="F292" s="180">
        <v>5</v>
      </c>
      <c r="G292" s="66"/>
      <c r="H292" s="180">
        <v>6.125</v>
      </c>
      <c r="I292" s="66"/>
      <c r="J292" s="180">
        <v>4.6790000000000003</v>
      </c>
      <c r="K292" s="76"/>
    </row>
    <row r="293" spans="2:11" ht="15" customHeight="1" outlineLevel="1" x14ac:dyDescent="0.2">
      <c r="B293" s="75">
        <v>2018</v>
      </c>
      <c r="C293" s="71"/>
      <c r="D293" s="76">
        <v>4</v>
      </c>
      <c r="E293" s="76"/>
      <c r="F293" s="180">
        <v>4</v>
      </c>
      <c r="G293" s="68"/>
      <c r="H293" s="180">
        <v>5.085</v>
      </c>
      <c r="I293" s="68"/>
      <c r="J293" s="76">
        <v>3.871</v>
      </c>
      <c r="K293" s="76"/>
    </row>
    <row r="294" spans="2:11" ht="15" customHeight="1" outlineLevel="1" x14ac:dyDescent="0.2">
      <c r="B294" s="75">
        <v>2017</v>
      </c>
      <c r="C294" s="71"/>
      <c r="D294" s="76">
        <v>3</v>
      </c>
      <c r="E294" s="76" t="s">
        <v>50</v>
      </c>
      <c r="F294" s="76">
        <v>3</v>
      </c>
      <c r="G294" s="228" t="s">
        <v>50</v>
      </c>
      <c r="H294" s="76">
        <v>3.6669999999999998</v>
      </c>
      <c r="I294" s="228" t="s">
        <v>50</v>
      </c>
      <c r="J294" s="76">
        <v>2.758</v>
      </c>
      <c r="K294" s="76" t="s">
        <v>50</v>
      </c>
    </row>
    <row r="295" spans="2:11" ht="15" customHeight="1" outlineLevel="1" x14ac:dyDescent="0.2">
      <c r="B295" s="44">
        <v>2016</v>
      </c>
      <c r="C295" s="71"/>
      <c r="D295" s="177">
        <v>3</v>
      </c>
      <c r="E295" s="177" t="s">
        <v>50</v>
      </c>
      <c r="F295" s="177">
        <v>3</v>
      </c>
      <c r="G295" s="228" t="s">
        <v>50</v>
      </c>
      <c r="H295" s="177">
        <v>5.8250000000000002</v>
      </c>
      <c r="I295" s="228" t="s">
        <v>50</v>
      </c>
      <c r="J295" s="177">
        <v>4.2050000000000001</v>
      </c>
      <c r="K295" s="177" t="s">
        <v>50</v>
      </c>
    </row>
    <row r="296" spans="2:11" ht="15" customHeight="1" outlineLevel="1" x14ac:dyDescent="0.2">
      <c r="B296" s="44">
        <v>2015</v>
      </c>
      <c r="C296" s="71"/>
      <c r="D296" s="76">
        <v>1</v>
      </c>
      <c r="E296" s="76" t="s">
        <v>50</v>
      </c>
      <c r="F296" s="76" t="s">
        <v>37</v>
      </c>
      <c r="G296" s="228"/>
      <c r="H296" s="76" t="s">
        <v>37</v>
      </c>
      <c r="I296" s="228"/>
      <c r="J296" s="76" t="s">
        <v>37</v>
      </c>
      <c r="K296" s="76"/>
    </row>
    <row r="297" spans="2:11" ht="15" customHeight="1" outlineLevel="1" x14ac:dyDescent="0.2">
      <c r="B297" s="228" t="s">
        <v>21</v>
      </c>
      <c r="C297" s="71"/>
      <c r="D297" s="76"/>
      <c r="E297" s="76"/>
      <c r="F297" s="76"/>
      <c r="G297" s="228"/>
      <c r="H297" s="76"/>
      <c r="I297" s="228"/>
      <c r="J297" s="76"/>
      <c r="K297" s="76"/>
    </row>
    <row r="298" spans="2:11" ht="15" customHeight="1" outlineLevel="1" x14ac:dyDescent="0.2">
      <c r="B298" s="75">
        <v>2020</v>
      </c>
      <c r="C298" s="71"/>
      <c r="D298" s="180">
        <v>1</v>
      </c>
      <c r="E298" s="180"/>
      <c r="F298" s="76">
        <v>0</v>
      </c>
      <c r="G298" s="66"/>
      <c r="H298" s="76">
        <v>0</v>
      </c>
      <c r="I298" s="66"/>
      <c r="J298" s="76">
        <v>0</v>
      </c>
      <c r="K298" s="76"/>
    </row>
    <row r="299" spans="2:11" ht="15" customHeight="1" outlineLevel="1" x14ac:dyDescent="0.2">
      <c r="B299" s="75">
        <v>2019</v>
      </c>
      <c r="C299" s="244"/>
      <c r="D299" s="180">
        <v>1</v>
      </c>
      <c r="E299" s="180"/>
      <c r="F299" s="180" t="s">
        <v>37</v>
      </c>
      <c r="G299" s="66"/>
      <c r="H299" s="180" t="s">
        <v>37</v>
      </c>
      <c r="I299" s="66"/>
      <c r="J299" s="180" t="s">
        <v>37</v>
      </c>
      <c r="K299" s="76"/>
    </row>
    <row r="300" spans="2:11" ht="15" customHeight="1" outlineLevel="1" x14ac:dyDescent="0.2">
      <c r="B300" s="75">
        <v>2018</v>
      </c>
      <c r="C300" s="71"/>
      <c r="D300" s="76">
        <v>2</v>
      </c>
      <c r="E300" s="76"/>
      <c r="F300" s="76" t="s">
        <v>37</v>
      </c>
      <c r="G300" s="68"/>
      <c r="H300" s="76" t="s">
        <v>37</v>
      </c>
      <c r="I300" s="68"/>
      <c r="J300" s="76" t="s">
        <v>37</v>
      </c>
      <c r="K300" s="76"/>
    </row>
    <row r="301" spans="2:11" ht="15" customHeight="1" outlineLevel="1" x14ac:dyDescent="0.2">
      <c r="B301" s="75">
        <v>2017</v>
      </c>
      <c r="C301" s="71"/>
      <c r="D301" s="76">
        <v>2</v>
      </c>
      <c r="E301" s="76" t="s">
        <v>50</v>
      </c>
      <c r="F301" s="76" t="s">
        <v>37</v>
      </c>
      <c r="G301" s="228"/>
      <c r="H301" s="76" t="s">
        <v>37</v>
      </c>
      <c r="I301" s="228"/>
      <c r="J301" s="76" t="s">
        <v>37</v>
      </c>
      <c r="K301" s="76"/>
    </row>
    <row r="302" spans="2:11" ht="15" customHeight="1" outlineLevel="1" x14ac:dyDescent="0.2">
      <c r="B302" s="44">
        <v>2016</v>
      </c>
      <c r="C302" s="71"/>
      <c r="D302" s="76">
        <v>0</v>
      </c>
      <c r="E302" s="76" t="s">
        <v>50</v>
      </c>
      <c r="F302" s="76">
        <v>0</v>
      </c>
      <c r="G302" s="228" t="s">
        <v>50</v>
      </c>
      <c r="H302" s="76">
        <v>0</v>
      </c>
      <c r="I302" s="228" t="s">
        <v>50</v>
      </c>
      <c r="J302" s="76">
        <v>0</v>
      </c>
      <c r="K302" s="76" t="s">
        <v>50</v>
      </c>
    </row>
    <row r="303" spans="2:11" ht="15" customHeight="1" outlineLevel="1" x14ac:dyDescent="0.2">
      <c r="B303" s="44">
        <v>2015</v>
      </c>
      <c r="C303" s="71"/>
      <c r="D303" s="76">
        <v>2</v>
      </c>
      <c r="E303" s="76" t="s">
        <v>50</v>
      </c>
      <c r="F303" s="76" t="s">
        <v>37</v>
      </c>
      <c r="G303" s="228"/>
      <c r="H303" s="76" t="s">
        <v>37</v>
      </c>
      <c r="I303" s="228"/>
      <c r="J303" s="76" t="s">
        <v>37</v>
      </c>
      <c r="K303" s="76"/>
    </row>
    <row r="304" spans="2:11" ht="15" customHeight="1" outlineLevel="1" x14ac:dyDescent="0.2">
      <c r="B304" s="228" t="s">
        <v>22</v>
      </c>
      <c r="C304" s="71"/>
      <c r="D304" s="76"/>
      <c r="E304" s="76"/>
      <c r="F304" s="76"/>
      <c r="G304" s="228"/>
      <c r="H304" s="76"/>
      <c r="I304" s="228"/>
      <c r="J304" s="76"/>
      <c r="K304" s="76"/>
    </row>
    <row r="305" spans="2:11" ht="15" customHeight="1" outlineLevel="1" x14ac:dyDescent="0.2">
      <c r="B305" s="75">
        <v>2020</v>
      </c>
      <c r="C305" s="71"/>
      <c r="D305" s="180">
        <v>194</v>
      </c>
      <c r="E305" s="180"/>
      <c r="F305" s="180">
        <v>1122</v>
      </c>
      <c r="G305" s="66"/>
      <c r="H305" s="180">
        <v>49076.572</v>
      </c>
      <c r="I305" s="66"/>
      <c r="J305" s="180">
        <v>18964.463</v>
      </c>
      <c r="K305" s="76"/>
    </row>
    <row r="306" spans="2:11" ht="15" customHeight="1" outlineLevel="1" x14ac:dyDescent="0.2">
      <c r="B306" s="75">
        <v>2019</v>
      </c>
      <c r="C306" s="244"/>
      <c r="D306" s="180">
        <v>185</v>
      </c>
      <c r="E306" s="180"/>
      <c r="F306" s="180">
        <v>1087</v>
      </c>
      <c r="G306" s="66"/>
      <c r="H306" s="180">
        <v>55965.324000000001</v>
      </c>
      <c r="I306" s="66"/>
      <c r="J306" s="180">
        <v>18168.845000000001</v>
      </c>
      <c r="K306" s="76"/>
    </row>
    <row r="307" spans="2:11" ht="15" customHeight="1" outlineLevel="1" x14ac:dyDescent="0.2">
      <c r="B307" s="75">
        <v>2018</v>
      </c>
      <c r="C307" s="71"/>
      <c r="D307" s="76">
        <v>171</v>
      </c>
      <c r="E307" s="76"/>
      <c r="F307" s="180">
        <v>1009</v>
      </c>
      <c r="G307" s="68"/>
      <c r="H307" s="180">
        <v>58930.781999999999</v>
      </c>
      <c r="I307" s="68"/>
      <c r="J307" s="76">
        <v>18177.179</v>
      </c>
      <c r="K307" s="76"/>
    </row>
    <row r="308" spans="2:11" ht="15" customHeight="1" outlineLevel="1" x14ac:dyDescent="0.2">
      <c r="B308" s="75">
        <v>2017</v>
      </c>
      <c r="C308" s="71"/>
      <c r="D308" s="76">
        <v>152</v>
      </c>
      <c r="E308" s="76" t="s">
        <v>50</v>
      </c>
      <c r="F308" s="76">
        <v>814</v>
      </c>
      <c r="G308" s="228" t="s">
        <v>50</v>
      </c>
      <c r="H308" s="76">
        <v>57476.824999999997</v>
      </c>
      <c r="I308" s="228" t="s">
        <v>50</v>
      </c>
      <c r="J308" s="76">
        <v>19085.13</v>
      </c>
      <c r="K308" s="76" t="s">
        <v>50</v>
      </c>
    </row>
    <row r="309" spans="2:11" ht="15" customHeight="1" outlineLevel="1" x14ac:dyDescent="0.2">
      <c r="B309" s="44">
        <v>2016</v>
      </c>
      <c r="C309" s="71"/>
      <c r="D309" s="177">
        <v>146</v>
      </c>
      <c r="E309" s="177" t="s">
        <v>50</v>
      </c>
      <c r="F309" s="177">
        <v>716</v>
      </c>
      <c r="G309" s="228" t="s">
        <v>50</v>
      </c>
      <c r="H309" s="177">
        <v>45761.080999999998</v>
      </c>
      <c r="I309" s="228" t="s">
        <v>50</v>
      </c>
      <c r="J309" s="177">
        <v>12613.53</v>
      </c>
      <c r="K309" s="177" t="s">
        <v>50</v>
      </c>
    </row>
    <row r="310" spans="2:11" ht="15" customHeight="1" outlineLevel="1" x14ac:dyDescent="0.2">
      <c r="B310" s="44">
        <v>2015</v>
      </c>
      <c r="C310" s="71"/>
      <c r="D310" s="177">
        <v>161</v>
      </c>
      <c r="E310" s="177" t="s">
        <v>50</v>
      </c>
      <c r="F310" s="177">
        <v>756</v>
      </c>
      <c r="G310" s="228" t="s">
        <v>50</v>
      </c>
      <c r="H310" s="177">
        <v>40621.455000000002</v>
      </c>
      <c r="I310" s="228" t="s">
        <v>50</v>
      </c>
      <c r="J310" s="177">
        <v>16908.196</v>
      </c>
      <c r="K310" s="177" t="s">
        <v>50</v>
      </c>
    </row>
    <row r="311" spans="2:11" ht="15" customHeight="1" outlineLevel="1" x14ac:dyDescent="0.2">
      <c r="B311" s="228" t="s">
        <v>23</v>
      </c>
      <c r="C311" s="71"/>
      <c r="D311" s="76"/>
      <c r="E311" s="76"/>
      <c r="F311" s="76"/>
      <c r="G311" s="228"/>
      <c r="H311" s="76"/>
      <c r="I311" s="228"/>
      <c r="J311" s="76"/>
      <c r="K311" s="76"/>
    </row>
    <row r="312" spans="2:11" ht="15" customHeight="1" outlineLevel="1" x14ac:dyDescent="0.2">
      <c r="B312" s="75">
        <v>2020</v>
      </c>
      <c r="C312" s="71"/>
      <c r="D312" s="180">
        <v>303</v>
      </c>
      <c r="E312" s="180"/>
      <c r="F312" s="180">
        <v>829</v>
      </c>
      <c r="G312" s="66"/>
      <c r="H312" s="180">
        <v>75719.433000000005</v>
      </c>
      <c r="I312" s="66"/>
      <c r="J312" s="180">
        <v>12177.806</v>
      </c>
      <c r="K312" s="76"/>
    </row>
    <row r="313" spans="2:11" ht="15" customHeight="1" outlineLevel="1" x14ac:dyDescent="0.2">
      <c r="B313" s="75">
        <v>2019</v>
      </c>
      <c r="C313" s="244"/>
      <c r="D313" s="180">
        <v>309</v>
      </c>
      <c r="E313" s="180"/>
      <c r="F313" s="180">
        <v>822</v>
      </c>
      <c r="G313" s="66"/>
      <c r="H313" s="180">
        <v>81358.06</v>
      </c>
      <c r="I313" s="66"/>
      <c r="J313" s="180">
        <v>12968.543</v>
      </c>
      <c r="K313" s="76"/>
    </row>
    <row r="314" spans="2:11" ht="15" customHeight="1" outlineLevel="1" x14ac:dyDescent="0.2">
      <c r="B314" s="75">
        <v>2018</v>
      </c>
      <c r="C314" s="71"/>
      <c r="D314" s="76">
        <v>317</v>
      </c>
      <c r="E314" s="76"/>
      <c r="F314" s="180">
        <v>794</v>
      </c>
      <c r="G314" s="68"/>
      <c r="H314" s="180">
        <v>78348.198000000004</v>
      </c>
      <c r="I314" s="68"/>
      <c r="J314" s="76">
        <v>12369.299000000001</v>
      </c>
      <c r="K314" s="76"/>
    </row>
    <row r="315" spans="2:11" ht="15" customHeight="1" outlineLevel="1" x14ac:dyDescent="0.2">
      <c r="B315" s="75">
        <v>2017</v>
      </c>
      <c r="C315" s="71"/>
      <c r="D315" s="76">
        <v>297</v>
      </c>
      <c r="E315" s="76" t="s">
        <v>50</v>
      </c>
      <c r="F315" s="76">
        <v>739</v>
      </c>
      <c r="G315" s="228" t="s">
        <v>50</v>
      </c>
      <c r="H315" s="76">
        <v>73183.498000000007</v>
      </c>
      <c r="I315" s="228" t="s">
        <v>50</v>
      </c>
      <c r="J315" s="76">
        <v>11869.725</v>
      </c>
      <c r="K315" s="76" t="s">
        <v>50</v>
      </c>
    </row>
    <row r="316" spans="2:11" ht="15" customHeight="1" outlineLevel="1" x14ac:dyDescent="0.2">
      <c r="B316" s="44">
        <v>2016</v>
      </c>
      <c r="C316" s="71"/>
      <c r="D316" s="177">
        <v>302</v>
      </c>
      <c r="E316" s="177" t="s">
        <v>50</v>
      </c>
      <c r="F316" s="179">
        <v>742</v>
      </c>
      <c r="G316" s="228" t="s">
        <v>50</v>
      </c>
      <c r="H316" s="177">
        <v>63201.25</v>
      </c>
      <c r="I316" s="228" t="s">
        <v>50</v>
      </c>
      <c r="J316" s="177">
        <v>9991.19</v>
      </c>
      <c r="K316" s="177" t="s">
        <v>50</v>
      </c>
    </row>
    <row r="317" spans="2:11" ht="15" customHeight="1" outlineLevel="1" x14ac:dyDescent="0.2">
      <c r="B317" s="44">
        <v>2015</v>
      </c>
      <c r="C317" s="71"/>
      <c r="D317" s="177">
        <v>308</v>
      </c>
      <c r="E317" s="177" t="s">
        <v>50</v>
      </c>
      <c r="F317" s="177">
        <v>765</v>
      </c>
      <c r="G317" s="228" t="s">
        <v>50</v>
      </c>
      <c r="H317" s="177">
        <v>60985.998</v>
      </c>
      <c r="I317" s="228" t="s">
        <v>50</v>
      </c>
      <c r="J317" s="177">
        <v>9211.7049999999999</v>
      </c>
      <c r="K317" s="177" t="s">
        <v>50</v>
      </c>
    </row>
    <row r="318" spans="2:11" ht="15" customHeight="1" outlineLevel="1" x14ac:dyDescent="0.2">
      <c r="B318" s="228" t="s">
        <v>24</v>
      </c>
      <c r="C318" s="71"/>
      <c r="D318" s="76"/>
      <c r="E318" s="76"/>
      <c r="F318" s="76"/>
      <c r="G318" s="228"/>
      <c r="H318" s="76"/>
      <c r="I318" s="228"/>
      <c r="J318" s="76"/>
      <c r="K318" s="76"/>
    </row>
    <row r="319" spans="2:11" ht="15" customHeight="1" outlineLevel="1" x14ac:dyDescent="0.2">
      <c r="B319" s="75">
        <v>2020</v>
      </c>
      <c r="C319" s="71"/>
      <c r="D319" s="180">
        <v>99</v>
      </c>
      <c r="E319" s="180"/>
      <c r="F319" s="180">
        <v>166</v>
      </c>
      <c r="G319" s="66"/>
      <c r="H319" s="180">
        <v>1319.866</v>
      </c>
      <c r="I319" s="66"/>
      <c r="J319" s="180">
        <v>919.27200000000005</v>
      </c>
      <c r="K319" s="76"/>
    </row>
    <row r="320" spans="2:11" ht="15" customHeight="1" outlineLevel="1" x14ac:dyDescent="0.2">
      <c r="B320" s="75">
        <v>2019</v>
      </c>
      <c r="C320" s="244"/>
      <c r="D320" s="180">
        <v>92</v>
      </c>
      <c r="E320" s="180"/>
      <c r="F320" s="180">
        <v>162</v>
      </c>
      <c r="G320" s="66"/>
      <c r="H320" s="180">
        <v>2174.7310000000002</v>
      </c>
      <c r="I320" s="66"/>
      <c r="J320" s="180">
        <v>1938.3209999999999</v>
      </c>
      <c r="K320" s="76"/>
    </row>
    <row r="321" spans="2:11" ht="15" customHeight="1" outlineLevel="1" x14ac:dyDescent="0.2">
      <c r="B321" s="75">
        <v>2018</v>
      </c>
      <c r="C321" s="71"/>
      <c r="D321" s="76">
        <v>91</v>
      </c>
      <c r="E321" s="76"/>
      <c r="F321" s="180">
        <v>164</v>
      </c>
      <c r="G321" s="68"/>
      <c r="H321" s="180">
        <v>1984.904</v>
      </c>
      <c r="I321" s="68"/>
      <c r="J321" s="76">
        <v>1897.375</v>
      </c>
      <c r="K321" s="76"/>
    </row>
    <row r="322" spans="2:11" ht="15" customHeight="1" outlineLevel="1" x14ac:dyDescent="0.2">
      <c r="B322" s="75">
        <v>2017</v>
      </c>
      <c r="C322" s="71"/>
      <c r="D322" s="76">
        <v>86</v>
      </c>
      <c r="E322" s="76" t="s">
        <v>50</v>
      </c>
      <c r="F322" s="76">
        <v>157</v>
      </c>
      <c r="G322" s="228" t="s">
        <v>50</v>
      </c>
      <c r="H322" s="76">
        <v>1741.3109999999999</v>
      </c>
      <c r="I322" s="228" t="s">
        <v>50</v>
      </c>
      <c r="J322" s="76">
        <v>1355.249</v>
      </c>
      <c r="K322" s="76" t="s">
        <v>50</v>
      </c>
    </row>
    <row r="323" spans="2:11" ht="15" customHeight="1" outlineLevel="1" x14ac:dyDescent="0.2">
      <c r="B323" s="44">
        <v>2016</v>
      </c>
      <c r="C323" s="71"/>
      <c r="D323" s="177">
        <v>89</v>
      </c>
      <c r="E323" s="177" t="s">
        <v>50</v>
      </c>
      <c r="F323" s="177">
        <v>147</v>
      </c>
      <c r="G323" s="228" t="s">
        <v>50</v>
      </c>
      <c r="H323" s="177">
        <v>1972.7349999999999</v>
      </c>
      <c r="I323" s="228" t="s">
        <v>50</v>
      </c>
      <c r="J323" s="177">
        <v>1524.1010000000001</v>
      </c>
      <c r="K323" s="177" t="s">
        <v>50</v>
      </c>
    </row>
    <row r="324" spans="2:11" ht="15" customHeight="1" outlineLevel="1" x14ac:dyDescent="0.2">
      <c r="B324" s="44">
        <v>2015</v>
      </c>
      <c r="C324" s="71"/>
      <c r="D324" s="177">
        <v>92</v>
      </c>
      <c r="E324" s="177" t="s">
        <v>50</v>
      </c>
      <c r="F324" s="177">
        <v>147</v>
      </c>
      <c r="G324" s="228" t="s">
        <v>50</v>
      </c>
      <c r="H324" s="177">
        <v>1967.046</v>
      </c>
      <c r="I324" s="228" t="s">
        <v>50</v>
      </c>
      <c r="J324" s="177">
        <v>1427.27</v>
      </c>
      <c r="K324" s="177" t="s">
        <v>50</v>
      </c>
    </row>
    <row r="325" spans="2:11" ht="15" customHeight="1" outlineLevel="1" x14ac:dyDescent="0.2">
      <c r="B325" s="228" t="s">
        <v>25</v>
      </c>
      <c r="C325" s="71"/>
      <c r="D325" s="76"/>
      <c r="E325" s="76"/>
      <c r="F325" s="76"/>
      <c r="G325" s="228"/>
      <c r="H325" s="76"/>
      <c r="I325" s="228"/>
      <c r="J325" s="76"/>
      <c r="K325" s="76"/>
    </row>
    <row r="326" spans="2:11" ht="15" customHeight="1" outlineLevel="1" x14ac:dyDescent="0.2">
      <c r="B326" s="75">
        <v>2020</v>
      </c>
      <c r="C326" s="71"/>
      <c r="D326" s="180">
        <v>210</v>
      </c>
      <c r="E326" s="180"/>
      <c r="F326" s="180">
        <v>633</v>
      </c>
      <c r="G326" s="66"/>
      <c r="H326" s="180">
        <v>16854.578000000001</v>
      </c>
      <c r="I326" s="66"/>
      <c r="J326" s="180">
        <v>4626.7780000000002</v>
      </c>
      <c r="K326" s="76"/>
    </row>
    <row r="327" spans="2:11" ht="15" customHeight="1" outlineLevel="1" x14ac:dyDescent="0.2">
      <c r="B327" s="75">
        <v>2019</v>
      </c>
      <c r="C327" s="244"/>
      <c r="D327" s="180">
        <v>211</v>
      </c>
      <c r="E327" s="180"/>
      <c r="F327" s="180">
        <v>671</v>
      </c>
      <c r="G327" s="66"/>
      <c r="H327" s="180">
        <v>25874.187000000002</v>
      </c>
      <c r="I327" s="66"/>
      <c r="J327" s="180">
        <v>9277.7909999999993</v>
      </c>
      <c r="K327" s="76"/>
    </row>
    <row r="328" spans="2:11" ht="15" customHeight="1" outlineLevel="1" x14ac:dyDescent="0.2">
      <c r="B328" s="75">
        <v>2018</v>
      </c>
      <c r="C328" s="71"/>
      <c r="D328" s="76">
        <v>208</v>
      </c>
      <c r="E328" s="76"/>
      <c r="F328" s="180">
        <v>648</v>
      </c>
      <c r="G328" s="68"/>
      <c r="H328" s="180">
        <v>24580.894</v>
      </c>
      <c r="I328" s="68"/>
      <c r="J328" s="76">
        <v>8683.7060000000001</v>
      </c>
      <c r="K328" s="76"/>
    </row>
    <row r="329" spans="2:11" ht="15" customHeight="1" outlineLevel="1" x14ac:dyDescent="0.2">
      <c r="B329" s="75">
        <v>2017</v>
      </c>
      <c r="C329" s="71"/>
      <c r="D329" s="76">
        <v>177</v>
      </c>
      <c r="E329" s="76" t="s">
        <v>50</v>
      </c>
      <c r="F329" s="76">
        <v>542</v>
      </c>
      <c r="G329" s="228" t="s">
        <v>50</v>
      </c>
      <c r="H329" s="76">
        <v>22401.636999999999</v>
      </c>
      <c r="I329" s="228" t="s">
        <v>50</v>
      </c>
      <c r="J329" s="76">
        <v>7746.2359999999999</v>
      </c>
      <c r="K329" s="76" t="s">
        <v>50</v>
      </c>
    </row>
    <row r="330" spans="2:11" ht="15" customHeight="1" outlineLevel="1" x14ac:dyDescent="0.2">
      <c r="B330" s="44">
        <v>2016</v>
      </c>
      <c r="C330" s="71"/>
      <c r="D330" s="177">
        <v>164</v>
      </c>
      <c r="E330" s="177" t="s">
        <v>50</v>
      </c>
      <c r="F330" s="177">
        <v>495</v>
      </c>
      <c r="G330" s="228" t="s">
        <v>50</v>
      </c>
      <c r="H330" s="177">
        <v>18840.39</v>
      </c>
      <c r="I330" s="228" t="s">
        <v>50</v>
      </c>
      <c r="J330" s="177">
        <v>5972.6409999999996</v>
      </c>
      <c r="K330" s="177" t="s">
        <v>50</v>
      </c>
    </row>
    <row r="331" spans="2:11" ht="15" customHeight="1" outlineLevel="1" x14ac:dyDescent="0.2">
      <c r="B331" s="44">
        <v>2015</v>
      </c>
      <c r="C331" s="71"/>
      <c r="D331" s="177">
        <v>162</v>
      </c>
      <c r="E331" s="177" t="s">
        <v>50</v>
      </c>
      <c r="F331" s="177">
        <v>462</v>
      </c>
      <c r="G331" s="228" t="s">
        <v>50</v>
      </c>
      <c r="H331" s="177">
        <v>16224.865</v>
      </c>
      <c r="I331" s="228" t="s">
        <v>50</v>
      </c>
      <c r="J331" s="177">
        <v>4644.5420000000004</v>
      </c>
      <c r="K331" s="177" t="s">
        <v>50</v>
      </c>
    </row>
    <row r="332" spans="2:11" ht="15" customHeight="1" outlineLevel="1" x14ac:dyDescent="0.2">
      <c r="B332" s="228" t="s">
        <v>26</v>
      </c>
      <c r="C332" s="71"/>
      <c r="D332" s="76"/>
      <c r="E332" s="76"/>
      <c r="F332" s="76"/>
      <c r="G332" s="228"/>
      <c r="H332" s="76"/>
      <c r="I332" s="228"/>
      <c r="J332" s="76"/>
      <c r="K332" s="76"/>
    </row>
    <row r="333" spans="2:11" ht="15" customHeight="1" outlineLevel="1" x14ac:dyDescent="0.2">
      <c r="B333" s="75">
        <v>2020</v>
      </c>
      <c r="C333" s="71"/>
      <c r="D333" s="180">
        <v>13</v>
      </c>
      <c r="E333" s="180"/>
      <c r="F333" s="180">
        <v>13</v>
      </c>
      <c r="G333" s="66"/>
      <c r="H333" s="180">
        <v>296.839</v>
      </c>
      <c r="I333" s="66"/>
      <c r="J333" s="180">
        <v>228.249</v>
      </c>
      <c r="K333" s="76"/>
    </row>
    <row r="334" spans="2:11" ht="15" customHeight="1" outlineLevel="1" x14ac:dyDescent="0.2">
      <c r="B334" s="75">
        <v>2019</v>
      </c>
      <c r="C334" s="244"/>
      <c r="D334" s="180">
        <v>14</v>
      </c>
      <c r="E334" s="180"/>
      <c r="F334" s="180">
        <v>20</v>
      </c>
      <c r="G334" s="66"/>
      <c r="H334" s="180">
        <v>1503.722</v>
      </c>
      <c r="I334" s="66"/>
      <c r="J334" s="180">
        <v>303.64499999999998</v>
      </c>
      <c r="K334" s="76"/>
    </row>
    <row r="335" spans="2:11" ht="15" customHeight="1" outlineLevel="1" x14ac:dyDescent="0.2">
      <c r="B335" s="75">
        <v>2018</v>
      </c>
      <c r="C335" s="71"/>
      <c r="D335" s="76">
        <v>15</v>
      </c>
      <c r="E335" s="76"/>
      <c r="F335" s="180">
        <v>23</v>
      </c>
      <c r="G335" s="68"/>
      <c r="H335" s="180">
        <v>940.90899999999999</v>
      </c>
      <c r="I335" s="68"/>
      <c r="J335" s="76">
        <v>285.03100000000001</v>
      </c>
      <c r="K335" s="76"/>
    </row>
    <row r="336" spans="2:11" ht="15" customHeight="1" outlineLevel="1" x14ac:dyDescent="0.2">
      <c r="B336" s="75">
        <v>2017</v>
      </c>
      <c r="C336" s="71"/>
      <c r="D336" s="76">
        <v>14</v>
      </c>
      <c r="E336" s="76" t="s">
        <v>50</v>
      </c>
      <c r="F336" s="76">
        <v>16</v>
      </c>
      <c r="G336" s="228" t="s">
        <v>50</v>
      </c>
      <c r="H336" s="76">
        <v>343.303</v>
      </c>
      <c r="I336" s="228" t="s">
        <v>50</v>
      </c>
      <c r="J336" s="76">
        <v>215.90799999999999</v>
      </c>
      <c r="K336" s="76" t="s">
        <v>50</v>
      </c>
    </row>
    <row r="337" spans="2:11" ht="15" customHeight="1" outlineLevel="1" x14ac:dyDescent="0.2">
      <c r="B337" s="44">
        <v>2016</v>
      </c>
      <c r="C337" s="71"/>
      <c r="D337" s="177">
        <v>9</v>
      </c>
      <c r="E337" s="177" t="s">
        <v>50</v>
      </c>
      <c r="F337" s="177">
        <v>10</v>
      </c>
      <c r="G337" s="228" t="s">
        <v>50</v>
      </c>
      <c r="H337" s="177">
        <v>148.94800000000001</v>
      </c>
      <c r="I337" s="228" t="s">
        <v>50</v>
      </c>
      <c r="J337" s="177">
        <v>64.465000000000003</v>
      </c>
      <c r="K337" s="177" t="s">
        <v>50</v>
      </c>
    </row>
    <row r="338" spans="2:11" ht="15" customHeight="1" outlineLevel="1" x14ac:dyDescent="0.2">
      <c r="B338" s="44">
        <v>2015</v>
      </c>
      <c r="C338" s="71"/>
      <c r="D338" s="177">
        <v>9</v>
      </c>
      <c r="E338" s="177" t="s">
        <v>50</v>
      </c>
      <c r="F338" s="177">
        <v>9</v>
      </c>
      <c r="G338" s="228" t="s">
        <v>50</v>
      </c>
      <c r="H338" s="177">
        <v>167.358</v>
      </c>
      <c r="I338" s="228" t="s">
        <v>50</v>
      </c>
      <c r="J338" s="177">
        <v>117.4</v>
      </c>
      <c r="K338" s="177" t="s">
        <v>50</v>
      </c>
    </row>
    <row r="339" spans="2:11" ht="15" customHeight="1" outlineLevel="1" x14ac:dyDescent="0.2">
      <c r="B339" s="228" t="s">
        <v>27</v>
      </c>
      <c r="C339" s="71"/>
      <c r="D339" s="76"/>
      <c r="E339" s="76"/>
      <c r="F339" s="76"/>
      <c r="G339" s="228"/>
      <c r="H339" s="76"/>
      <c r="I339" s="228"/>
      <c r="J339" s="76"/>
      <c r="K339" s="76"/>
    </row>
    <row r="340" spans="2:11" ht="15" customHeight="1" outlineLevel="1" x14ac:dyDescent="0.2">
      <c r="B340" s="75">
        <v>2020</v>
      </c>
      <c r="C340" s="71"/>
      <c r="D340" s="180">
        <v>34</v>
      </c>
      <c r="E340" s="180"/>
      <c r="F340" s="180">
        <v>39</v>
      </c>
      <c r="G340" s="66"/>
      <c r="H340" s="180">
        <v>2580.4870000000001</v>
      </c>
      <c r="I340" s="66"/>
      <c r="J340" s="180">
        <v>72.497</v>
      </c>
      <c r="K340" s="76"/>
    </row>
    <row r="341" spans="2:11" ht="15" customHeight="1" outlineLevel="1" x14ac:dyDescent="0.2">
      <c r="B341" s="75">
        <v>2019</v>
      </c>
      <c r="C341" s="244"/>
      <c r="D341" s="180">
        <v>32</v>
      </c>
      <c r="E341" s="180"/>
      <c r="F341" s="180">
        <v>45</v>
      </c>
      <c r="G341" s="66"/>
      <c r="H341" s="180">
        <v>1706.7819999999999</v>
      </c>
      <c r="I341" s="66"/>
      <c r="J341" s="180">
        <v>438.94099999999997</v>
      </c>
      <c r="K341" s="76"/>
    </row>
    <row r="342" spans="2:11" ht="15" customHeight="1" outlineLevel="1" x14ac:dyDescent="0.2">
      <c r="B342" s="75">
        <v>2018</v>
      </c>
      <c r="C342" s="71"/>
      <c r="D342" s="76">
        <v>34</v>
      </c>
      <c r="E342" s="76"/>
      <c r="F342" s="180">
        <v>52</v>
      </c>
      <c r="G342" s="68"/>
      <c r="H342" s="180">
        <v>2224.4</v>
      </c>
      <c r="I342" s="68"/>
      <c r="J342" s="76">
        <v>408.43200000000002</v>
      </c>
      <c r="K342" s="76"/>
    </row>
    <row r="343" spans="2:11" ht="15" customHeight="1" outlineLevel="1" x14ac:dyDescent="0.2">
      <c r="B343" s="75">
        <v>2017</v>
      </c>
      <c r="C343" s="71"/>
      <c r="D343" s="76">
        <v>34</v>
      </c>
      <c r="E343" s="76" t="s">
        <v>50</v>
      </c>
      <c r="F343" s="76">
        <v>41</v>
      </c>
      <c r="G343" s="228" t="s">
        <v>50</v>
      </c>
      <c r="H343" s="76">
        <v>2932.319</v>
      </c>
      <c r="I343" s="228" t="s">
        <v>50</v>
      </c>
      <c r="J343" s="76">
        <v>519.84900000000005</v>
      </c>
      <c r="K343" s="76" t="s">
        <v>50</v>
      </c>
    </row>
    <row r="344" spans="2:11" ht="15" customHeight="1" outlineLevel="1" x14ac:dyDescent="0.2">
      <c r="B344" s="44">
        <v>2016</v>
      </c>
      <c r="C344" s="71"/>
      <c r="D344" s="177">
        <v>29</v>
      </c>
      <c r="E344" s="177" t="s">
        <v>50</v>
      </c>
      <c r="F344" s="76" t="s">
        <v>37</v>
      </c>
      <c r="G344" s="228"/>
      <c r="H344" s="76" t="s">
        <v>37</v>
      </c>
      <c r="I344" s="228"/>
      <c r="J344" s="76" t="s">
        <v>37</v>
      </c>
      <c r="K344" s="76"/>
    </row>
    <row r="345" spans="2:11" ht="15" customHeight="1" outlineLevel="1" x14ac:dyDescent="0.2">
      <c r="B345" s="44">
        <v>2015</v>
      </c>
      <c r="C345" s="71"/>
      <c r="D345" s="177">
        <v>25</v>
      </c>
      <c r="E345" s="177" t="s">
        <v>50</v>
      </c>
      <c r="F345" s="177">
        <v>31</v>
      </c>
      <c r="G345" s="228" t="s">
        <v>50</v>
      </c>
      <c r="H345" s="177">
        <v>1642.2539999999999</v>
      </c>
      <c r="I345" s="228" t="s">
        <v>50</v>
      </c>
      <c r="J345" s="177">
        <v>68.543999999999997</v>
      </c>
      <c r="K345" s="177" t="s">
        <v>50</v>
      </c>
    </row>
    <row r="346" spans="2:11" ht="15" customHeight="1" outlineLevel="1" x14ac:dyDescent="0.2">
      <c r="B346" s="228" t="s">
        <v>28</v>
      </c>
      <c r="C346" s="71"/>
      <c r="D346" s="76"/>
      <c r="E346" s="76"/>
      <c r="F346" s="76"/>
      <c r="G346" s="228"/>
      <c r="H346" s="76"/>
      <c r="I346" s="228"/>
      <c r="J346" s="76"/>
      <c r="K346" s="76"/>
    </row>
    <row r="347" spans="2:11" ht="15" customHeight="1" outlineLevel="1" x14ac:dyDescent="0.2">
      <c r="B347" s="75">
        <v>2020</v>
      </c>
      <c r="C347" s="71"/>
      <c r="D347" s="180">
        <v>93</v>
      </c>
      <c r="E347" s="180"/>
      <c r="F347" s="180">
        <v>118</v>
      </c>
      <c r="G347" s="66"/>
      <c r="H347" s="180">
        <v>2021.6320000000001</v>
      </c>
      <c r="I347" s="66"/>
      <c r="J347" s="180">
        <v>1435.9349999999999</v>
      </c>
      <c r="K347" s="76"/>
    </row>
    <row r="348" spans="2:11" ht="15" customHeight="1" outlineLevel="1" x14ac:dyDescent="0.2">
      <c r="B348" s="75">
        <v>2019</v>
      </c>
      <c r="C348" s="244"/>
      <c r="D348" s="180">
        <v>83</v>
      </c>
      <c r="E348" s="180"/>
      <c r="F348" s="180">
        <v>104</v>
      </c>
      <c r="G348" s="66"/>
      <c r="H348" s="180">
        <v>1822.423</v>
      </c>
      <c r="I348" s="66"/>
      <c r="J348" s="180">
        <v>1215.5909999999999</v>
      </c>
      <c r="K348" s="76"/>
    </row>
    <row r="349" spans="2:11" ht="15" customHeight="1" outlineLevel="1" x14ac:dyDescent="0.2">
      <c r="B349" s="75">
        <v>2018</v>
      </c>
      <c r="C349" s="71"/>
      <c r="D349" s="76">
        <v>81</v>
      </c>
      <c r="E349" s="76"/>
      <c r="F349" s="180">
        <v>98</v>
      </c>
      <c r="G349" s="68"/>
      <c r="H349" s="180">
        <v>1823.529</v>
      </c>
      <c r="I349" s="68"/>
      <c r="J349" s="76">
        <v>1193.973</v>
      </c>
      <c r="K349" s="76"/>
    </row>
    <row r="350" spans="2:11" ht="15" customHeight="1" outlineLevel="1" x14ac:dyDescent="0.2">
      <c r="B350" s="75">
        <v>2017</v>
      </c>
      <c r="C350" s="71"/>
      <c r="D350" s="76">
        <v>68</v>
      </c>
      <c r="E350" s="76" t="s">
        <v>50</v>
      </c>
      <c r="F350" s="76">
        <v>84</v>
      </c>
      <c r="G350" s="228" t="s">
        <v>50</v>
      </c>
      <c r="H350" s="76">
        <v>1550.442</v>
      </c>
      <c r="I350" s="228" t="s">
        <v>50</v>
      </c>
      <c r="J350" s="76">
        <v>1006.547</v>
      </c>
      <c r="K350" s="76" t="s">
        <v>50</v>
      </c>
    </row>
    <row r="351" spans="2:11" ht="15" customHeight="1" outlineLevel="1" x14ac:dyDescent="0.2">
      <c r="B351" s="44">
        <v>2016</v>
      </c>
      <c r="C351" s="71"/>
      <c r="D351" s="177">
        <v>62</v>
      </c>
      <c r="E351" s="177" t="s">
        <v>50</v>
      </c>
      <c r="F351" s="177">
        <v>76</v>
      </c>
      <c r="G351" s="228" t="s">
        <v>50</v>
      </c>
      <c r="H351" s="177">
        <v>1532.375</v>
      </c>
      <c r="I351" s="228" t="s">
        <v>50</v>
      </c>
      <c r="J351" s="177">
        <v>980.63</v>
      </c>
      <c r="K351" s="177" t="s">
        <v>50</v>
      </c>
    </row>
    <row r="352" spans="2:11" ht="15" customHeight="1" outlineLevel="1" x14ac:dyDescent="0.2">
      <c r="B352" s="44">
        <v>2015</v>
      </c>
      <c r="C352" s="71"/>
      <c r="D352" s="177">
        <v>59</v>
      </c>
      <c r="E352" s="177" t="s">
        <v>50</v>
      </c>
      <c r="F352" s="177">
        <v>71</v>
      </c>
      <c r="G352" s="228" t="s">
        <v>50</v>
      </c>
      <c r="H352" s="177">
        <v>1222.607</v>
      </c>
      <c r="I352" s="228" t="s">
        <v>50</v>
      </c>
      <c r="J352" s="177">
        <v>731.06500000000005</v>
      </c>
      <c r="K352" s="177" t="s">
        <v>50</v>
      </c>
    </row>
    <row r="353" spans="2:11" ht="15" customHeight="1" outlineLevel="1" x14ac:dyDescent="0.2">
      <c r="B353" s="228" t="s">
        <v>29</v>
      </c>
      <c r="C353" s="71"/>
      <c r="D353" s="76"/>
      <c r="E353" s="76"/>
      <c r="F353" s="76"/>
      <c r="G353" s="228"/>
      <c r="H353" s="76"/>
      <c r="I353" s="228"/>
      <c r="J353" s="76"/>
      <c r="K353" s="76"/>
    </row>
    <row r="354" spans="2:11" ht="15" customHeight="1" outlineLevel="1" x14ac:dyDescent="0.2">
      <c r="B354" s="75">
        <v>2020</v>
      </c>
      <c r="C354" s="71"/>
      <c r="D354" s="180">
        <v>399</v>
      </c>
      <c r="E354" s="180"/>
      <c r="F354" s="180">
        <v>468</v>
      </c>
      <c r="G354" s="66"/>
      <c r="H354" s="180">
        <v>5843.4759999999997</v>
      </c>
      <c r="I354" s="66"/>
      <c r="J354" s="180">
        <v>3062.1010000000001</v>
      </c>
      <c r="K354" s="76"/>
    </row>
    <row r="355" spans="2:11" ht="15" customHeight="1" outlineLevel="1" x14ac:dyDescent="0.2">
      <c r="B355" s="75">
        <v>2019</v>
      </c>
      <c r="C355" s="244"/>
      <c r="D355" s="180">
        <v>401</v>
      </c>
      <c r="E355" s="180"/>
      <c r="F355" s="180">
        <v>465</v>
      </c>
      <c r="G355" s="66"/>
      <c r="H355" s="180">
        <v>9852.56</v>
      </c>
      <c r="I355" s="66"/>
      <c r="J355" s="180">
        <v>4502.2479999999996</v>
      </c>
      <c r="K355" s="76"/>
    </row>
    <row r="356" spans="2:11" ht="15" customHeight="1" outlineLevel="1" x14ac:dyDescent="0.2">
      <c r="B356" s="75">
        <v>2018</v>
      </c>
      <c r="C356" s="71"/>
      <c r="D356" s="76">
        <v>380</v>
      </c>
      <c r="E356" s="76"/>
      <c r="F356" s="180">
        <v>507</v>
      </c>
      <c r="G356" s="68"/>
      <c r="H356" s="180">
        <v>12377.901</v>
      </c>
      <c r="I356" s="68"/>
      <c r="J356" s="76">
        <v>7628.2370000000001</v>
      </c>
      <c r="K356" s="76"/>
    </row>
    <row r="357" spans="2:11" ht="15" customHeight="1" outlineLevel="1" x14ac:dyDescent="0.2">
      <c r="B357" s="75">
        <v>2017</v>
      </c>
      <c r="C357" s="71"/>
      <c r="D357" s="76">
        <v>388</v>
      </c>
      <c r="E357" s="76" t="s">
        <v>50</v>
      </c>
      <c r="F357" s="76">
        <v>455</v>
      </c>
      <c r="G357" s="228" t="s">
        <v>50</v>
      </c>
      <c r="H357" s="76">
        <v>6515.2920000000004</v>
      </c>
      <c r="I357" s="228" t="s">
        <v>50</v>
      </c>
      <c r="J357" s="76">
        <v>3516.277</v>
      </c>
      <c r="K357" s="76" t="s">
        <v>50</v>
      </c>
    </row>
    <row r="358" spans="2:11" ht="15" customHeight="1" outlineLevel="1" x14ac:dyDescent="0.2">
      <c r="B358" s="44">
        <v>2016</v>
      </c>
      <c r="C358" s="71"/>
      <c r="D358" s="177">
        <v>357</v>
      </c>
      <c r="E358" s="177" t="s">
        <v>50</v>
      </c>
      <c r="F358" s="177">
        <v>405</v>
      </c>
      <c r="G358" s="228" t="s">
        <v>50</v>
      </c>
      <c r="H358" s="177">
        <v>3118.7370000000001</v>
      </c>
      <c r="I358" s="228" t="s">
        <v>50</v>
      </c>
      <c r="J358" s="177">
        <v>2255.069</v>
      </c>
      <c r="K358" s="177" t="s">
        <v>50</v>
      </c>
    </row>
    <row r="359" spans="2:11" ht="15" customHeight="1" outlineLevel="1" x14ac:dyDescent="0.2">
      <c r="B359" s="44">
        <v>2015</v>
      </c>
      <c r="C359" s="71"/>
      <c r="D359" s="177">
        <v>339</v>
      </c>
      <c r="E359" s="177" t="s">
        <v>50</v>
      </c>
      <c r="F359" s="177">
        <v>375</v>
      </c>
      <c r="G359" s="228" t="s">
        <v>50</v>
      </c>
      <c r="H359" s="177">
        <v>2389.0259999999998</v>
      </c>
      <c r="I359" s="228" t="s">
        <v>50</v>
      </c>
      <c r="J359" s="177">
        <v>1838.941</v>
      </c>
      <c r="K359" s="177" t="s">
        <v>50</v>
      </c>
    </row>
    <row r="360" spans="2:11" ht="15" customHeight="1" outlineLevel="1" x14ac:dyDescent="0.2">
      <c r="B360" s="228" t="s">
        <v>30</v>
      </c>
      <c r="C360" s="71"/>
      <c r="D360" s="76"/>
      <c r="E360" s="76"/>
      <c r="F360" s="76"/>
      <c r="G360" s="228"/>
      <c r="H360" s="76"/>
      <c r="I360" s="228"/>
      <c r="J360" s="76"/>
      <c r="K360" s="76"/>
    </row>
    <row r="361" spans="2:11" ht="15" customHeight="1" outlineLevel="1" x14ac:dyDescent="0.2">
      <c r="B361" s="75">
        <v>2020</v>
      </c>
      <c r="C361" s="71"/>
      <c r="D361" s="180">
        <v>58</v>
      </c>
      <c r="E361" s="180"/>
      <c r="F361" s="180">
        <v>64</v>
      </c>
      <c r="G361" s="66"/>
      <c r="H361" s="180">
        <v>365.56200000000001</v>
      </c>
      <c r="I361" s="66"/>
      <c r="J361" s="180">
        <v>171.17699999999999</v>
      </c>
      <c r="K361" s="76"/>
    </row>
    <row r="362" spans="2:11" ht="15" customHeight="1" outlineLevel="1" x14ac:dyDescent="0.2">
      <c r="B362" s="75">
        <v>2019</v>
      </c>
      <c r="C362" s="244"/>
      <c r="D362" s="180">
        <v>54</v>
      </c>
      <c r="E362" s="180"/>
      <c r="F362" s="180">
        <v>62</v>
      </c>
      <c r="G362" s="66"/>
      <c r="H362" s="180">
        <v>560.94899999999996</v>
      </c>
      <c r="I362" s="66"/>
      <c r="J362" s="180">
        <v>295.77600000000001</v>
      </c>
      <c r="K362" s="76"/>
    </row>
    <row r="363" spans="2:11" ht="15" customHeight="1" outlineLevel="1" x14ac:dyDescent="0.2">
      <c r="B363" s="75">
        <v>2018</v>
      </c>
      <c r="C363" s="71"/>
      <c r="D363" s="76">
        <v>51</v>
      </c>
      <c r="E363" s="76"/>
      <c r="F363" s="180">
        <v>59</v>
      </c>
      <c r="G363" s="68"/>
      <c r="H363" s="180">
        <v>414.38600000000002</v>
      </c>
      <c r="I363" s="68"/>
      <c r="J363" s="76">
        <v>219.96100000000001</v>
      </c>
      <c r="K363" s="76"/>
    </row>
    <row r="364" spans="2:11" ht="15" customHeight="1" outlineLevel="1" x14ac:dyDescent="0.2">
      <c r="B364" s="75">
        <v>2017</v>
      </c>
      <c r="C364" s="71"/>
      <c r="D364" s="76">
        <v>55</v>
      </c>
      <c r="E364" s="76" t="s">
        <v>50</v>
      </c>
      <c r="F364" s="76">
        <v>61</v>
      </c>
      <c r="G364" s="228" t="s">
        <v>50</v>
      </c>
      <c r="H364" s="76">
        <v>416.274</v>
      </c>
      <c r="I364" s="228" t="s">
        <v>50</v>
      </c>
      <c r="J364" s="76">
        <v>239.114</v>
      </c>
      <c r="K364" s="76" t="s">
        <v>50</v>
      </c>
    </row>
    <row r="365" spans="2:11" ht="15" customHeight="1" outlineLevel="1" x14ac:dyDescent="0.2">
      <c r="B365" s="44">
        <v>2016</v>
      </c>
      <c r="C365" s="71"/>
      <c r="D365" s="177">
        <v>46</v>
      </c>
      <c r="E365" s="177" t="s">
        <v>50</v>
      </c>
      <c r="F365" s="177">
        <v>51</v>
      </c>
      <c r="G365" s="228" t="s">
        <v>50</v>
      </c>
      <c r="H365" s="177">
        <v>433.47899999999998</v>
      </c>
      <c r="I365" s="228" t="s">
        <v>50</v>
      </c>
      <c r="J365" s="177">
        <v>229.791</v>
      </c>
      <c r="K365" s="177" t="s">
        <v>50</v>
      </c>
    </row>
    <row r="366" spans="2:11" ht="15" customHeight="1" outlineLevel="1" x14ac:dyDescent="0.2">
      <c r="B366" s="44">
        <v>2015</v>
      </c>
      <c r="C366" s="71"/>
      <c r="D366" s="177">
        <v>50</v>
      </c>
      <c r="E366" s="177" t="s">
        <v>50</v>
      </c>
      <c r="F366" s="177">
        <v>55</v>
      </c>
      <c r="G366" s="228" t="s">
        <v>50</v>
      </c>
      <c r="H366" s="177">
        <v>391.29700000000003</v>
      </c>
      <c r="I366" s="228" t="s">
        <v>50</v>
      </c>
      <c r="J366" s="177">
        <v>170.03700000000001</v>
      </c>
      <c r="K366" s="177" t="s">
        <v>50</v>
      </c>
    </row>
    <row r="367" spans="2:11" ht="15" customHeight="1" outlineLevel="1" x14ac:dyDescent="0.2">
      <c r="B367" s="228" t="s">
        <v>31</v>
      </c>
      <c r="C367" s="71"/>
      <c r="D367" s="76"/>
      <c r="E367" s="76"/>
      <c r="F367" s="76"/>
      <c r="G367" s="228"/>
      <c r="H367" s="76"/>
      <c r="I367" s="228"/>
      <c r="J367" s="76"/>
      <c r="K367" s="76"/>
    </row>
    <row r="368" spans="2:11" ht="15" customHeight="1" outlineLevel="1" x14ac:dyDescent="0.2">
      <c r="B368" s="75">
        <v>2020</v>
      </c>
      <c r="C368" s="71"/>
      <c r="D368" s="180">
        <v>145</v>
      </c>
      <c r="E368" s="180"/>
      <c r="F368" s="180">
        <v>184</v>
      </c>
      <c r="G368" s="66"/>
      <c r="H368" s="180">
        <v>1577.2439999999999</v>
      </c>
      <c r="I368" s="66"/>
      <c r="J368" s="180">
        <v>1106.3230000000001</v>
      </c>
      <c r="K368" s="76"/>
    </row>
    <row r="369" spans="2:11" ht="15" customHeight="1" outlineLevel="1" x14ac:dyDescent="0.2">
      <c r="B369" s="75">
        <v>2019</v>
      </c>
      <c r="C369" s="244"/>
      <c r="D369" s="180">
        <v>132</v>
      </c>
      <c r="E369" s="180"/>
      <c r="F369" s="180">
        <v>168</v>
      </c>
      <c r="G369" s="66"/>
      <c r="H369" s="180">
        <v>1638.693</v>
      </c>
      <c r="I369" s="66"/>
      <c r="J369" s="180">
        <v>1083.3430000000001</v>
      </c>
      <c r="K369" s="76"/>
    </row>
    <row r="370" spans="2:11" ht="15" customHeight="1" outlineLevel="1" x14ac:dyDescent="0.2">
      <c r="B370" s="75">
        <v>2018</v>
      </c>
      <c r="C370" s="71"/>
      <c r="D370" s="76">
        <v>117</v>
      </c>
      <c r="E370" s="76"/>
      <c r="F370" s="180">
        <v>149</v>
      </c>
      <c r="G370" s="68"/>
      <c r="H370" s="180">
        <v>1394.528</v>
      </c>
      <c r="I370" s="68"/>
      <c r="J370" s="76">
        <v>937.43899999999996</v>
      </c>
      <c r="K370" s="76"/>
    </row>
    <row r="371" spans="2:11" ht="15" customHeight="1" outlineLevel="1" x14ac:dyDescent="0.2">
      <c r="B371" s="75">
        <v>2017</v>
      </c>
      <c r="C371" s="71"/>
      <c r="D371" s="76">
        <v>95</v>
      </c>
      <c r="E371" s="76" t="s">
        <v>50</v>
      </c>
      <c r="F371" s="76">
        <v>122</v>
      </c>
      <c r="G371" s="228" t="s">
        <v>50</v>
      </c>
      <c r="H371" s="76">
        <v>1119.0719999999999</v>
      </c>
      <c r="I371" s="228" t="s">
        <v>50</v>
      </c>
      <c r="J371" s="76">
        <v>714.65200000000004</v>
      </c>
      <c r="K371" s="76" t="s">
        <v>50</v>
      </c>
    </row>
    <row r="372" spans="2:11" ht="15" customHeight="1" outlineLevel="1" x14ac:dyDescent="0.2">
      <c r="B372" s="44">
        <v>2016</v>
      </c>
      <c r="C372" s="71"/>
      <c r="D372" s="177">
        <v>86</v>
      </c>
      <c r="E372" s="177" t="s">
        <v>50</v>
      </c>
      <c r="F372" s="177">
        <v>108</v>
      </c>
      <c r="G372" s="228" t="s">
        <v>50</v>
      </c>
      <c r="H372" s="177">
        <v>1121.3979999999999</v>
      </c>
      <c r="I372" s="228" t="s">
        <v>50</v>
      </c>
      <c r="J372" s="177">
        <v>674.63199999999995</v>
      </c>
      <c r="K372" s="177" t="s">
        <v>50</v>
      </c>
    </row>
    <row r="373" spans="2:11" ht="15" customHeight="1" outlineLevel="1" x14ac:dyDescent="0.2">
      <c r="B373" s="44">
        <v>2015</v>
      </c>
      <c r="C373" s="71"/>
      <c r="D373" s="177">
        <v>80</v>
      </c>
      <c r="E373" s="177" t="s">
        <v>50</v>
      </c>
      <c r="F373" s="177">
        <v>102</v>
      </c>
      <c r="G373" s="228" t="s">
        <v>50</v>
      </c>
      <c r="H373" s="177">
        <v>963.38900000000001</v>
      </c>
      <c r="I373" s="228" t="s">
        <v>50</v>
      </c>
      <c r="J373" s="177">
        <v>622.01199999999994</v>
      </c>
      <c r="K373" s="177" t="s">
        <v>50</v>
      </c>
    </row>
    <row r="374" spans="2:11" ht="15" customHeight="1" outlineLevel="1" x14ac:dyDescent="0.2">
      <c r="B374" s="228" t="s">
        <v>32</v>
      </c>
      <c r="C374" s="71"/>
      <c r="D374" s="76"/>
      <c r="E374" s="76"/>
      <c r="F374" s="76"/>
      <c r="G374" s="228"/>
      <c r="H374" s="76"/>
      <c r="I374" s="228"/>
      <c r="J374" s="76"/>
      <c r="K374" s="76"/>
    </row>
    <row r="375" spans="2:11" ht="15" customHeight="1" outlineLevel="1" x14ac:dyDescent="0.2">
      <c r="B375" s="75">
        <v>2020</v>
      </c>
      <c r="C375" s="71"/>
      <c r="D375" s="180">
        <v>64</v>
      </c>
      <c r="E375" s="180"/>
      <c r="F375" s="180">
        <v>75</v>
      </c>
      <c r="G375" s="66"/>
      <c r="H375" s="180">
        <v>527.19200000000001</v>
      </c>
      <c r="I375" s="66"/>
      <c r="J375" s="180">
        <v>339.99599999999998</v>
      </c>
      <c r="K375" s="76"/>
    </row>
    <row r="376" spans="2:11" ht="15" customHeight="1" outlineLevel="1" x14ac:dyDescent="0.2">
      <c r="B376" s="75">
        <v>2019</v>
      </c>
      <c r="C376" s="244"/>
      <c r="D376" s="180">
        <v>69</v>
      </c>
      <c r="E376" s="180"/>
      <c r="F376" s="180">
        <v>74</v>
      </c>
      <c r="G376" s="66"/>
      <c r="H376" s="180">
        <v>712.68399999999997</v>
      </c>
      <c r="I376" s="66"/>
      <c r="J376" s="180">
        <v>445.84500000000003</v>
      </c>
      <c r="K376" s="76"/>
    </row>
    <row r="377" spans="2:11" ht="15" customHeight="1" outlineLevel="1" x14ac:dyDescent="0.2">
      <c r="B377" s="75">
        <v>2018</v>
      </c>
      <c r="C377" s="71"/>
      <c r="D377" s="76">
        <v>65</v>
      </c>
      <c r="E377" s="76"/>
      <c r="F377" s="180">
        <v>71</v>
      </c>
      <c r="G377" s="68"/>
      <c r="H377" s="180">
        <v>600.94299999999998</v>
      </c>
      <c r="I377" s="68"/>
      <c r="J377" s="76">
        <v>385.39400000000001</v>
      </c>
      <c r="K377" s="76"/>
    </row>
    <row r="378" spans="2:11" ht="15" customHeight="1" outlineLevel="1" x14ac:dyDescent="0.2">
      <c r="B378" s="75">
        <v>2017</v>
      </c>
      <c r="C378" s="71"/>
      <c r="D378" s="76">
        <v>58</v>
      </c>
      <c r="E378" s="76" t="s">
        <v>50</v>
      </c>
      <c r="F378" s="76">
        <v>66</v>
      </c>
      <c r="G378" s="228" t="s">
        <v>50</v>
      </c>
      <c r="H378" s="76">
        <v>524.14300000000003</v>
      </c>
      <c r="I378" s="228" t="s">
        <v>50</v>
      </c>
      <c r="J378" s="76">
        <v>332.18900000000002</v>
      </c>
      <c r="K378" s="76" t="s">
        <v>50</v>
      </c>
    </row>
    <row r="379" spans="2:11" ht="15" customHeight="1" outlineLevel="1" x14ac:dyDescent="0.2">
      <c r="B379" s="44">
        <v>2016</v>
      </c>
      <c r="C379" s="71"/>
      <c r="D379" s="177">
        <v>55</v>
      </c>
      <c r="E379" s="177" t="s">
        <v>50</v>
      </c>
      <c r="F379" s="177">
        <v>63</v>
      </c>
      <c r="G379" s="228" t="s">
        <v>50</v>
      </c>
      <c r="H379" s="177">
        <v>419.97699999999998</v>
      </c>
      <c r="I379" s="228" t="s">
        <v>50</v>
      </c>
      <c r="J379" s="177">
        <v>273.59300000000002</v>
      </c>
      <c r="K379" s="177" t="s">
        <v>50</v>
      </c>
    </row>
    <row r="380" spans="2:11" ht="15" customHeight="1" outlineLevel="1" x14ac:dyDescent="0.2">
      <c r="B380" s="44">
        <v>2015</v>
      </c>
      <c r="C380" s="71"/>
      <c r="D380" s="177">
        <v>49</v>
      </c>
      <c r="E380" s="177" t="s">
        <v>50</v>
      </c>
      <c r="F380" s="177">
        <v>60</v>
      </c>
      <c r="G380" s="228" t="s">
        <v>50</v>
      </c>
      <c r="H380" s="177">
        <v>288.05599999999998</v>
      </c>
      <c r="I380" s="228" t="s">
        <v>50</v>
      </c>
      <c r="J380" s="177">
        <v>182.77699999999999</v>
      </c>
      <c r="K380" s="177" t="s">
        <v>50</v>
      </c>
    </row>
    <row r="381" spans="2:11" ht="15" customHeight="1" outlineLevel="1" x14ac:dyDescent="0.2">
      <c r="B381" s="228" t="s">
        <v>33</v>
      </c>
      <c r="C381" s="71"/>
      <c r="D381" s="76"/>
      <c r="E381" s="76"/>
      <c r="F381" s="76"/>
      <c r="G381" s="228"/>
      <c r="H381" s="76"/>
      <c r="I381" s="228"/>
      <c r="J381" s="76"/>
      <c r="K381" s="76"/>
    </row>
    <row r="382" spans="2:11" ht="15" customHeight="1" outlineLevel="1" x14ac:dyDescent="0.2">
      <c r="B382" s="75">
        <v>2020</v>
      </c>
      <c r="C382" s="71"/>
      <c r="D382" s="180">
        <v>108</v>
      </c>
      <c r="E382" s="180"/>
      <c r="F382" s="180">
        <v>194</v>
      </c>
      <c r="G382" s="66"/>
      <c r="H382" s="180">
        <v>3483.8939999999998</v>
      </c>
      <c r="I382" s="66"/>
      <c r="J382" s="180">
        <v>1605.615</v>
      </c>
      <c r="K382" s="76"/>
    </row>
    <row r="383" spans="2:11" ht="15" customHeight="1" outlineLevel="1" x14ac:dyDescent="0.2">
      <c r="B383" s="75">
        <v>2019</v>
      </c>
      <c r="C383" s="244"/>
      <c r="D383" s="180">
        <v>113</v>
      </c>
      <c r="E383" s="180"/>
      <c r="F383" s="180">
        <v>228</v>
      </c>
      <c r="G383" s="66"/>
      <c r="H383" s="180">
        <v>5147.1350000000002</v>
      </c>
      <c r="I383" s="66"/>
      <c r="J383" s="180">
        <v>2821.5619999999999</v>
      </c>
      <c r="K383" s="76"/>
    </row>
    <row r="384" spans="2:11" ht="15" customHeight="1" outlineLevel="1" x14ac:dyDescent="0.2">
      <c r="B384" s="75">
        <v>2018</v>
      </c>
      <c r="C384" s="71"/>
      <c r="D384" s="76">
        <v>100</v>
      </c>
      <c r="E384" s="76"/>
      <c r="F384" s="180">
        <v>215</v>
      </c>
      <c r="G384" s="68"/>
      <c r="H384" s="180">
        <v>5084.82</v>
      </c>
      <c r="I384" s="68"/>
      <c r="J384" s="76">
        <v>2557.2950000000001</v>
      </c>
      <c r="K384" s="76"/>
    </row>
    <row r="385" spans="1:11" ht="15" customHeight="1" outlineLevel="1" x14ac:dyDescent="0.2">
      <c r="B385" s="75">
        <v>2017</v>
      </c>
      <c r="C385" s="71"/>
      <c r="D385" s="76">
        <v>97</v>
      </c>
      <c r="E385" s="76" t="s">
        <v>50</v>
      </c>
      <c r="F385" s="76">
        <v>225</v>
      </c>
      <c r="G385" s="228" t="s">
        <v>50</v>
      </c>
      <c r="H385" s="76">
        <v>4827.5709999999999</v>
      </c>
      <c r="I385" s="228" t="s">
        <v>50</v>
      </c>
      <c r="J385" s="76">
        <v>2298.0630000000001</v>
      </c>
      <c r="K385" s="76" t="s">
        <v>50</v>
      </c>
    </row>
    <row r="386" spans="1:11" ht="15" customHeight="1" outlineLevel="1" x14ac:dyDescent="0.2">
      <c r="B386" s="44">
        <v>2016</v>
      </c>
      <c r="C386" s="71"/>
      <c r="D386" s="177">
        <v>78</v>
      </c>
      <c r="E386" s="177" t="s">
        <v>50</v>
      </c>
      <c r="F386" s="177">
        <v>183</v>
      </c>
      <c r="G386" s="228" t="s">
        <v>50</v>
      </c>
      <c r="H386" s="177">
        <v>4549.8549999999996</v>
      </c>
      <c r="I386" s="228" t="s">
        <v>50</v>
      </c>
      <c r="J386" s="177">
        <v>2098.4349999999999</v>
      </c>
      <c r="K386" s="177" t="s">
        <v>50</v>
      </c>
    </row>
    <row r="387" spans="1:11" ht="15" customHeight="1" outlineLevel="1" x14ac:dyDescent="0.2">
      <c r="B387" s="44">
        <v>2015</v>
      </c>
      <c r="C387" s="71"/>
      <c r="D387" s="177">
        <v>77</v>
      </c>
      <c r="E387" s="177" t="s">
        <v>50</v>
      </c>
      <c r="F387" s="177">
        <v>169</v>
      </c>
      <c r="G387" s="228" t="s">
        <v>50</v>
      </c>
      <c r="H387" s="177">
        <v>4367.0519999999997</v>
      </c>
      <c r="I387" s="228" t="s">
        <v>50</v>
      </c>
      <c r="J387" s="177">
        <v>2115.2339999999999</v>
      </c>
      <c r="K387" s="177" t="s">
        <v>50</v>
      </c>
    </row>
    <row r="388" spans="1:11" ht="15" customHeight="1" x14ac:dyDescent="0.2">
      <c r="B388" s="227" t="s">
        <v>203</v>
      </c>
      <c r="C388" s="71"/>
      <c r="D388" s="76"/>
      <c r="E388" s="76"/>
      <c r="F388" s="76"/>
      <c r="G388" s="227"/>
      <c r="H388" s="76"/>
      <c r="I388" s="227"/>
      <c r="J388" s="76"/>
      <c r="K388" s="76"/>
    </row>
    <row r="389" spans="1:11" ht="15" customHeight="1" x14ac:dyDescent="0.2">
      <c r="B389" s="75">
        <v>2020</v>
      </c>
      <c r="C389" s="71"/>
      <c r="D389" s="180">
        <v>14003</v>
      </c>
      <c r="E389" s="180"/>
      <c r="F389" s="180">
        <v>48896</v>
      </c>
      <c r="G389" s="66"/>
      <c r="H389" s="180">
        <v>3457314.662</v>
      </c>
      <c r="I389" s="66"/>
      <c r="J389" s="180">
        <v>1004900.857</v>
      </c>
      <c r="K389" s="76"/>
    </row>
    <row r="390" spans="1:11" ht="15" customHeight="1" x14ac:dyDescent="0.2">
      <c r="B390" s="75">
        <v>2019</v>
      </c>
      <c r="C390" s="244"/>
      <c r="D390" s="180">
        <v>14008</v>
      </c>
      <c r="E390" s="180"/>
      <c r="F390" s="180">
        <v>49322</v>
      </c>
      <c r="G390" s="66"/>
      <c r="H390" s="180">
        <v>4067488.0279999999</v>
      </c>
      <c r="I390" s="66"/>
      <c r="J390" s="180">
        <v>1330848.825</v>
      </c>
      <c r="K390" s="76"/>
    </row>
    <row r="391" spans="1:11" ht="15" customHeight="1" x14ac:dyDescent="0.2">
      <c r="B391" s="75">
        <v>2018</v>
      </c>
      <c r="C391" s="71"/>
      <c r="D391" s="76">
        <v>13667</v>
      </c>
      <c r="E391" s="76"/>
      <c r="F391" s="180">
        <v>45922</v>
      </c>
      <c r="G391" s="68"/>
      <c r="H391" s="180">
        <v>3489816.1519999998</v>
      </c>
      <c r="I391" s="68"/>
      <c r="J391" s="76">
        <v>1199987.362</v>
      </c>
      <c r="K391" s="76"/>
    </row>
    <row r="392" spans="1:11" ht="15" customHeight="1" x14ac:dyDescent="0.2">
      <c r="B392" s="75">
        <v>2017</v>
      </c>
      <c r="C392" s="71"/>
      <c r="D392" s="76">
        <v>13081</v>
      </c>
      <c r="E392" s="76" t="s">
        <v>50</v>
      </c>
      <c r="F392" s="76">
        <v>43058</v>
      </c>
      <c r="G392" s="227" t="s">
        <v>50</v>
      </c>
      <c r="H392" s="76">
        <v>3199502.0210000002</v>
      </c>
      <c r="I392" s="227" t="s">
        <v>50</v>
      </c>
      <c r="J392" s="76">
        <v>1118944.193</v>
      </c>
      <c r="K392" s="76" t="s">
        <v>50</v>
      </c>
    </row>
    <row r="393" spans="1:11" ht="15" customHeight="1" x14ac:dyDescent="0.2">
      <c r="B393" s="44">
        <v>2016</v>
      </c>
      <c r="C393" s="71"/>
      <c r="D393" s="180">
        <v>12397</v>
      </c>
      <c r="E393" s="180" t="s">
        <v>50</v>
      </c>
      <c r="F393" s="180">
        <v>40137</v>
      </c>
      <c r="G393" s="227" t="s">
        <v>50</v>
      </c>
      <c r="H393" s="180">
        <v>2806199.5649999999</v>
      </c>
      <c r="I393" s="227" t="s">
        <v>50</v>
      </c>
      <c r="J393" s="180">
        <v>955195.57299999997</v>
      </c>
      <c r="K393" s="180" t="s">
        <v>50</v>
      </c>
    </row>
    <row r="394" spans="1:11" ht="15" customHeight="1" x14ac:dyDescent="0.2">
      <c r="B394" s="44">
        <v>2015</v>
      </c>
      <c r="C394" s="71"/>
      <c r="D394" s="180">
        <v>12030</v>
      </c>
      <c r="E394" s="180" t="s">
        <v>50</v>
      </c>
      <c r="F394" s="180">
        <v>38358</v>
      </c>
      <c r="G394" s="227" t="s">
        <v>50</v>
      </c>
      <c r="H394" s="180">
        <v>2645386.2820000001</v>
      </c>
      <c r="I394" s="227" t="s">
        <v>50</v>
      </c>
      <c r="J394" s="180">
        <v>861699.12199999997</v>
      </c>
      <c r="K394" s="180" t="s">
        <v>50</v>
      </c>
    </row>
    <row r="395" spans="1:11" s="68" customFormat="1" ht="15" customHeight="1" outlineLevel="1" x14ac:dyDescent="0.2">
      <c r="A395" s="11"/>
      <c r="B395" s="228" t="s">
        <v>17</v>
      </c>
      <c r="C395" s="71"/>
      <c r="D395" s="76"/>
      <c r="E395" s="76"/>
      <c r="F395" s="11"/>
      <c r="H395" s="11"/>
      <c r="J395" s="76"/>
      <c r="K395" s="11"/>
    </row>
    <row r="396" spans="1:11" s="68" customFormat="1" ht="15" customHeight="1" outlineLevel="1" x14ac:dyDescent="0.2">
      <c r="A396" s="11"/>
      <c r="B396" s="75">
        <v>2020</v>
      </c>
      <c r="C396" s="71"/>
      <c r="D396" s="180">
        <v>948</v>
      </c>
      <c r="E396" s="180"/>
      <c r="F396" s="180">
        <v>1055</v>
      </c>
      <c r="G396" s="66"/>
      <c r="H396" s="180">
        <v>11983.391</v>
      </c>
      <c r="I396" s="66"/>
      <c r="J396" s="180">
        <v>2755.27</v>
      </c>
      <c r="K396" s="11"/>
    </row>
    <row r="397" spans="1:11" s="68" customFormat="1" ht="15" customHeight="1" outlineLevel="1" x14ac:dyDescent="0.2">
      <c r="A397" s="11"/>
      <c r="B397" s="75">
        <v>2019</v>
      </c>
      <c r="C397" s="244"/>
      <c r="D397" s="180">
        <v>944</v>
      </c>
      <c r="E397" s="180"/>
      <c r="F397" s="180">
        <v>1052</v>
      </c>
      <c r="G397" s="66"/>
      <c r="H397" s="180">
        <v>13233.709000000001</v>
      </c>
      <c r="I397" s="66"/>
      <c r="J397" s="180">
        <v>3183.1660000000002</v>
      </c>
      <c r="K397" s="11"/>
    </row>
    <row r="398" spans="1:11" s="68" customFormat="1" ht="15" customHeight="1" outlineLevel="1" x14ac:dyDescent="0.2">
      <c r="A398" s="11"/>
      <c r="B398" s="75">
        <v>2018</v>
      </c>
      <c r="C398" s="71"/>
      <c r="D398" s="76">
        <v>956</v>
      </c>
      <c r="E398" s="76"/>
      <c r="F398" s="180">
        <v>1054</v>
      </c>
      <c r="H398" s="180">
        <v>9884.2639999999992</v>
      </c>
      <c r="J398" s="76">
        <v>2429.5949999999998</v>
      </c>
      <c r="K398" s="11"/>
    </row>
    <row r="399" spans="1:11" ht="15" customHeight="1" outlineLevel="1" x14ac:dyDescent="0.2">
      <c r="B399" s="75">
        <v>2017</v>
      </c>
      <c r="C399" s="71"/>
      <c r="D399" s="76">
        <v>917</v>
      </c>
      <c r="E399" s="76" t="s">
        <v>50</v>
      </c>
      <c r="F399" s="76">
        <v>998</v>
      </c>
      <c r="G399" s="228" t="s">
        <v>50</v>
      </c>
      <c r="H399" s="76">
        <v>7482.0519999999997</v>
      </c>
      <c r="I399" s="228" t="s">
        <v>50</v>
      </c>
      <c r="J399" s="76">
        <v>1558.0730000000001</v>
      </c>
      <c r="K399" s="76" t="s">
        <v>50</v>
      </c>
    </row>
    <row r="400" spans="1:11" ht="15" customHeight="1" outlineLevel="1" x14ac:dyDescent="0.2">
      <c r="B400" s="44">
        <v>2016</v>
      </c>
      <c r="C400" s="71"/>
      <c r="D400" s="180">
        <v>904</v>
      </c>
      <c r="E400" s="180" t="s">
        <v>50</v>
      </c>
      <c r="F400" s="180">
        <v>978</v>
      </c>
      <c r="G400" s="228" t="s">
        <v>50</v>
      </c>
      <c r="H400" s="180">
        <v>6255.835</v>
      </c>
      <c r="I400" s="228" t="s">
        <v>50</v>
      </c>
      <c r="J400" s="180">
        <v>1971.606</v>
      </c>
      <c r="K400" s="180" t="s">
        <v>50</v>
      </c>
    </row>
    <row r="401" spans="2:11" ht="15" customHeight="1" outlineLevel="1" x14ac:dyDescent="0.2">
      <c r="B401" s="44">
        <v>2015</v>
      </c>
      <c r="C401" s="71"/>
      <c r="D401" s="180">
        <v>913</v>
      </c>
      <c r="E401" s="180" t="s">
        <v>50</v>
      </c>
      <c r="F401" s="180">
        <v>981</v>
      </c>
      <c r="G401" s="228" t="s">
        <v>50</v>
      </c>
      <c r="H401" s="180">
        <v>5841.8140000000003</v>
      </c>
      <c r="I401" s="228" t="s">
        <v>50</v>
      </c>
      <c r="J401" s="180">
        <v>1659.5329999999999</v>
      </c>
      <c r="K401" s="180" t="s">
        <v>50</v>
      </c>
    </row>
    <row r="402" spans="2:11" ht="15" customHeight="1" outlineLevel="1" x14ac:dyDescent="0.2">
      <c r="B402" s="228" t="s">
        <v>18</v>
      </c>
      <c r="C402" s="71"/>
      <c r="D402" s="76"/>
      <c r="E402" s="76"/>
      <c r="F402" s="76"/>
      <c r="G402" s="228"/>
      <c r="H402" s="76"/>
      <c r="I402" s="228"/>
      <c r="J402" s="76"/>
      <c r="K402" s="76"/>
    </row>
    <row r="403" spans="2:11" ht="15" customHeight="1" outlineLevel="1" x14ac:dyDescent="0.2">
      <c r="B403" s="75">
        <v>2020</v>
      </c>
      <c r="C403" s="71"/>
      <c r="D403" s="180">
        <v>11</v>
      </c>
      <c r="E403" s="180"/>
      <c r="F403" s="180">
        <v>47</v>
      </c>
      <c r="G403" s="66"/>
      <c r="H403" s="180">
        <v>9791.009</v>
      </c>
      <c r="I403" s="66"/>
      <c r="J403" s="177">
        <v>-6808.9570000000003</v>
      </c>
      <c r="K403" s="76"/>
    </row>
    <row r="404" spans="2:11" ht="15" customHeight="1" outlineLevel="1" x14ac:dyDescent="0.2">
      <c r="B404" s="75">
        <v>2019</v>
      </c>
      <c r="C404" s="244"/>
      <c r="D404" s="180">
        <v>10</v>
      </c>
      <c r="E404" s="180"/>
      <c r="F404" s="180">
        <v>40</v>
      </c>
      <c r="G404" s="66"/>
      <c r="H404" s="180">
        <v>8945.3590000000004</v>
      </c>
      <c r="I404" s="66"/>
      <c r="J404" s="180">
        <v>1391.48</v>
      </c>
      <c r="K404" s="76"/>
    </row>
    <row r="405" spans="2:11" ht="15" customHeight="1" outlineLevel="1" x14ac:dyDescent="0.2">
      <c r="B405" s="75">
        <v>2018</v>
      </c>
      <c r="C405" s="71"/>
      <c r="D405" s="76">
        <v>11</v>
      </c>
      <c r="E405" s="76"/>
      <c r="F405" s="180">
        <v>44</v>
      </c>
      <c r="G405" s="68"/>
      <c r="H405" s="180">
        <v>6596.8429999999998</v>
      </c>
      <c r="I405" s="68"/>
      <c r="J405" s="76">
        <v>1307.021</v>
      </c>
      <c r="K405" s="76"/>
    </row>
    <row r="406" spans="2:11" ht="15" customHeight="1" outlineLevel="1" x14ac:dyDescent="0.2">
      <c r="B406" s="75">
        <v>2017</v>
      </c>
      <c r="C406" s="71"/>
      <c r="D406" s="76">
        <v>11</v>
      </c>
      <c r="E406" s="76" t="s">
        <v>50</v>
      </c>
      <c r="F406" s="76">
        <v>45</v>
      </c>
      <c r="G406" s="228" t="s">
        <v>50</v>
      </c>
      <c r="H406" s="76">
        <v>5462.2139999999999</v>
      </c>
      <c r="I406" s="228" t="s">
        <v>50</v>
      </c>
      <c r="J406" s="76">
        <v>1505.8019999999999</v>
      </c>
      <c r="K406" s="76" t="s">
        <v>50</v>
      </c>
    </row>
    <row r="407" spans="2:11" ht="15" customHeight="1" outlineLevel="1" x14ac:dyDescent="0.2">
      <c r="B407" s="44">
        <v>2016</v>
      </c>
      <c r="C407" s="71"/>
      <c r="D407" s="180">
        <v>11</v>
      </c>
      <c r="E407" s="180" t="s">
        <v>50</v>
      </c>
      <c r="F407" s="180">
        <v>35</v>
      </c>
      <c r="G407" s="228" t="s">
        <v>50</v>
      </c>
      <c r="H407" s="180">
        <v>3703.9250000000002</v>
      </c>
      <c r="I407" s="228" t="s">
        <v>50</v>
      </c>
      <c r="J407" s="180">
        <v>2406.2249999999999</v>
      </c>
      <c r="K407" s="180" t="s">
        <v>50</v>
      </c>
    </row>
    <row r="408" spans="2:11" ht="15" customHeight="1" outlineLevel="1" x14ac:dyDescent="0.2">
      <c r="B408" s="44">
        <v>2015</v>
      </c>
      <c r="C408" s="71"/>
      <c r="D408" s="180">
        <v>11</v>
      </c>
      <c r="E408" s="180" t="s">
        <v>50</v>
      </c>
      <c r="F408" s="180">
        <v>32</v>
      </c>
      <c r="G408" s="228" t="s">
        <v>50</v>
      </c>
      <c r="H408" s="180">
        <v>1798.684</v>
      </c>
      <c r="I408" s="228" t="s">
        <v>50</v>
      </c>
      <c r="J408" s="180">
        <v>423.18200000000002</v>
      </c>
      <c r="K408" s="180" t="s">
        <v>50</v>
      </c>
    </row>
    <row r="409" spans="2:11" ht="15" customHeight="1" outlineLevel="1" x14ac:dyDescent="0.2">
      <c r="B409" s="228" t="s">
        <v>19</v>
      </c>
      <c r="C409" s="71"/>
      <c r="D409" s="76"/>
      <c r="E409" s="76"/>
      <c r="F409" s="76"/>
      <c r="G409" s="228"/>
      <c r="H409" s="76"/>
      <c r="I409" s="228"/>
      <c r="J409" s="76"/>
      <c r="K409" s="76"/>
    </row>
    <row r="410" spans="2:11" ht="15" customHeight="1" outlineLevel="1" x14ac:dyDescent="0.2">
      <c r="B410" s="75">
        <v>2020</v>
      </c>
      <c r="C410" s="71"/>
      <c r="D410" s="180">
        <v>305</v>
      </c>
      <c r="E410" s="180"/>
      <c r="F410" s="180">
        <v>1700</v>
      </c>
      <c r="G410" s="66"/>
      <c r="H410" s="180">
        <v>141803.01300000001</v>
      </c>
      <c r="I410" s="66"/>
      <c r="J410" s="180">
        <v>29310.129000000001</v>
      </c>
      <c r="K410" s="76"/>
    </row>
    <row r="411" spans="2:11" ht="15" customHeight="1" outlineLevel="1" x14ac:dyDescent="0.2">
      <c r="B411" s="75">
        <v>2019</v>
      </c>
      <c r="C411" s="244"/>
      <c r="D411" s="180">
        <v>303</v>
      </c>
      <c r="E411" s="180"/>
      <c r="F411" s="180">
        <v>1889</v>
      </c>
      <c r="G411" s="66"/>
      <c r="H411" s="180">
        <v>176268.356</v>
      </c>
      <c r="I411" s="66"/>
      <c r="J411" s="180">
        <v>41777.15</v>
      </c>
      <c r="K411" s="76"/>
    </row>
    <row r="412" spans="2:11" ht="15" customHeight="1" outlineLevel="1" x14ac:dyDescent="0.2">
      <c r="B412" s="75">
        <v>2018</v>
      </c>
      <c r="C412" s="71"/>
      <c r="D412" s="76">
        <v>309</v>
      </c>
      <c r="E412" s="76"/>
      <c r="F412" s="180">
        <v>1684</v>
      </c>
      <c r="G412" s="68"/>
      <c r="H412" s="180">
        <v>108707.59600000001</v>
      </c>
      <c r="I412" s="68"/>
      <c r="J412" s="76">
        <v>39880.279000000002</v>
      </c>
      <c r="K412" s="76"/>
    </row>
    <row r="413" spans="2:11" ht="15" customHeight="1" outlineLevel="1" x14ac:dyDescent="0.2">
      <c r="B413" s="75">
        <v>2017</v>
      </c>
      <c r="C413" s="71"/>
      <c r="D413" s="76">
        <v>303</v>
      </c>
      <c r="E413" s="76" t="s">
        <v>50</v>
      </c>
      <c r="F413" s="76">
        <v>1647</v>
      </c>
      <c r="G413" s="228" t="s">
        <v>50</v>
      </c>
      <c r="H413" s="76">
        <v>94606.625</v>
      </c>
      <c r="I413" s="228" t="s">
        <v>50</v>
      </c>
      <c r="J413" s="76">
        <v>37801.773000000001</v>
      </c>
      <c r="K413" s="76" t="s">
        <v>50</v>
      </c>
    </row>
    <row r="414" spans="2:11" ht="15" customHeight="1" outlineLevel="1" x14ac:dyDescent="0.2">
      <c r="B414" s="44">
        <v>2016</v>
      </c>
      <c r="C414" s="71"/>
      <c r="D414" s="180">
        <v>297</v>
      </c>
      <c r="E414" s="180" t="s">
        <v>50</v>
      </c>
      <c r="F414" s="180">
        <v>1618</v>
      </c>
      <c r="G414" s="228" t="s">
        <v>50</v>
      </c>
      <c r="H414" s="180">
        <v>85431.596999999994</v>
      </c>
      <c r="I414" s="228" t="s">
        <v>50</v>
      </c>
      <c r="J414" s="180">
        <v>30539.412</v>
      </c>
      <c r="K414" s="180" t="s">
        <v>50</v>
      </c>
    </row>
    <row r="415" spans="2:11" ht="15" customHeight="1" outlineLevel="1" x14ac:dyDescent="0.2">
      <c r="B415" s="44">
        <v>2015</v>
      </c>
      <c r="C415" s="71"/>
      <c r="D415" s="180">
        <v>307</v>
      </c>
      <c r="E415" s="180" t="s">
        <v>50</v>
      </c>
      <c r="F415" s="180">
        <v>1690</v>
      </c>
      <c r="G415" s="228" t="s">
        <v>50</v>
      </c>
      <c r="H415" s="180">
        <v>101145.336</v>
      </c>
      <c r="I415" s="228" t="s">
        <v>50</v>
      </c>
      <c r="J415" s="180">
        <v>31426.68</v>
      </c>
      <c r="K415" s="180" t="s">
        <v>50</v>
      </c>
    </row>
    <row r="416" spans="2:11" ht="15" customHeight="1" outlineLevel="1" x14ac:dyDescent="0.2">
      <c r="B416" s="228" t="s">
        <v>20</v>
      </c>
      <c r="C416" s="71"/>
      <c r="D416" s="76"/>
      <c r="E416" s="76"/>
      <c r="F416" s="76"/>
      <c r="G416" s="228"/>
      <c r="H416" s="76"/>
      <c r="I416" s="228"/>
      <c r="J416" s="76"/>
      <c r="K416" s="76"/>
    </row>
    <row r="417" spans="2:11" ht="15" customHeight="1" outlineLevel="1" x14ac:dyDescent="0.2">
      <c r="B417" s="75">
        <v>2020</v>
      </c>
      <c r="C417" s="71"/>
      <c r="D417" s="180">
        <v>34</v>
      </c>
      <c r="E417" s="180"/>
      <c r="F417" s="180">
        <v>700</v>
      </c>
      <c r="G417" s="66"/>
      <c r="H417" s="180">
        <v>178008.818</v>
      </c>
      <c r="I417" s="66"/>
      <c r="J417" s="180">
        <v>90886.834000000003</v>
      </c>
      <c r="K417" s="76"/>
    </row>
    <row r="418" spans="2:11" ht="15" customHeight="1" outlineLevel="1" x14ac:dyDescent="0.2">
      <c r="B418" s="75">
        <v>2019</v>
      </c>
      <c r="C418" s="244"/>
      <c r="D418" s="180">
        <v>33</v>
      </c>
      <c r="E418" s="180"/>
      <c r="F418" s="180">
        <v>708</v>
      </c>
      <c r="G418" s="66"/>
      <c r="H418" s="180">
        <v>199372.89300000001</v>
      </c>
      <c r="I418" s="66"/>
      <c r="J418" s="180">
        <v>92586.569000000003</v>
      </c>
      <c r="K418" s="76"/>
    </row>
    <row r="419" spans="2:11" ht="15" customHeight="1" outlineLevel="1" x14ac:dyDescent="0.2">
      <c r="B419" s="75">
        <v>2018</v>
      </c>
      <c r="C419" s="71"/>
      <c r="D419" s="76">
        <v>34</v>
      </c>
      <c r="E419" s="76"/>
      <c r="F419" s="180">
        <v>730</v>
      </c>
      <c r="G419" s="68"/>
      <c r="H419" s="180">
        <v>181357.92199999999</v>
      </c>
      <c r="I419" s="68"/>
      <c r="J419" s="76">
        <v>84568.790999999997</v>
      </c>
      <c r="K419" s="76"/>
    </row>
    <row r="420" spans="2:11" ht="15" customHeight="1" outlineLevel="1" x14ac:dyDescent="0.2">
      <c r="B420" s="75">
        <v>2017</v>
      </c>
      <c r="C420" s="71"/>
      <c r="D420" s="76">
        <v>30</v>
      </c>
      <c r="E420" s="76" t="s">
        <v>50</v>
      </c>
      <c r="F420" s="76">
        <v>748</v>
      </c>
      <c r="G420" s="228" t="s">
        <v>50</v>
      </c>
      <c r="H420" s="76">
        <v>177057.766</v>
      </c>
      <c r="I420" s="228" t="s">
        <v>50</v>
      </c>
      <c r="J420" s="76">
        <v>87330.683000000005</v>
      </c>
      <c r="K420" s="76" t="s">
        <v>50</v>
      </c>
    </row>
    <row r="421" spans="2:11" ht="15" customHeight="1" outlineLevel="1" x14ac:dyDescent="0.2">
      <c r="B421" s="44">
        <v>2016</v>
      </c>
      <c r="C421" s="71"/>
      <c r="D421" s="180">
        <v>30</v>
      </c>
      <c r="E421" s="180" t="s">
        <v>50</v>
      </c>
      <c r="F421" s="180">
        <v>771</v>
      </c>
      <c r="G421" s="228" t="s">
        <v>50</v>
      </c>
      <c r="H421" s="180">
        <v>158181.38800000001</v>
      </c>
      <c r="I421" s="228" t="s">
        <v>50</v>
      </c>
      <c r="J421" s="180">
        <v>81713.588000000003</v>
      </c>
      <c r="K421" s="180" t="s">
        <v>50</v>
      </c>
    </row>
    <row r="422" spans="2:11" ht="15" customHeight="1" outlineLevel="1" x14ac:dyDescent="0.2">
      <c r="B422" s="44">
        <v>2015</v>
      </c>
      <c r="C422" s="71"/>
      <c r="D422" s="180">
        <v>10</v>
      </c>
      <c r="E422" s="180" t="s">
        <v>50</v>
      </c>
      <c r="F422" s="180">
        <v>775</v>
      </c>
      <c r="G422" s="228" t="s">
        <v>50</v>
      </c>
      <c r="H422" s="180">
        <v>171461.14</v>
      </c>
      <c r="I422" s="228" t="s">
        <v>50</v>
      </c>
      <c r="J422" s="180">
        <v>80760.048999999999</v>
      </c>
      <c r="K422" s="180" t="s">
        <v>50</v>
      </c>
    </row>
    <row r="423" spans="2:11" ht="15" customHeight="1" outlineLevel="1" x14ac:dyDescent="0.2">
      <c r="B423" s="228" t="s">
        <v>21</v>
      </c>
      <c r="C423" s="71"/>
      <c r="D423" s="76"/>
      <c r="E423" s="76"/>
      <c r="F423" s="76"/>
      <c r="G423" s="228"/>
      <c r="H423" s="76"/>
      <c r="I423" s="228"/>
      <c r="J423" s="76"/>
      <c r="K423" s="76"/>
    </row>
    <row r="424" spans="2:11" ht="15" customHeight="1" outlineLevel="1" x14ac:dyDescent="0.2">
      <c r="B424" s="75">
        <v>2020</v>
      </c>
      <c r="C424" s="71"/>
      <c r="D424" s="180">
        <v>14</v>
      </c>
      <c r="E424" s="180"/>
      <c r="F424" s="180">
        <v>903</v>
      </c>
      <c r="G424" s="66"/>
      <c r="H424" s="180">
        <v>40229.163</v>
      </c>
      <c r="I424" s="66"/>
      <c r="J424" s="180">
        <v>23277.29</v>
      </c>
      <c r="K424" s="76"/>
    </row>
    <row r="425" spans="2:11" ht="15" customHeight="1" outlineLevel="1" x14ac:dyDescent="0.2">
      <c r="B425" s="75">
        <v>2019</v>
      </c>
      <c r="C425" s="244"/>
      <c r="D425" s="180">
        <v>16</v>
      </c>
      <c r="E425" s="180"/>
      <c r="F425" s="180">
        <v>862</v>
      </c>
      <c r="G425" s="66"/>
      <c r="H425" s="180">
        <v>41740.735999999997</v>
      </c>
      <c r="I425" s="66"/>
      <c r="J425" s="180">
        <v>26106.904999999999</v>
      </c>
      <c r="K425" s="76"/>
    </row>
    <row r="426" spans="2:11" ht="15" customHeight="1" outlineLevel="1" x14ac:dyDescent="0.2">
      <c r="B426" s="75">
        <v>2018</v>
      </c>
      <c r="C426" s="71"/>
      <c r="D426" s="76">
        <v>13</v>
      </c>
      <c r="E426" s="76"/>
      <c r="F426" s="180">
        <v>822</v>
      </c>
      <c r="G426" s="68"/>
      <c r="H426" s="180">
        <v>38516.459000000003</v>
      </c>
      <c r="I426" s="68"/>
      <c r="J426" s="76">
        <v>24337.81</v>
      </c>
      <c r="K426" s="76"/>
    </row>
    <row r="427" spans="2:11" ht="15" customHeight="1" outlineLevel="1" x14ac:dyDescent="0.2">
      <c r="B427" s="75">
        <v>2017</v>
      </c>
      <c r="C427" s="71"/>
      <c r="D427" s="76">
        <v>15</v>
      </c>
      <c r="E427" s="76" t="s">
        <v>50</v>
      </c>
      <c r="F427" s="76">
        <v>810</v>
      </c>
      <c r="G427" s="228" t="s">
        <v>50</v>
      </c>
      <c r="H427" s="76">
        <v>38937.531999999999</v>
      </c>
      <c r="I427" s="228" t="s">
        <v>50</v>
      </c>
      <c r="J427" s="76">
        <v>25022.57</v>
      </c>
      <c r="K427" s="76" t="s">
        <v>50</v>
      </c>
    </row>
    <row r="428" spans="2:11" ht="15" customHeight="1" outlineLevel="1" x14ac:dyDescent="0.2">
      <c r="B428" s="44">
        <v>2016</v>
      </c>
      <c r="C428" s="71"/>
      <c r="D428" s="180">
        <v>15</v>
      </c>
      <c r="E428" s="180" t="s">
        <v>50</v>
      </c>
      <c r="F428" s="180">
        <v>803</v>
      </c>
      <c r="G428" s="228" t="s">
        <v>50</v>
      </c>
      <c r="H428" s="180">
        <v>36306.582000000002</v>
      </c>
      <c r="I428" s="228" t="s">
        <v>50</v>
      </c>
      <c r="J428" s="180">
        <v>22885.327000000001</v>
      </c>
      <c r="K428" s="180" t="s">
        <v>50</v>
      </c>
    </row>
    <row r="429" spans="2:11" ht="15" customHeight="1" outlineLevel="1" x14ac:dyDescent="0.2">
      <c r="B429" s="44">
        <v>2015</v>
      </c>
      <c r="C429" s="71"/>
      <c r="D429" s="180">
        <v>13</v>
      </c>
      <c r="E429" s="180" t="s">
        <v>50</v>
      </c>
      <c r="F429" s="180">
        <v>775</v>
      </c>
      <c r="G429" s="228" t="s">
        <v>50</v>
      </c>
      <c r="H429" s="180">
        <v>35401.898000000001</v>
      </c>
      <c r="I429" s="228" t="s">
        <v>50</v>
      </c>
      <c r="J429" s="180">
        <v>23666.719000000001</v>
      </c>
      <c r="K429" s="180" t="s">
        <v>50</v>
      </c>
    </row>
    <row r="430" spans="2:11" ht="15" customHeight="1" outlineLevel="1" x14ac:dyDescent="0.2">
      <c r="B430" s="228" t="s">
        <v>22</v>
      </c>
      <c r="C430" s="71"/>
      <c r="D430" s="76"/>
      <c r="E430" s="76"/>
      <c r="F430" s="76"/>
      <c r="G430" s="228"/>
      <c r="H430" s="76"/>
      <c r="I430" s="228"/>
      <c r="J430" s="76"/>
      <c r="K430" s="76"/>
    </row>
    <row r="431" spans="2:11" ht="15" customHeight="1" outlineLevel="1" x14ac:dyDescent="0.2">
      <c r="B431" s="75">
        <v>2020</v>
      </c>
      <c r="C431" s="71"/>
      <c r="D431" s="180">
        <v>568</v>
      </c>
      <c r="E431" s="180"/>
      <c r="F431" s="180">
        <v>4091</v>
      </c>
      <c r="G431" s="66"/>
      <c r="H431" s="180">
        <v>305750.46799999999</v>
      </c>
      <c r="I431" s="66"/>
      <c r="J431" s="180">
        <v>101500.807</v>
      </c>
      <c r="K431" s="76"/>
    </row>
    <row r="432" spans="2:11" ht="15" customHeight="1" outlineLevel="1" x14ac:dyDescent="0.2">
      <c r="B432" s="75">
        <v>2019</v>
      </c>
      <c r="C432" s="244"/>
      <c r="D432" s="180">
        <v>549</v>
      </c>
      <c r="E432" s="180"/>
      <c r="F432" s="180">
        <v>4074</v>
      </c>
      <c r="G432" s="66"/>
      <c r="H432" s="180">
        <v>349332.47600000002</v>
      </c>
      <c r="I432" s="66"/>
      <c r="J432" s="180">
        <v>125212.417</v>
      </c>
      <c r="K432" s="76"/>
    </row>
    <row r="433" spans="2:11" ht="15" customHeight="1" outlineLevel="1" x14ac:dyDescent="0.2">
      <c r="B433" s="75">
        <v>2018</v>
      </c>
      <c r="C433" s="71"/>
      <c r="D433" s="76">
        <v>511</v>
      </c>
      <c r="E433" s="76"/>
      <c r="F433" s="180">
        <v>3161</v>
      </c>
      <c r="G433" s="68"/>
      <c r="H433" s="180">
        <v>188933.864</v>
      </c>
      <c r="I433" s="68"/>
      <c r="J433" s="76">
        <v>64406.241000000002</v>
      </c>
      <c r="K433" s="76"/>
    </row>
    <row r="434" spans="2:11" ht="15" customHeight="1" outlineLevel="1" x14ac:dyDescent="0.2">
      <c r="B434" s="75">
        <v>2017</v>
      </c>
      <c r="C434" s="71"/>
      <c r="D434" s="76">
        <v>502</v>
      </c>
      <c r="E434" s="76" t="s">
        <v>50</v>
      </c>
      <c r="F434" s="76">
        <v>2776</v>
      </c>
      <c r="G434" s="228" t="s">
        <v>50</v>
      </c>
      <c r="H434" s="76">
        <v>155594.886</v>
      </c>
      <c r="I434" s="228" t="s">
        <v>50</v>
      </c>
      <c r="J434" s="76">
        <v>56406.803</v>
      </c>
      <c r="K434" s="76" t="s">
        <v>50</v>
      </c>
    </row>
    <row r="435" spans="2:11" ht="15" customHeight="1" outlineLevel="1" x14ac:dyDescent="0.2">
      <c r="B435" s="44">
        <v>2016</v>
      </c>
      <c r="C435" s="71"/>
      <c r="D435" s="180">
        <v>476</v>
      </c>
      <c r="E435" s="180" t="s">
        <v>50</v>
      </c>
      <c r="F435" s="180">
        <v>2279</v>
      </c>
      <c r="G435" s="228" t="s">
        <v>50</v>
      </c>
      <c r="H435" s="180">
        <v>152848.59400000001</v>
      </c>
      <c r="I435" s="228" t="s">
        <v>50</v>
      </c>
      <c r="J435" s="180">
        <v>42329.597000000002</v>
      </c>
      <c r="K435" s="180" t="s">
        <v>50</v>
      </c>
    </row>
    <row r="436" spans="2:11" ht="15" customHeight="1" outlineLevel="1" x14ac:dyDescent="0.2">
      <c r="B436" s="44">
        <v>2015</v>
      </c>
      <c r="C436" s="71"/>
      <c r="D436" s="180">
        <v>489</v>
      </c>
      <c r="E436" s="180" t="s">
        <v>50</v>
      </c>
      <c r="F436" s="180">
        <v>2242</v>
      </c>
      <c r="G436" s="228" t="s">
        <v>50</v>
      </c>
      <c r="H436" s="180">
        <v>129250.864</v>
      </c>
      <c r="I436" s="228" t="s">
        <v>50</v>
      </c>
      <c r="J436" s="180">
        <v>42307.341999999997</v>
      </c>
      <c r="K436" s="180" t="s">
        <v>50</v>
      </c>
    </row>
    <row r="437" spans="2:11" ht="15" customHeight="1" outlineLevel="1" x14ac:dyDescent="0.2">
      <c r="B437" s="228" t="s">
        <v>23</v>
      </c>
      <c r="C437" s="71"/>
      <c r="D437" s="76"/>
      <c r="E437" s="76"/>
      <c r="F437" s="76"/>
      <c r="G437" s="228"/>
      <c r="H437" s="76"/>
      <c r="I437" s="228"/>
      <c r="J437" s="76"/>
      <c r="K437" s="76"/>
    </row>
    <row r="438" spans="2:11" ht="15" customHeight="1" outlineLevel="1" x14ac:dyDescent="0.2">
      <c r="B438" s="75">
        <v>2020</v>
      </c>
      <c r="C438" s="71"/>
      <c r="D438" s="180">
        <v>1929</v>
      </c>
      <c r="E438" s="180"/>
      <c r="F438" s="180">
        <v>8659</v>
      </c>
      <c r="G438" s="66"/>
      <c r="H438" s="180">
        <v>1433631.0819999999</v>
      </c>
      <c r="I438" s="66"/>
      <c r="J438" s="180">
        <v>229176.47700000001</v>
      </c>
      <c r="K438" s="76"/>
    </row>
    <row r="439" spans="2:11" ht="15" customHeight="1" outlineLevel="1" x14ac:dyDescent="0.2">
      <c r="B439" s="75">
        <v>2019</v>
      </c>
      <c r="C439" s="244"/>
      <c r="D439" s="180">
        <v>1961</v>
      </c>
      <c r="E439" s="180"/>
      <c r="F439" s="180">
        <v>8753</v>
      </c>
      <c r="G439" s="66"/>
      <c r="H439" s="180">
        <v>1434161.503</v>
      </c>
      <c r="I439" s="66"/>
      <c r="J439" s="180">
        <v>215845.82399999999</v>
      </c>
      <c r="K439" s="76"/>
    </row>
    <row r="440" spans="2:11" ht="15" customHeight="1" outlineLevel="1" x14ac:dyDescent="0.2">
      <c r="B440" s="75">
        <v>2018</v>
      </c>
      <c r="C440" s="71"/>
      <c r="D440" s="76">
        <v>1964</v>
      </c>
      <c r="E440" s="76"/>
      <c r="F440" s="180">
        <v>8527</v>
      </c>
      <c r="G440" s="68"/>
      <c r="H440" s="180">
        <v>1294442.392</v>
      </c>
      <c r="I440" s="68"/>
      <c r="J440" s="76">
        <v>210011.89799999999</v>
      </c>
      <c r="K440" s="76"/>
    </row>
    <row r="441" spans="2:11" ht="15" customHeight="1" outlineLevel="1" x14ac:dyDescent="0.2">
      <c r="B441" s="75">
        <v>2017</v>
      </c>
      <c r="C441" s="71"/>
      <c r="D441" s="76">
        <v>1967</v>
      </c>
      <c r="E441" s="76" t="s">
        <v>50</v>
      </c>
      <c r="F441" s="76">
        <v>8361</v>
      </c>
      <c r="G441" s="228" t="s">
        <v>50</v>
      </c>
      <c r="H441" s="76">
        <v>1168853.4850000001</v>
      </c>
      <c r="I441" s="228" t="s">
        <v>50</v>
      </c>
      <c r="J441" s="76">
        <v>184870.495</v>
      </c>
      <c r="K441" s="76" t="s">
        <v>50</v>
      </c>
    </row>
    <row r="442" spans="2:11" ht="15" customHeight="1" outlineLevel="1" x14ac:dyDescent="0.2">
      <c r="B442" s="44">
        <v>2016</v>
      </c>
      <c r="C442" s="71"/>
      <c r="D442" s="180">
        <v>1942</v>
      </c>
      <c r="E442" s="180" t="s">
        <v>50</v>
      </c>
      <c r="F442" s="180">
        <v>7892</v>
      </c>
      <c r="G442" s="228" t="s">
        <v>50</v>
      </c>
      <c r="H442" s="180">
        <v>1023734.572</v>
      </c>
      <c r="I442" s="228" t="s">
        <v>50</v>
      </c>
      <c r="J442" s="180">
        <v>153096.92600000001</v>
      </c>
      <c r="K442" s="180" t="s">
        <v>50</v>
      </c>
    </row>
    <row r="443" spans="2:11" ht="15" customHeight="1" outlineLevel="1" x14ac:dyDescent="0.2">
      <c r="B443" s="44">
        <v>2015</v>
      </c>
      <c r="C443" s="71"/>
      <c r="D443" s="180">
        <v>1961</v>
      </c>
      <c r="E443" s="180" t="s">
        <v>50</v>
      </c>
      <c r="F443" s="180">
        <v>7665</v>
      </c>
      <c r="G443" s="228" t="s">
        <v>50</v>
      </c>
      <c r="H443" s="180">
        <v>966298.28700000001</v>
      </c>
      <c r="I443" s="228" t="s">
        <v>50</v>
      </c>
      <c r="J443" s="180">
        <v>135226.66399999999</v>
      </c>
      <c r="K443" s="180" t="s">
        <v>50</v>
      </c>
    </row>
    <row r="444" spans="2:11" ht="15" customHeight="1" outlineLevel="1" x14ac:dyDescent="0.2">
      <c r="B444" s="228" t="s">
        <v>24</v>
      </c>
      <c r="C444" s="71"/>
      <c r="D444" s="76"/>
      <c r="E444" s="76"/>
      <c r="F444" s="76"/>
      <c r="G444" s="228"/>
      <c r="H444" s="76"/>
      <c r="I444" s="228"/>
      <c r="J444" s="76"/>
      <c r="K444" s="76"/>
    </row>
    <row r="445" spans="2:11" ht="15" customHeight="1" outlineLevel="1" x14ac:dyDescent="0.2">
      <c r="B445" s="75">
        <v>2020</v>
      </c>
      <c r="C445" s="71"/>
      <c r="D445" s="180">
        <v>436</v>
      </c>
      <c r="E445" s="180"/>
      <c r="F445" s="180">
        <v>2583</v>
      </c>
      <c r="G445" s="66"/>
      <c r="H445" s="180">
        <v>348501.35700000002</v>
      </c>
      <c r="I445" s="66"/>
      <c r="J445" s="180">
        <v>118566.24099999999</v>
      </c>
      <c r="K445" s="76"/>
    </row>
    <row r="446" spans="2:11" ht="15" customHeight="1" outlineLevel="1" x14ac:dyDescent="0.2">
      <c r="B446" s="75">
        <v>2019</v>
      </c>
      <c r="C446" s="244"/>
      <c r="D446" s="180">
        <v>408</v>
      </c>
      <c r="E446" s="180"/>
      <c r="F446" s="180">
        <v>2501</v>
      </c>
      <c r="G446" s="66"/>
      <c r="H446" s="180">
        <v>377360.95600000001</v>
      </c>
      <c r="I446" s="66"/>
      <c r="J446" s="180">
        <v>165286.97200000001</v>
      </c>
      <c r="K446" s="76"/>
    </row>
    <row r="447" spans="2:11" ht="15" customHeight="1" outlineLevel="1" x14ac:dyDescent="0.2">
      <c r="B447" s="75">
        <v>2018</v>
      </c>
      <c r="C447" s="71"/>
      <c r="D447" s="76">
        <v>397</v>
      </c>
      <c r="E447" s="76"/>
      <c r="F447" s="180">
        <v>2259</v>
      </c>
      <c r="G447" s="68"/>
      <c r="H447" s="180">
        <v>306970.59000000003</v>
      </c>
      <c r="I447" s="68"/>
      <c r="J447" s="76">
        <v>140165.663</v>
      </c>
      <c r="K447" s="76"/>
    </row>
    <row r="448" spans="2:11" ht="15" customHeight="1" outlineLevel="1" x14ac:dyDescent="0.2">
      <c r="B448" s="75">
        <v>2017</v>
      </c>
      <c r="C448" s="71"/>
      <c r="D448" s="76">
        <v>388</v>
      </c>
      <c r="E448" s="76" t="s">
        <v>50</v>
      </c>
      <c r="F448" s="76">
        <v>2158</v>
      </c>
      <c r="G448" s="228" t="s">
        <v>50</v>
      </c>
      <c r="H448" s="76">
        <v>294595.571</v>
      </c>
      <c r="I448" s="228" t="s">
        <v>50</v>
      </c>
      <c r="J448" s="76">
        <v>139721.50599999999</v>
      </c>
      <c r="K448" s="76" t="s">
        <v>50</v>
      </c>
    </row>
    <row r="449" spans="2:11" ht="15" customHeight="1" outlineLevel="1" x14ac:dyDescent="0.2">
      <c r="B449" s="44">
        <v>2016</v>
      </c>
      <c r="C449" s="71"/>
      <c r="D449" s="180">
        <v>399</v>
      </c>
      <c r="E449" s="180" t="s">
        <v>50</v>
      </c>
      <c r="F449" s="180">
        <v>2194</v>
      </c>
      <c r="G449" s="228" t="s">
        <v>50</v>
      </c>
      <c r="H449" s="180">
        <v>247224.59099999999</v>
      </c>
      <c r="I449" s="228" t="s">
        <v>50</v>
      </c>
      <c r="J449" s="180">
        <v>129580.537</v>
      </c>
      <c r="K449" s="180" t="s">
        <v>50</v>
      </c>
    </row>
    <row r="450" spans="2:11" ht="15" customHeight="1" outlineLevel="1" x14ac:dyDescent="0.2">
      <c r="B450" s="44">
        <v>2015</v>
      </c>
      <c r="C450" s="71"/>
      <c r="D450" s="180">
        <v>396</v>
      </c>
      <c r="E450" s="180" t="s">
        <v>50</v>
      </c>
      <c r="F450" s="180">
        <v>2089</v>
      </c>
      <c r="G450" s="228" t="s">
        <v>50</v>
      </c>
      <c r="H450" s="180">
        <v>229498.462</v>
      </c>
      <c r="I450" s="228" t="s">
        <v>50</v>
      </c>
      <c r="J450" s="180">
        <v>112281.42200000001</v>
      </c>
      <c r="K450" s="180" t="s">
        <v>50</v>
      </c>
    </row>
    <row r="451" spans="2:11" ht="15" customHeight="1" outlineLevel="1" x14ac:dyDescent="0.2">
      <c r="B451" s="228" t="s">
        <v>25</v>
      </c>
      <c r="C451" s="71"/>
      <c r="D451" s="76"/>
      <c r="E451" s="76"/>
      <c r="F451" s="76"/>
      <c r="G451" s="228"/>
      <c r="H451" s="76"/>
      <c r="I451" s="228"/>
      <c r="J451" s="76"/>
      <c r="K451" s="76"/>
    </row>
    <row r="452" spans="2:11" ht="15" customHeight="1" outlineLevel="1" x14ac:dyDescent="0.2">
      <c r="B452" s="75">
        <v>2020</v>
      </c>
      <c r="C452" s="71"/>
      <c r="D452" s="180">
        <v>1725</v>
      </c>
      <c r="E452" s="180"/>
      <c r="F452" s="180">
        <v>10439</v>
      </c>
      <c r="G452" s="66"/>
      <c r="H452" s="180">
        <v>251954.66399999999</v>
      </c>
      <c r="I452" s="66"/>
      <c r="J452" s="180">
        <v>88106.892999999996</v>
      </c>
      <c r="K452" s="76"/>
    </row>
    <row r="453" spans="2:11" ht="15" customHeight="1" outlineLevel="1" x14ac:dyDescent="0.2">
      <c r="B453" s="75">
        <v>2019</v>
      </c>
      <c r="C453" s="244"/>
      <c r="D453" s="180">
        <v>1793</v>
      </c>
      <c r="E453" s="180"/>
      <c r="F453" s="180">
        <v>11604</v>
      </c>
      <c r="G453" s="66"/>
      <c r="H453" s="180">
        <v>590409.92299999995</v>
      </c>
      <c r="I453" s="66"/>
      <c r="J453" s="180">
        <v>295114.55800000002</v>
      </c>
      <c r="K453" s="76"/>
    </row>
    <row r="454" spans="2:11" ht="15" customHeight="1" outlineLevel="1" x14ac:dyDescent="0.2">
      <c r="B454" s="75">
        <v>2018</v>
      </c>
      <c r="C454" s="71"/>
      <c r="D454" s="76">
        <v>1727</v>
      </c>
      <c r="E454" s="76"/>
      <c r="F454" s="180">
        <v>11045</v>
      </c>
      <c r="G454" s="68"/>
      <c r="H454" s="180">
        <v>576326.97</v>
      </c>
      <c r="I454" s="68"/>
      <c r="J454" s="76">
        <v>287910.42099999997</v>
      </c>
      <c r="K454" s="76"/>
    </row>
    <row r="455" spans="2:11" ht="15" customHeight="1" outlineLevel="1" x14ac:dyDescent="0.2">
      <c r="B455" s="75">
        <v>2017</v>
      </c>
      <c r="C455" s="71"/>
      <c r="D455" s="76">
        <v>1522</v>
      </c>
      <c r="E455" s="76" t="s">
        <v>50</v>
      </c>
      <c r="F455" s="76">
        <v>10390</v>
      </c>
      <c r="G455" s="228" t="s">
        <v>50</v>
      </c>
      <c r="H455" s="76">
        <v>543464.87899999996</v>
      </c>
      <c r="I455" s="228" t="s">
        <v>50</v>
      </c>
      <c r="J455" s="76">
        <v>273202.30900000001</v>
      </c>
      <c r="K455" s="76" t="s">
        <v>50</v>
      </c>
    </row>
    <row r="456" spans="2:11" ht="15" customHeight="1" outlineLevel="1" x14ac:dyDescent="0.2">
      <c r="B456" s="44">
        <v>2016</v>
      </c>
      <c r="C456" s="71"/>
      <c r="D456" s="180">
        <v>1304</v>
      </c>
      <c r="E456" s="180" t="s">
        <v>50</v>
      </c>
      <c r="F456" s="180">
        <v>9482</v>
      </c>
      <c r="G456" s="228" t="s">
        <v>50</v>
      </c>
      <c r="H456" s="180">
        <v>480922.87400000001</v>
      </c>
      <c r="I456" s="228" t="s">
        <v>50</v>
      </c>
      <c r="J456" s="180">
        <v>235576.94099999999</v>
      </c>
      <c r="K456" s="180" t="s">
        <v>50</v>
      </c>
    </row>
    <row r="457" spans="2:11" ht="15" customHeight="1" outlineLevel="1" x14ac:dyDescent="0.2">
      <c r="B457" s="44">
        <v>2015</v>
      </c>
      <c r="C457" s="71"/>
      <c r="D457" s="180">
        <v>1162</v>
      </c>
      <c r="E457" s="180" t="s">
        <v>50</v>
      </c>
      <c r="F457" s="180">
        <v>8675</v>
      </c>
      <c r="G457" s="228" t="s">
        <v>50</v>
      </c>
      <c r="H457" s="180">
        <v>414403.462</v>
      </c>
      <c r="I457" s="228" t="s">
        <v>50</v>
      </c>
      <c r="J457" s="180">
        <v>194279.39</v>
      </c>
      <c r="K457" s="180" t="s">
        <v>50</v>
      </c>
    </row>
    <row r="458" spans="2:11" ht="15" customHeight="1" outlineLevel="1" x14ac:dyDescent="0.2">
      <c r="B458" s="228" t="s">
        <v>26</v>
      </c>
      <c r="C458" s="71"/>
      <c r="D458" s="76"/>
      <c r="E458" s="76"/>
      <c r="F458" s="76"/>
      <c r="G458" s="228"/>
      <c r="H458" s="76"/>
      <c r="I458" s="228"/>
      <c r="J458" s="76"/>
      <c r="K458" s="76"/>
    </row>
    <row r="459" spans="2:11" ht="15" customHeight="1" outlineLevel="1" x14ac:dyDescent="0.2">
      <c r="B459" s="75">
        <v>2020</v>
      </c>
      <c r="C459" s="71"/>
      <c r="D459" s="180">
        <v>287</v>
      </c>
      <c r="E459" s="180"/>
      <c r="F459" s="180">
        <v>1470</v>
      </c>
      <c r="G459" s="66"/>
      <c r="H459" s="180">
        <v>162195.897</v>
      </c>
      <c r="I459" s="66"/>
      <c r="J459" s="180">
        <v>68769.176999999996</v>
      </c>
      <c r="K459" s="76"/>
    </row>
    <row r="460" spans="2:11" ht="15" customHeight="1" outlineLevel="1" x14ac:dyDescent="0.2">
      <c r="B460" s="75">
        <v>2019</v>
      </c>
      <c r="C460" s="244"/>
      <c r="D460" s="180">
        <v>268</v>
      </c>
      <c r="E460" s="180"/>
      <c r="F460" s="180">
        <v>1384</v>
      </c>
      <c r="G460" s="66"/>
      <c r="H460" s="180">
        <v>155108.83799999999</v>
      </c>
      <c r="I460" s="66"/>
      <c r="J460" s="180">
        <v>66267.013999999996</v>
      </c>
      <c r="K460" s="76"/>
    </row>
    <row r="461" spans="2:11" ht="15" customHeight="1" outlineLevel="1" x14ac:dyDescent="0.2">
      <c r="B461" s="75">
        <v>2018</v>
      </c>
      <c r="C461" s="71"/>
      <c r="D461" s="76">
        <v>245</v>
      </c>
      <c r="E461" s="76"/>
      <c r="F461" s="180">
        <v>1220</v>
      </c>
      <c r="G461" s="68"/>
      <c r="H461" s="180">
        <v>115226.273</v>
      </c>
      <c r="I461" s="68"/>
      <c r="J461" s="76">
        <v>50475.845999999998</v>
      </c>
      <c r="K461" s="76"/>
    </row>
    <row r="462" spans="2:11" ht="15" customHeight="1" outlineLevel="1" x14ac:dyDescent="0.2">
      <c r="B462" s="75">
        <v>2017</v>
      </c>
      <c r="C462" s="71"/>
      <c r="D462" s="76">
        <v>231</v>
      </c>
      <c r="E462" s="76" t="s">
        <v>50</v>
      </c>
      <c r="F462" s="76">
        <v>1028</v>
      </c>
      <c r="G462" s="228" t="s">
        <v>50</v>
      </c>
      <c r="H462" s="76">
        <v>109087.586</v>
      </c>
      <c r="I462" s="228" t="s">
        <v>50</v>
      </c>
      <c r="J462" s="76">
        <v>49871.968000000001</v>
      </c>
      <c r="K462" s="76" t="s">
        <v>50</v>
      </c>
    </row>
    <row r="463" spans="2:11" ht="15" customHeight="1" outlineLevel="1" x14ac:dyDescent="0.2">
      <c r="B463" s="44">
        <v>2016</v>
      </c>
      <c r="C463" s="71"/>
      <c r="D463" s="180">
        <v>194</v>
      </c>
      <c r="E463" s="180" t="s">
        <v>50</v>
      </c>
      <c r="F463" s="180">
        <v>887</v>
      </c>
      <c r="G463" s="228" t="s">
        <v>50</v>
      </c>
      <c r="H463" s="180">
        <v>88032.09</v>
      </c>
      <c r="I463" s="228" t="s">
        <v>50</v>
      </c>
      <c r="J463" s="180">
        <v>36948.07</v>
      </c>
      <c r="K463" s="180" t="s">
        <v>50</v>
      </c>
    </row>
    <row r="464" spans="2:11" ht="15" customHeight="1" outlineLevel="1" x14ac:dyDescent="0.2">
      <c r="B464" s="44">
        <v>2015</v>
      </c>
      <c r="C464" s="71"/>
      <c r="D464" s="180">
        <v>189</v>
      </c>
      <c r="E464" s="180" t="s">
        <v>50</v>
      </c>
      <c r="F464" s="180">
        <v>789</v>
      </c>
      <c r="G464" s="228" t="s">
        <v>50</v>
      </c>
      <c r="H464" s="180">
        <v>90106.122000000003</v>
      </c>
      <c r="I464" s="228" t="s">
        <v>50</v>
      </c>
      <c r="J464" s="180">
        <v>41627.440000000002</v>
      </c>
      <c r="K464" s="180" t="s">
        <v>50</v>
      </c>
    </row>
    <row r="465" spans="2:11" ht="15" customHeight="1" outlineLevel="1" x14ac:dyDescent="0.2">
      <c r="B465" s="228" t="s">
        <v>27</v>
      </c>
      <c r="C465" s="71"/>
      <c r="D465" s="76"/>
      <c r="E465" s="76"/>
      <c r="F465" s="76"/>
      <c r="G465" s="228"/>
      <c r="H465" s="76"/>
      <c r="I465" s="228"/>
      <c r="J465" s="76"/>
      <c r="K465" s="76"/>
    </row>
    <row r="466" spans="2:11" ht="15" customHeight="1" outlineLevel="1" x14ac:dyDescent="0.2">
      <c r="B466" s="75">
        <v>2020</v>
      </c>
      <c r="C466" s="71"/>
      <c r="D466" s="180">
        <v>759</v>
      </c>
      <c r="E466" s="180"/>
      <c r="F466" s="180">
        <v>1464</v>
      </c>
      <c r="G466" s="66"/>
      <c r="H466" s="180">
        <v>107423.11</v>
      </c>
      <c r="I466" s="66"/>
      <c r="J466" s="180">
        <v>24491.116000000002</v>
      </c>
      <c r="K466" s="76"/>
    </row>
    <row r="467" spans="2:11" ht="15" customHeight="1" outlineLevel="1" x14ac:dyDescent="0.2">
      <c r="B467" s="75">
        <v>2019</v>
      </c>
      <c r="C467" s="244"/>
      <c r="D467" s="180">
        <v>731</v>
      </c>
      <c r="E467" s="180"/>
      <c r="F467" s="180">
        <v>1476</v>
      </c>
      <c r="G467" s="66"/>
      <c r="H467" s="180">
        <v>113601.16099999999</v>
      </c>
      <c r="I467" s="66"/>
      <c r="J467" s="180">
        <v>39899.646999999997</v>
      </c>
      <c r="K467" s="76"/>
    </row>
    <row r="468" spans="2:11" ht="15" customHeight="1" outlineLevel="1" x14ac:dyDescent="0.2">
      <c r="B468" s="75">
        <v>2018</v>
      </c>
      <c r="C468" s="71"/>
      <c r="D468" s="76">
        <v>663</v>
      </c>
      <c r="E468" s="76"/>
      <c r="F468" s="180">
        <v>1314</v>
      </c>
      <c r="G468" s="68"/>
      <c r="H468" s="180">
        <v>113953.041</v>
      </c>
      <c r="I468" s="68"/>
      <c r="J468" s="76">
        <v>38427.294000000002</v>
      </c>
      <c r="K468" s="76"/>
    </row>
    <row r="469" spans="2:11" ht="15" customHeight="1" outlineLevel="1" x14ac:dyDescent="0.2">
      <c r="B469" s="75">
        <v>2017</v>
      </c>
      <c r="C469" s="71"/>
      <c r="D469" s="76">
        <v>614</v>
      </c>
      <c r="E469" s="76" t="s">
        <v>50</v>
      </c>
      <c r="F469" s="76">
        <v>1193</v>
      </c>
      <c r="G469" s="228" t="s">
        <v>50</v>
      </c>
      <c r="H469" s="76">
        <v>105485.58100000001</v>
      </c>
      <c r="I469" s="228" t="s">
        <v>50</v>
      </c>
      <c r="J469" s="76">
        <v>37088.067000000003</v>
      </c>
      <c r="K469" s="76" t="s">
        <v>50</v>
      </c>
    </row>
    <row r="470" spans="2:11" ht="15" customHeight="1" outlineLevel="1" x14ac:dyDescent="0.2">
      <c r="B470" s="44">
        <v>2016</v>
      </c>
      <c r="C470" s="71"/>
      <c r="D470" s="180">
        <v>551</v>
      </c>
      <c r="E470" s="180" t="s">
        <v>50</v>
      </c>
      <c r="F470" s="180">
        <v>1063</v>
      </c>
      <c r="G470" s="228" t="s">
        <v>50</v>
      </c>
      <c r="H470" s="180">
        <v>85667.467000000004</v>
      </c>
      <c r="I470" s="228" t="s">
        <v>50</v>
      </c>
      <c r="J470" s="180">
        <v>27420.496999999999</v>
      </c>
      <c r="K470" s="180" t="s">
        <v>50</v>
      </c>
    </row>
    <row r="471" spans="2:11" ht="15" customHeight="1" outlineLevel="1" x14ac:dyDescent="0.2">
      <c r="B471" s="44">
        <v>2015</v>
      </c>
      <c r="C471" s="71"/>
      <c r="D471" s="180">
        <v>507</v>
      </c>
      <c r="E471" s="180" t="s">
        <v>50</v>
      </c>
      <c r="F471" s="180">
        <v>969</v>
      </c>
      <c r="G471" s="228" t="s">
        <v>50</v>
      </c>
      <c r="H471" s="180">
        <v>87353.876999999993</v>
      </c>
      <c r="I471" s="228" t="s">
        <v>50</v>
      </c>
      <c r="J471" s="180">
        <v>29437.3</v>
      </c>
      <c r="K471" s="180" t="s">
        <v>50</v>
      </c>
    </row>
    <row r="472" spans="2:11" ht="15" customHeight="1" outlineLevel="1" x14ac:dyDescent="0.2">
      <c r="B472" s="228" t="s">
        <v>28</v>
      </c>
      <c r="C472" s="71"/>
      <c r="D472" s="76"/>
      <c r="E472" s="76"/>
      <c r="F472" s="76"/>
      <c r="G472" s="228"/>
      <c r="H472" s="76"/>
      <c r="I472" s="228"/>
      <c r="J472" s="76"/>
      <c r="K472" s="76"/>
    </row>
    <row r="473" spans="2:11" ht="15" customHeight="1" outlineLevel="1" x14ac:dyDescent="0.2">
      <c r="B473" s="75">
        <v>2020</v>
      </c>
      <c r="C473" s="71"/>
      <c r="D473" s="180">
        <v>1733</v>
      </c>
      <c r="E473" s="180"/>
      <c r="F473" s="180">
        <v>3540</v>
      </c>
      <c r="G473" s="66"/>
      <c r="H473" s="180">
        <v>168466.81899999999</v>
      </c>
      <c r="I473" s="66"/>
      <c r="J473" s="180">
        <v>95743.790999999997</v>
      </c>
      <c r="K473" s="76"/>
    </row>
    <row r="474" spans="2:11" ht="15" customHeight="1" outlineLevel="1" x14ac:dyDescent="0.2">
      <c r="B474" s="75">
        <v>2019</v>
      </c>
      <c r="C474" s="244"/>
      <c r="D474" s="180">
        <v>1647</v>
      </c>
      <c r="E474" s="180"/>
      <c r="F474" s="180">
        <v>3414</v>
      </c>
      <c r="G474" s="66"/>
      <c r="H474" s="180">
        <v>169880.81099999999</v>
      </c>
      <c r="I474" s="66"/>
      <c r="J474" s="180">
        <v>70957.797000000006</v>
      </c>
      <c r="K474" s="76"/>
    </row>
    <row r="475" spans="2:11" ht="15" customHeight="1" outlineLevel="1" x14ac:dyDescent="0.2">
      <c r="B475" s="75">
        <v>2018</v>
      </c>
      <c r="C475" s="71"/>
      <c r="D475" s="76">
        <v>1584</v>
      </c>
      <c r="E475" s="76"/>
      <c r="F475" s="180">
        <v>3243</v>
      </c>
      <c r="G475" s="68"/>
      <c r="H475" s="180">
        <v>145139.84</v>
      </c>
      <c r="I475" s="68"/>
      <c r="J475" s="76">
        <v>87994.383000000002</v>
      </c>
      <c r="K475" s="76"/>
    </row>
    <row r="476" spans="2:11" ht="15" customHeight="1" outlineLevel="1" x14ac:dyDescent="0.2">
      <c r="B476" s="75">
        <v>2017</v>
      </c>
      <c r="C476" s="71"/>
      <c r="D476" s="76">
        <v>1464</v>
      </c>
      <c r="E476" s="76" t="s">
        <v>50</v>
      </c>
      <c r="F476" s="76">
        <v>2825</v>
      </c>
      <c r="G476" s="228" t="s">
        <v>50</v>
      </c>
      <c r="H476" s="76">
        <v>110264.77899999999</v>
      </c>
      <c r="I476" s="228" t="s">
        <v>50</v>
      </c>
      <c r="J476" s="76">
        <v>65612.512000000002</v>
      </c>
      <c r="K476" s="76" t="s">
        <v>50</v>
      </c>
    </row>
    <row r="477" spans="2:11" ht="15" customHeight="1" outlineLevel="1" x14ac:dyDescent="0.2">
      <c r="B477" s="44">
        <v>2016</v>
      </c>
      <c r="C477" s="71"/>
      <c r="D477" s="180">
        <v>1361</v>
      </c>
      <c r="E477" s="180" t="s">
        <v>50</v>
      </c>
      <c r="F477" s="180">
        <v>2538</v>
      </c>
      <c r="G477" s="228" t="s">
        <v>50</v>
      </c>
      <c r="H477" s="180">
        <v>94750.385999999999</v>
      </c>
      <c r="I477" s="228" t="s">
        <v>50</v>
      </c>
      <c r="J477" s="180">
        <v>57237.161999999997</v>
      </c>
      <c r="K477" s="180" t="s">
        <v>50</v>
      </c>
    </row>
    <row r="478" spans="2:11" ht="15" customHeight="1" outlineLevel="1" x14ac:dyDescent="0.2">
      <c r="B478" s="44">
        <v>2015</v>
      </c>
      <c r="C478" s="71"/>
      <c r="D478" s="180">
        <v>1326</v>
      </c>
      <c r="E478" s="180" t="s">
        <v>50</v>
      </c>
      <c r="F478" s="180">
        <v>2383</v>
      </c>
      <c r="G478" s="228" t="s">
        <v>50</v>
      </c>
      <c r="H478" s="180">
        <v>86257.914999999994</v>
      </c>
      <c r="I478" s="228" t="s">
        <v>50</v>
      </c>
      <c r="J478" s="180">
        <v>46661.088000000003</v>
      </c>
      <c r="K478" s="180" t="s">
        <v>50</v>
      </c>
    </row>
    <row r="479" spans="2:11" ht="15" customHeight="1" outlineLevel="1" x14ac:dyDescent="0.2">
      <c r="B479" s="228" t="s">
        <v>29</v>
      </c>
      <c r="C479" s="71"/>
      <c r="D479" s="76"/>
      <c r="E479" s="76"/>
      <c r="F479" s="76"/>
      <c r="G479" s="228"/>
      <c r="H479" s="76"/>
      <c r="I479" s="228"/>
      <c r="J479" s="76"/>
      <c r="K479" s="76"/>
    </row>
    <row r="480" spans="2:11" ht="15" customHeight="1" outlineLevel="1" x14ac:dyDescent="0.2">
      <c r="B480" s="75">
        <v>2020</v>
      </c>
      <c r="C480" s="71"/>
      <c r="D480" s="180">
        <v>2278</v>
      </c>
      <c r="E480" s="180"/>
      <c r="F480" s="180">
        <v>6288</v>
      </c>
      <c r="G480" s="66"/>
      <c r="H480" s="180">
        <v>130279.11199999999</v>
      </c>
      <c r="I480" s="66"/>
      <c r="J480" s="180">
        <v>63509.32</v>
      </c>
      <c r="K480" s="76"/>
    </row>
    <row r="481" spans="2:11" ht="15" customHeight="1" outlineLevel="1" x14ac:dyDescent="0.2">
      <c r="B481" s="75">
        <v>2019</v>
      </c>
      <c r="C481" s="244"/>
      <c r="D481" s="180">
        <v>2451</v>
      </c>
      <c r="E481" s="180"/>
      <c r="F481" s="180">
        <v>5699</v>
      </c>
      <c r="G481" s="66"/>
      <c r="H481" s="180">
        <v>224030.67</v>
      </c>
      <c r="I481" s="66"/>
      <c r="J481" s="180">
        <v>87701.967999999993</v>
      </c>
      <c r="K481" s="76"/>
    </row>
    <row r="482" spans="2:11" ht="15" customHeight="1" outlineLevel="1" x14ac:dyDescent="0.2">
      <c r="B482" s="75">
        <v>2018</v>
      </c>
      <c r="C482" s="71"/>
      <c r="D482" s="76">
        <v>2460</v>
      </c>
      <c r="E482" s="76"/>
      <c r="F482" s="180">
        <v>5265</v>
      </c>
      <c r="G482" s="68"/>
      <c r="H482" s="180">
        <v>207366.91399999999</v>
      </c>
      <c r="I482" s="68"/>
      <c r="J482" s="76">
        <v>78293.570000000007</v>
      </c>
      <c r="K482" s="76"/>
    </row>
    <row r="483" spans="2:11" ht="15" customHeight="1" outlineLevel="1" x14ac:dyDescent="0.2">
      <c r="B483" s="75">
        <v>2017</v>
      </c>
      <c r="C483" s="71"/>
      <c r="D483" s="76">
        <v>2387</v>
      </c>
      <c r="E483" s="76" t="s">
        <v>50</v>
      </c>
      <c r="F483" s="76">
        <v>4635</v>
      </c>
      <c r="G483" s="228" t="s">
        <v>50</v>
      </c>
      <c r="H483" s="76">
        <v>194424.13800000001</v>
      </c>
      <c r="I483" s="228" t="s">
        <v>50</v>
      </c>
      <c r="J483" s="76">
        <v>69382.631999999998</v>
      </c>
      <c r="K483" s="76" t="s">
        <v>50</v>
      </c>
    </row>
    <row r="484" spans="2:11" ht="15" customHeight="1" outlineLevel="1" x14ac:dyDescent="0.2">
      <c r="B484" s="44">
        <v>2016</v>
      </c>
      <c r="C484" s="71"/>
      <c r="D484" s="180">
        <v>2259</v>
      </c>
      <c r="E484" s="180" t="s">
        <v>50</v>
      </c>
      <c r="F484" s="180">
        <v>4406</v>
      </c>
      <c r="G484" s="228" t="s">
        <v>50</v>
      </c>
      <c r="H484" s="180">
        <v>169397.747</v>
      </c>
      <c r="I484" s="228" t="s">
        <v>50</v>
      </c>
      <c r="J484" s="180">
        <v>57325.514000000003</v>
      </c>
      <c r="K484" s="180" t="s">
        <v>50</v>
      </c>
    </row>
    <row r="485" spans="2:11" ht="15" customHeight="1" outlineLevel="1" x14ac:dyDescent="0.2">
      <c r="B485" s="44">
        <v>2015</v>
      </c>
      <c r="C485" s="71"/>
      <c r="D485" s="180">
        <v>2065</v>
      </c>
      <c r="E485" s="180" t="s">
        <v>50</v>
      </c>
      <c r="F485" s="180">
        <v>4129</v>
      </c>
      <c r="G485" s="228" t="s">
        <v>50</v>
      </c>
      <c r="H485" s="180">
        <v>159477.27499999999</v>
      </c>
      <c r="I485" s="228" t="s">
        <v>50</v>
      </c>
      <c r="J485" s="180">
        <v>53390.341999999997</v>
      </c>
      <c r="K485" s="180" t="s">
        <v>50</v>
      </c>
    </row>
    <row r="486" spans="2:11" ht="15" customHeight="1" outlineLevel="1" x14ac:dyDescent="0.2">
      <c r="B486" s="228" t="s">
        <v>30</v>
      </c>
      <c r="C486" s="71"/>
      <c r="D486" s="76"/>
      <c r="E486" s="76"/>
      <c r="F486" s="76"/>
      <c r="G486" s="228"/>
      <c r="H486" s="76"/>
      <c r="I486" s="228"/>
      <c r="J486" s="76"/>
      <c r="K486" s="76"/>
    </row>
    <row r="487" spans="2:11" ht="15" customHeight="1" outlineLevel="1" x14ac:dyDescent="0.2">
      <c r="B487" s="75">
        <v>2020</v>
      </c>
      <c r="C487" s="71"/>
      <c r="D487" s="180">
        <v>508</v>
      </c>
      <c r="E487" s="180"/>
      <c r="F487" s="180">
        <v>1110</v>
      </c>
      <c r="G487" s="66"/>
      <c r="H487" s="180">
        <v>12170.838</v>
      </c>
      <c r="I487" s="66"/>
      <c r="J487" s="180">
        <v>6827.81</v>
      </c>
      <c r="K487" s="76"/>
    </row>
    <row r="488" spans="2:11" ht="15" customHeight="1" outlineLevel="1" x14ac:dyDescent="0.2">
      <c r="B488" s="75">
        <v>2019</v>
      </c>
      <c r="C488" s="244"/>
      <c r="D488" s="180">
        <v>488</v>
      </c>
      <c r="E488" s="180"/>
      <c r="F488" s="180">
        <v>1103</v>
      </c>
      <c r="G488" s="66"/>
      <c r="H488" s="180">
        <v>10524.817999999999</v>
      </c>
      <c r="I488" s="66"/>
      <c r="J488" s="180">
        <v>3891.0309999999999</v>
      </c>
      <c r="K488" s="76"/>
    </row>
    <row r="489" spans="2:11" ht="15" customHeight="1" outlineLevel="1" x14ac:dyDescent="0.2">
      <c r="B489" s="75">
        <v>2018</v>
      </c>
      <c r="C489" s="71"/>
      <c r="D489" s="76">
        <v>491</v>
      </c>
      <c r="E489" s="76"/>
      <c r="F489" s="180">
        <v>1153</v>
      </c>
      <c r="G489" s="68"/>
      <c r="H489" s="180">
        <v>11469.858</v>
      </c>
      <c r="I489" s="68"/>
      <c r="J489" s="76">
        <v>4327.7749999999996</v>
      </c>
      <c r="K489" s="76"/>
    </row>
    <row r="490" spans="2:11" ht="15" customHeight="1" outlineLevel="1" x14ac:dyDescent="0.2">
      <c r="B490" s="75">
        <v>2017</v>
      </c>
      <c r="C490" s="71"/>
      <c r="D490" s="76">
        <v>491</v>
      </c>
      <c r="E490" s="76" t="s">
        <v>50</v>
      </c>
      <c r="F490" s="76">
        <v>1173</v>
      </c>
      <c r="G490" s="228" t="s">
        <v>50</v>
      </c>
      <c r="H490" s="76">
        <v>12325.41</v>
      </c>
      <c r="I490" s="228" t="s">
        <v>50</v>
      </c>
      <c r="J490" s="76">
        <v>2632.982</v>
      </c>
      <c r="K490" s="76" t="s">
        <v>50</v>
      </c>
    </row>
    <row r="491" spans="2:11" ht="15" customHeight="1" outlineLevel="1" x14ac:dyDescent="0.2">
      <c r="B491" s="44">
        <v>2016</v>
      </c>
      <c r="C491" s="71"/>
      <c r="D491" s="177">
        <v>495</v>
      </c>
      <c r="E491" s="177" t="s">
        <v>50</v>
      </c>
      <c r="F491" s="177">
        <v>1224</v>
      </c>
      <c r="G491" s="228" t="s">
        <v>50</v>
      </c>
      <c r="H491" s="177">
        <v>13496.166999999999</v>
      </c>
      <c r="I491" s="228" t="s">
        <v>50</v>
      </c>
      <c r="J491" s="177">
        <v>2606.64</v>
      </c>
      <c r="K491" s="177" t="s">
        <v>50</v>
      </c>
    </row>
    <row r="492" spans="2:11" ht="15" customHeight="1" outlineLevel="1" x14ac:dyDescent="0.2">
      <c r="B492" s="44">
        <v>2015</v>
      </c>
      <c r="C492" s="71"/>
      <c r="D492" s="177">
        <v>549</v>
      </c>
      <c r="E492" s="177" t="s">
        <v>50</v>
      </c>
      <c r="F492" s="177">
        <v>1306</v>
      </c>
      <c r="G492" s="228" t="s">
        <v>50</v>
      </c>
      <c r="H492" s="177">
        <v>13691.867</v>
      </c>
      <c r="I492" s="228" t="s">
        <v>50</v>
      </c>
      <c r="J492" s="177">
        <v>2112.5700000000002</v>
      </c>
      <c r="K492" s="177" t="s">
        <v>50</v>
      </c>
    </row>
    <row r="493" spans="2:11" ht="15" customHeight="1" outlineLevel="1" x14ac:dyDescent="0.2">
      <c r="B493" s="228" t="s">
        <v>31</v>
      </c>
      <c r="C493" s="71"/>
      <c r="D493" s="76"/>
      <c r="E493" s="76"/>
      <c r="F493" s="76"/>
      <c r="G493" s="228"/>
      <c r="H493" s="76"/>
      <c r="I493" s="228"/>
      <c r="J493" s="76"/>
      <c r="K493" s="76"/>
    </row>
    <row r="494" spans="2:11" ht="15" customHeight="1" outlineLevel="1" x14ac:dyDescent="0.2">
      <c r="B494" s="75">
        <v>2020</v>
      </c>
      <c r="C494" s="71"/>
      <c r="D494" s="180">
        <v>1385</v>
      </c>
      <c r="E494" s="180"/>
      <c r="F494" s="180">
        <v>2539</v>
      </c>
      <c r="G494" s="66"/>
      <c r="H494" s="180">
        <v>108562.04700000001</v>
      </c>
      <c r="I494" s="66"/>
      <c r="J494" s="180">
        <v>46857.008999999998</v>
      </c>
      <c r="K494" s="76"/>
    </row>
    <row r="495" spans="2:11" ht="15" customHeight="1" outlineLevel="1" x14ac:dyDescent="0.2">
      <c r="B495" s="75">
        <v>2019</v>
      </c>
      <c r="C495" s="244"/>
      <c r="D495" s="180">
        <v>1327</v>
      </c>
      <c r="E495" s="180"/>
      <c r="F495" s="180">
        <v>2382</v>
      </c>
      <c r="G495" s="66"/>
      <c r="H495" s="180">
        <v>111660.00199999999</v>
      </c>
      <c r="I495" s="66"/>
      <c r="J495" s="180">
        <v>51043.436999999998</v>
      </c>
      <c r="K495" s="76"/>
    </row>
    <row r="496" spans="2:11" ht="15" customHeight="1" outlineLevel="1" x14ac:dyDescent="0.2">
      <c r="B496" s="75">
        <v>2018</v>
      </c>
      <c r="C496" s="71"/>
      <c r="D496" s="76">
        <v>1244</v>
      </c>
      <c r="E496" s="76"/>
      <c r="F496" s="180">
        <v>2052</v>
      </c>
      <c r="G496" s="68"/>
      <c r="H496" s="180">
        <v>99485.857000000004</v>
      </c>
      <c r="I496" s="68"/>
      <c r="J496" s="76">
        <v>45632.870999999999</v>
      </c>
      <c r="K496" s="76"/>
    </row>
    <row r="497" spans="2:11" ht="15" customHeight="1" outlineLevel="1" x14ac:dyDescent="0.2">
      <c r="B497" s="75">
        <v>2017</v>
      </c>
      <c r="C497" s="71"/>
      <c r="D497" s="76">
        <v>1173</v>
      </c>
      <c r="E497" s="76" t="s">
        <v>50</v>
      </c>
      <c r="F497" s="76">
        <v>1880</v>
      </c>
      <c r="G497" s="228" t="s">
        <v>50</v>
      </c>
      <c r="H497" s="76">
        <v>93849.36</v>
      </c>
      <c r="I497" s="228" t="s">
        <v>50</v>
      </c>
      <c r="J497" s="76">
        <v>41645.226999999999</v>
      </c>
      <c r="K497" s="76" t="s">
        <v>50</v>
      </c>
    </row>
    <row r="498" spans="2:11" ht="15" customHeight="1" outlineLevel="1" x14ac:dyDescent="0.2">
      <c r="B498" s="44">
        <v>2016</v>
      </c>
      <c r="C498" s="71"/>
      <c r="D498" s="177">
        <v>1142</v>
      </c>
      <c r="E498" s="177" t="s">
        <v>50</v>
      </c>
      <c r="F498" s="177">
        <v>1796</v>
      </c>
      <c r="G498" s="228" t="s">
        <v>50</v>
      </c>
      <c r="H498" s="177">
        <v>83353.971000000005</v>
      </c>
      <c r="I498" s="228" t="s">
        <v>50</v>
      </c>
      <c r="J498" s="177">
        <v>37792.345000000001</v>
      </c>
      <c r="K498" s="177" t="s">
        <v>50</v>
      </c>
    </row>
    <row r="499" spans="2:11" ht="15" customHeight="1" outlineLevel="1" x14ac:dyDescent="0.2">
      <c r="B499" s="44">
        <v>2015</v>
      </c>
      <c r="C499" s="71"/>
      <c r="D499" s="177">
        <v>1114</v>
      </c>
      <c r="E499" s="177" t="s">
        <v>50</v>
      </c>
      <c r="F499" s="177">
        <v>1699</v>
      </c>
      <c r="G499" s="228" t="s">
        <v>50</v>
      </c>
      <c r="H499" s="177">
        <v>72059.652000000002</v>
      </c>
      <c r="I499" s="228" t="s">
        <v>50</v>
      </c>
      <c r="J499" s="177">
        <v>33240.328999999998</v>
      </c>
      <c r="K499" s="177" t="s">
        <v>50</v>
      </c>
    </row>
    <row r="500" spans="2:11" ht="15" customHeight="1" outlineLevel="1" x14ac:dyDescent="0.2">
      <c r="B500" s="228" t="s">
        <v>32</v>
      </c>
      <c r="C500" s="71"/>
      <c r="D500" s="76"/>
      <c r="E500" s="76"/>
      <c r="F500" s="76"/>
      <c r="G500" s="228"/>
      <c r="H500" s="76"/>
      <c r="I500" s="228"/>
      <c r="J500" s="76"/>
      <c r="K500" s="76"/>
    </row>
    <row r="501" spans="2:11" ht="15" customHeight="1" outlineLevel="1" x14ac:dyDescent="0.2">
      <c r="B501" s="75">
        <v>2020</v>
      </c>
      <c r="C501" s="71"/>
      <c r="D501" s="180">
        <v>537</v>
      </c>
      <c r="E501" s="180"/>
      <c r="F501" s="180">
        <v>1216</v>
      </c>
      <c r="G501" s="66"/>
      <c r="H501" s="180">
        <v>29747.851999999999</v>
      </c>
      <c r="I501" s="66"/>
      <c r="J501" s="180">
        <v>14996.396000000001</v>
      </c>
      <c r="K501" s="76"/>
    </row>
    <row r="502" spans="2:11" ht="15" customHeight="1" outlineLevel="1" x14ac:dyDescent="0.2">
      <c r="B502" s="75">
        <v>2019</v>
      </c>
      <c r="C502" s="244"/>
      <c r="D502" s="180">
        <v>543</v>
      </c>
      <c r="E502" s="180"/>
      <c r="F502" s="180">
        <v>1312</v>
      </c>
      <c r="G502" s="66"/>
      <c r="H502" s="180">
        <v>68230.112999999998</v>
      </c>
      <c r="I502" s="66"/>
      <c r="J502" s="180">
        <v>34647.192000000003</v>
      </c>
      <c r="K502" s="76"/>
    </row>
    <row r="503" spans="2:11" ht="15" customHeight="1" outlineLevel="1" x14ac:dyDescent="0.2">
      <c r="B503" s="75">
        <v>2018</v>
      </c>
      <c r="C503" s="71"/>
      <c r="D503" s="76">
        <v>535</v>
      </c>
      <c r="E503" s="76"/>
      <c r="F503" s="180">
        <v>1289</v>
      </c>
      <c r="G503" s="68"/>
      <c r="H503" s="180">
        <v>62895.824999999997</v>
      </c>
      <c r="I503" s="68"/>
      <c r="J503" s="76">
        <v>30499.907999999999</v>
      </c>
      <c r="K503" s="76"/>
    </row>
    <row r="504" spans="2:11" ht="15" customHeight="1" outlineLevel="1" x14ac:dyDescent="0.2">
      <c r="B504" s="75">
        <v>2017</v>
      </c>
      <c r="C504" s="71"/>
      <c r="D504" s="76">
        <v>546</v>
      </c>
      <c r="E504" s="76" t="s">
        <v>50</v>
      </c>
      <c r="F504" s="76">
        <v>1309</v>
      </c>
      <c r="G504" s="228" t="s">
        <v>50</v>
      </c>
      <c r="H504" s="76">
        <v>65659.797000000006</v>
      </c>
      <c r="I504" s="228" t="s">
        <v>50</v>
      </c>
      <c r="J504" s="76">
        <v>35815.546000000002</v>
      </c>
      <c r="K504" s="76" t="s">
        <v>50</v>
      </c>
    </row>
    <row r="505" spans="2:11" ht="15" customHeight="1" outlineLevel="1" x14ac:dyDescent="0.2">
      <c r="B505" s="44">
        <v>2016</v>
      </c>
      <c r="C505" s="71"/>
      <c r="D505" s="177">
        <v>507</v>
      </c>
      <c r="E505" s="177" t="s">
        <v>50</v>
      </c>
      <c r="F505" s="177">
        <v>1189</v>
      </c>
      <c r="G505" s="228" t="s">
        <v>50</v>
      </c>
      <c r="H505" s="177">
        <v>56165.387999999999</v>
      </c>
      <c r="I505" s="228" t="s">
        <v>50</v>
      </c>
      <c r="J505" s="177">
        <v>27616.27</v>
      </c>
      <c r="K505" s="177" t="s">
        <v>50</v>
      </c>
    </row>
    <row r="506" spans="2:11" ht="15" customHeight="1" outlineLevel="1" x14ac:dyDescent="0.2">
      <c r="B506" s="44">
        <v>2015</v>
      </c>
      <c r="C506" s="71"/>
      <c r="D506" s="177">
        <v>491</v>
      </c>
      <c r="E506" s="177" t="s">
        <v>50</v>
      </c>
      <c r="F506" s="177">
        <v>1126</v>
      </c>
      <c r="G506" s="228" t="s">
        <v>50</v>
      </c>
      <c r="H506" s="177">
        <v>61070.03</v>
      </c>
      <c r="I506" s="228" t="s">
        <v>50</v>
      </c>
      <c r="J506" s="177">
        <v>25065.304</v>
      </c>
      <c r="K506" s="177" t="s">
        <v>50</v>
      </c>
    </row>
    <row r="507" spans="2:11" ht="15" customHeight="1" outlineLevel="1" x14ac:dyDescent="0.2">
      <c r="B507" s="228" t="s">
        <v>33</v>
      </c>
      <c r="C507" s="71"/>
      <c r="D507" s="76"/>
      <c r="E507" s="76"/>
      <c r="F507" s="76"/>
      <c r="G507" s="228"/>
      <c r="H507" s="76"/>
      <c r="I507" s="228"/>
      <c r="J507" s="76"/>
      <c r="K507" s="76"/>
    </row>
    <row r="508" spans="2:11" ht="15" customHeight="1" outlineLevel="1" x14ac:dyDescent="0.2">
      <c r="B508" s="75">
        <v>2020</v>
      </c>
      <c r="C508" s="71"/>
      <c r="D508" s="180">
        <v>546</v>
      </c>
      <c r="E508" s="180"/>
      <c r="F508" s="180">
        <v>1092</v>
      </c>
      <c r="G508" s="66"/>
      <c r="H508" s="180">
        <v>16816.022000000001</v>
      </c>
      <c r="I508" s="66"/>
      <c r="J508" s="180">
        <v>6935.2539999999999</v>
      </c>
      <c r="K508" s="76"/>
    </row>
    <row r="509" spans="2:11" ht="15" customHeight="1" outlineLevel="1" x14ac:dyDescent="0.2">
      <c r="B509" s="75">
        <v>2019</v>
      </c>
      <c r="C509" s="244"/>
      <c r="D509" s="180">
        <v>536</v>
      </c>
      <c r="E509" s="180"/>
      <c r="F509" s="180">
        <v>1069</v>
      </c>
      <c r="G509" s="66"/>
      <c r="H509" s="180">
        <v>23625.704000000002</v>
      </c>
      <c r="I509" s="66"/>
      <c r="J509" s="180">
        <v>9935.6980000000003</v>
      </c>
      <c r="K509" s="76"/>
    </row>
    <row r="510" spans="2:11" ht="15" customHeight="1" outlineLevel="1" x14ac:dyDescent="0.2">
      <c r="B510" s="75">
        <v>2018</v>
      </c>
      <c r="C510" s="71"/>
      <c r="D510" s="76">
        <v>523</v>
      </c>
      <c r="E510" s="76"/>
      <c r="F510" s="180">
        <v>1060</v>
      </c>
      <c r="G510" s="68"/>
      <c r="H510" s="180">
        <v>22541.644</v>
      </c>
      <c r="I510" s="68"/>
      <c r="J510" s="76">
        <v>9317.9959999999992</v>
      </c>
      <c r="K510" s="76"/>
    </row>
    <row r="511" spans="2:11" ht="15" customHeight="1" outlineLevel="1" x14ac:dyDescent="0.2">
      <c r="B511" s="75">
        <v>2017</v>
      </c>
      <c r="C511" s="71"/>
      <c r="D511" s="76">
        <v>520</v>
      </c>
      <c r="E511" s="76" t="s">
        <v>50</v>
      </c>
      <c r="F511" s="76">
        <v>1082</v>
      </c>
      <c r="G511" s="228" t="s">
        <v>50</v>
      </c>
      <c r="H511" s="76">
        <v>22350.36</v>
      </c>
      <c r="I511" s="228" t="s">
        <v>50</v>
      </c>
      <c r="J511" s="76">
        <v>9475.2450000000008</v>
      </c>
      <c r="K511" s="76" t="s">
        <v>50</v>
      </c>
    </row>
    <row r="512" spans="2:11" ht="15" customHeight="1" outlineLevel="1" x14ac:dyDescent="0.2">
      <c r="B512" s="44">
        <v>2016</v>
      </c>
      <c r="C512" s="71"/>
      <c r="D512" s="177">
        <v>510</v>
      </c>
      <c r="E512" s="177" t="s">
        <v>50</v>
      </c>
      <c r="F512" s="177">
        <v>982</v>
      </c>
      <c r="G512" s="228" t="s">
        <v>50</v>
      </c>
      <c r="H512" s="177">
        <v>20726.391</v>
      </c>
      <c r="I512" s="228" t="s">
        <v>50</v>
      </c>
      <c r="J512" s="177">
        <v>8148.9160000000002</v>
      </c>
      <c r="K512" s="177" t="s">
        <v>50</v>
      </c>
    </row>
    <row r="513" spans="1:11" ht="15" customHeight="1" outlineLevel="1" x14ac:dyDescent="0.2">
      <c r="B513" s="44">
        <v>2015</v>
      </c>
      <c r="C513" s="71"/>
      <c r="D513" s="177">
        <v>527</v>
      </c>
      <c r="E513" s="177" t="s">
        <v>50</v>
      </c>
      <c r="F513" s="177">
        <v>1033</v>
      </c>
      <c r="G513" s="228" t="s">
        <v>50</v>
      </c>
      <c r="H513" s="177">
        <v>20269.597000000002</v>
      </c>
      <c r="I513" s="228" t="s">
        <v>50</v>
      </c>
      <c r="J513" s="177">
        <v>8133.768</v>
      </c>
      <c r="K513" s="177" t="s">
        <v>50</v>
      </c>
    </row>
    <row r="514" spans="1:11" ht="15" customHeight="1" x14ac:dyDescent="0.2">
      <c r="B514" s="227" t="s">
        <v>204</v>
      </c>
      <c r="C514" s="71"/>
      <c r="D514" s="76"/>
      <c r="E514" s="76"/>
      <c r="F514" s="76"/>
      <c r="G514" s="227"/>
      <c r="H514" s="76"/>
      <c r="I514" s="227"/>
      <c r="J514" s="76"/>
      <c r="K514" s="76"/>
    </row>
    <row r="515" spans="1:11" ht="15" customHeight="1" x14ac:dyDescent="0.2">
      <c r="B515" s="75">
        <v>2020</v>
      </c>
      <c r="C515" s="71"/>
      <c r="D515" s="180">
        <v>1558</v>
      </c>
      <c r="E515" s="180"/>
      <c r="F515" s="180">
        <v>4047</v>
      </c>
      <c r="G515" s="66"/>
      <c r="H515" s="180">
        <v>407417.14399999997</v>
      </c>
      <c r="I515" s="66"/>
      <c r="J515" s="180">
        <v>95949.444000000003</v>
      </c>
      <c r="K515" s="76"/>
    </row>
    <row r="516" spans="1:11" ht="15" customHeight="1" x14ac:dyDescent="0.2">
      <c r="B516" s="75">
        <v>2019</v>
      </c>
      <c r="C516" s="244"/>
      <c r="D516" s="180">
        <v>1574</v>
      </c>
      <c r="E516" s="180"/>
      <c r="F516" s="180">
        <v>4035</v>
      </c>
      <c r="G516" s="66"/>
      <c r="H516" s="180">
        <v>420088.44300000003</v>
      </c>
      <c r="I516" s="66"/>
      <c r="J516" s="180">
        <v>96830.402000000002</v>
      </c>
      <c r="K516" s="76"/>
    </row>
    <row r="517" spans="1:11" ht="15" customHeight="1" x14ac:dyDescent="0.2">
      <c r="B517" s="75">
        <v>2018</v>
      </c>
      <c r="C517" s="71"/>
      <c r="D517" s="76">
        <v>1513</v>
      </c>
      <c r="E517" s="76"/>
      <c r="F517" s="180">
        <v>3805</v>
      </c>
      <c r="G517" s="68"/>
      <c r="H517" s="180">
        <v>383014.29</v>
      </c>
      <c r="I517" s="68"/>
      <c r="J517" s="76">
        <v>86885.434999999998</v>
      </c>
      <c r="K517" s="76"/>
    </row>
    <row r="518" spans="1:11" ht="15" customHeight="1" x14ac:dyDescent="0.2">
      <c r="B518" s="75">
        <v>2017</v>
      </c>
      <c r="C518" s="71"/>
      <c r="D518" s="76">
        <v>1431</v>
      </c>
      <c r="E518" s="76" t="s">
        <v>50</v>
      </c>
      <c r="F518" s="76">
        <v>3401</v>
      </c>
      <c r="G518" s="227" t="s">
        <v>50</v>
      </c>
      <c r="H518" s="76">
        <v>338754.96</v>
      </c>
      <c r="I518" s="227" t="s">
        <v>50</v>
      </c>
      <c r="J518" s="76">
        <v>69884.820999999996</v>
      </c>
      <c r="K518" s="76" t="s">
        <v>50</v>
      </c>
    </row>
    <row r="519" spans="1:11" ht="15" customHeight="1" x14ac:dyDescent="0.2">
      <c r="B519" s="44">
        <v>2016</v>
      </c>
      <c r="C519" s="71"/>
      <c r="D519" s="177">
        <v>1343</v>
      </c>
      <c r="E519" s="177" t="s">
        <v>50</v>
      </c>
      <c r="F519" s="177">
        <v>3108</v>
      </c>
      <c r="G519" s="227" t="s">
        <v>50</v>
      </c>
      <c r="H519" s="177">
        <v>258119.981</v>
      </c>
      <c r="I519" s="227" t="s">
        <v>50</v>
      </c>
      <c r="J519" s="177">
        <v>52643.661999999997</v>
      </c>
      <c r="K519" s="177" t="s">
        <v>50</v>
      </c>
    </row>
    <row r="520" spans="1:11" ht="15" customHeight="1" x14ac:dyDescent="0.2">
      <c r="B520" s="44">
        <v>2015</v>
      </c>
      <c r="C520" s="71"/>
      <c r="D520" s="177">
        <v>1346</v>
      </c>
      <c r="E520" s="177" t="s">
        <v>50</v>
      </c>
      <c r="F520" s="177">
        <v>3031</v>
      </c>
      <c r="G520" s="227" t="s">
        <v>50</v>
      </c>
      <c r="H520" s="177">
        <v>250433.23199999999</v>
      </c>
      <c r="I520" s="227" t="s">
        <v>50</v>
      </c>
      <c r="J520" s="177">
        <v>48001.449000000001</v>
      </c>
      <c r="K520" s="177" t="s">
        <v>50</v>
      </c>
    </row>
    <row r="521" spans="1:11" s="68" customFormat="1" ht="15" customHeight="1" outlineLevel="1" x14ac:dyDescent="0.2">
      <c r="A521" s="11"/>
      <c r="B521" s="228" t="s">
        <v>17</v>
      </c>
      <c r="C521" s="71"/>
      <c r="D521" s="76"/>
      <c r="E521" s="76"/>
      <c r="F521" s="11"/>
      <c r="H521" s="11"/>
      <c r="J521" s="76"/>
      <c r="K521" s="11"/>
    </row>
    <row r="522" spans="1:11" s="68" customFormat="1" ht="15" customHeight="1" outlineLevel="1" x14ac:dyDescent="0.2">
      <c r="A522" s="11"/>
      <c r="B522" s="75">
        <v>2020</v>
      </c>
      <c r="C522" s="71"/>
      <c r="D522" s="180">
        <v>148</v>
      </c>
      <c r="E522" s="180"/>
      <c r="F522" s="76">
        <v>0</v>
      </c>
      <c r="G522" s="66"/>
      <c r="H522" s="76">
        <v>0</v>
      </c>
      <c r="I522" s="66"/>
      <c r="J522" s="76">
        <v>0</v>
      </c>
      <c r="K522" s="11"/>
    </row>
    <row r="523" spans="1:11" s="68" customFormat="1" ht="15" customHeight="1" outlineLevel="1" x14ac:dyDescent="0.2">
      <c r="A523" s="11"/>
      <c r="B523" s="75">
        <v>2019</v>
      </c>
      <c r="C523" s="244"/>
      <c r="D523" s="180">
        <v>159</v>
      </c>
      <c r="E523" s="180"/>
      <c r="F523" s="180" t="s">
        <v>37</v>
      </c>
      <c r="G523" s="66"/>
      <c r="H523" s="180" t="s">
        <v>37</v>
      </c>
      <c r="I523" s="66"/>
      <c r="J523" s="180" t="s">
        <v>37</v>
      </c>
      <c r="K523" s="11"/>
    </row>
    <row r="524" spans="1:11" s="68" customFormat="1" ht="15" customHeight="1" outlineLevel="1" x14ac:dyDescent="0.2">
      <c r="A524" s="11"/>
      <c r="B524" s="75">
        <v>2018</v>
      </c>
      <c r="C524" s="71"/>
      <c r="D524" s="76">
        <v>166</v>
      </c>
      <c r="E524" s="76"/>
      <c r="F524" s="180">
        <v>330</v>
      </c>
      <c r="H524" s="180">
        <v>7084.027</v>
      </c>
      <c r="J524" s="76">
        <v>3526.5529999999999</v>
      </c>
      <c r="K524" s="11"/>
    </row>
    <row r="525" spans="1:11" ht="15" customHeight="1" outlineLevel="1" x14ac:dyDescent="0.2">
      <c r="B525" s="75">
        <v>2017</v>
      </c>
      <c r="C525" s="71"/>
      <c r="D525" s="76">
        <v>155</v>
      </c>
      <c r="E525" s="76" t="s">
        <v>50</v>
      </c>
      <c r="F525" s="76">
        <v>333</v>
      </c>
      <c r="G525" s="228" t="s">
        <v>50</v>
      </c>
      <c r="H525" s="76">
        <v>6151</v>
      </c>
      <c r="I525" s="228" t="s">
        <v>50</v>
      </c>
      <c r="J525" s="76">
        <v>2914.7910000000002</v>
      </c>
      <c r="K525" s="76" t="s">
        <v>50</v>
      </c>
    </row>
    <row r="526" spans="1:11" ht="15" customHeight="1" outlineLevel="1" x14ac:dyDescent="0.2">
      <c r="B526" s="44">
        <v>2016</v>
      </c>
      <c r="C526" s="71"/>
      <c r="D526" s="177">
        <v>167</v>
      </c>
      <c r="E526" s="177" t="s">
        <v>50</v>
      </c>
      <c r="F526" s="177">
        <v>331</v>
      </c>
      <c r="G526" s="228" t="s">
        <v>50</v>
      </c>
      <c r="H526" s="177">
        <v>4521.6959999999999</v>
      </c>
      <c r="I526" s="228" t="s">
        <v>50</v>
      </c>
      <c r="J526" s="177">
        <v>1723.9590000000001</v>
      </c>
      <c r="K526" s="177" t="s">
        <v>50</v>
      </c>
    </row>
    <row r="527" spans="1:11" ht="15" customHeight="1" outlineLevel="1" x14ac:dyDescent="0.2">
      <c r="B527" s="44">
        <v>2015</v>
      </c>
      <c r="C527" s="71"/>
      <c r="D527" s="177">
        <v>147</v>
      </c>
      <c r="E527" s="177" t="s">
        <v>50</v>
      </c>
      <c r="F527" s="177">
        <v>297</v>
      </c>
      <c r="G527" s="228" t="s">
        <v>50</v>
      </c>
      <c r="H527" s="177">
        <v>4355.3649999999998</v>
      </c>
      <c r="I527" s="228" t="s">
        <v>50</v>
      </c>
      <c r="J527" s="177">
        <v>1654.395</v>
      </c>
      <c r="K527" s="177" t="s">
        <v>50</v>
      </c>
    </row>
    <row r="528" spans="1:11" ht="15" customHeight="1" outlineLevel="1" x14ac:dyDescent="0.2">
      <c r="B528" s="228" t="s">
        <v>18</v>
      </c>
      <c r="C528" s="71"/>
      <c r="D528" s="76"/>
      <c r="E528" s="76"/>
      <c r="F528" s="76"/>
      <c r="G528" s="228"/>
      <c r="H528" s="76"/>
      <c r="I528" s="228"/>
      <c r="J528" s="76"/>
      <c r="K528" s="76"/>
    </row>
    <row r="529" spans="2:11" ht="15" customHeight="1" outlineLevel="1" x14ac:dyDescent="0.2">
      <c r="B529" s="75">
        <v>2020</v>
      </c>
      <c r="C529" s="71"/>
      <c r="D529" s="76">
        <v>0</v>
      </c>
      <c r="E529" s="180"/>
      <c r="F529" s="76">
        <v>0</v>
      </c>
      <c r="G529" s="66"/>
      <c r="H529" s="76">
        <v>0</v>
      </c>
      <c r="I529" s="66"/>
      <c r="J529" s="76">
        <v>0</v>
      </c>
      <c r="K529" s="76"/>
    </row>
    <row r="530" spans="2:11" ht="15" customHeight="1" outlineLevel="1" x14ac:dyDescent="0.2">
      <c r="B530" s="75">
        <v>2019</v>
      </c>
      <c r="C530" s="244"/>
      <c r="D530" s="76">
        <v>0</v>
      </c>
      <c r="E530" s="180"/>
      <c r="F530" s="76">
        <v>0</v>
      </c>
      <c r="G530" s="66"/>
      <c r="H530" s="76">
        <v>0</v>
      </c>
      <c r="I530" s="66"/>
      <c r="J530" s="76">
        <v>0</v>
      </c>
      <c r="K530" s="76"/>
    </row>
    <row r="531" spans="2:11" ht="15" customHeight="1" outlineLevel="1" x14ac:dyDescent="0.2">
      <c r="B531" s="75">
        <v>2018</v>
      </c>
      <c r="C531" s="71"/>
      <c r="D531" s="76">
        <v>0</v>
      </c>
      <c r="E531" s="76"/>
      <c r="F531" s="76">
        <v>0</v>
      </c>
      <c r="G531" s="68"/>
      <c r="H531" s="76">
        <v>0</v>
      </c>
      <c r="I531" s="68"/>
      <c r="J531" s="76">
        <v>0</v>
      </c>
      <c r="K531" s="76"/>
    </row>
    <row r="532" spans="2:11" ht="15" customHeight="1" outlineLevel="1" x14ac:dyDescent="0.2">
      <c r="B532" s="75">
        <v>2017</v>
      </c>
      <c r="C532" s="71"/>
      <c r="D532" s="76">
        <v>0</v>
      </c>
      <c r="E532" s="76" t="s">
        <v>50</v>
      </c>
      <c r="F532" s="76">
        <v>0</v>
      </c>
      <c r="G532" s="228" t="s">
        <v>50</v>
      </c>
      <c r="H532" s="76">
        <v>0</v>
      </c>
      <c r="I532" s="228" t="s">
        <v>50</v>
      </c>
      <c r="J532" s="76">
        <v>0</v>
      </c>
      <c r="K532" s="76" t="s">
        <v>50</v>
      </c>
    </row>
    <row r="533" spans="2:11" ht="15" customHeight="1" outlineLevel="1" x14ac:dyDescent="0.2">
      <c r="B533" s="44">
        <v>2016</v>
      </c>
      <c r="C533" s="71"/>
      <c r="D533" s="76">
        <v>0</v>
      </c>
      <c r="E533" s="76" t="s">
        <v>50</v>
      </c>
      <c r="F533" s="76">
        <v>0</v>
      </c>
      <c r="G533" s="228" t="s">
        <v>50</v>
      </c>
      <c r="H533" s="76">
        <v>0</v>
      </c>
      <c r="I533" s="228" t="s">
        <v>50</v>
      </c>
      <c r="J533" s="76">
        <v>0</v>
      </c>
      <c r="K533" s="76" t="s">
        <v>50</v>
      </c>
    </row>
    <row r="534" spans="2:11" ht="15" customHeight="1" outlineLevel="1" x14ac:dyDescent="0.2">
      <c r="B534" s="44">
        <v>2015</v>
      </c>
      <c r="C534" s="71"/>
      <c r="D534" s="76">
        <v>0</v>
      </c>
      <c r="E534" s="76" t="s">
        <v>50</v>
      </c>
      <c r="F534" s="76">
        <v>0</v>
      </c>
      <c r="G534" s="228" t="s">
        <v>50</v>
      </c>
      <c r="H534" s="76">
        <v>0</v>
      </c>
      <c r="I534" s="228" t="s">
        <v>50</v>
      </c>
      <c r="J534" s="76">
        <v>0</v>
      </c>
      <c r="K534" s="76" t="s">
        <v>50</v>
      </c>
    </row>
    <row r="535" spans="2:11" ht="15" customHeight="1" outlineLevel="1" x14ac:dyDescent="0.2">
      <c r="B535" s="228" t="s">
        <v>19</v>
      </c>
      <c r="C535" s="71"/>
      <c r="D535" s="76"/>
      <c r="E535" s="76"/>
      <c r="F535" s="76"/>
      <c r="G535" s="228"/>
      <c r="H535" s="76"/>
      <c r="I535" s="228"/>
      <c r="J535" s="76"/>
      <c r="K535" s="76"/>
    </row>
    <row r="536" spans="2:11" ht="15" customHeight="1" outlineLevel="1" x14ac:dyDescent="0.2">
      <c r="B536" s="75">
        <v>2020</v>
      </c>
      <c r="C536" s="71"/>
      <c r="D536" s="180">
        <v>69</v>
      </c>
      <c r="E536" s="180"/>
      <c r="F536" s="180">
        <v>597</v>
      </c>
      <c r="G536" s="66"/>
      <c r="H536" s="180">
        <v>61324.18</v>
      </c>
      <c r="I536" s="66"/>
      <c r="J536" s="180">
        <v>20829.905999999999</v>
      </c>
      <c r="K536" s="76"/>
    </row>
    <row r="537" spans="2:11" ht="15" customHeight="1" outlineLevel="1" x14ac:dyDescent="0.2">
      <c r="B537" s="75">
        <v>2019</v>
      </c>
      <c r="C537" s="244"/>
      <c r="D537" s="180">
        <v>69</v>
      </c>
      <c r="E537" s="180"/>
      <c r="F537" s="180">
        <v>527</v>
      </c>
      <c r="G537" s="66"/>
      <c r="H537" s="180">
        <v>60508.639999999999</v>
      </c>
      <c r="I537" s="66"/>
      <c r="J537" s="180">
        <v>16282.683999999999</v>
      </c>
      <c r="K537" s="76"/>
    </row>
    <row r="538" spans="2:11" ht="15" customHeight="1" outlineLevel="1" x14ac:dyDescent="0.2">
      <c r="B538" s="75">
        <v>2018</v>
      </c>
      <c r="C538" s="71"/>
      <c r="D538" s="76">
        <v>62</v>
      </c>
      <c r="E538" s="76"/>
      <c r="F538" s="180">
        <v>483</v>
      </c>
      <c r="G538" s="68"/>
      <c r="H538" s="180">
        <v>48009.044999999998</v>
      </c>
      <c r="I538" s="68"/>
      <c r="J538" s="76">
        <v>12489.798000000001</v>
      </c>
      <c r="K538" s="76"/>
    </row>
    <row r="539" spans="2:11" ht="15" customHeight="1" outlineLevel="1" x14ac:dyDescent="0.2">
      <c r="B539" s="75">
        <v>2017</v>
      </c>
      <c r="C539" s="71"/>
      <c r="D539" s="76">
        <v>63</v>
      </c>
      <c r="E539" s="76" t="s">
        <v>50</v>
      </c>
      <c r="F539" s="76">
        <v>443</v>
      </c>
      <c r="G539" s="228" t="s">
        <v>50</v>
      </c>
      <c r="H539" s="76">
        <v>50916.46</v>
      </c>
      <c r="I539" s="228" t="s">
        <v>50</v>
      </c>
      <c r="J539" s="76">
        <v>12375.326999999999</v>
      </c>
      <c r="K539" s="76" t="s">
        <v>50</v>
      </c>
    </row>
    <row r="540" spans="2:11" ht="15" customHeight="1" outlineLevel="1" x14ac:dyDescent="0.2">
      <c r="B540" s="44">
        <v>2016</v>
      </c>
      <c r="C540" s="71"/>
      <c r="D540" s="177">
        <v>64</v>
      </c>
      <c r="E540" s="177" t="s">
        <v>50</v>
      </c>
      <c r="F540" s="177">
        <v>346</v>
      </c>
      <c r="G540" s="228" t="s">
        <v>50</v>
      </c>
      <c r="H540" s="177">
        <v>31724.748</v>
      </c>
      <c r="I540" s="228" t="s">
        <v>50</v>
      </c>
      <c r="J540" s="177">
        <v>7699.1390000000001</v>
      </c>
      <c r="K540" s="177" t="s">
        <v>50</v>
      </c>
    </row>
    <row r="541" spans="2:11" ht="15" customHeight="1" outlineLevel="1" x14ac:dyDescent="0.2">
      <c r="B541" s="44">
        <v>2015</v>
      </c>
      <c r="C541" s="71"/>
      <c r="D541" s="177">
        <v>58</v>
      </c>
      <c r="E541" s="177" t="s">
        <v>50</v>
      </c>
      <c r="F541" s="177">
        <v>315</v>
      </c>
      <c r="G541" s="228" t="s">
        <v>50</v>
      </c>
      <c r="H541" s="177">
        <v>28438.23</v>
      </c>
      <c r="I541" s="228" t="s">
        <v>50</v>
      </c>
      <c r="J541" s="177">
        <v>6487.9610000000002</v>
      </c>
      <c r="K541" s="177" t="s">
        <v>50</v>
      </c>
    </row>
    <row r="542" spans="2:11" ht="15" customHeight="1" outlineLevel="1" x14ac:dyDescent="0.2">
      <c r="B542" s="228" t="s">
        <v>20</v>
      </c>
      <c r="C542" s="71"/>
      <c r="D542" s="76"/>
      <c r="E542" s="76"/>
      <c r="F542" s="76"/>
      <c r="G542" s="228"/>
      <c r="H542" s="76"/>
      <c r="I542" s="228"/>
      <c r="J542" s="76"/>
      <c r="K542" s="76"/>
    </row>
    <row r="543" spans="2:11" ht="15" customHeight="1" outlineLevel="1" x14ac:dyDescent="0.2">
      <c r="B543" s="75">
        <v>2020</v>
      </c>
      <c r="C543" s="71"/>
      <c r="D543" s="180">
        <v>4</v>
      </c>
      <c r="E543" s="180"/>
      <c r="F543" s="180">
        <v>25</v>
      </c>
      <c r="G543" s="66"/>
      <c r="H543" s="180">
        <v>24749.328000000001</v>
      </c>
      <c r="I543" s="66"/>
      <c r="J543" s="180">
        <v>8477.9670000000006</v>
      </c>
      <c r="K543" s="76"/>
    </row>
    <row r="544" spans="2:11" ht="15" customHeight="1" outlineLevel="1" x14ac:dyDescent="0.2">
      <c r="B544" s="75">
        <v>2019</v>
      </c>
      <c r="C544" s="244"/>
      <c r="D544" s="180">
        <v>4</v>
      </c>
      <c r="E544" s="180"/>
      <c r="F544" s="180">
        <v>27</v>
      </c>
      <c r="G544" s="66"/>
      <c r="H544" s="180">
        <v>28666.848000000002</v>
      </c>
      <c r="I544" s="66"/>
      <c r="J544" s="180">
        <v>9819.9410000000007</v>
      </c>
      <c r="K544" s="76"/>
    </row>
    <row r="545" spans="2:11" ht="15" customHeight="1" outlineLevel="1" x14ac:dyDescent="0.2">
      <c r="B545" s="75">
        <v>2018</v>
      </c>
      <c r="C545" s="71"/>
      <c r="D545" s="76">
        <v>3</v>
      </c>
      <c r="E545" s="76"/>
      <c r="F545" s="180">
        <v>26</v>
      </c>
      <c r="G545" s="68"/>
      <c r="H545" s="180">
        <v>28477.769</v>
      </c>
      <c r="I545" s="68"/>
      <c r="J545" s="76">
        <v>8945.9619999999995</v>
      </c>
      <c r="K545" s="76"/>
    </row>
    <row r="546" spans="2:11" ht="15" customHeight="1" outlineLevel="1" x14ac:dyDescent="0.2">
      <c r="B546" s="75">
        <v>2017</v>
      </c>
      <c r="C546" s="71"/>
      <c r="D546" s="76">
        <v>3</v>
      </c>
      <c r="E546" s="76" t="s">
        <v>50</v>
      </c>
      <c r="F546" s="76">
        <v>26</v>
      </c>
      <c r="G546" s="228" t="s">
        <v>50</v>
      </c>
      <c r="H546" s="76">
        <v>25071.544000000002</v>
      </c>
      <c r="I546" s="228" t="s">
        <v>50</v>
      </c>
      <c r="J546" s="76">
        <v>8388.5650000000005</v>
      </c>
      <c r="K546" s="76" t="s">
        <v>50</v>
      </c>
    </row>
    <row r="547" spans="2:11" ht="15" customHeight="1" outlineLevel="1" x14ac:dyDescent="0.2">
      <c r="B547" s="44">
        <v>2016</v>
      </c>
      <c r="C547" s="71"/>
      <c r="D547" s="177">
        <v>2</v>
      </c>
      <c r="E547" s="177" t="s">
        <v>50</v>
      </c>
      <c r="F547" s="76" t="s">
        <v>37</v>
      </c>
      <c r="G547" s="228"/>
      <c r="H547" s="76" t="s">
        <v>37</v>
      </c>
      <c r="I547" s="228"/>
      <c r="J547" s="76" t="s">
        <v>37</v>
      </c>
      <c r="K547" s="76"/>
    </row>
    <row r="548" spans="2:11" ht="15" customHeight="1" outlineLevel="1" x14ac:dyDescent="0.2">
      <c r="B548" s="44">
        <v>2015</v>
      </c>
      <c r="C548" s="71"/>
      <c r="D548" s="177">
        <v>2</v>
      </c>
      <c r="E548" s="177" t="s">
        <v>50</v>
      </c>
      <c r="F548" s="76" t="s">
        <v>37</v>
      </c>
      <c r="G548" s="228"/>
      <c r="H548" s="76" t="s">
        <v>37</v>
      </c>
      <c r="I548" s="228"/>
      <c r="J548" s="76" t="s">
        <v>37</v>
      </c>
      <c r="K548" s="76"/>
    </row>
    <row r="549" spans="2:11" ht="15" customHeight="1" outlineLevel="1" x14ac:dyDescent="0.2">
      <c r="B549" s="228" t="s">
        <v>21</v>
      </c>
      <c r="C549" s="71"/>
      <c r="D549" s="76"/>
      <c r="E549" s="76"/>
      <c r="F549" s="76"/>
      <c r="G549" s="228"/>
      <c r="H549" s="76"/>
      <c r="I549" s="228"/>
      <c r="J549" s="76"/>
      <c r="K549" s="76"/>
    </row>
    <row r="550" spans="2:11" ht="15" customHeight="1" outlineLevel="1" x14ac:dyDescent="0.2">
      <c r="B550" s="75">
        <v>2020</v>
      </c>
      <c r="C550" s="71"/>
      <c r="D550" s="180">
        <v>1</v>
      </c>
      <c r="E550" s="180"/>
      <c r="F550" s="76">
        <v>0</v>
      </c>
      <c r="G550" s="66"/>
      <c r="H550" s="76">
        <v>0</v>
      </c>
      <c r="I550" s="66"/>
      <c r="J550" s="76">
        <v>0</v>
      </c>
      <c r="K550" s="76"/>
    </row>
    <row r="551" spans="2:11" ht="15" customHeight="1" outlineLevel="1" x14ac:dyDescent="0.2">
      <c r="B551" s="75">
        <v>2019</v>
      </c>
      <c r="C551" s="244"/>
      <c r="D551" s="180">
        <v>2</v>
      </c>
      <c r="E551" s="180"/>
      <c r="F551" s="180" t="s">
        <v>37</v>
      </c>
      <c r="G551" s="66"/>
      <c r="H551" s="180" t="s">
        <v>37</v>
      </c>
      <c r="I551" s="66"/>
      <c r="J551" s="180" t="s">
        <v>37</v>
      </c>
      <c r="K551" s="76"/>
    </row>
    <row r="552" spans="2:11" ht="15" customHeight="1" outlineLevel="1" x14ac:dyDescent="0.2">
      <c r="B552" s="75">
        <v>2018</v>
      </c>
      <c r="C552" s="71"/>
      <c r="D552" s="76">
        <v>3</v>
      </c>
      <c r="E552" s="76"/>
      <c r="F552" s="76" t="s">
        <v>37</v>
      </c>
      <c r="G552" s="68"/>
      <c r="H552" s="76" t="s">
        <v>37</v>
      </c>
      <c r="I552" s="68"/>
      <c r="J552" s="76" t="s">
        <v>37</v>
      </c>
      <c r="K552" s="76"/>
    </row>
    <row r="553" spans="2:11" ht="15" customHeight="1" outlineLevel="1" x14ac:dyDescent="0.2">
      <c r="B553" s="75">
        <v>2017</v>
      </c>
      <c r="C553" s="71"/>
      <c r="D553" s="76">
        <v>4</v>
      </c>
      <c r="E553" s="76" t="s">
        <v>50</v>
      </c>
      <c r="F553" s="76">
        <v>50</v>
      </c>
      <c r="G553" s="228" t="s">
        <v>50</v>
      </c>
      <c r="H553" s="76">
        <v>3799.8580000000002</v>
      </c>
      <c r="I553" s="228" t="s">
        <v>50</v>
      </c>
      <c r="J553" s="76">
        <v>961.28300000000002</v>
      </c>
      <c r="K553" s="76" t="s">
        <v>50</v>
      </c>
    </row>
    <row r="554" spans="2:11" ht="15" customHeight="1" outlineLevel="1" x14ac:dyDescent="0.2">
      <c r="B554" s="44">
        <v>2016</v>
      </c>
      <c r="C554" s="71"/>
      <c r="D554" s="177">
        <v>4</v>
      </c>
      <c r="E554" s="177" t="s">
        <v>50</v>
      </c>
      <c r="F554" s="76" t="s">
        <v>37</v>
      </c>
      <c r="G554" s="228"/>
      <c r="H554" s="76" t="s">
        <v>37</v>
      </c>
      <c r="I554" s="228"/>
      <c r="J554" s="76" t="s">
        <v>37</v>
      </c>
      <c r="K554" s="76"/>
    </row>
    <row r="555" spans="2:11" ht="15" customHeight="1" outlineLevel="1" x14ac:dyDescent="0.2">
      <c r="B555" s="44">
        <v>2015</v>
      </c>
      <c r="C555" s="71"/>
      <c r="D555" s="177">
        <v>3</v>
      </c>
      <c r="E555" s="177" t="s">
        <v>50</v>
      </c>
      <c r="F555" s="76" t="s">
        <v>37</v>
      </c>
      <c r="G555" s="228"/>
      <c r="H555" s="76" t="s">
        <v>37</v>
      </c>
      <c r="I555" s="228"/>
      <c r="J555" s="76" t="s">
        <v>37</v>
      </c>
      <c r="K555" s="76"/>
    </row>
    <row r="556" spans="2:11" ht="15" customHeight="1" outlineLevel="1" x14ac:dyDescent="0.2">
      <c r="B556" s="228" t="s">
        <v>22</v>
      </c>
      <c r="C556" s="71"/>
      <c r="D556" s="76"/>
      <c r="E556" s="76"/>
      <c r="F556" s="76"/>
      <c r="G556" s="228"/>
      <c r="H556" s="76"/>
      <c r="I556" s="228"/>
      <c r="J556" s="76"/>
      <c r="K556" s="76"/>
    </row>
    <row r="557" spans="2:11" ht="15" customHeight="1" outlineLevel="1" x14ac:dyDescent="0.2">
      <c r="B557" s="75">
        <v>2020</v>
      </c>
      <c r="C557" s="71"/>
      <c r="D557" s="180">
        <v>120</v>
      </c>
      <c r="E557" s="180"/>
      <c r="F557" s="180">
        <v>844</v>
      </c>
      <c r="G557" s="66"/>
      <c r="H557" s="180">
        <v>40899.345999999998</v>
      </c>
      <c r="I557" s="66"/>
      <c r="J557" s="180">
        <v>14755.263999999999</v>
      </c>
      <c r="K557" s="76"/>
    </row>
    <row r="558" spans="2:11" ht="15" customHeight="1" outlineLevel="1" x14ac:dyDescent="0.2">
      <c r="B558" s="75">
        <v>2019</v>
      </c>
      <c r="C558" s="244"/>
      <c r="D558" s="180">
        <v>113</v>
      </c>
      <c r="E558" s="180"/>
      <c r="F558" s="180">
        <v>820</v>
      </c>
      <c r="G558" s="66"/>
      <c r="H558" s="180">
        <v>48516.705999999998</v>
      </c>
      <c r="I558" s="66"/>
      <c r="J558" s="180">
        <v>15179.415000000001</v>
      </c>
      <c r="K558" s="76"/>
    </row>
    <row r="559" spans="2:11" ht="15" customHeight="1" outlineLevel="1" x14ac:dyDescent="0.2">
      <c r="B559" s="75">
        <v>2018</v>
      </c>
      <c r="C559" s="71"/>
      <c r="D559" s="76">
        <v>107</v>
      </c>
      <c r="E559" s="76"/>
      <c r="F559" s="180">
        <v>761</v>
      </c>
      <c r="G559" s="68"/>
      <c r="H559" s="180">
        <v>42616.03</v>
      </c>
      <c r="I559" s="68"/>
      <c r="J559" s="76">
        <v>14462.901</v>
      </c>
      <c r="K559" s="76"/>
    </row>
    <row r="560" spans="2:11" ht="15" customHeight="1" outlineLevel="1" x14ac:dyDescent="0.2">
      <c r="B560" s="75">
        <v>2017</v>
      </c>
      <c r="C560" s="71"/>
      <c r="D560" s="76">
        <v>97</v>
      </c>
      <c r="E560" s="76" t="s">
        <v>50</v>
      </c>
      <c r="F560" s="76">
        <v>563</v>
      </c>
      <c r="G560" s="228" t="s">
        <v>50</v>
      </c>
      <c r="H560" s="76">
        <v>30847.838</v>
      </c>
      <c r="I560" s="228" t="s">
        <v>50</v>
      </c>
      <c r="J560" s="76">
        <v>11312.460999999999</v>
      </c>
      <c r="K560" s="76" t="s">
        <v>50</v>
      </c>
    </row>
    <row r="561" spans="2:11" ht="15" customHeight="1" outlineLevel="1" x14ac:dyDescent="0.2">
      <c r="B561" s="44">
        <v>2016</v>
      </c>
      <c r="C561" s="71"/>
      <c r="D561" s="177">
        <v>94</v>
      </c>
      <c r="E561" s="177" t="s">
        <v>50</v>
      </c>
      <c r="F561" s="179">
        <v>525</v>
      </c>
      <c r="G561" s="228" t="s">
        <v>50</v>
      </c>
      <c r="H561" s="177">
        <v>23189.152999999998</v>
      </c>
      <c r="I561" s="228" t="s">
        <v>50</v>
      </c>
      <c r="J561" s="177">
        <v>8168.0360000000001</v>
      </c>
      <c r="K561" s="177" t="s">
        <v>50</v>
      </c>
    </row>
    <row r="562" spans="2:11" ht="15" customHeight="1" outlineLevel="1" x14ac:dyDescent="0.2">
      <c r="B562" s="44">
        <v>2015</v>
      </c>
      <c r="C562" s="71"/>
      <c r="D562" s="177">
        <v>98</v>
      </c>
      <c r="E562" s="177" t="s">
        <v>50</v>
      </c>
      <c r="F562" s="177">
        <v>559</v>
      </c>
      <c r="G562" s="228" t="s">
        <v>50</v>
      </c>
      <c r="H562" s="177">
        <v>24019.431</v>
      </c>
      <c r="I562" s="228" t="s">
        <v>50</v>
      </c>
      <c r="J562" s="177">
        <v>8009.0140000000001</v>
      </c>
      <c r="K562" s="177" t="s">
        <v>50</v>
      </c>
    </row>
    <row r="563" spans="2:11" ht="15" customHeight="1" outlineLevel="1" x14ac:dyDescent="0.2">
      <c r="B563" s="228" t="s">
        <v>23</v>
      </c>
      <c r="C563" s="71"/>
      <c r="D563" s="76"/>
      <c r="E563" s="76"/>
      <c r="F563" s="76"/>
      <c r="G563" s="228"/>
      <c r="H563" s="76"/>
      <c r="I563" s="228"/>
      <c r="J563" s="76"/>
      <c r="K563" s="76"/>
    </row>
    <row r="564" spans="2:11" ht="15" customHeight="1" outlineLevel="1" x14ac:dyDescent="0.2">
      <c r="B564" s="75">
        <v>2020</v>
      </c>
      <c r="C564" s="71"/>
      <c r="D564" s="180">
        <v>234</v>
      </c>
      <c r="E564" s="180"/>
      <c r="F564" s="180">
        <v>621</v>
      </c>
      <c r="G564" s="66"/>
      <c r="H564" s="180">
        <v>226217.78200000001</v>
      </c>
      <c r="I564" s="66"/>
      <c r="J564" s="180">
        <v>23776.235000000001</v>
      </c>
      <c r="K564" s="76"/>
    </row>
    <row r="565" spans="2:11" ht="15" customHeight="1" outlineLevel="1" x14ac:dyDescent="0.2">
      <c r="B565" s="75">
        <v>2019</v>
      </c>
      <c r="C565" s="244"/>
      <c r="D565" s="180">
        <v>232</v>
      </c>
      <c r="E565" s="180"/>
      <c r="F565" s="180">
        <v>607</v>
      </c>
      <c r="G565" s="66"/>
      <c r="H565" s="180">
        <v>215591.36900000001</v>
      </c>
      <c r="I565" s="66"/>
      <c r="J565" s="180">
        <v>19581.137999999999</v>
      </c>
      <c r="K565" s="76"/>
    </row>
    <row r="566" spans="2:11" ht="15" customHeight="1" outlineLevel="1" x14ac:dyDescent="0.2">
      <c r="B566" s="75">
        <v>2018</v>
      </c>
      <c r="C566" s="71"/>
      <c r="D566" s="76">
        <v>224</v>
      </c>
      <c r="E566" s="76"/>
      <c r="F566" s="180">
        <v>574</v>
      </c>
      <c r="G566" s="68"/>
      <c r="H566" s="180">
        <v>197895.56700000001</v>
      </c>
      <c r="I566" s="68"/>
      <c r="J566" s="76">
        <v>15797.585999999999</v>
      </c>
      <c r="K566" s="76"/>
    </row>
    <row r="567" spans="2:11" ht="15" customHeight="1" outlineLevel="1" x14ac:dyDescent="0.2">
      <c r="B567" s="75">
        <v>2017</v>
      </c>
      <c r="C567" s="71"/>
      <c r="D567" s="76">
        <v>218</v>
      </c>
      <c r="E567" s="76" t="s">
        <v>50</v>
      </c>
      <c r="F567" s="76">
        <v>553</v>
      </c>
      <c r="G567" s="228" t="s">
        <v>50</v>
      </c>
      <c r="H567" s="76">
        <v>180876.492</v>
      </c>
      <c r="I567" s="228" t="s">
        <v>50</v>
      </c>
      <c r="J567" s="76">
        <v>13271.716</v>
      </c>
      <c r="K567" s="76" t="s">
        <v>50</v>
      </c>
    </row>
    <row r="568" spans="2:11" ht="15" customHeight="1" outlineLevel="1" x14ac:dyDescent="0.2">
      <c r="B568" s="44">
        <v>2016</v>
      </c>
      <c r="C568" s="71"/>
      <c r="D568" s="177">
        <v>211</v>
      </c>
      <c r="E568" s="177" t="s">
        <v>50</v>
      </c>
      <c r="F568" s="177">
        <v>543</v>
      </c>
      <c r="G568" s="228" t="s">
        <v>50</v>
      </c>
      <c r="H568" s="177">
        <v>140233.239</v>
      </c>
      <c r="I568" s="228" t="s">
        <v>50</v>
      </c>
      <c r="J568" s="177">
        <v>10694.491</v>
      </c>
      <c r="K568" s="177" t="s">
        <v>50</v>
      </c>
    </row>
    <row r="569" spans="2:11" ht="15" customHeight="1" outlineLevel="1" x14ac:dyDescent="0.2">
      <c r="B569" s="44">
        <v>2015</v>
      </c>
      <c r="C569" s="71"/>
      <c r="D569" s="177">
        <v>233</v>
      </c>
      <c r="E569" s="177" t="s">
        <v>50</v>
      </c>
      <c r="F569" s="177">
        <v>518</v>
      </c>
      <c r="G569" s="228" t="s">
        <v>50</v>
      </c>
      <c r="H569" s="177">
        <v>135644.06299999999</v>
      </c>
      <c r="I569" s="228" t="s">
        <v>50</v>
      </c>
      <c r="J569" s="177">
        <v>11130.423000000001</v>
      </c>
      <c r="K569" s="177" t="s">
        <v>50</v>
      </c>
    </row>
    <row r="570" spans="2:11" ht="15" customHeight="1" outlineLevel="1" x14ac:dyDescent="0.2">
      <c r="B570" s="228" t="s">
        <v>24</v>
      </c>
      <c r="C570" s="71"/>
      <c r="D570" s="76"/>
      <c r="E570" s="76"/>
      <c r="F570" s="76"/>
      <c r="G570" s="228"/>
      <c r="H570" s="76"/>
      <c r="I570" s="228"/>
      <c r="J570" s="76"/>
      <c r="K570" s="76"/>
    </row>
    <row r="571" spans="2:11" ht="15" customHeight="1" outlineLevel="1" x14ac:dyDescent="0.2">
      <c r="B571" s="75">
        <v>2020</v>
      </c>
      <c r="C571" s="71"/>
      <c r="D571" s="180">
        <v>73</v>
      </c>
      <c r="E571" s="180"/>
      <c r="F571" s="180">
        <v>105</v>
      </c>
      <c r="G571" s="66"/>
      <c r="H571" s="180">
        <v>8802.6049999999996</v>
      </c>
      <c r="I571" s="66"/>
      <c r="J571" s="180">
        <v>4662.5889999999999</v>
      </c>
      <c r="K571" s="76"/>
    </row>
    <row r="572" spans="2:11" ht="15" customHeight="1" outlineLevel="1" x14ac:dyDescent="0.2">
      <c r="B572" s="75">
        <v>2019</v>
      </c>
      <c r="C572" s="244"/>
      <c r="D572" s="180">
        <v>72</v>
      </c>
      <c r="E572" s="180"/>
      <c r="F572" s="180">
        <v>106</v>
      </c>
      <c r="G572" s="66"/>
      <c r="H572" s="180">
        <v>11245.805</v>
      </c>
      <c r="I572" s="66"/>
      <c r="J572" s="180">
        <v>7359.8090000000002</v>
      </c>
      <c r="K572" s="76"/>
    </row>
    <row r="573" spans="2:11" ht="15" customHeight="1" outlineLevel="1" x14ac:dyDescent="0.2">
      <c r="B573" s="75">
        <v>2018</v>
      </c>
      <c r="C573" s="71"/>
      <c r="D573" s="76">
        <v>69</v>
      </c>
      <c r="E573" s="76"/>
      <c r="F573" s="76" t="s">
        <v>37</v>
      </c>
      <c r="G573" s="68"/>
      <c r="H573" s="76" t="s">
        <v>37</v>
      </c>
      <c r="I573" s="68"/>
      <c r="J573" s="76" t="s">
        <v>37</v>
      </c>
      <c r="K573" s="76"/>
    </row>
    <row r="574" spans="2:11" ht="15" customHeight="1" outlineLevel="1" x14ac:dyDescent="0.2">
      <c r="B574" s="75">
        <v>2017</v>
      </c>
      <c r="C574" s="71"/>
      <c r="D574" s="76">
        <v>63</v>
      </c>
      <c r="E574" s="76" t="s">
        <v>50</v>
      </c>
      <c r="F574" s="76">
        <v>102</v>
      </c>
      <c r="G574" s="228" t="s">
        <v>50</v>
      </c>
      <c r="H574" s="76">
        <v>11016.914000000001</v>
      </c>
      <c r="I574" s="228" t="s">
        <v>50</v>
      </c>
      <c r="J574" s="76">
        <v>7253.4229999999998</v>
      </c>
      <c r="K574" s="76" t="s">
        <v>50</v>
      </c>
    </row>
    <row r="575" spans="2:11" ht="15" customHeight="1" outlineLevel="1" x14ac:dyDescent="0.2">
      <c r="B575" s="44">
        <v>2016</v>
      </c>
      <c r="C575" s="71"/>
      <c r="D575" s="177">
        <v>66</v>
      </c>
      <c r="E575" s="177" t="s">
        <v>50</v>
      </c>
      <c r="F575" s="177">
        <v>100</v>
      </c>
      <c r="G575" s="228" t="s">
        <v>50</v>
      </c>
      <c r="H575" s="177">
        <v>10748.116</v>
      </c>
      <c r="I575" s="228" t="s">
        <v>50</v>
      </c>
      <c r="J575" s="177">
        <v>7258.6959999999999</v>
      </c>
      <c r="K575" s="177" t="s">
        <v>50</v>
      </c>
    </row>
    <row r="576" spans="2:11" ht="15" customHeight="1" outlineLevel="1" x14ac:dyDescent="0.2">
      <c r="B576" s="44">
        <v>2015</v>
      </c>
      <c r="C576" s="71"/>
      <c r="D576" s="177">
        <v>67</v>
      </c>
      <c r="E576" s="177" t="s">
        <v>50</v>
      </c>
      <c r="F576" s="177">
        <v>100</v>
      </c>
      <c r="G576" s="228" t="s">
        <v>50</v>
      </c>
      <c r="H576" s="177">
        <v>10374.142</v>
      </c>
      <c r="I576" s="228" t="s">
        <v>50</v>
      </c>
      <c r="J576" s="177">
        <v>6912.6679999999997</v>
      </c>
      <c r="K576" s="177" t="s">
        <v>50</v>
      </c>
    </row>
    <row r="577" spans="2:11" ht="15" customHeight="1" outlineLevel="1" x14ac:dyDescent="0.2">
      <c r="B577" s="228" t="s">
        <v>25</v>
      </c>
      <c r="C577" s="71"/>
      <c r="D577" s="76"/>
      <c r="E577" s="76"/>
      <c r="F577" s="76"/>
      <c r="G577" s="228"/>
      <c r="H577" s="76"/>
      <c r="I577" s="228"/>
      <c r="J577" s="76"/>
      <c r="K577" s="76"/>
    </row>
    <row r="578" spans="2:11" ht="15" customHeight="1" outlineLevel="1" x14ac:dyDescent="0.2">
      <c r="B578" s="75">
        <v>2020</v>
      </c>
      <c r="C578" s="71"/>
      <c r="D578" s="180">
        <v>237</v>
      </c>
      <c r="E578" s="180"/>
      <c r="F578" s="180">
        <v>554</v>
      </c>
      <c r="G578" s="66"/>
      <c r="H578" s="180">
        <v>9776.134</v>
      </c>
      <c r="I578" s="66"/>
      <c r="J578" s="180">
        <v>2477.203</v>
      </c>
      <c r="K578" s="76"/>
    </row>
    <row r="579" spans="2:11" ht="15" customHeight="1" outlineLevel="1" x14ac:dyDescent="0.2">
      <c r="B579" s="75">
        <v>2019</v>
      </c>
      <c r="C579" s="244"/>
      <c r="D579" s="180">
        <v>253</v>
      </c>
      <c r="E579" s="180"/>
      <c r="F579" s="180">
        <v>617</v>
      </c>
      <c r="G579" s="66"/>
      <c r="H579" s="180">
        <v>17616.567999999999</v>
      </c>
      <c r="I579" s="66"/>
      <c r="J579" s="180">
        <v>6160.4139999999998</v>
      </c>
      <c r="K579" s="76"/>
    </row>
    <row r="580" spans="2:11" ht="15" customHeight="1" outlineLevel="1" x14ac:dyDescent="0.2">
      <c r="B580" s="75">
        <v>2018</v>
      </c>
      <c r="C580" s="71"/>
      <c r="D580" s="76">
        <v>251</v>
      </c>
      <c r="E580" s="76"/>
      <c r="F580" s="180">
        <v>572</v>
      </c>
      <c r="G580" s="68"/>
      <c r="H580" s="180">
        <v>18010.564999999999</v>
      </c>
      <c r="I580" s="68"/>
      <c r="J580" s="76">
        <v>6621.1059999999998</v>
      </c>
      <c r="K580" s="76"/>
    </row>
    <row r="581" spans="2:11" ht="15" customHeight="1" outlineLevel="1" x14ac:dyDescent="0.2">
      <c r="B581" s="75">
        <v>2017</v>
      </c>
      <c r="C581" s="71"/>
      <c r="D581" s="76">
        <v>225</v>
      </c>
      <c r="E581" s="76" t="s">
        <v>50</v>
      </c>
      <c r="F581" s="76">
        <v>500</v>
      </c>
      <c r="G581" s="228" t="s">
        <v>50</v>
      </c>
      <c r="H581" s="76">
        <v>15825.416999999999</v>
      </c>
      <c r="I581" s="228" t="s">
        <v>50</v>
      </c>
      <c r="J581" s="76">
        <v>5652.4660000000003</v>
      </c>
      <c r="K581" s="76" t="s">
        <v>50</v>
      </c>
    </row>
    <row r="582" spans="2:11" ht="15" customHeight="1" outlineLevel="1" x14ac:dyDescent="0.2">
      <c r="B582" s="44">
        <v>2016</v>
      </c>
      <c r="C582" s="71"/>
      <c r="D582" s="177">
        <v>202</v>
      </c>
      <c r="E582" s="177" t="s">
        <v>50</v>
      </c>
      <c r="F582" s="177">
        <v>457</v>
      </c>
      <c r="G582" s="228" t="s">
        <v>50</v>
      </c>
      <c r="H582" s="177">
        <v>13386.823</v>
      </c>
      <c r="I582" s="228" t="s">
        <v>50</v>
      </c>
      <c r="J582" s="177">
        <v>4645.0569999999998</v>
      </c>
      <c r="K582" s="177" t="s">
        <v>50</v>
      </c>
    </row>
    <row r="583" spans="2:11" ht="15" customHeight="1" outlineLevel="1" x14ac:dyDescent="0.2">
      <c r="B583" s="44">
        <v>2015</v>
      </c>
      <c r="C583" s="71"/>
      <c r="D583" s="177">
        <v>200</v>
      </c>
      <c r="E583" s="177" t="s">
        <v>50</v>
      </c>
      <c r="F583" s="177">
        <v>446</v>
      </c>
      <c r="G583" s="228" t="s">
        <v>50</v>
      </c>
      <c r="H583" s="177">
        <v>12021.055</v>
      </c>
      <c r="I583" s="228" t="s">
        <v>50</v>
      </c>
      <c r="J583" s="177">
        <v>3379.2150000000001</v>
      </c>
      <c r="K583" s="177" t="s">
        <v>50</v>
      </c>
    </row>
    <row r="584" spans="2:11" ht="15" customHeight="1" outlineLevel="1" x14ac:dyDescent="0.2">
      <c r="B584" s="228" t="s">
        <v>26</v>
      </c>
      <c r="C584" s="71"/>
      <c r="D584" s="76"/>
      <c r="E584" s="76"/>
      <c r="F584" s="76"/>
      <c r="G584" s="228"/>
      <c r="H584" s="76"/>
      <c r="I584" s="228"/>
      <c r="J584" s="76"/>
      <c r="K584" s="76"/>
    </row>
    <row r="585" spans="2:11" ht="15" customHeight="1" outlineLevel="1" x14ac:dyDescent="0.2">
      <c r="B585" s="75">
        <v>2020</v>
      </c>
      <c r="C585" s="71"/>
      <c r="D585" s="180">
        <v>14</v>
      </c>
      <c r="E585" s="180"/>
      <c r="F585" s="180">
        <v>31</v>
      </c>
      <c r="G585" s="66"/>
      <c r="H585" s="180">
        <v>6954.8739999999998</v>
      </c>
      <c r="I585" s="66"/>
      <c r="J585" s="180">
        <v>3460.944</v>
      </c>
      <c r="K585" s="76"/>
    </row>
    <row r="586" spans="2:11" ht="15" customHeight="1" outlineLevel="1" x14ac:dyDescent="0.2">
      <c r="B586" s="75">
        <v>2019</v>
      </c>
      <c r="C586" s="244"/>
      <c r="D586" s="180">
        <v>11</v>
      </c>
      <c r="E586" s="180"/>
      <c r="F586" s="180">
        <v>23</v>
      </c>
      <c r="G586" s="66"/>
      <c r="H586" s="180">
        <v>618.65899999999999</v>
      </c>
      <c r="I586" s="66"/>
      <c r="J586" s="180">
        <v>452.02800000000002</v>
      </c>
      <c r="K586" s="76"/>
    </row>
    <row r="587" spans="2:11" ht="15" customHeight="1" outlineLevel="1" x14ac:dyDescent="0.2">
      <c r="B587" s="75">
        <v>2018</v>
      </c>
      <c r="C587" s="71"/>
      <c r="D587" s="76">
        <v>9</v>
      </c>
      <c r="E587" s="76"/>
      <c r="F587" s="180">
        <v>11</v>
      </c>
      <c r="G587" s="68"/>
      <c r="H587" s="180">
        <v>263.12900000000002</v>
      </c>
      <c r="I587" s="68"/>
      <c r="J587" s="76">
        <v>105.91</v>
      </c>
      <c r="K587" s="76"/>
    </row>
    <row r="588" spans="2:11" ht="15" customHeight="1" outlineLevel="1" x14ac:dyDescent="0.2">
      <c r="B588" s="75">
        <v>2017</v>
      </c>
      <c r="C588" s="71"/>
      <c r="D588" s="76">
        <v>8</v>
      </c>
      <c r="E588" s="76" t="s">
        <v>50</v>
      </c>
      <c r="F588" s="76">
        <v>10</v>
      </c>
      <c r="G588" s="228" t="s">
        <v>50</v>
      </c>
      <c r="H588" s="76">
        <v>234.904</v>
      </c>
      <c r="I588" s="228" t="s">
        <v>50</v>
      </c>
      <c r="J588" s="76">
        <v>97.772999999999996</v>
      </c>
      <c r="K588" s="76" t="s">
        <v>50</v>
      </c>
    </row>
    <row r="589" spans="2:11" ht="15" customHeight="1" outlineLevel="1" x14ac:dyDescent="0.2">
      <c r="B589" s="44">
        <v>2016</v>
      </c>
      <c r="C589" s="71"/>
      <c r="D589" s="177">
        <v>7</v>
      </c>
      <c r="E589" s="177" t="s">
        <v>50</v>
      </c>
      <c r="F589" s="179">
        <v>9</v>
      </c>
      <c r="G589" s="228" t="s">
        <v>50</v>
      </c>
      <c r="H589" s="177">
        <v>240.63499999999999</v>
      </c>
      <c r="I589" s="228" t="s">
        <v>50</v>
      </c>
      <c r="J589" s="177">
        <v>99.33</v>
      </c>
      <c r="K589" s="177" t="s">
        <v>50</v>
      </c>
    </row>
    <row r="590" spans="2:11" ht="15" customHeight="1" outlineLevel="1" x14ac:dyDescent="0.2">
      <c r="B590" s="44">
        <v>2015</v>
      </c>
      <c r="C590" s="71"/>
      <c r="D590" s="177">
        <v>7</v>
      </c>
      <c r="E590" s="177" t="s">
        <v>50</v>
      </c>
      <c r="F590" s="177">
        <v>9</v>
      </c>
      <c r="G590" s="228" t="s">
        <v>50</v>
      </c>
      <c r="H590" s="177">
        <v>268.86</v>
      </c>
      <c r="I590" s="228" t="s">
        <v>50</v>
      </c>
      <c r="J590" s="177">
        <v>47.274000000000001</v>
      </c>
      <c r="K590" s="177" t="s">
        <v>50</v>
      </c>
    </row>
    <row r="591" spans="2:11" ht="15" customHeight="1" outlineLevel="1" x14ac:dyDescent="0.2">
      <c r="B591" s="228" t="s">
        <v>27</v>
      </c>
      <c r="C591" s="71"/>
      <c r="D591" s="76"/>
      <c r="E591" s="76"/>
      <c r="F591" s="76"/>
      <c r="G591" s="228"/>
      <c r="H591" s="76"/>
      <c r="I591" s="228"/>
      <c r="J591" s="76"/>
      <c r="K591" s="76"/>
    </row>
    <row r="592" spans="2:11" ht="15" customHeight="1" outlineLevel="1" x14ac:dyDescent="0.2">
      <c r="B592" s="75">
        <v>2020</v>
      </c>
      <c r="C592" s="71"/>
      <c r="D592" s="180">
        <v>28</v>
      </c>
      <c r="E592" s="180"/>
      <c r="F592" s="180">
        <v>40</v>
      </c>
      <c r="G592" s="66"/>
      <c r="H592" s="180">
        <v>995.45899999999995</v>
      </c>
      <c r="I592" s="66"/>
      <c r="J592" s="180">
        <v>370.84899999999999</v>
      </c>
      <c r="K592" s="76"/>
    </row>
    <row r="593" spans="2:11" ht="15" customHeight="1" outlineLevel="1" x14ac:dyDescent="0.2">
      <c r="B593" s="75">
        <v>2019</v>
      </c>
      <c r="C593" s="244"/>
      <c r="D593" s="180">
        <v>30</v>
      </c>
      <c r="E593" s="180"/>
      <c r="F593" s="180">
        <v>40</v>
      </c>
      <c r="G593" s="66"/>
      <c r="H593" s="180">
        <v>953.72500000000002</v>
      </c>
      <c r="I593" s="66"/>
      <c r="J593" s="180">
        <v>420.40199999999999</v>
      </c>
      <c r="K593" s="76"/>
    </row>
    <row r="594" spans="2:11" ht="15" customHeight="1" outlineLevel="1" x14ac:dyDescent="0.2">
      <c r="B594" s="75">
        <v>2018</v>
      </c>
      <c r="C594" s="71"/>
      <c r="D594" s="76">
        <v>31</v>
      </c>
      <c r="E594" s="76"/>
      <c r="F594" s="180">
        <v>38</v>
      </c>
      <c r="G594" s="68"/>
      <c r="H594" s="180">
        <v>837.49099999999999</v>
      </c>
      <c r="I594" s="68"/>
      <c r="J594" s="76">
        <v>310.70800000000003</v>
      </c>
      <c r="K594" s="76"/>
    </row>
    <row r="595" spans="2:11" ht="15" customHeight="1" outlineLevel="1" x14ac:dyDescent="0.2">
      <c r="B595" s="75">
        <v>2017</v>
      </c>
      <c r="C595" s="71"/>
      <c r="D595" s="76">
        <v>27</v>
      </c>
      <c r="E595" s="76" t="s">
        <v>50</v>
      </c>
      <c r="F595" s="76">
        <v>31</v>
      </c>
      <c r="G595" s="228" t="s">
        <v>50</v>
      </c>
      <c r="H595" s="76">
        <v>491.88299999999998</v>
      </c>
      <c r="I595" s="228" t="s">
        <v>50</v>
      </c>
      <c r="J595" s="76">
        <v>196.339</v>
      </c>
      <c r="K595" s="76" t="s">
        <v>50</v>
      </c>
    </row>
    <row r="596" spans="2:11" ht="15" customHeight="1" outlineLevel="1" x14ac:dyDescent="0.2">
      <c r="B596" s="44">
        <v>2016</v>
      </c>
      <c r="C596" s="71"/>
      <c r="D596" s="177">
        <v>20</v>
      </c>
      <c r="E596" s="177" t="s">
        <v>50</v>
      </c>
      <c r="F596" s="179">
        <v>20</v>
      </c>
      <c r="G596" s="228" t="s">
        <v>50</v>
      </c>
      <c r="H596" s="177">
        <v>324.52699999999999</v>
      </c>
      <c r="I596" s="228" t="s">
        <v>50</v>
      </c>
      <c r="J596" s="177">
        <v>65.472999999999999</v>
      </c>
      <c r="K596" s="177" t="s">
        <v>50</v>
      </c>
    </row>
    <row r="597" spans="2:11" ht="15" customHeight="1" outlineLevel="1" x14ac:dyDescent="0.2">
      <c r="B597" s="44">
        <v>2015</v>
      </c>
      <c r="C597" s="71"/>
      <c r="D597" s="177">
        <v>21</v>
      </c>
      <c r="E597" s="177" t="s">
        <v>50</v>
      </c>
      <c r="F597" s="177">
        <v>21</v>
      </c>
      <c r="G597" s="228" t="s">
        <v>50</v>
      </c>
      <c r="H597" s="177">
        <v>65.433000000000007</v>
      </c>
      <c r="I597" s="228" t="s">
        <v>50</v>
      </c>
      <c r="J597" s="177">
        <v>43.348999999999997</v>
      </c>
      <c r="K597" s="177" t="s">
        <v>50</v>
      </c>
    </row>
    <row r="598" spans="2:11" ht="15" customHeight="1" outlineLevel="1" x14ac:dyDescent="0.2">
      <c r="B598" s="228" t="s">
        <v>28</v>
      </c>
      <c r="C598" s="71"/>
      <c r="D598" s="76"/>
      <c r="E598" s="76"/>
      <c r="F598" s="76"/>
      <c r="G598" s="228"/>
      <c r="H598" s="76"/>
      <c r="I598" s="228"/>
      <c r="J598" s="76"/>
      <c r="K598" s="76"/>
    </row>
    <row r="599" spans="2:11" ht="15" customHeight="1" outlineLevel="1" x14ac:dyDescent="0.2">
      <c r="B599" s="75">
        <v>2020</v>
      </c>
      <c r="C599" s="71"/>
      <c r="D599" s="180">
        <v>84</v>
      </c>
      <c r="E599" s="180"/>
      <c r="F599" s="180">
        <v>163</v>
      </c>
      <c r="G599" s="66"/>
      <c r="H599" s="180">
        <v>3400.0720000000001</v>
      </c>
      <c r="I599" s="66"/>
      <c r="J599" s="180">
        <v>2597.0189999999998</v>
      </c>
      <c r="K599" s="76"/>
    </row>
    <row r="600" spans="2:11" ht="15" customHeight="1" outlineLevel="1" x14ac:dyDescent="0.2">
      <c r="B600" s="75">
        <v>2019</v>
      </c>
      <c r="C600" s="244"/>
      <c r="D600" s="180">
        <v>82</v>
      </c>
      <c r="E600" s="180"/>
      <c r="F600" s="180">
        <v>156</v>
      </c>
      <c r="G600" s="66"/>
      <c r="H600" s="180">
        <v>3592.3910000000001</v>
      </c>
      <c r="I600" s="66"/>
      <c r="J600" s="180">
        <v>2753.6210000000001</v>
      </c>
      <c r="K600" s="76"/>
    </row>
    <row r="601" spans="2:11" ht="15" customHeight="1" outlineLevel="1" x14ac:dyDescent="0.2">
      <c r="B601" s="75">
        <v>2018</v>
      </c>
      <c r="C601" s="71"/>
      <c r="D601" s="76">
        <v>76</v>
      </c>
      <c r="E601" s="76"/>
      <c r="F601" s="180">
        <v>147</v>
      </c>
      <c r="G601" s="68"/>
      <c r="H601" s="180">
        <v>2198.1790000000001</v>
      </c>
      <c r="I601" s="68"/>
      <c r="J601" s="76">
        <v>1643.0419999999999</v>
      </c>
      <c r="K601" s="76"/>
    </row>
    <row r="602" spans="2:11" ht="15" customHeight="1" outlineLevel="1" x14ac:dyDescent="0.2">
      <c r="B602" s="75">
        <v>2017</v>
      </c>
      <c r="C602" s="71"/>
      <c r="D602" s="76">
        <v>70</v>
      </c>
      <c r="E602" s="76" t="s">
        <v>50</v>
      </c>
      <c r="F602" s="76">
        <v>133</v>
      </c>
      <c r="G602" s="228" t="s">
        <v>50</v>
      </c>
      <c r="H602" s="76">
        <v>2449.5990000000002</v>
      </c>
      <c r="I602" s="228" t="s">
        <v>50</v>
      </c>
      <c r="J602" s="76">
        <v>1559.643</v>
      </c>
      <c r="K602" s="76" t="s">
        <v>50</v>
      </c>
    </row>
    <row r="603" spans="2:11" ht="15" customHeight="1" outlineLevel="1" x14ac:dyDescent="0.2">
      <c r="B603" s="44">
        <v>2016</v>
      </c>
      <c r="C603" s="71"/>
      <c r="D603" s="177">
        <v>64</v>
      </c>
      <c r="E603" s="177" t="s">
        <v>50</v>
      </c>
      <c r="F603" s="179">
        <v>110</v>
      </c>
      <c r="G603" s="228" t="s">
        <v>50</v>
      </c>
      <c r="H603" s="177">
        <v>2385.4920000000002</v>
      </c>
      <c r="I603" s="228" t="s">
        <v>50</v>
      </c>
      <c r="J603" s="177">
        <v>1710.346</v>
      </c>
      <c r="K603" s="177" t="s">
        <v>50</v>
      </c>
    </row>
    <row r="604" spans="2:11" ht="15" customHeight="1" outlineLevel="1" x14ac:dyDescent="0.2">
      <c r="B604" s="44">
        <v>2015</v>
      </c>
      <c r="C604" s="71"/>
      <c r="D604" s="177">
        <v>65</v>
      </c>
      <c r="E604" s="177" t="s">
        <v>50</v>
      </c>
      <c r="F604" s="177">
        <v>105</v>
      </c>
      <c r="G604" s="228" t="s">
        <v>50</v>
      </c>
      <c r="H604" s="177">
        <v>2088.7910000000002</v>
      </c>
      <c r="I604" s="228" t="s">
        <v>50</v>
      </c>
      <c r="J604" s="177">
        <v>1241.1980000000001</v>
      </c>
      <c r="K604" s="177" t="s">
        <v>50</v>
      </c>
    </row>
    <row r="605" spans="2:11" ht="15" customHeight="1" outlineLevel="1" x14ac:dyDescent="0.2">
      <c r="B605" s="228" t="s">
        <v>29</v>
      </c>
      <c r="C605" s="71"/>
      <c r="D605" s="76"/>
      <c r="E605" s="76"/>
      <c r="F605" s="76"/>
      <c r="G605" s="228"/>
      <c r="H605" s="76"/>
      <c r="I605" s="228"/>
      <c r="J605" s="76"/>
      <c r="K605" s="76"/>
    </row>
    <row r="606" spans="2:11" ht="15" customHeight="1" outlineLevel="1" x14ac:dyDescent="0.2">
      <c r="B606" s="75">
        <v>2020</v>
      </c>
      <c r="C606" s="71"/>
      <c r="D606" s="180">
        <v>219</v>
      </c>
      <c r="E606" s="180"/>
      <c r="F606" s="180">
        <v>258</v>
      </c>
      <c r="G606" s="66"/>
      <c r="H606" s="180">
        <v>12065.847</v>
      </c>
      <c r="I606" s="66"/>
      <c r="J606" s="180">
        <v>8564.7540000000008</v>
      </c>
      <c r="K606" s="76"/>
    </row>
    <row r="607" spans="2:11" ht="15" customHeight="1" outlineLevel="1" x14ac:dyDescent="0.2">
      <c r="B607" s="75">
        <v>2019</v>
      </c>
      <c r="C607" s="244"/>
      <c r="D607" s="180">
        <v>232</v>
      </c>
      <c r="E607" s="180"/>
      <c r="F607" s="180">
        <v>274</v>
      </c>
      <c r="G607" s="66"/>
      <c r="H607" s="180">
        <v>14215.287</v>
      </c>
      <c r="I607" s="66"/>
      <c r="J607" s="180">
        <v>9522.1679999999997</v>
      </c>
      <c r="K607" s="76"/>
    </row>
    <row r="608" spans="2:11" ht="15" customHeight="1" outlineLevel="1" x14ac:dyDescent="0.2">
      <c r="B608" s="75">
        <v>2018</v>
      </c>
      <c r="C608" s="71"/>
      <c r="D608" s="76">
        <v>228</v>
      </c>
      <c r="E608" s="76"/>
      <c r="F608" s="180">
        <v>276</v>
      </c>
      <c r="G608" s="68"/>
      <c r="H608" s="180">
        <v>15124.364</v>
      </c>
      <c r="I608" s="68"/>
      <c r="J608" s="76">
        <v>9550.7579999999998</v>
      </c>
      <c r="K608" s="76"/>
    </row>
    <row r="609" spans="2:11" ht="15" customHeight="1" outlineLevel="1" x14ac:dyDescent="0.2">
      <c r="B609" s="75">
        <v>2017</v>
      </c>
      <c r="C609" s="71"/>
      <c r="D609" s="76">
        <v>231</v>
      </c>
      <c r="E609" s="76" t="s">
        <v>50</v>
      </c>
      <c r="F609" s="76">
        <v>239</v>
      </c>
      <c r="G609" s="228" t="s">
        <v>50</v>
      </c>
      <c r="H609" s="76">
        <v>3114.5479999999998</v>
      </c>
      <c r="I609" s="228" t="s">
        <v>50</v>
      </c>
      <c r="J609" s="76">
        <v>1289.819</v>
      </c>
      <c r="K609" s="76" t="s">
        <v>50</v>
      </c>
    </row>
    <row r="610" spans="2:11" ht="15" customHeight="1" outlineLevel="1" x14ac:dyDescent="0.2">
      <c r="B610" s="44">
        <v>2016</v>
      </c>
      <c r="C610" s="71"/>
      <c r="D610" s="177">
        <v>199</v>
      </c>
      <c r="E610" s="177" t="s">
        <v>50</v>
      </c>
      <c r="F610" s="177">
        <v>208</v>
      </c>
      <c r="G610" s="228" t="s">
        <v>50</v>
      </c>
      <c r="H610" s="177">
        <v>2620.0279999999998</v>
      </c>
      <c r="I610" s="228" t="s">
        <v>50</v>
      </c>
      <c r="J610" s="177">
        <v>932.24099999999999</v>
      </c>
      <c r="K610" s="177" t="s">
        <v>50</v>
      </c>
    </row>
    <row r="611" spans="2:11" ht="15" customHeight="1" outlineLevel="1" x14ac:dyDescent="0.2">
      <c r="B611" s="44">
        <v>2015</v>
      </c>
      <c r="C611" s="71"/>
      <c r="D611" s="177">
        <v>208</v>
      </c>
      <c r="E611" s="177" t="s">
        <v>50</v>
      </c>
      <c r="F611" s="177">
        <v>213</v>
      </c>
      <c r="G611" s="228" t="s">
        <v>50</v>
      </c>
      <c r="H611" s="177">
        <v>2717.578</v>
      </c>
      <c r="I611" s="228" t="s">
        <v>50</v>
      </c>
      <c r="J611" s="177">
        <v>958.88</v>
      </c>
      <c r="K611" s="177" t="s">
        <v>50</v>
      </c>
    </row>
    <row r="612" spans="2:11" ht="15" customHeight="1" outlineLevel="1" x14ac:dyDescent="0.2">
      <c r="B612" s="228" t="s">
        <v>30</v>
      </c>
      <c r="C612" s="71"/>
      <c r="D612" s="76"/>
      <c r="E612" s="76"/>
      <c r="F612" s="76"/>
      <c r="G612" s="228"/>
      <c r="H612" s="76"/>
      <c r="I612" s="228"/>
      <c r="J612" s="76"/>
      <c r="K612" s="76"/>
    </row>
    <row r="613" spans="2:11" ht="15" customHeight="1" outlineLevel="1" x14ac:dyDescent="0.2">
      <c r="B613" s="75">
        <v>2020</v>
      </c>
      <c r="C613" s="71"/>
      <c r="D613" s="180">
        <v>50</v>
      </c>
      <c r="E613" s="180"/>
      <c r="F613" s="180">
        <v>80</v>
      </c>
      <c r="G613" s="66"/>
      <c r="H613" s="180">
        <v>314.70299999999997</v>
      </c>
      <c r="I613" s="66"/>
      <c r="J613" s="180">
        <v>161.018</v>
      </c>
      <c r="K613" s="76"/>
    </row>
    <row r="614" spans="2:11" ht="15" customHeight="1" outlineLevel="1" x14ac:dyDescent="0.2">
      <c r="B614" s="75">
        <v>2019</v>
      </c>
      <c r="C614" s="244"/>
      <c r="D614" s="180">
        <v>48</v>
      </c>
      <c r="E614" s="180"/>
      <c r="F614" s="180">
        <v>76</v>
      </c>
      <c r="G614" s="66"/>
      <c r="H614" s="180">
        <v>378.62700000000001</v>
      </c>
      <c r="I614" s="66"/>
      <c r="J614" s="180">
        <v>196.11600000000001</v>
      </c>
      <c r="K614" s="76"/>
    </row>
    <row r="615" spans="2:11" ht="15" customHeight="1" outlineLevel="1" x14ac:dyDescent="0.2">
      <c r="B615" s="75">
        <v>2018</v>
      </c>
      <c r="C615" s="71"/>
      <c r="D615" s="76">
        <v>41</v>
      </c>
      <c r="E615" s="76"/>
      <c r="F615" s="180">
        <v>69</v>
      </c>
      <c r="G615" s="68"/>
      <c r="H615" s="180">
        <v>339.81900000000002</v>
      </c>
      <c r="I615" s="68"/>
      <c r="J615" s="76">
        <v>205.822</v>
      </c>
      <c r="K615" s="76"/>
    </row>
    <row r="616" spans="2:11" ht="15" customHeight="1" outlineLevel="1" x14ac:dyDescent="0.2">
      <c r="B616" s="75">
        <v>2017</v>
      </c>
      <c r="C616" s="71"/>
      <c r="D616" s="76">
        <v>39</v>
      </c>
      <c r="E616" s="76" t="s">
        <v>50</v>
      </c>
      <c r="F616" s="76">
        <v>67</v>
      </c>
      <c r="G616" s="228" t="s">
        <v>50</v>
      </c>
      <c r="H616" s="76">
        <v>280.96800000000002</v>
      </c>
      <c r="I616" s="228" t="s">
        <v>50</v>
      </c>
      <c r="J616" s="76">
        <v>158.26599999999999</v>
      </c>
      <c r="K616" s="76" t="s">
        <v>50</v>
      </c>
    </row>
    <row r="617" spans="2:11" ht="15" customHeight="1" outlineLevel="1" x14ac:dyDescent="0.2">
      <c r="B617" s="44">
        <v>2016</v>
      </c>
      <c r="C617" s="71"/>
      <c r="D617" s="177">
        <v>34</v>
      </c>
      <c r="E617" s="177" t="s">
        <v>50</v>
      </c>
      <c r="F617" s="177">
        <v>60</v>
      </c>
      <c r="G617" s="228" t="s">
        <v>50</v>
      </c>
      <c r="H617" s="177">
        <v>276.88799999999998</v>
      </c>
      <c r="I617" s="228" t="s">
        <v>50</v>
      </c>
      <c r="J617" s="177">
        <v>150.483</v>
      </c>
      <c r="K617" s="177" t="s">
        <v>50</v>
      </c>
    </row>
    <row r="618" spans="2:11" ht="15" customHeight="1" outlineLevel="1" x14ac:dyDescent="0.2">
      <c r="B618" s="44">
        <v>2015</v>
      </c>
      <c r="C618" s="71"/>
      <c r="D618" s="177">
        <v>40</v>
      </c>
      <c r="E618" s="177" t="s">
        <v>50</v>
      </c>
      <c r="F618" s="177">
        <v>67</v>
      </c>
      <c r="G618" s="228" t="s">
        <v>50</v>
      </c>
      <c r="H618" s="177">
        <v>298.036</v>
      </c>
      <c r="I618" s="228" t="s">
        <v>50</v>
      </c>
      <c r="J618" s="177">
        <v>145.13200000000001</v>
      </c>
      <c r="K618" s="177" t="s">
        <v>50</v>
      </c>
    </row>
    <row r="619" spans="2:11" ht="15" customHeight="1" outlineLevel="1" x14ac:dyDescent="0.2">
      <c r="B619" s="228" t="s">
        <v>31</v>
      </c>
      <c r="C619" s="71"/>
      <c r="D619" s="76"/>
      <c r="E619" s="76"/>
      <c r="F619" s="76"/>
      <c r="G619" s="228"/>
      <c r="H619" s="76"/>
      <c r="I619" s="228"/>
      <c r="J619" s="76"/>
      <c r="K619" s="76"/>
    </row>
    <row r="620" spans="2:11" ht="15" customHeight="1" outlineLevel="1" x14ac:dyDescent="0.2">
      <c r="B620" s="75">
        <v>2020</v>
      </c>
      <c r="C620" s="71"/>
      <c r="D620" s="180">
        <v>139</v>
      </c>
      <c r="E620" s="180"/>
      <c r="F620" s="180">
        <v>171</v>
      </c>
      <c r="G620" s="66"/>
      <c r="H620" s="180">
        <v>2996.3420000000001</v>
      </c>
      <c r="I620" s="66"/>
      <c r="J620" s="180">
        <v>1647.479</v>
      </c>
      <c r="K620" s="76"/>
    </row>
    <row r="621" spans="2:11" ht="15" customHeight="1" outlineLevel="1" x14ac:dyDescent="0.2">
      <c r="B621" s="75">
        <v>2019</v>
      </c>
      <c r="C621" s="244"/>
      <c r="D621" s="180">
        <v>133</v>
      </c>
      <c r="E621" s="180"/>
      <c r="F621" s="180">
        <v>151</v>
      </c>
      <c r="G621" s="66"/>
      <c r="H621" s="180">
        <v>2730.451</v>
      </c>
      <c r="I621" s="66"/>
      <c r="J621" s="180">
        <v>1664.5619999999999</v>
      </c>
      <c r="K621" s="76"/>
    </row>
    <row r="622" spans="2:11" ht="15" customHeight="1" outlineLevel="1" x14ac:dyDescent="0.2">
      <c r="B622" s="75">
        <v>2018</v>
      </c>
      <c r="C622" s="71"/>
      <c r="D622" s="76">
        <v>124</v>
      </c>
      <c r="E622" s="76"/>
      <c r="F622" s="180">
        <v>141</v>
      </c>
      <c r="G622" s="68"/>
      <c r="H622" s="180">
        <v>2517.6509999999998</v>
      </c>
      <c r="I622" s="68"/>
      <c r="J622" s="76">
        <v>1464.665</v>
      </c>
      <c r="K622" s="76"/>
    </row>
    <row r="623" spans="2:11" ht="15" customHeight="1" outlineLevel="1" x14ac:dyDescent="0.2">
      <c r="B623" s="75">
        <v>2017</v>
      </c>
      <c r="C623" s="71"/>
      <c r="D623" s="76">
        <v>117</v>
      </c>
      <c r="E623" s="76" t="s">
        <v>50</v>
      </c>
      <c r="F623" s="76">
        <v>134</v>
      </c>
      <c r="G623" s="228" t="s">
        <v>50</v>
      </c>
      <c r="H623" s="76">
        <v>2214.645</v>
      </c>
      <c r="I623" s="228" t="s">
        <v>50</v>
      </c>
      <c r="J623" s="76">
        <v>1279.296</v>
      </c>
      <c r="K623" s="76" t="s">
        <v>50</v>
      </c>
    </row>
    <row r="624" spans="2:11" ht="15" customHeight="1" outlineLevel="1" x14ac:dyDescent="0.2">
      <c r="B624" s="44">
        <v>2016</v>
      </c>
      <c r="C624" s="71"/>
      <c r="D624" s="177">
        <v>103</v>
      </c>
      <c r="E624" s="177" t="s">
        <v>50</v>
      </c>
      <c r="F624" s="177">
        <v>116</v>
      </c>
      <c r="G624" s="228" t="s">
        <v>50</v>
      </c>
      <c r="H624" s="177">
        <v>2022.8309999999999</v>
      </c>
      <c r="I624" s="228" t="s">
        <v>50</v>
      </c>
      <c r="J624" s="177">
        <v>1046.989</v>
      </c>
      <c r="K624" s="177" t="s">
        <v>50</v>
      </c>
    </row>
    <row r="625" spans="2:11" ht="15" customHeight="1" outlineLevel="1" x14ac:dyDescent="0.2">
      <c r="B625" s="44">
        <v>2015</v>
      </c>
      <c r="C625" s="71"/>
      <c r="D625" s="177">
        <v>96</v>
      </c>
      <c r="E625" s="177" t="s">
        <v>50</v>
      </c>
      <c r="F625" s="177">
        <v>108</v>
      </c>
      <c r="G625" s="228" t="s">
        <v>50</v>
      </c>
      <c r="H625" s="177">
        <v>1793.319</v>
      </c>
      <c r="I625" s="228" t="s">
        <v>50</v>
      </c>
      <c r="J625" s="177">
        <v>819.31</v>
      </c>
      <c r="K625" s="177" t="s">
        <v>50</v>
      </c>
    </row>
    <row r="626" spans="2:11" ht="15" customHeight="1" outlineLevel="1" x14ac:dyDescent="0.2">
      <c r="B626" s="228" t="s">
        <v>32</v>
      </c>
      <c r="C626" s="71"/>
      <c r="D626" s="76"/>
      <c r="E626" s="76"/>
      <c r="F626" s="76"/>
      <c r="G626" s="228"/>
      <c r="H626" s="76"/>
      <c r="I626" s="228"/>
      <c r="J626" s="76"/>
      <c r="K626" s="76"/>
    </row>
    <row r="627" spans="2:11" ht="15" customHeight="1" outlineLevel="1" x14ac:dyDescent="0.2">
      <c r="B627" s="75">
        <v>2020</v>
      </c>
      <c r="C627" s="71"/>
      <c r="D627" s="180">
        <v>46</v>
      </c>
      <c r="E627" s="180"/>
      <c r="F627" s="180">
        <v>56</v>
      </c>
      <c r="G627" s="66"/>
      <c r="H627" s="180">
        <v>791.74900000000002</v>
      </c>
      <c r="I627" s="66"/>
      <c r="J627" s="180">
        <v>277.161</v>
      </c>
      <c r="K627" s="76"/>
    </row>
    <row r="628" spans="2:11" ht="15" customHeight="1" outlineLevel="1" x14ac:dyDescent="0.2">
      <c r="B628" s="75">
        <v>2019</v>
      </c>
      <c r="C628" s="244"/>
      <c r="D628" s="180">
        <v>54</v>
      </c>
      <c r="E628" s="180"/>
      <c r="F628" s="180">
        <v>68</v>
      </c>
      <c r="G628" s="66"/>
      <c r="H628" s="180">
        <v>1538.4290000000001</v>
      </c>
      <c r="I628" s="66"/>
      <c r="J628" s="180">
        <v>613.49199999999996</v>
      </c>
      <c r="K628" s="76"/>
    </row>
    <row r="629" spans="2:11" ht="15" customHeight="1" outlineLevel="1" x14ac:dyDescent="0.2">
      <c r="B629" s="75">
        <v>2018</v>
      </c>
      <c r="C629" s="71"/>
      <c r="D629" s="76">
        <v>48</v>
      </c>
      <c r="E629" s="76"/>
      <c r="F629" s="180">
        <v>63</v>
      </c>
      <c r="G629" s="68"/>
      <c r="H629" s="180">
        <v>1332.4169999999999</v>
      </c>
      <c r="I629" s="68"/>
      <c r="J629" s="76">
        <v>708.53399999999999</v>
      </c>
      <c r="K629" s="76"/>
    </row>
    <row r="630" spans="2:11" ht="15" customHeight="1" outlineLevel="1" x14ac:dyDescent="0.2">
      <c r="B630" s="75">
        <v>2017</v>
      </c>
      <c r="C630" s="71"/>
      <c r="D630" s="76">
        <v>48</v>
      </c>
      <c r="E630" s="76" t="s">
        <v>50</v>
      </c>
      <c r="F630" s="76">
        <v>65</v>
      </c>
      <c r="G630" s="228" t="s">
        <v>50</v>
      </c>
      <c r="H630" s="76">
        <v>1136.1120000000001</v>
      </c>
      <c r="I630" s="228" t="s">
        <v>50</v>
      </c>
      <c r="J630" s="76">
        <v>570.32299999999998</v>
      </c>
      <c r="K630" s="76" t="s">
        <v>50</v>
      </c>
    </row>
    <row r="631" spans="2:11" ht="15" customHeight="1" outlineLevel="1" x14ac:dyDescent="0.2">
      <c r="B631" s="44">
        <v>2016</v>
      </c>
      <c r="C631" s="71"/>
      <c r="D631" s="177">
        <v>46</v>
      </c>
      <c r="E631" s="177" t="s">
        <v>50</v>
      </c>
      <c r="F631" s="177">
        <v>59</v>
      </c>
      <c r="G631" s="228" t="s">
        <v>50</v>
      </c>
      <c r="H631" s="177">
        <v>991.53</v>
      </c>
      <c r="I631" s="228" t="s">
        <v>50</v>
      </c>
      <c r="J631" s="177">
        <v>488.04199999999997</v>
      </c>
      <c r="K631" s="177" t="s">
        <v>50</v>
      </c>
    </row>
    <row r="632" spans="2:11" ht="15" customHeight="1" outlineLevel="1" x14ac:dyDescent="0.2">
      <c r="B632" s="44">
        <v>2015</v>
      </c>
      <c r="C632" s="71"/>
      <c r="D632" s="177">
        <v>39</v>
      </c>
      <c r="E632" s="177" t="s">
        <v>50</v>
      </c>
      <c r="F632" s="177">
        <v>53</v>
      </c>
      <c r="G632" s="228" t="s">
        <v>50</v>
      </c>
      <c r="H632" s="177">
        <v>835.10199999999998</v>
      </c>
      <c r="I632" s="228" t="s">
        <v>50</v>
      </c>
      <c r="J632" s="177">
        <v>410.49799999999999</v>
      </c>
      <c r="K632" s="177" t="s">
        <v>50</v>
      </c>
    </row>
    <row r="633" spans="2:11" ht="15" customHeight="1" outlineLevel="1" x14ac:dyDescent="0.2">
      <c r="B633" s="228" t="s">
        <v>33</v>
      </c>
      <c r="C633" s="71"/>
      <c r="D633" s="76"/>
      <c r="E633" s="76"/>
      <c r="F633" s="76"/>
      <c r="G633" s="228"/>
      <c r="H633" s="76"/>
      <c r="I633" s="228"/>
      <c r="J633" s="76"/>
      <c r="K633" s="76"/>
    </row>
    <row r="634" spans="2:11" ht="15" customHeight="1" outlineLevel="1" x14ac:dyDescent="0.2">
      <c r="B634" s="75">
        <v>2020</v>
      </c>
      <c r="C634" s="71"/>
      <c r="D634" s="180">
        <v>92</v>
      </c>
      <c r="E634" s="180"/>
      <c r="F634" s="180">
        <v>184</v>
      </c>
      <c r="G634" s="66"/>
      <c r="H634" s="180">
        <v>3547.19</v>
      </c>
      <c r="I634" s="66"/>
      <c r="J634" s="180">
        <v>2181.9229999999998</v>
      </c>
      <c r="K634" s="76"/>
    </row>
    <row r="635" spans="2:11" ht="15" customHeight="1" outlineLevel="1" x14ac:dyDescent="0.2">
      <c r="B635" s="75">
        <v>2019</v>
      </c>
      <c r="C635" s="244"/>
      <c r="D635" s="180">
        <v>80</v>
      </c>
      <c r="E635" s="180"/>
      <c r="F635" s="180">
        <v>170</v>
      </c>
      <c r="G635" s="66"/>
      <c r="H635" s="180">
        <v>4686.9120000000003</v>
      </c>
      <c r="I635" s="66"/>
      <c r="J635" s="180">
        <v>2895.7060000000001</v>
      </c>
      <c r="K635" s="76"/>
    </row>
    <row r="636" spans="2:11" ht="15" customHeight="1" outlineLevel="1" x14ac:dyDescent="0.2">
      <c r="B636" s="75">
        <v>2018</v>
      </c>
      <c r="C636" s="71"/>
      <c r="D636" s="76">
        <v>71</v>
      </c>
      <c r="E636" s="76"/>
      <c r="F636" s="180">
        <v>164</v>
      </c>
      <c r="G636" s="68"/>
      <c r="H636" s="180">
        <v>4440.6130000000003</v>
      </c>
      <c r="I636" s="68"/>
      <c r="J636" s="76">
        <v>2580.0410000000002</v>
      </c>
      <c r="K636" s="76"/>
    </row>
    <row r="637" spans="2:11" ht="15" customHeight="1" outlineLevel="1" x14ac:dyDescent="0.2">
      <c r="B637" s="75">
        <v>2017</v>
      </c>
      <c r="C637" s="71"/>
      <c r="D637" s="76">
        <v>63</v>
      </c>
      <c r="E637" s="76" t="s">
        <v>50</v>
      </c>
      <c r="F637" s="76">
        <v>152</v>
      </c>
      <c r="G637" s="228" t="s">
        <v>50</v>
      </c>
      <c r="H637" s="76">
        <v>4326.7780000000002</v>
      </c>
      <c r="I637" s="228" t="s">
        <v>50</v>
      </c>
      <c r="J637" s="76">
        <v>2603.33</v>
      </c>
      <c r="K637" s="76" t="s">
        <v>50</v>
      </c>
    </row>
    <row r="638" spans="2:11" ht="15" customHeight="1" outlineLevel="1" x14ac:dyDescent="0.2">
      <c r="B638" s="44">
        <v>2016</v>
      </c>
      <c r="C638" s="71"/>
      <c r="D638" s="177">
        <v>60</v>
      </c>
      <c r="E638" s="177" t="s">
        <v>50</v>
      </c>
      <c r="F638" s="177">
        <v>148</v>
      </c>
      <c r="G638" s="228" t="s">
        <v>50</v>
      </c>
      <c r="H638" s="177">
        <v>4001.7950000000001</v>
      </c>
      <c r="I638" s="228" t="s">
        <v>50</v>
      </c>
      <c r="J638" s="177">
        <v>2402.3510000000001</v>
      </c>
      <c r="K638" s="177" t="s">
        <v>50</v>
      </c>
    </row>
    <row r="639" spans="2:11" ht="15" customHeight="1" outlineLevel="1" x14ac:dyDescent="0.2">
      <c r="B639" s="44">
        <v>2015</v>
      </c>
      <c r="C639" s="71"/>
      <c r="D639" s="177">
        <v>62</v>
      </c>
      <c r="E639" s="177" t="s">
        <v>50</v>
      </c>
      <c r="F639" s="177">
        <v>146</v>
      </c>
      <c r="G639" s="228" t="s">
        <v>50</v>
      </c>
      <c r="H639" s="177">
        <v>3737.0880000000002</v>
      </c>
      <c r="I639" s="228" t="s">
        <v>50</v>
      </c>
      <c r="J639" s="177">
        <v>2305.6779999999999</v>
      </c>
      <c r="K639" s="177" t="s">
        <v>50</v>
      </c>
    </row>
    <row r="640" spans="2:11" ht="15" customHeight="1" x14ac:dyDescent="0.2">
      <c r="B640" s="258" t="s">
        <v>205</v>
      </c>
      <c r="C640" s="173"/>
      <c r="D640" s="173"/>
      <c r="E640" s="76"/>
      <c r="F640" s="76"/>
      <c r="G640" s="227"/>
      <c r="H640" s="76"/>
      <c r="I640" s="227"/>
      <c r="J640" s="76"/>
      <c r="K640" s="76"/>
    </row>
    <row r="641" spans="1:11" ht="15" customHeight="1" x14ac:dyDescent="0.2">
      <c r="B641" s="75">
        <v>2020</v>
      </c>
      <c r="C641" s="173"/>
      <c r="D641" s="180">
        <v>1482</v>
      </c>
      <c r="E641" s="180"/>
      <c r="F641" s="180">
        <v>2228</v>
      </c>
      <c r="G641" s="66"/>
      <c r="H641" s="180">
        <v>59741.050999999999</v>
      </c>
      <c r="I641" s="66"/>
      <c r="J641" s="180">
        <v>18352.891</v>
      </c>
      <c r="K641" s="76"/>
    </row>
    <row r="642" spans="1:11" ht="15" customHeight="1" x14ac:dyDescent="0.2">
      <c r="B642" s="75">
        <v>2019</v>
      </c>
      <c r="C642" s="245"/>
      <c r="D642" s="180">
        <v>1467</v>
      </c>
      <c r="E642" s="180"/>
      <c r="F642" s="180">
        <v>2194</v>
      </c>
      <c r="G642" s="66"/>
      <c r="H642" s="180">
        <v>63562.866000000002</v>
      </c>
      <c r="I642" s="66"/>
      <c r="J642" s="180">
        <v>20766.120999999999</v>
      </c>
      <c r="K642" s="76"/>
    </row>
    <row r="643" spans="1:11" ht="15" customHeight="1" x14ac:dyDescent="0.2">
      <c r="B643" s="75">
        <v>2018</v>
      </c>
      <c r="C643" s="71"/>
      <c r="D643" s="76">
        <v>1408</v>
      </c>
      <c r="E643" s="76"/>
      <c r="F643" s="180">
        <v>2053</v>
      </c>
      <c r="G643" s="68"/>
      <c r="H643" s="180">
        <v>58810.343999999997</v>
      </c>
      <c r="I643" s="68"/>
      <c r="J643" s="76">
        <v>18880.197</v>
      </c>
      <c r="K643" s="76"/>
    </row>
    <row r="644" spans="1:11" ht="15" customHeight="1" x14ac:dyDescent="0.2">
      <c r="B644" s="75">
        <v>2017</v>
      </c>
      <c r="C644" s="71"/>
      <c r="D644" s="76">
        <v>1302</v>
      </c>
      <c r="E644" s="76" t="s">
        <v>50</v>
      </c>
      <c r="F644" s="76">
        <v>1907</v>
      </c>
      <c r="G644" s="227" t="s">
        <v>50</v>
      </c>
      <c r="H644" s="76">
        <v>51844.911</v>
      </c>
      <c r="I644" s="227" t="s">
        <v>50</v>
      </c>
      <c r="J644" s="76">
        <v>15534</v>
      </c>
      <c r="K644" s="76" t="s">
        <v>50</v>
      </c>
    </row>
    <row r="645" spans="1:11" ht="15" customHeight="1" x14ac:dyDescent="0.2">
      <c r="B645" s="44">
        <v>2016</v>
      </c>
      <c r="C645" s="71"/>
      <c r="D645" s="177">
        <v>1244</v>
      </c>
      <c r="E645" s="177" t="s">
        <v>50</v>
      </c>
      <c r="F645" s="177">
        <v>1824</v>
      </c>
      <c r="G645" s="227" t="s">
        <v>50</v>
      </c>
      <c r="H645" s="177">
        <v>48784.326000000001</v>
      </c>
      <c r="I645" s="227" t="s">
        <v>50</v>
      </c>
      <c r="J645" s="177">
        <v>13056.991</v>
      </c>
      <c r="K645" s="177" t="s">
        <v>50</v>
      </c>
    </row>
    <row r="646" spans="1:11" ht="15" customHeight="1" x14ac:dyDescent="0.2">
      <c r="B646" s="69">
        <v>2015</v>
      </c>
      <c r="C646" s="71"/>
      <c r="D646" s="177">
        <v>1160</v>
      </c>
      <c r="E646" s="177" t="s">
        <v>50</v>
      </c>
      <c r="F646" s="177">
        <v>1751</v>
      </c>
      <c r="G646" s="227" t="s">
        <v>50</v>
      </c>
      <c r="H646" s="177">
        <v>46976.360999999997</v>
      </c>
      <c r="I646" s="227" t="s">
        <v>50</v>
      </c>
      <c r="J646" s="177">
        <v>11376.544</v>
      </c>
      <c r="K646" s="177" t="s">
        <v>50</v>
      </c>
    </row>
    <row r="647" spans="1:11" s="68" customFormat="1" ht="15" customHeight="1" outlineLevel="1" x14ac:dyDescent="0.2">
      <c r="A647" s="11"/>
      <c r="B647" s="228" t="s">
        <v>17</v>
      </c>
      <c r="C647" s="71"/>
      <c r="D647" s="76"/>
      <c r="E647" s="76"/>
      <c r="F647" s="11"/>
      <c r="H647" s="11"/>
      <c r="J647" s="76"/>
      <c r="K647" s="11"/>
    </row>
    <row r="648" spans="1:11" s="68" customFormat="1" ht="15" customHeight="1" outlineLevel="1" x14ac:dyDescent="0.2">
      <c r="A648" s="11"/>
      <c r="B648" s="75">
        <v>2020</v>
      </c>
      <c r="C648" s="71"/>
      <c r="D648" s="180">
        <v>786</v>
      </c>
      <c r="E648" s="180"/>
      <c r="F648" s="180">
        <v>823</v>
      </c>
      <c r="G648" s="66"/>
      <c r="H648" s="180">
        <v>6814.42</v>
      </c>
      <c r="I648" s="66"/>
      <c r="J648" s="180">
        <v>2437.7060000000001</v>
      </c>
      <c r="K648" s="11"/>
    </row>
    <row r="649" spans="1:11" s="68" customFormat="1" ht="15" customHeight="1" outlineLevel="1" x14ac:dyDescent="0.2">
      <c r="A649" s="11"/>
      <c r="B649" s="75">
        <v>2019</v>
      </c>
      <c r="C649" s="244"/>
      <c r="D649" s="180">
        <v>790</v>
      </c>
      <c r="E649" s="180"/>
      <c r="F649" s="180">
        <v>821</v>
      </c>
      <c r="G649" s="66"/>
      <c r="H649" s="180">
        <v>6581.4170000000004</v>
      </c>
      <c r="I649" s="66"/>
      <c r="J649" s="180">
        <v>2396.4180000000001</v>
      </c>
      <c r="K649" s="11"/>
    </row>
    <row r="650" spans="1:11" s="68" customFormat="1" ht="15" customHeight="1" outlineLevel="1" x14ac:dyDescent="0.2">
      <c r="A650" s="11"/>
      <c r="B650" s="75">
        <v>2018</v>
      </c>
      <c r="C650" s="71"/>
      <c r="D650" s="76">
        <v>793</v>
      </c>
      <c r="E650" s="76"/>
      <c r="F650" s="180">
        <v>812</v>
      </c>
      <c r="H650" s="180">
        <v>5914.4579999999996</v>
      </c>
      <c r="J650" s="76">
        <v>2142.7220000000002</v>
      </c>
      <c r="K650" s="11"/>
    </row>
    <row r="651" spans="1:11" ht="15" customHeight="1" outlineLevel="1" x14ac:dyDescent="0.2">
      <c r="B651" s="75">
        <v>2017</v>
      </c>
      <c r="C651" s="71"/>
      <c r="D651" s="76">
        <v>760</v>
      </c>
      <c r="E651" s="76" t="s">
        <v>50</v>
      </c>
      <c r="F651" s="76">
        <v>775</v>
      </c>
      <c r="G651" s="228" t="s">
        <v>50</v>
      </c>
      <c r="H651" s="76">
        <v>5723.8940000000002</v>
      </c>
      <c r="I651" s="228" t="s">
        <v>50</v>
      </c>
      <c r="J651" s="76">
        <v>2010.8240000000001</v>
      </c>
      <c r="K651" s="76" t="s">
        <v>50</v>
      </c>
    </row>
    <row r="652" spans="1:11" ht="15" customHeight="1" outlineLevel="1" x14ac:dyDescent="0.2">
      <c r="B652" s="44">
        <v>2016</v>
      </c>
      <c r="C652" s="71"/>
      <c r="D652" s="177">
        <v>746</v>
      </c>
      <c r="E652" s="177" t="s">
        <v>50</v>
      </c>
      <c r="F652" s="177">
        <v>765</v>
      </c>
      <c r="G652" s="228" t="s">
        <v>50</v>
      </c>
      <c r="H652" s="177">
        <v>5311.2979999999998</v>
      </c>
      <c r="I652" s="228" t="s">
        <v>50</v>
      </c>
      <c r="J652" s="177">
        <v>1901.3</v>
      </c>
      <c r="K652" s="177" t="s">
        <v>50</v>
      </c>
    </row>
    <row r="653" spans="1:11" ht="15" customHeight="1" outlineLevel="1" x14ac:dyDescent="0.2">
      <c r="B653" s="44">
        <v>2015</v>
      </c>
      <c r="C653" s="71"/>
      <c r="D653" s="177">
        <v>716</v>
      </c>
      <c r="E653" s="177" t="s">
        <v>50</v>
      </c>
      <c r="F653" s="177">
        <v>738</v>
      </c>
      <c r="G653" s="228" t="s">
        <v>50</v>
      </c>
      <c r="H653" s="177">
        <v>4368.6610000000001</v>
      </c>
      <c r="I653" s="228" t="s">
        <v>50</v>
      </c>
      <c r="J653" s="177">
        <v>1461.42</v>
      </c>
      <c r="K653" s="177" t="s">
        <v>50</v>
      </c>
    </row>
    <row r="654" spans="1:11" ht="15" customHeight="1" outlineLevel="1" x14ac:dyDescent="0.2">
      <c r="B654" s="228" t="s">
        <v>18</v>
      </c>
      <c r="C654" s="71"/>
      <c r="D654" s="76"/>
      <c r="E654" s="76"/>
      <c r="F654" s="76"/>
      <c r="G654" s="228"/>
      <c r="H654" s="76"/>
      <c r="I654" s="228"/>
      <c r="J654" s="76"/>
      <c r="K654" s="76"/>
    </row>
    <row r="655" spans="1:11" ht="15" customHeight="1" outlineLevel="1" x14ac:dyDescent="0.2">
      <c r="B655" s="75">
        <v>2020</v>
      </c>
      <c r="C655" s="71"/>
      <c r="D655" s="76">
        <v>0</v>
      </c>
      <c r="E655" s="180"/>
      <c r="F655" s="76">
        <v>0</v>
      </c>
      <c r="G655" s="66"/>
      <c r="H655" s="76">
        <v>0</v>
      </c>
      <c r="I655" s="66"/>
      <c r="J655" s="76">
        <v>0</v>
      </c>
      <c r="K655" s="76"/>
    </row>
    <row r="656" spans="1:11" ht="15" customHeight="1" outlineLevel="1" x14ac:dyDescent="0.2">
      <c r="B656" s="75">
        <v>2019</v>
      </c>
      <c r="C656" s="244"/>
      <c r="D656" s="76">
        <v>0</v>
      </c>
      <c r="E656" s="180"/>
      <c r="F656" s="76">
        <v>0</v>
      </c>
      <c r="G656" s="66"/>
      <c r="H656" s="76">
        <v>0</v>
      </c>
      <c r="I656" s="66"/>
      <c r="J656" s="76">
        <v>0</v>
      </c>
      <c r="K656" s="76"/>
    </row>
    <row r="657" spans="2:11" ht="15" customHeight="1" outlineLevel="1" x14ac:dyDescent="0.2">
      <c r="B657" s="75">
        <v>2018</v>
      </c>
      <c r="C657" s="71"/>
      <c r="D657" s="76">
        <v>0</v>
      </c>
      <c r="E657" s="76"/>
      <c r="F657" s="76">
        <v>0</v>
      </c>
      <c r="G657" s="68"/>
      <c r="H657" s="76">
        <v>0</v>
      </c>
      <c r="I657" s="68"/>
      <c r="J657" s="76">
        <v>0</v>
      </c>
      <c r="K657" s="76"/>
    </row>
    <row r="658" spans="2:11" ht="15" customHeight="1" outlineLevel="1" x14ac:dyDescent="0.2">
      <c r="B658" s="75">
        <v>2017</v>
      </c>
      <c r="C658" s="71"/>
      <c r="D658" s="76">
        <v>0</v>
      </c>
      <c r="E658" s="76" t="s">
        <v>50</v>
      </c>
      <c r="F658" s="76">
        <v>0</v>
      </c>
      <c r="G658" s="228" t="s">
        <v>50</v>
      </c>
      <c r="H658" s="76">
        <v>0</v>
      </c>
      <c r="I658" s="228" t="s">
        <v>50</v>
      </c>
      <c r="J658" s="76">
        <v>0</v>
      </c>
      <c r="K658" s="76" t="s">
        <v>50</v>
      </c>
    </row>
    <row r="659" spans="2:11" ht="15" customHeight="1" outlineLevel="1" x14ac:dyDescent="0.2">
      <c r="B659" s="44">
        <v>2016</v>
      </c>
      <c r="C659" s="71"/>
      <c r="D659" s="177">
        <v>1</v>
      </c>
      <c r="E659" s="177" t="s">
        <v>50</v>
      </c>
      <c r="F659" s="54" t="s">
        <v>37</v>
      </c>
      <c r="G659" s="228"/>
      <c r="H659" s="76" t="s">
        <v>37</v>
      </c>
      <c r="I659" s="228"/>
      <c r="J659" s="76" t="s">
        <v>37</v>
      </c>
      <c r="K659" s="76"/>
    </row>
    <row r="660" spans="2:11" ht="15" customHeight="1" outlineLevel="1" x14ac:dyDescent="0.2">
      <c r="B660" s="44">
        <v>2015</v>
      </c>
      <c r="C660" s="71"/>
      <c r="D660" s="177">
        <v>1</v>
      </c>
      <c r="E660" s="177" t="s">
        <v>50</v>
      </c>
      <c r="F660" s="76" t="s">
        <v>37</v>
      </c>
      <c r="G660" s="228"/>
      <c r="H660" s="76" t="s">
        <v>37</v>
      </c>
      <c r="I660" s="228"/>
      <c r="J660" s="76" t="s">
        <v>37</v>
      </c>
      <c r="K660" s="76"/>
    </row>
    <row r="661" spans="2:11" ht="15" customHeight="1" outlineLevel="1" x14ac:dyDescent="0.2">
      <c r="B661" s="228" t="s">
        <v>19</v>
      </c>
      <c r="C661" s="71"/>
      <c r="D661" s="76"/>
      <c r="E661" s="76"/>
      <c r="F661" s="76"/>
      <c r="G661" s="228"/>
      <c r="H661" s="76"/>
      <c r="I661" s="228"/>
      <c r="J661" s="76"/>
      <c r="K661" s="76"/>
    </row>
    <row r="662" spans="2:11" ht="15" customHeight="1" outlineLevel="1" x14ac:dyDescent="0.2">
      <c r="B662" s="75">
        <v>2020</v>
      </c>
      <c r="C662" s="71"/>
      <c r="D662" s="180">
        <v>30</v>
      </c>
      <c r="E662" s="180"/>
      <c r="F662" s="180">
        <v>78</v>
      </c>
      <c r="G662" s="66"/>
      <c r="H662" s="180">
        <v>3498.7040000000002</v>
      </c>
      <c r="I662" s="66"/>
      <c r="J662" s="180">
        <v>1243.202</v>
      </c>
      <c r="K662" s="76"/>
    </row>
    <row r="663" spans="2:11" ht="15" customHeight="1" outlineLevel="1" x14ac:dyDescent="0.2">
      <c r="B663" s="75">
        <v>2019</v>
      </c>
      <c r="C663" s="244"/>
      <c r="D663" s="180">
        <v>29</v>
      </c>
      <c r="E663" s="180"/>
      <c r="F663" s="180">
        <v>76</v>
      </c>
      <c r="G663" s="66"/>
      <c r="H663" s="180">
        <v>3528.0369999999998</v>
      </c>
      <c r="I663" s="66"/>
      <c r="J663" s="180">
        <v>996.298</v>
      </c>
      <c r="K663" s="76"/>
    </row>
    <row r="664" spans="2:11" ht="15" customHeight="1" outlineLevel="1" x14ac:dyDescent="0.2">
      <c r="B664" s="75">
        <v>2018</v>
      </c>
      <c r="C664" s="71"/>
      <c r="D664" s="76">
        <v>24</v>
      </c>
      <c r="E664" s="76"/>
      <c r="F664" s="180">
        <v>66</v>
      </c>
      <c r="G664" s="68"/>
      <c r="H664" s="180">
        <v>3169.5439999999999</v>
      </c>
      <c r="I664" s="68"/>
      <c r="J664" s="76">
        <v>879.09100000000001</v>
      </c>
      <c r="K664" s="76"/>
    </row>
    <row r="665" spans="2:11" ht="15" customHeight="1" outlineLevel="1" x14ac:dyDescent="0.2">
      <c r="B665" s="75">
        <v>2017</v>
      </c>
      <c r="C665" s="71"/>
      <c r="D665" s="76">
        <v>23</v>
      </c>
      <c r="E665" s="76" t="s">
        <v>50</v>
      </c>
      <c r="F665" s="76">
        <v>61</v>
      </c>
      <c r="G665" s="228" t="s">
        <v>50</v>
      </c>
      <c r="H665" s="76">
        <v>2600.7669999999998</v>
      </c>
      <c r="I665" s="228" t="s">
        <v>50</v>
      </c>
      <c r="J665" s="76">
        <v>714.25699999999995</v>
      </c>
      <c r="K665" s="76" t="s">
        <v>50</v>
      </c>
    </row>
    <row r="666" spans="2:11" ht="15" customHeight="1" outlineLevel="1" x14ac:dyDescent="0.2">
      <c r="B666" s="44">
        <v>2016</v>
      </c>
      <c r="C666" s="71"/>
      <c r="D666" s="177">
        <v>24</v>
      </c>
      <c r="E666" s="177" t="s">
        <v>50</v>
      </c>
      <c r="F666" s="177">
        <v>64</v>
      </c>
      <c r="G666" s="228" t="s">
        <v>50</v>
      </c>
      <c r="H666" s="177">
        <v>2436.3870000000002</v>
      </c>
      <c r="I666" s="228" t="s">
        <v>50</v>
      </c>
      <c r="J666" s="177">
        <v>690.50300000000004</v>
      </c>
      <c r="K666" s="177" t="s">
        <v>50</v>
      </c>
    </row>
    <row r="667" spans="2:11" ht="15" customHeight="1" outlineLevel="1" x14ac:dyDescent="0.2">
      <c r="B667" s="44">
        <v>2015</v>
      </c>
      <c r="C667" s="71"/>
      <c r="D667" s="177">
        <v>23</v>
      </c>
      <c r="E667" s="177" t="s">
        <v>50</v>
      </c>
      <c r="F667" s="177">
        <v>63</v>
      </c>
      <c r="G667" s="228" t="s">
        <v>50</v>
      </c>
      <c r="H667" s="177">
        <v>2887.6370000000002</v>
      </c>
      <c r="I667" s="228" t="s">
        <v>50</v>
      </c>
      <c r="J667" s="177">
        <v>847.24400000000003</v>
      </c>
      <c r="K667" s="177" t="s">
        <v>50</v>
      </c>
    </row>
    <row r="668" spans="2:11" ht="15" customHeight="1" outlineLevel="1" x14ac:dyDescent="0.2">
      <c r="B668" s="228" t="s">
        <v>20</v>
      </c>
      <c r="C668" s="71"/>
      <c r="D668" s="76"/>
      <c r="E668" s="76"/>
      <c r="F668" s="76"/>
      <c r="G668" s="228"/>
      <c r="H668" s="76"/>
      <c r="I668" s="228"/>
      <c r="J668" s="76"/>
      <c r="K668" s="76"/>
    </row>
    <row r="669" spans="2:11" ht="15" customHeight="1" outlineLevel="1" x14ac:dyDescent="0.2">
      <c r="B669" s="75">
        <v>2020</v>
      </c>
      <c r="C669" s="71"/>
      <c r="D669" s="180">
        <v>7</v>
      </c>
      <c r="E669" s="180"/>
      <c r="F669" s="180">
        <v>8</v>
      </c>
      <c r="G669" s="66"/>
      <c r="H669" s="180">
        <v>1104.0150000000001</v>
      </c>
      <c r="I669" s="66"/>
      <c r="J669" s="180">
        <v>971.86300000000006</v>
      </c>
      <c r="K669" s="76"/>
    </row>
    <row r="670" spans="2:11" ht="15" customHeight="1" outlineLevel="1" x14ac:dyDescent="0.2">
      <c r="B670" s="75">
        <v>2019</v>
      </c>
      <c r="C670" s="244"/>
      <c r="D670" s="180">
        <v>8</v>
      </c>
      <c r="E670" s="180"/>
      <c r="F670" s="180">
        <v>9</v>
      </c>
      <c r="G670" s="66"/>
      <c r="H670" s="180">
        <v>1237.404</v>
      </c>
      <c r="I670" s="66"/>
      <c r="J670" s="180">
        <v>1078.1869999999999</v>
      </c>
      <c r="K670" s="76"/>
    </row>
    <row r="671" spans="2:11" ht="15" customHeight="1" outlineLevel="1" x14ac:dyDescent="0.2">
      <c r="B671" s="75">
        <v>2018</v>
      </c>
      <c r="C671" s="71"/>
      <c r="D671" s="76">
        <v>8</v>
      </c>
      <c r="E671" s="76"/>
      <c r="F671" s="180">
        <v>8</v>
      </c>
      <c r="G671" s="68"/>
      <c r="H671" s="180">
        <v>1135.299</v>
      </c>
      <c r="I671" s="68"/>
      <c r="J671" s="76">
        <v>1006.986</v>
      </c>
      <c r="K671" s="76"/>
    </row>
    <row r="672" spans="2:11" ht="15" customHeight="1" outlineLevel="1" x14ac:dyDescent="0.2">
      <c r="B672" s="75">
        <v>2017</v>
      </c>
      <c r="C672" s="71"/>
      <c r="D672" s="76">
        <v>6</v>
      </c>
      <c r="E672" s="76" t="s">
        <v>50</v>
      </c>
      <c r="F672" s="76">
        <v>6</v>
      </c>
      <c r="G672" s="228" t="s">
        <v>50</v>
      </c>
      <c r="H672" s="76">
        <v>21.119</v>
      </c>
      <c r="I672" s="228" t="s">
        <v>50</v>
      </c>
      <c r="J672" s="76">
        <v>16.266999999999999</v>
      </c>
      <c r="K672" s="76" t="s">
        <v>50</v>
      </c>
    </row>
    <row r="673" spans="2:11" ht="15" customHeight="1" outlineLevel="1" x14ac:dyDescent="0.2">
      <c r="B673" s="44">
        <v>2016</v>
      </c>
      <c r="C673" s="71"/>
      <c r="D673" s="177">
        <v>7</v>
      </c>
      <c r="E673" s="177" t="s">
        <v>50</v>
      </c>
      <c r="F673" s="179">
        <v>7</v>
      </c>
      <c r="G673" s="228" t="s">
        <v>50</v>
      </c>
      <c r="H673" s="177">
        <v>14.696999999999999</v>
      </c>
      <c r="I673" s="228" t="s">
        <v>50</v>
      </c>
      <c r="J673" s="177">
        <v>11.503</v>
      </c>
      <c r="K673" s="177" t="s">
        <v>50</v>
      </c>
    </row>
    <row r="674" spans="2:11" ht="15" customHeight="1" outlineLevel="1" x14ac:dyDescent="0.2">
      <c r="B674" s="44">
        <v>2015</v>
      </c>
      <c r="C674" s="71"/>
      <c r="D674" s="76">
        <v>0</v>
      </c>
      <c r="E674" s="76" t="s">
        <v>50</v>
      </c>
      <c r="F674" s="76">
        <v>0</v>
      </c>
      <c r="G674" s="228" t="s">
        <v>50</v>
      </c>
      <c r="H674" s="76">
        <v>0</v>
      </c>
      <c r="I674" s="228" t="s">
        <v>50</v>
      </c>
      <c r="J674" s="76">
        <v>0</v>
      </c>
      <c r="K674" s="76" t="s">
        <v>50</v>
      </c>
    </row>
    <row r="675" spans="2:11" ht="15" customHeight="1" outlineLevel="1" x14ac:dyDescent="0.2">
      <c r="B675" s="228" t="s">
        <v>21</v>
      </c>
      <c r="C675" s="71"/>
      <c r="D675" s="76"/>
      <c r="E675" s="76"/>
      <c r="F675" s="76"/>
      <c r="G675" s="228"/>
      <c r="H675" s="76"/>
      <c r="I675" s="228"/>
      <c r="J675" s="76"/>
      <c r="K675" s="76"/>
    </row>
    <row r="676" spans="2:11" ht="15" customHeight="1" outlineLevel="1" x14ac:dyDescent="0.2">
      <c r="B676" s="75">
        <v>2020</v>
      </c>
      <c r="C676" s="71"/>
      <c r="D676" s="76">
        <v>0</v>
      </c>
      <c r="E676" s="180"/>
      <c r="F676" s="76">
        <v>0</v>
      </c>
      <c r="G676" s="66"/>
      <c r="H676" s="76">
        <v>0</v>
      </c>
      <c r="I676" s="66"/>
      <c r="J676" s="76">
        <v>0</v>
      </c>
      <c r="K676" s="76"/>
    </row>
    <row r="677" spans="2:11" ht="15" customHeight="1" outlineLevel="1" x14ac:dyDescent="0.2">
      <c r="B677" s="75">
        <v>2019</v>
      </c>
      <c r="C677" s="244"/>
      <c r="D677" s="76">
        <v>0</v>
      </c>
      <c r="E677" s="76"/>
      <c r="F677" s="76">
        <v>0</v>
      </c>
      <c r="G677" s="76"/>
      <c r="H677" s="76">
        <v>0</v>
      </c>
      <c r="I677" s="76"/>
      <c r="J677" s="76">
        <v>0</v>
      </c>
      <c r="K677" s="76"/>
    </row>
    <row r="678" spans="2:11" ht="15" customHeight="1" outlineLevel="1" x14ac:dyDescent="0.2">
      <c r="B678" s="75">
        <v>2018</v>
      </c>
      <c r="C678" s="71"/>
      <c r="D678" s="76">
        <v>0</v>
      </c>
      <c r="E678" s="76"/>
      <c r="F678" s="76">
        <v>0</v>
      </c>
      <c r="G678" s="68"/>
      <c r="H678" s="76">
        <v>0</v>
      </c>
      <c r="I678" s="68"/>
      <c r="J678" s="76">
        <v>0</v>
      </c>
      <c r="K678" s="76"/>
    </row>
    <row r="679" spans="2:11" ht="15" customHeight="1" outlineLevel="1" x14ac:dyDescent="0.2">
      <c r="B679" s="75">
        <v>2017</v>
      </c>
      <c r="C679" s="71"/>
      <c r="D679" s="76">
        <v>1</v>
      </c>
      <c r="E679" s="76" t="s">
        <v>50</v>
      </c>
      <c r="F679" s="76" t="s">
        <v>37</v>
      </c>
      <c r="G679" s="228"/>
      <c r="H679" s="76" t="s">
        <v>37</v>
      </c>
      <c r="I679" s="228"/>
      <c r="J679" s="76" t="s">
        <v>37</v>
      </c>
      <c r="K679" s="76"/>
    </row>
    <row r="680" spans="2:11" ht="15" customHeight="1" outlineLevel="1" x14ac:dyDescent="0.2">
      <c r="B680" s="44">
        <v>2016</v>
      </c>
      <c r="C680" s="71"/>
      <c r="D680" s="177">
        <v>1</v>
      </c>
      <c r="E680" s="177" t="s">
        <v>50</v>
      </c>
      <c r="F680" s="76" t="s">
        <v>37</v>
      </c>
      <c r="G680" s="228"/>
      <c r="H680" s="76" t="s">
        <v>37</v>
      </c>
      <c r="I680" s="228"/>
      <c r="J680" s="76" t="s">
        <v>37</v>
      </c>
      <c r="K680" s="76"/>
    </row>
    <row r="681" spans="2:11" ht="15" customHeight="1" outlineLevel="1" x14ac:dyDescent="0.2">
      <c r="B681" s="44">
        <v>2015</v>
      </c>
      <c r="C681" s="71"/>
      <c r="D681" s="76">
        <v>0</v>
      </c>
      <c r="E681" s="76" t="s">
        <v>50</v>
      </c>
      <c r="F681" s="76">
        <v>0</v>
      </c>
      <c r="G681" s="228" t="s">
        <v>50</v>
      </c>
      <c r="H681" s="76">
        <v>0</v>
      </c>
      <c r="I681" s="228" t="s">
        <v>50</v>
      </c>
      <c r="J681" s="76">
        <v>0</v>
      </c>
      <c r="K681" s="76" t="s">
        <v>50</v>
      </c>
    </row>
    <row r="682" spans="2:11" ht="15" customHeight="1" outlineLevel="1" x14ac:dyDescent="0.2">
      <c r="B682" s="228" t="s">
        <v>22</v>
      </c>
      <c r="C682" s="71"/>
      <c r="D682" s="76"/>
      <c r="E682" s="76"/>
      <c r="F682" s="76"/>
      <c r="G682" s="228"/>
      <c r="H682" s="76"/>
      <c r="I682" s="228"/>
      <c r="J682" s="76"/>
      <c r="K682" s="76"/>
    </row>
    <row r="683" spans="2:11" ht="15" customHeight="1" outlineLevel="1" x14ac:dyDescent="0.2">
      <c r="B683" s="75">
        <v>2020</v>
      </c>
      <c r="C683" s="71"/>
      <c r="D683" s="180">
        <v>70</v>
      </c>
      <c r="E683" s="180"/>
      <c r="F683" s="180">
        <v>309</v>
      </c>
      <c r="G683" s="66"/>
      <c r="H683" s="180">
        <v>13041.136</v>
      </c>
      <c r="I683" s="66"/>
      <c r="J683" s="180">
        <v>4222.8289999999997</v>
      </c>
      <c r="K683" s="76"/>
    </row>
    <row r="684" spans="2:11" ht="15" customHeight="1" outlineLevel="1" x14ac:dyDescent="0.2">
      <c r="B684" s="75">
        <v>2019</v>
      </c>
      <c r="C684" s="244"/>
      <c r="D684" s="180">
        <v>68</v>
      </c>
      <c r="E684" s="180"/>
      <c r="F684" s="180">
        <v>298</v>
      </c>
      <c r="G684" s="66"/>
      <c r="H684" s="180">
        <v>12812.186</v>
      </c>
      <c r="I684" s="66"/>
      <c r="J684" s="180">
        <v>4604.951</v>
      </c>
      <c r="K684" s="76"/>
    </row>
    <row r="685" spans="2:11" ht="15" customHeight="1" outlineLevel="1" x14ac:dyDescent="0.2">
      <c r="B685" s="75">
        <v>2018</v>
      </c>
      <c r="C685" s="71"/>
      <c r="D685" s="76">
        <v>65</v>
      </c>
      <c r="E685" s="76"/>
      <c r="F685" s="180">
        <v>263</v>
      </c>
      <c r="G685" s="68"/>
      <c r="H685" s="180">
        <v>11943.036</v>
      </c>
      <c r="I685" s="68"/>
      <c r="J685" s="76">
        <v>4394.6310000000003</v>
      </c>
      <c r="K685" s="76"/>
    </row>
    <row r="686" spans="2:11" ht="15" customHeight="1" outlineLevel="1" x14ac:dyDescent="0.2">
      <c r="B686" s="75">
        <v>2017</v>
      </c>
      <c r="C686" s="71"/>
      <c r="D686" s="76">
        <v>53</v>
      </c>
      <c r="E686" s="76" t="s">
        <v>50</v>
      </c>
      <c r="F686" s="76">
        <v>248</v>
      </c>
      <c r="G686" s="228" t="s">
        <v>50</v>
      </c>
      <c r="H686" s="76">
        <v>10320.647999999999</v>
      </c>
      <c r="I686" s="228" t="s">
        <v>50</v>
      </c>
      <c r="J686" s="76">
        <v>3762.7</v>
      </c>
      <c r="K686" s="76" t="s">
        <v>50</v>
      </c>
    </row>
    <row r="687" spans="2:11" ht="15" customHeight="1" outlineLevel="1" x14ac:dyDescent="0.2">
      <c r="B687" s="44">
        <v>2016</v>
      </c>
      <c r="C687" s="71"/>
      <c r="D687" s="177">
        <v>51</v>
      </c>
      <c r="E687" s="177" t="s">
        <v>50</v>
      </c>
      <c r="F687" s="177">
        <v>226</v>
      </c>
      <c r="G687" s="228" t="s">
        <v>50</v>
      </c>
      <c r="H687" s="177">
        <v>7830.3850000000002</v>
      </c>
      <c r="I687" s="228" t="s">
        <v>50</v>
      </c>
      <c r="J687" s="177">
        <v>2875.3009999999999</v>
      </c>
      <c r="K687" s="177" t="s">
        <v>50</v>
      </c>
    </row>
    <row r="688" spans="2:11" ht="15" customHeight="1" outlineLevel="1" x14ac:dyDescent="0.2">
      <c r="B688" s="44">
        <v>2015</v>
      </c>
      <c r="C688" s="71"/>
      <c r="D688" s="177">
        <v>48</v>
      </c>
      <c r="E688" s="177" t="s">
        <v>50</v>
      </c>
      <c r="F688" s="177">
        <v>222</v>
      </c>
      <c r="G688" s="228" t="s">
        <v>50</v>
      </c>
      <c r="H688" s="177">
        <v>7890.4780000000001</v>
      </c>
      <c r="I688" s="228" t="s">
        <v>50</v>
      </c>
      <c r="J688" s="177">
        <v>2216.4389999999999</v>
      </c>
      <c r="K688" s="177" t="s">
        <v>50</v>
      </c>
    </row>
    <row r="689" spans="2:11" ht="15" customHeight="1" outlineLevel="1" x14ac:dyDescent="0.2">
      <c r="B689" s="228" t="s">
        <v>23</v>
      </c>
      <c r="C689" s="71"/>
      <c r="D689" s="76"/>
      <c r="E689" s="76"/>
      <c r="F689" s="76"/>
      <c r="G689" s="228"/>
      <c r="H689" s="76"/>
      <c r="I689" s="228"/>
      <c r="J689" s="76"/>
      <c r="K689" s="76"/>
    </row>
    <row r="690" spans="2:11" ht="15" customHeight="1" outlineLevel="1" x14ac:dyDescent="0.2">
      <c r="B690" s="75">
        <v>2020</v>
      </c>
      <c r="C690" s="71"/>
      <c r="D690" s="180">
        <v>125</v>
      </c>
      <c r="E690" s="180"/>
      <c r="F690" s="180">
        <v>276</v>
      </c>
      <c r="G690" s="66"/>
      <c r="H690" s="180">
        <v>21198.201000000001</v>
      </c>
      <c r="I690" s="66"/>
      <c r="J690" s="180">
        <v>4538.5519999999997</v>
      </c>
      <c r="K690" s="76"/>
    </row>
    <row r="691" spans="2:11" ht="15" customHeight="1" outlineLevel="1" x14ac:dyDescent="0.2">
      <c r="B691" s="75">
        <v>2019</v>
      </c>
      <c r="C691" s="244"/>
      <c r="D691" s="180">
        <v>125</v>
      </c>
      <c r="E691" s="180"/>
      <c r="F691" s="180">
        <v>274</v>
      </c>
      <c r="G691" s="66"/>
      <c r="H691" s="180">
        <v>20592.713</v>
      </c>
      <c r="I691" s="66"/>
      <c r="J691" s="180">
        <v>4148.1459999999997</v>
      </c>
      <c r="K691" s="76"/>
    </row>
    <row r="692" spans="2:11" ht="15" customHeight="1" outlineLevel="1" x14ac:dyDescent="0.2">
      <c r="B692" s="75">
        <v>2018</v>
      </c>
      <c r="C692" s="71"/>
      <c r="D692" s="76">
        <v>111</v>
      </c>
      <c r="E692" s="76"/>
      <c r="F692" s="180">
        <v>261</v>
      </c>
      <c r="G692" s="68"/>
      <c r="H692" s="180">
        <v>19604.455999999998</v>
      </c>
      <c r="I692" s="68"/>
      <c r="J692" s="76">
        <v>3553.7060000000001</v>
      </c>
      <c r="K692" s="76"/>
    </row>
    <row r="693" spans="2:11" ht="15" customHeight="1" outlineLevel="1" x14ac:dyDescent="0.2">
      <c r="B693" s="75">
        <v>2017</v>
      </c>
      <c r="C693" s="71"/>
      <c r="D693" s="76">
        <v>104</v>
      </c>
      <c r="E693" s="76" t="s">
        <v>50</v>
      </c>
      <c r="F693" s="76">
        <v>233</v>
      </c>
      <c r="G693" s="228" t="s">
        <v>50</v>
      </c>
      <c r="H693" s="76">
        <v>18418.491000000002</v>
      </c>
      <c r="I693" s="228" t="s">
        <v>50</v>
      </c>
      <c r="J693" s="76">
        <v>3202.8820000000001</v>
      </c>
      <c r="K693" s="76" t="s">
        <v>50</v>
      </c>
    </row>
    <row r="694" spans="2:11" ht="15" customHeight="1" outlineLevel="1" x14ac:dyDescent="0.2">
      <c r="B694" s="44">
        <v>2016</v>
      </c>
      <c r="C694" s="71"/>
      <c r="D694" s="177">
        <v>103</v>
      </c>
      <c r="E694" s="177" t="s">
        <v>50</v>
      </c>
      <c r="F694" s="177">
        <v>228</v>
      </c>
      <c r="G694" s="228" t="s">
        <v>50</v>
      </c>
      <c r="H694" s="177">
        <v>19789.659</v>
      </c>
      <c r="I694" s="228" t="s">
        <v>50</v>
      </c>
      <c r="J694" s="177">
        <v>2783.6930000000002</v>
      </c>
      <c r="K694" s="177" t="s">
        <v>50</v>
      </c>
    </row>
    <row r="695" spans="2:11" ht="15" customHeight="1" outlineLevel="1" x14ac:dyDescent="0.2">
      <c r="B695" s="44">
        <v>2015</v>
      </c>
      <c r="C695" s="71"/>
      <c r="D695" s="177">
        <v>102</v>
      </c>
      <c r="E695" s="177" t="s">
        <v>50</v>
      </c>
      <c r="F695" s="177">
        <v>245</v>
      </c>
      <c r="G695" s="228" t="s">
        <v>50</v>
      </c>
      <c r="H695" s="177">
        <v>19676.136999999999</v>
      </c>
      <c r="I695" s="228" t="s">
        <v>50</v>
      </c>
      <c r="J695" s="177">
        <v>2235.9850000000001</v>
      </c>
      <c r="K695" s="177" t="s">
        <v>50</v>
      </c>
    </row>
    <row r="696" spans="2:11" ht="15" customHeight="1" outlineLevel="1" x14ac:dyDescent="0.2">
      <c r="B696" s="228" t="s">
        <v>24</v>
      </c>
      <c r="C696" s="71"/>
      <c r="D696" s="76"/>
      <c r="E696" s="76"/>
      <c r="F696" s="76"/>
      <c r="G696" s="228"/>
      <c r="H696" s="76"/>
      <c r="I696" s="228"/>
      <c r="J696" s="76"/>
      <c r="K696" s="76"/>
    </row>
    <row r="697" spans="2:11" ht="15" customHeight="1" outlineLevel="1" x14ac:dyDescent="0.2">
      <c r="B697" s="75">
        <v>2020</v>
      </c>
      <c r="C697" s="71"/>
      <c r="D697" s="180">
        <v>29</v>
      </c>
      <c r="E697" s="180"/>
      <c r="F697" s="180">
        <v>39</v>
      </c>
      <c r="G697" s="66"/>
      <c r="H697" s="180">
        <v>981.61</v>
      </c>
      <c r="I697" s="66"/>
      <c r="J697" s="180">
        <v>269.37400000000002</v>
      </c>
      <c r="K697" s="76"/>
    </row>
    <row r="698" spans="2:11" ht="15" customHeight="1" outlineLevel="1" x14ac:dyDescent="0.2">
      <c r="B698" s="75">
        <v>2019</v>
      </c>
      <c r="C698" s="244"/>
      <c r="D698" s="180">
        <v>29</v>
      </c>
      <c r="E698" s="180"/>
      <c r="F698" s="180">
        <v>41</v>
      </c>
      <c r="G698" s="66"/>
      <c r="H698" s="180">
        <v>1250.8409999999999</v>
      </c>
      <c r="I698" s="66"/>
      <c r="J698" s="180">
        <v>274.43200000000002</v>
      </c>
      <c r="K698" s="76"/>
    </row>
    <row r="699" spans="2:11" ht="15" customHeight="1" outlineLevel="1" x14ac:dyDescent="0.2">
      <c r="B699" s="75">
        <v>2018</v>
      </c>
      <c r="C699" s="71"/>
      <c r="D699" s="76">
        <v>30</v>
      </c>
      <c r="E699" s="76"/>
      <c r="F699" s="180">
        <v>39</v>
      </c>
      <c r="G699" s="68"/>
      <c r="H699" s="180">
        <v>810.72699999999998</v>
      </c>
      <c r="I699" s="68"/>
      <c r="J699" s="76">
        <v>159.26</v>
      </c>
      <c r="K699" s="76"/>
    </row>
    <row r="700" spans="2:11" ht="15" customHeight="1" outlineLevel="1" x14ac:dyDescent="0.2">
      <c r="B700" s="75">
        <v>2017</v>
      </c>
      <c r="C700" s="71"/>
      <c r="D700" s="76">
        <v>29</v>
      </c>
      <c r="E700" s="76" t="s">
        <v>50</v>
      </c>
      <c r="F700" s="76">
        <v>35</v>
      </c>
      <c r="G700" s="228" t="s">
        <v>50</v>
      </c>
      <c r="H700" s="76">
        <v>675.26099999999997</v>
      </c>
      <c r="I700" s="228" t="s">
        <v>50</v>
      </c>
      <c r="J700" s="53">
        <v>-30.367000000000001</v>
      </c>
      <c r="K700" s="76" t="s">
        <v>50</v>
      </c>
    </row>
    <row r="701" spans="2:11" ht="15" customHeight="1" outlineLevel="1" x14ac:dyDescent="0.2">
      <c r="B701" s="44">
        <v>2016</v>
      </c>
      <c r="C701" s="71"/>
      <c r="D701" s="177">
        <v>26</v>
      </c>
      <c r="E701" s="177" t="s">
        <v>50</v>
      </c>
      <c r="F701" s="177">
        <v>32</v>
      </c>
      <c r="G701" s="228" t="s">
        <v>50</v>
      </c>
      <c r="H701" s="177">
        <v>842.13099999999997</v>
      </c>
      <c r="I701" s="228" t="s">
        <v>50</v>
      </c>
      <c r="J701" s="177">
        <v>216.68100000000001</v>
      </c>
      <c r="K701" s="177" t="s">
        <v>50</v>
      </c>
    </row>
    <row r="702" spans="2:11" ht="15" customHeight="1" outlineLevel="1" x14ac:dyDescent="0.2">
      <c r="B702" s="44">
        <v>2015</v>
      </c>
      <c r="C702" s="71"/>
      <c r="D702" s="177">
        <v>26</v>
      </c>
      <c r="E702" s="177" t="s">
        <v>50</v>
      </c>
      <c r="F702" s="177">
        <v>33</v>
      </c>
      <c r="G702" s="228" t="s">
        <v>50</v>
      </c>
      <c r="H702" s="177">
        <v>761.53800000000001</v>
      </c>
      <c r="I702" s="228" t="s">
        <v>50</v>
      </c>
      <c r="J702" s="177">
        <v>251.756</v>
      </c>
      <c r="K702" s="177" t="s">
        <v>50</v>
      </c>
    </row>
    <row r="703" spans="2:11" ht="15" customHeight="1" outlineLevel="1" x14ac:dyDescent="0.2">
      <c r="B703" s="228" t="s">
        <v>25</v>
      </c>
      <c r="C703" s="71"/>
      <c r="D703" s="76"/>
      <c r="E703" s="76"/>
      <c r="F703" s="76"/>
      <c r="G703" s="228"/>
      <c r="H703" s="76"/>
      <c r="I703" s="228"/>
      <c r="J703" s="76"/>
      <c r="K703" s="76"/>
    </row>
    <row r="704" spans="2:11" ht="15" customHeight="1" outlineLevel="1" x14ac:dyDescent="0.2">
      <c r="B704" s="75">
        <v>2020</v>
      </c>
      <c r="C704" s="71"/>
      <c r="D704" s="180">
        <v>156</v>
      </c>
      <c r="E704" s="180"/>
      <c r="F704" s="180">
        <v>316</v>
      </c>
      <c r="G704" s="66"/>
      <c r="H704" s="180">
        <v>7178.01</v>
      </c>
      <c r="I704" s="66"/>
      <c r="J704" s="180">
        <v>2392.59</v>
      </c>
      <c r="K704" s="76"/>
    </row>
    <row r="705" spans="2:11" ht="15" customHeight="1" outlineLevel="1" x14ac:dyDescent="0.2">
      <c r="B705" s="75">
        <v>2019</v>
      </c>
      <c r="C705" s="244"/>
      <c r="D705" s="180">
        <v>152</v>
      </c>
      <c r="E705" s="180"/>
      <c r="F705" s="180">
        <v>310</v>
      </c>
      <c r="G705" s="66"/>
      <c r="H705" s="180">
        <v>9678.3790000000008</v>
      </c>
      <c r="I705" s="66"/>
      <c r="J705" s="180">
        <v>4010.25</v>
      </c>
      <c r="K705" s="76"/>
    </row>
    <row r="706" spans="2:11" ht="15" customHeight="1" outlineLevel="1" x14ac:dyDescent="0.2">
      <c r="B706" s="75">
        <v>2018</v>
      </c>
      <c r="C706" s="71"/>
      <c r="D706" s="76">
        <v>140</v>
      </c>
      <c r="E706" s="76"/>
      <c r="F706" s="180">
        <v>291</v>
      </c>
      <c r="G706" s="68"/>
      <c r="H706" s="180">
        <v>9852.6010000000006</v>
      </c>
      <c r="I706" s="68"/>
      <c r="J706" s="76">
        <v>4264.2380000000003</v>
      </c>
      <c r="K706" s="76"/>
    </row>
    <row r="707" spans="2:11" ht="15" customHeight="1" outlineLevel="1" x14ac:dyDescent="0.2">
      <c r="B707" s="75">
        <v>2017</v>
      </c>
      <c r="C707" s="71"/>
      <c r="D707" s="76">
        <v>115</v>
      </c>
      <c r="E707" s="76" t="s">
        <v>50</v>
      </c>
      <c r="F707" s="76">
        <v>264</v>
      </c>
      <c r="G707" s="228" t="s">
        <v>50</v>
      </c>
      <c r="H707" s="76">
        <v>9133.9279999999999</v>
      </c>
      <c r="I707" s="228" t="s">
        <v>50</v>
      </c>
      <c r="J707" s="76">
        <v>3696.6990000000001</v>
      </c>
      <c r="K707" s="76" t="s">
        <v>50</v>
      </c>
    </row>
    <row r="708" spans="2:11" ht="15" customHeight="1" outlineLevel="1" x14ac:dyDescent="0.2">
      <c r="B708" s="44">
        <v>2016</v>
      </c>
      <c r="C708" s="71"/>
      <c r="D708" s="177">
        <v>100</v>
      </c>
      <c r="E708" s="177" t="s">
        <v>50</v>
      </c>
      <c r="F708" s="177">
        <v>243</v>
      </c>
      <c r="G708" s="228" t="s">
        <v>50</v>
      </c>
      <c r="H708" s="177">
        <v>7578.5429999999997</v>
      </c>
      <c r="I708" s="228" t="s">
        <v>50</v>
      </c>
      <c r="J708" s="177">
        <v>2755.8789999999999</v>
      </c>
      <c r="K708" s="177" t="s">
        <v>50</v>
      </c>
    </row>
    <row r="709" spans="2:11" ht="15" customHeight="1" outlineLevel="1" x14ac:dyDescent="0.2">
      <c r="B709" s="44">
        <v>2015</v>
      </c>
      <c r="C709" s="71"/>
      <c r="D709" s="177">
        <v>76</v>
      </c>
      <c r="E709" s="177" t="s">
        <v>50</v>
      </c>
      <c r="F709" s="177">
        <v>203</v>
      </c>
      <c r="G709" s="228" t="s">
        <v>50</v>
      </c>
      <c r="H709" s="177">
        <v>6311.1869999999999</v>
      </c>
      <c r="I709" s="228" t="s">
        <v>50</v>
      </c>
      <c r="J709" s="177">
        <v>2188.9580000000001</v>
      </c>
      <c r="K709" s="177" t="s">
        <v>50</v>
      </c>
    </row>
    <row r="710" spans="2:11" ht="15" customHeight="1" outlineLevel="1" x14ac:dyDescent="0.2">
      <c r="B710" s="228" t="s">
        <v>26</v>
      </c>
      <c r="C710" s="71"/>
      <c r="D710" s="76"/>
      <c r="E710" s="76"/>
      <c r="F710" s="76"/>
      <c r="G710" s="228"/>
      <c r="H710" s="76"/>
      <c r="I710" s="228"/>
      <c r="J710" s="76"/>
      <c r="K710" s="76"/>
    </row>
    <row r="711" spans="2:11" ht="15" customHeight="1" outlineLevel="1" x14ac:dyDescent="0.2">
      <c r="B711" s="75">
        <v>2020</v>
      </c>
      <c r="C711" s="71"/>
      <c r="D711" s="180">
        <v>4</v>
      </c>
      <c r="E711" s="180"/>
      <c r="F711" s="180">
        <v>4</v>
      </c>
      <c r="G711" s="66"/>
      <c r="H711" s="180">
        <v>32.162999999999997</v>
      </c>
      <c r="I711" s="66"/>
      <c r="J711" s="180">
        <v>28.742999999999999</v>
      </c>
      <c r="K711" s="76"/>
    </row>
    <row r="712" spans="2:11" ht="15" customHeight="1" outlineLevel="1" x14ac:dyDescent="0.2">
      <c r="B712" s="75">
        <v>2019</v>
      </c>
      <c r="C712" s="244"/>
      <c r="D712" s="180">
        <v>4</v>
      </c>
      <c r="E712" s="180"/>
      <c r="F712" s="180">
        <v>4</v>
      </c>
      <c r="G712" s="66"/>
      <c r="H712" s="180">
        <v>57.024000000000001</v>
      </c>
      <c r="I712" s="66"/>
      <c r="J712" s="180">
        <v>49.972999999999999</v>
      </c>
      <c r="K712" s="76"/>
    </row>
    <row r="713" spans="2:11" ht="15" customHeight="1" outlineLevel="1" x14ac:dyDescent="0.2">
      <c r="B713" s="75">
        <v>2018</v>
      </c>
      <c r="C713" s="71"/>
      <c r="D713" s="76">
        <v>6</v>
      </c>
      <c r="E713" s="76"/>
      <c r="F713" s="180">
        <v>6</v>
      </c>
      <c r="G713" s="68"/>
      <c r="H713" s="180">
        <v>96.614000000000004</v>
      </c>
      <c r="I713" s="68"/>
      <c r="J713" s="76">
        <v>84.248999999999995</v>
      </c>
      <c r="K713" s="76"/>
    </row>
    <row r="714" spans="2:11" ht="15" customHeight="1" outlineLevel="1" x14ac:dyDescent="0.2">
      <c r="B714" s="75">
        <v>2017</v>
      </c>
      <c r="C714" s="71"/>
      <c r="D714" s="76">
        <v>6</v>
      </c>
      <c r="E714" s="76" t="s">
        <v>50</v>
      </c>
      <c r="F714" s="76" t="s">
        <v>37</v>
      </c>
      <c r="G714" s="228"/>
      <c r="H714" s="76" t="s">
        <v>37</v>
      </c>
      <c r="I714" s="228"/>
      <c r="J714" s="76" t="s">
        <v>37</v>
      </c>
      <c r="K714" s="76"/>
    </row>
    <row r="715" spans="2:11" ht="15" customHeight="1" outlineLevel="1" x14ac:dyDescent="0.2">
      <c r="B715" s="44">
        <v>2016</v>
      </c>
      <c r="C715" s="71"/>
      <c r="D715" s="177">
        <v>3</v>
      </c>
      <c r="E715" s="177" t="s">
        <v>50</v>
      </c>
      <c r="F715" s="177">
        <v>3</v>
      </c>
      <c r="G715" s="228" t="s">
        <v>50</v>
      </c>
      <c r="H715" s="177">
        <v>35.418999999999997</v>
      </c>
      <c r="I715" s="228" t="s">
        <v>50</v>
      </c>
      <c r="J715" s="177">
        <v>27.13</v>
      </c>
      <c r="K715" s="177" t="s">
        <v>50</v>
      </c>
    </row>
    <row r="716" spans="2:11" ht="15" customHeight="1" outlineLevel="1" x14ac:dyDescent="0.2">
      <c r="B716" s="44">
        <v>2015</v>
      </c>
      <c r="C716" s="71"/>
      <c r="D716" s="177">
        <v>2</v>
      </c>
      <c r="E716" s="177" t="s">
        <v>50</v>
      </c>
      <c r="F716" s="76" t="s">
        <v>37</v>
      </c>
      <c r="G716" s="228"/>
      <c r="H716" s="76" t="s">
        <v>37</v>
      </c>
      <c r="I716" s="228"/>
      <c r="J716" s="76" t="s">
        <v>37</v>
      </c>
      <c r="K716" s="76"/>
    </row>
    <row r="717" spans="2:11" ht="15" customHeight="1" outlineLevel="1" x14ac:dyDescent="0.2">
      <c r="B717" s="228" t="s">
        <v>27</v>
      </c>
      <c r="C717" s="71"/>
      <c r="D717" s="76"/>
      <c r="E717" s="76"/>
      <c r="F717" s="76"/>
      <c r="G717" s="228"/>
      <c r="H717" s="76"/>
      <c r="I717" s="228"/>
      <c r="J717" s="76"/>
      <c r="K717" s="76"/>
    </row>
    <row r="718" spans="2:11" ht="15" customHeight="1" outlineLevel="1" x14ac:dyDescent="0.2">
      <c r="B718" s="75">
        <v>2020</v>
      </c>
      <c r="C718" s="71"/>
      <c r="D718" s="180">
        <v>17</v>
      </c>
      <c r="E718" s="180"/>
      <c r="F718" s="180">
        <v>25</v>
      </c>
      <c r="G718" s="66"/>
      <c r="H718" s="180">
        <v>1656.0509999999999</v>
      </c>
      <c r="I718" s="66"/>
      <c r="J718" s="290">
        <v>-312.928</v>
      </c>
      <c r="K718" s="76"/>
    </row>
    <row r="719" spans="2:11" ht="15" customHeight="1" outlineLevel="1" x14ac:dyDescent="0.2">
      <c r="B719" s="75">
        <v>2019</v>
      </c>
      <c r="C719" s="244"/>
      <c r="D719" s="180">
        <v>19</v>
      </c>
      <c r="E719" s="180"/>
      <c r="F719" s="180">
        <v>27</v>
      </c>
      <c r="G719" s="66"/>
      <c r="H719" s="180">
        <v>3302.4250000000002</v>
      </c>
      <c r="I719" s="66"/>
      <c r="J719" s="180">
        <v>862.57799999999997</v>
      </c>
      <c r="K719" s="76"/>
    </row>
    <row r="720" spans="2:11" ht="15" customHeight="1" outlineLevel="1" x14ac:dyDescent="0.2">
      <c r="B720" s="75">
        <v>2018</v>
      </c>
      <c r="C720" s="71"/>
      <c r="D720" s="76">
        <v>16</v>
      </c>
      <c r="E720" s="76"/>
      <c r="F720" s="180">
        <v>24</v>
      </c>
      <c r="G720" s="68"/>
      <c r="H720" s="180">
        <v>2061.1329999999998</v>
      </c>
      <c r="I720" s="68"/>
      <c r="J720" s="76">
        <v>214.97499999999999</v>
      </c>
      <c r="K720" s="76"/>
    </row>
    <row r="721" spans="2:11" ht="15" customHeight="1" outlineLevel="1" x14ac:dyDescent="0.2">
      <c r="B721" s="75">
        <v>2017</v>
      </c>
      <c r="C721" s="71"/>
      <c r="D721" s="76">
        <v>14</v>
      </c>
      <c r="E721" s="76" t="s">
        <v>50</v>
      </c>
      <c r="F721" s="76">
        <v>16</v>
      </c>
      <c r="G721" s="228" t="s">
        <v>50</v>
      </c>
      <c r="H721" s="76">
        <v>1272.0740000000001</v>
      </c>
      <c r="I721" s="228" t="s">
        <v>50</v>
      </c>
      <c r="J721" s="76">
        <v>181.22800000000001</v>
      </c>
      <c r="K721" s="76" t="s">
        <v>50</v>
      </c>
    </row>
    <row r="722" spans="2:11" ht="15" customHeight="1" outlineLevel="1" x14ac:dyDescent="0.2">
      <c r="B722" s="44">
        <v>2016</v>
      </c>
      <c r="C722" s="71"/>
      <c r="D722" s="177">
        <v>12</v>
      </c>
      <c r="E722" s="177" t="s">
        <v>50</v>
      </c>
      <c r="F722" s="177">
        <v>12</v>
      </c>
      <c r="G722" s="228" t="s">
        <v>50</v>
      </c>
      <c r="H722" s="177">
        <v>789.32</v>
      </c>
      <c r="I722" s="228" t="s">
        <v>50</v>
      </c>
      <c r="J722" s="177">
        <v>139.47999999999999</v>
      </c>
      <c r="K722" s="177" t="s">
        <v>50</v>
      </c>
    </row>
    <row r="723" spans="2:11" ht="15" customHeight="1" outlineLevel="1" x14ac:dyDescent="0.2">
      <c r="B723" s="44">
        <v>2015</v>
      </c>
      <c r="C723" s="71"/>
      <c r="D723" s="177">
        <v>12</v>
      </c>
      <c r="E723" s="177" t="s">
        <v>50</v>
      </c>
      <c r="F723" s="177">
        <v>12</v>
      </c>
      <c r="G723" s="228" t="s">
        <v>50</v>
      </c>
      <c r="H723" s="177">
        <v>611.58799999999997</v>
      </c>
      <c r="I723" s="228" t="s">
        <v>50</v>
      </c>
      <c r="J723" s="177">
        <v>130.86199999999999</v>
      </c>
      <c r="K723" s="177" t="s">
        <v>50</v>
      </c>
    </row>
    <row r="724" spans="2:11" ht="15" customHeight="1" outlineLevel="1" x14ac:dyDescent="0.2">
      <c r="B724" s="228" t="s">
        <v>28</v>
      </c>
      <c r="C724" s="71"/>
      <c r="D724" s="76"/>
      <c r="E724" s="76"/>
      <c r="F724" s="76"/>
      <c r="G724" s="228"/>
      <c r="H724" s="76"/>
      <c r="I724" s="228"/>
      <c r="J724" s="76"/>
      <c r="K724" s="76"/>
    </row>
    <row r="725" spans="2:11" ht="15" customHeight="1" outlineLevel="1" x14ac:dyDescent="0.2">
      <c r="B725" s="75">
        <v>2020</v>
      </c>
      <c r="C725" s="71"/>
      <c r="D725" s="180">
        <v>43</v>
      </c>
      <c r="E725" s="180"/>
      <c r="F725" s="180">
        <v>63</v>
      </c>
      <c r="G725" s="66"/>
      <c r="H725" s="180">
        <v>1615.3119999999999</v>
      </c>
      <c r="I725" s="66"/>
      <c r="J725" s="180">
        <v>999.13199999999995</v>
      </c>
      <c r="K725" s="76"/>
    </row>
    <row r="726" spans="2:11" ht="15" customHeight="1" outlineLevel="1" x14ac:dyDescent="0.2">
      <c r="B726" s="75">
        <v>2019</v>
      </c>
      <c r="C726" s="244"/>
      <c r="D726" s="180">
        <v>35</v>
      </c>
      <c r="E726" s="180"/>
      <c r="F726" s="180">
        <v>52</v>
      </c>
      <c r="G726" s="66"/>
      <c r="H726" s="180">
        <v>1166.845</v>
      </c>
      <c r="I726" s="66"/>
      <c r="J726" s="180">
        <v>641.17399999999998</v>
      </c>
      <c r="K726" s="76"/>
    </row>
    <row r="727" spans="2:11" ht="15" customHeight="1" outlineLevel="1" x14ac:dyDescent="0.2">
      <c r="B727" s="75">
        <v>2018</v>
      </c>
      <c r="C727" s="71"/>
      <c r="D727" s="76">
        <v>38</v>
      </c>
      <c r="E727" s="76"/>
      <c r="F727" s="180">
        <v>52</v>
      </c>
      <c r="G727" s="68"/>
      <c r="H727" s="180">
        <v>1091.846</v>
      </c>
      <c r="I727" s="68"/>
      <c r="J727" s="76">
        <v>609.10599999999999</v>
      </c>
      <c r="K727" s="76"/>
    </row>
    <row r="728" spans="2:11" ht="15" customHeight="1" outlineLevel="1" x14ac:dyDescent="0.2">
      <c r="B728" s="75">
        <v>2017</v>
      </c>
      <c r="C728" s="71"/>
      <c r="D728" s="76">
        <v>36</v>
      </c>
      <c r="E728" s="76" t="s">
        <v>50</v>
      </c>
      <c r="F728" s="76">
        <v>53</v>
      </c>
      <c r="G728" s="228" t="s">
        <v>50</v>
      </c>
      <c r="H728" s="76">
        <v>935.60199999999998</v>
      </c>
      <c r="I728" s="228" t="s">
        <v>50</v>
      </c>
      <c r="J728" s="76">
        <v>515.29200000000003</v>
      </c>
      <c r="K728" s="76" t="s">
        <v>50</v>
      </c>
    </row>
    <row r="729" spans="2:11" ht="15" customHeight="1" outlineLevel="1" x14ac:dyDescent="0.2">
      <c r="B729" s="44">
        <v>2016</v>
      </c>
      <c r="C729" s="71"/>
      <c r="D729" s="177">
        <v>32</v>
      </c>
      <c r="E729" s="177" t="s">
        <v>50</v>
      </c>
      <c r="F729" s="179">
        <v>42</v>
      </c>
      <c r="G729" s="228" t="s">
        <v>50</v>
      </c>
      <c r="H729" s="177">
        <v>634.08699999999999</v>
      </c>
      <c r="I729" s="228" t="s">
        <v>50</v>
      </c>
      <c r="J729" s="177">
        <v>420.84100000000001</v>
      </c>
      <c r="K729" s="177" t="s">
        <v>50</v>
      </c>
    </row>
    <row r="730" spans="2:11" ht="15" customHeight="1" outlineLevel="1" x14ac:dyDescent="0.2">
      <c r="B730" s="44">
        <v>2015</v>
      </c>
      <c r="C730" s="71"/>
      <c r="D730" s="177">
        <v>27</v>
      </c>
      <c r="E730" s="177" t="s">
        <v>50</v>
      </c>
      <c r="F730" s="177">
        <v>36</v>
      </c>
      <c r="G730" s="228" t="s">
        <v>50</v>
      </c>
      <c r="H730" s="177">
        <v>496.50700000000001</v>
      </c>
      <c r="I730" s="228" t="s">
        <v>50</v>
      </c>
      <c r="J730" s="177">
        <v>296.23599999999999</v>
      </c>
      <c r="K730" s="177" t="s">
        <v>50</v>
      </c>
    </row>
    <row r="731" spans="2:11" ht="15" customHeight="1" outlineLevel="1" x14ac:dyDescent="0.2">
      <c r="B731" s="228" t="s">
        <v>29</v>
      </c>
      <c r="C731" s="71"/>
      <c r="D731" s="76"/>
      <c r="E731" s="76"/>
      <c r="F731" s="76"/>
      <c r="G731" s="228"/>
      <c r="H731" s="76"/>
      <c r="I731" s="228"/>
      <c r="J731" s="76"/>
      <c r="K731" s="76"/>
    </row>
    <row r="732" spans="2:11" ht="15" customHeight="1" outlineLevel="1" x14ac:dyDescent="0.2">
      <c r="B732" s="75">
        <v>2020</v>
      </c>
      <c r="C732" s="71"/>
      <c r="D732" s="180">
        <v>109</v>
      </c>
      <c r="E732" s="180"/>
      <c r="F732" s="180">
        <v>118</v>
      </c>
      <c r="G732" s="66"/>
      <c r="H732" s="180">
        <v>960.84500000000003</v>
      </c>
      <c r="I732" s="66"/>
      <c r="J732" s="180">
        <v>624.66200000000003</v>
      </c>
      <c r="K732" s="76"/>
    </row>
    <row r="733" spans="2:11" ht="15" customHeight="1" outlineLevel="1" x14ac:dyDescent="0.2">
      <c r="B733" s="75">
        <v>2019</v>
      </c>
      <c r="C733" s="244"/>
      <c r="D733" s="180">
        <v>106</v>
      </c>
      <c r="E733" s="180"/>
      <c r="F733" s="180">
        <v>117</v>
      </c>
      <c r="G733" s="66"/>
      <c r="H733" s="180">
        <v>1523.8420000000001</v>
      </c>
      <c r="I733" s="66"/>
      <c r="J733" s="180">
        <v>655.03099999999995</v>
      </c>
      <c r="K733" s="76"/>
    </row>
    <row r="734" spans="2:11" ht="15" customHeight="1" outlineLevel="1" x14ac:dyDescent="0.2">
      <c r="B734" s="75">
        <v>2018</v>
      </c>
      <c r="C734" s="71"/>
      <c r="D734" s="76">
        <v>81</v>
      </c>
      <c r="E734" s="76"/>
      <c r="F734" s="180">
        <v>91</v>
      </c>
      <c r="G734" s="68"/>
      <c r="H734" s="180">
        <v>1463.89</v>
      </c>
      <c r="I734" s="68"/>
      <c r="J734" s="76">
        <v>566.46400000000006</v>
      </c>
      <c r="K734" s="76"/>
    </row>
    <row r="735" spans="2:11" ht="15" customHeight="1" outlineLevel="1" x14ac:dyDescent="0.2">
      <c r="B735" s="75">
        <v>2017</v>
      </c>
      <c r="C735" s="71"/>
      <c r="D735" s="76">
        <v>77</v>
      </c>
      <c r="E735" s="76" t="s">
        <v>50</v>
      </c>
      <c r="F735" s="76">
        <v>91</v>
      </c>
      <c r="G735" s="228" t="s">
        <v>50</v>
      </c>
      <c r="H735" s="76">
        <v>1195.952</v>
      </c>
      <c r="I735" s="228" t="s">
        <v>50</v>
      </c>
      <c r="J735" s="76">
        <v>496.43400000000003</v>
      </c>
      <c r="K735" s="76" t="s">
        <v>50</v>
      </c>
    </row>
    <row r="736" spans="2:11" ht="15" customHeight="1" outlineLevel="1" x14ac:dyDescent="0.2">
      <c r="B736" s="44">
        <v>2016</v>
      </c>
      <c r="C736" s="71"/>
      <c r="D736" s="177">
        <v>62</v>
      </c>
      <c r="E736" s="177" t="s">
        <v>50</v>
      </c>
      <c r="F736" s="177">
        <v>75</v>
      </c>
      <c r="G736" s="228" t="s">
        <v>50</v>
      </c>
      <c r="H736" s="177">
        <v>564.15700000000004</v>
      </c>
      <c r="I736" s="228" t="s">
        <v>50</v>
      </c>
      <c r="J736" s="177">
        <v>381.28300000000002</v>
      </c>
      <c r="K736" s="177" t="s">
        <v>50</v>
      </c>
    </row>
    <row r="737" spans="2:11" ht="15" customHeight="1" outlineLevel="1" x14ac:dyDescent="0.2">
      <c r="B737" s="44">
        <v>2015</v>
      </c>
      <c r="C737" s="71"/>
      <c r="D737" s="177">
        <v>62</v>
      </c>
      <c r="E737" s="177" t="s">
        <v>50</v>
      </c>
      <c r="F737" s="177">
        <v>79</v>
      </c>
      <c r="G737" s="228" t="s">
        <v>50</v>
      </c>
      <c r="H737" s="177">
        <v>644.21100000000001</v>
      </c>
      <c r="I737" s="228" t="s">
        <v>50</v>
      </c>
      <c r="J737" s="177">
        <v>548.423</v>
      </c>
      <c r="K737" s="177" t="s">
        <v>50</v>
      </c>
    </row>
    <row r="738" spans="2:11" ht="15" customHeight="1" outlineLevel="1" x14ac:dyDescent="0.2">
      <c r="B738" s="228" t="s">
        <v>30</v>
      </c>
      <c r="C738" s="71"/>
      <c r="D738" s="76"/>
      <c r="E738" s="76"/>
      <c r="F738" s="76"/>
      <c r="G738" s="228"/>
      <c r="H738" s="76"/>
      <c r="I738" s="228"/>
      <c r="J738" s="76"/>
      <c r="K738" s="76"/>
    </row>
    <row r="739" spans="2:11" ht="15" customHeight="1" outlineLevel="1" x14ac:dyDescent="0.2">
      <c r="B739" s="75">
        <v>2020</v>
      </c>
      <c r="C739" s="71"/>
      <c r="D739" s="180">
        <v>19</v>
      </c>
      <c r="E739" s="180"/>
      <c r="F739" s="180">
        <v>30</v>
      </c>
      <c r="G739" s="66"/>
      <c r="H739" s="180">
        <v>119.194</v>
      </c>
      <c r="I739" s="66"/>
      <c r="J739" s="180">
        <v>56.941000000000003</v>
      </c>
      <c r="K739" s="76"/>
    </row>
    <row r="740" spans="2:11" ht="15" customHeight="1" outlineLevel="1" x14ac:dyDescent="0.2">
      <c r="B740" s="75">
        <v>2019</v>
      </c>
      <c r="C740" s="244"/>
      <c r="D740" s="180">
        <v>16</v>
      </c>
      <c r="E740" s="180"/>
      <c r="F740" s="180">
        <v>25</v>
      </c>
      <c r="G740" s="66"/>
      <c r="H740" s="180">
        <v>146.702</v>
      </c>
      <c r="I740" s="66"/>
      <c r="J740" s="180">
        <v>80.552999999999997</v>
      </c>
      <c r="K740" s="76"/>
    </row>
    <row r="741" spans="2:11" ht="15" customHeight="1" outlineLevel="1" x14ac:dyDescent="0.2">
      <c r="B741" s="75">
        <v>2018</v>
      </c>
      <c r="C741" s="71"/>
      <c r="D741" s="76">
        <v>17</v>
      </c>
      <c r="E741" s="76"/>
      <c r="F741" s="180">
        <v>26</v>
      </c>
      <c r="G741" s="68"/>
      <c r="H741" s="180">
        <v>127.879</v>
      </c>
      <c r="I741" s="68"/>
      <c r="J741" s="76">
        <v>78.956999999999994</v>
      </c>
      <c r="K741" s="76"/>
    </row>
    <row r="742" spans="2:11" ht="15" customHeight="1" outlineLevel="1" x14ac:dyDescent="0.2">
      <c r="B742" s="75">
        <v>2017</v>
      </c>
      <c r="C742" s="71"/>
      <c r="D742" s="76">
        <v>16</v>
      </c>
      <c r="E742" s="76" t="s">
        <v>50</v>
      </c>
      <c r="F742" s="76">
        <v>26</v>
      </c>
      <c r="G742" s="228" t="s">
        <v>50</v>
      </c>
      <c r="H742" s="76">
        <v>120.511</v>
      </c>
      <c r="I742" s="228" t="s">
        <v>50</v>
      </c>
      <c r="J742" s="76">
        <v>80.372</v>
      </c>
      <c r="K742" s="76" t="s">
        <v>50</v>
      </c>
    </row>
    <row r="743" spans="2:11" ht="15" customHeight="1" outlineLevel="1" x14ac:dyDescent="0.2">
      <c r="B743" s="44">
        <v>2016</v>
      </c>
      <c r="C743" s="71"/>
      <c r="D743" s="177">
        <v>17</v>
      </c>
      <c r="E743" s="177" t="s">
        <v>50</v>
      </c>
      <c r="F743" s="177">
        <v>26</v>
      </c>
      <c r="G743" s="228" t="s">
        <v>50</v>
      </c>
      <c r="H743" s="177">
        <v>71.156999999999996</v>
      </c>
      <c r="I743" s="228" t="s">
        <v>50</v>
      </c>
      <c r="J743" s="177">
        <v>24.143000000000001</v>
      </c>
      <c r="K743" s="177" t="s">
        <v>50</v>
      </c>
    </row>
    <row r="744" spans="2:11" ht="15" customHeight="1" outlineLevel="1" x14ac:dyDescent="0.2">
      <c r="B744" s="44">
        <v>2015</v>
      </c>
      <c r="C744" s="71"/>
      <c r="D744" s="177">
        <v>15</v>
      </c>
      <c r="E744" s="177" t="s">
        <v>50</v>
      </c>
      <c r="F744" s="177">
        <v>28</v>
      </c>
      <c r="G744" s="228" t="s">
        <v>50</v>
      </c>
      <c r="H744" s="177">
        <v>93.82</v>
      </c>
      <c r="I744" s="228" t="s">
        <v>50</v>
      </c>
      <c r="J744" s="177">
        <v>38.94</v>
      </c>
      <c r="K744" s="177" t="s">
        <v>50</v>
      </c>
    </row>
    <row r="745" spans="2:11" ht="15" customHeight="1" outlineLevel="1" x14ac:dyDescent="0.2">
      <c r="B745" s="228" t="s">
        <v>31</v>
      </c>
      <c r="C745" s="71"/>
      <c r="D745" s="177"/>
      <c r="E745" s="177"/>
      <c r="F745" s="76"/>
      <c r="G745" s="228"/>
      <c r="H745" s="76"/>
      <c r="I745" s="228"/>
      <c r="J745" s="76"/>
      <c r="K745" s="76"/>
    </row>
    <row r="746" spans="2:11" ht="15" customHeight="1" outlineLevel="1" x14ac:dyDescent="0.2">
      <c r="B746" s="75">
        <v>2020</v>
      </c>
      <c r="C746" s="71"/>
      <c r="D746" s="180">
        <v>23</v>
      </c>
      <c r="E746" s="180"/>
      <c r="F746" s="180">
        <v>23</v>
      </c>
      <c r="G746" s="66"/>
      <c r="H746" s="180">
        <v>182.756</v>
      </c>
      <c r="I746" s="66"/>
      <c r="J746" s="180">
        <v>147.53800000000001</v>
      </c>
      <c r="K746" s="76"/>
    </row>
    <row r="747" spans="2:11" ht="15" customHeight="1" outlineLevel="1" x14ac:dyDescent="0.2">
      <c r="B747" s="75">
        <v>2019</v>
      </c>
      <c r="C747" s="244"/>
      <c r="D747" s="180">
        <v>25</v>
      </c>
      <c r="E747" s="180"/>
      <c r="F747" s="180">
        <v>25</v>
      </c>
      <c r="G747" s="66"/>
      <c r="H747" s="180">
        <v>155.24199999999999</v>
      </c>
      <c r="I747" s="66"/>
      <c r="J747" s="180">
        <v>119.67700000000001</v>
      </c>
      <c r="K747" s="76"/>
    </row>
    <row r="748" spans="2:11" ht="15" customHeight="1" outlineLevel="1" x14ac:dyDescent="0.2">
      <c r="B748" s="75">
        <v>2018</v>
      </c>
      <c r="C748" s="71"/>
      <c r="D748" s="76">
        <v>19</v>
      </c>
      <c r="E748" s="76"/>
      <c r="F748" s="180">
        <v>19</v>
      </c>
      <c r="G748" s="68"/>
      <c r="H748" s="180">
        <v>114.06</v>
      </c>
      <c r="I748" s="68"/>
      <c r="J748" s="76">
        <v>97.956999999999994</v>
      </c>
      <c r="K748" s="76"/>
    </row>
    <row r="749" spans="2:11" ht="15" customHeight="1" outlineLevel="1" x14ac:dyDescent="0.2">
      <c r="B749" s="75">
        <v>2017</v>
      </c>
      <c r="C749" s="71"/>
      <c r="D749" s="177">
        <v>14</v>
      </c>
      <c r="E749" s="177" t="s">
        <v>50</v>
      </c>
      <c r="F749" s="76">
        <v>14</v>
      </c>
      <c r="G749" s="228" t="s">
        <v>50</v>
      </c>
      <c r="H749" s="76">
        <v>201.75899999999999</v>
      </c>
      <c r="I749" s="228" t="s">
        <v>50</v>
      </c>
      <c r="J749" s="76">
        <v>171.786</v>
      </c>
      <c r="K749" s="76" t="s">
        <v>50</v>
      </c>
    </row>
    <row r="750" spans="2:11" ht="15" customHeight="1" outlineLevel="1" x14ac:dyDescent="0.2">
      <c r="B750" s="44">
        <v>2016</v>
      </c>
      <c r="C750" s="71"/>
      <c r="D750" s="177">
        <v>15</v>
      </c>
      <c r="E750" s="177" t="s">
        <v>50</v>
      </c>
      <c r="F750" s="177">
        <v>15</v>
      </c>
      <c r="G750" s="228" t="s">
        <v>50</v>
      </c>
      <c r="H750" s="177">
        <v>151.328</v>
      </c>
      <c r="I750" s="228" t="s">
        <v>50</v>
      </c>
      <c r="J750" s="177">
        <v>129.35499999999999</v>
      </c>
      <c r="K750" s="177" t="s">
        <v>50</v>
      </c>
    </row>
    <row r="751" spans="2:11" ht="15" customHeight="1" outlineLevel="1" x14ac:dyDescent="0.2">
      <c r="B751" s="44">
        <v>2015</v>
      </c>
      <c r="C751" s="71"/>
      <c r="D751" s="177">
        <v>14</v>
      </c>
      <c r="E751" s="177" t="s">
        <v>50</v>
      </c>
      <c r="F751" s="177">
        <v>16</v>
      </c>
      <c r="G751" s="228" t="s">
        <v>50</v>
      </c>
      <c r="H751" s="177">
        <v>175.571</v>
      </c>
      <c r="I751" s="228" t="s">
        <v>50</v>
      </c>
      <c r="J751" s="177">
        <v>128.96</v>
      </c>
      <c r="K751" s="177" t="s">
        <v>50</v>
      </c>
    </row>
    <row r="752" spans="2:11" ht="15" customHeight="1" outlineLevel="1" x14ac:dyDescent="0.2">
      <c r="B752" s="228" t="s">
        <v>32</v>
      </c>
      <c r="C752" s="71"/>
      <c r="D752" s="76"/>
      <c r="E752" s="76"/>
      <c r="F752" s="76"/>
      <c r="G752" s="228"/>
      <c r="H752" s="76"/>
      <c r="I752" s="228"/>
      <c r="J752" s="76"/>
      <c r="K752" s="76"/>
    </row>
    <row r="753" spans="2:11" ht="15" customHeight="1" outlineLevel="1" x14ac:dyDescent="0.2">
      <c r="B753" s="75">
        <v>2020</v>
      </c>
      <c r="C753" s="71"/>
      <c r="D753" s="180">
        <v>30</v>
      </c>
      <c r="E753" s="180"/>
      <c r="F753" s="180">
        <v>30</v>
      </c>
      <c r="G753" s="66"/>
      <c r="H753" s="180">
        <v>159.642</v>
      </c>
      <c r="I753" s="66"/>
      <c r="J753" s="180">
        <v>117.672</v>
      </c>
      <c r="K753" s="76"/>
    </row>
    <row r="754" spans="2:11" ht="15" customHeight="1" outlineLevel="1" x14ac:dyDescent="0.2">
      <c r="B754" s="75">
        <v>2019</v>
      </c>
      <c r="C754" s="244"/>
      <c r="D754" s="180">
        <v>30</v>
      </c>
      <c r="E754" s="180"/>
      <c r="F754" s="180">
        <v>30</v>
      </c>
      <c r="G754" s="66"/>
      <c r="H754" s="180">
        <v>147.76900000000001</v>
      </c>
      <c r="I754" s="66"/>
      <c r="J754" s="180">
        <v>114.274</v>
      </c>
      <c r="K754" s="76"/>
    </row>
    <row r="755" spans="2:11" ht="15" customHeight="1" outlineLevel="1" x14ac:dyDescent="0.2">
      <c r="B755" s="75">
        <v>2018</v>
      </c>
      <c r="C755" s="71"/>
      <c r="D755" s="76">
        <v>28</v>
      </c>
      <c r="E755" s="76"/>
      <c r="F755" s="180">
        <v>28</v>
      </c>
      <c r="G755" s="68"/>
      <c r="H755" s="180">
        <v>136.61500000000001</v>
      </c>
      <c r="I755" s="68"/>
      <c r="J755" s="76">
        <v>105.17100000000001</v>
      </c>
      <c r="K755" s="76"/>
    </row>
    <row r="756" spans="2:11" ht="15" customHeight="1" outlineLevel="1" x14ac:dyDescent="0.2">
      <c r="B756" s="75">
        <v>2017</v>
      </c>
      <c r="C756" s="71"/>
      <c r="D756" s="76">
        <v>23</v>
      </c>
      <c r="E756" s="76" t="s">
        <v>50</v>
      </c>
      <c r="F756" s="76">
        <v>23</v>
      </c>
      <c r="G756" s="228" t="s">
        <v>50</v>
      </c>
      <c r="H756" s="76">
        <v>114.973</v>
      </c>
      <c r="I756" s="228" t="s">
        <v>50</v>
      </c>
      <c r="J756" s="76">
        <v>88.138000000000005</v>
      </c>
      <c r="K756" s="76" t="s">
        <v>50</v>
      </c>
    </row>
    <row r="757" spans="2:11" ht="15" customHeight="1" outlineLevel="1" x14ac:dyDescent="0.2">
      <c r="B757" s="44">
        <v>2016</v>
      </c>
      <c r="C757" s="71"/>
      <c r="D757" s="177">
        <v>21</v>
      </c>
      <c r="E757" s="177" t="s">
        <v>50</v>
      </c>
      <c r="F757" s="76" t="s">
        <v>37</v>
      </c>
      <c r="G757" s="228"/>
      <c r="H757" s="76" t="s">
        <v>37</v>
      </c>
      <c r="I757" s="228"/>
      <c r="J757" s="76" t="s">
        <v>37</v>
      </c>
      <c r="K757" s="76"/>
    </row>
    <row r="758" spans="2:11" ht="15" customHeight="1" outlineLevel="1" x14ac:dyDescent="0.2">
      <c r="B758" s="44">
        <v>2015</v>
      </c>
      <c r="C758" s="71"/>
      <c r="D758" s="177">
        <v>17</v>
      </c>
      <c r="E758" s="177" t="s">
        <v>50</v>
      </c>
      <c r="F758" s="177">
        <v>17</v>
      </c>
      <c r="G758" s="228" t="s">
        <v>50</v>
      </c>
      <c r="H758" s="177">
        <v>74.256</v>
      </c>
      <c r="I758" s="228" t="s">
        <v>50</v>
      </c>
      <c r="J758" s="177">
        <v>58.853999999999999</v>
      </c>
      <c r="K758" s="177" t="s">
        <v>50</v>
      </c>
    </row>
    <row r="759" spans="2:11" ht="15" customHeight="1" outlineLevel="1" x14ac:dyDescent="0.2">
      <c r="B759" s="228" t="s">
        <v>33</v>
      </c>
      <c r="C759" s="71"/>
      <c r="D759" s="76"/>
      <c r="E759" s="76"/>
      <c r="F759" s="76"/>
      <c r="G759" s="228"/>
      <c r="H759" s="76"/>
      <c r="I759" s="228"/>
      <c r="J759" s="76"/>
      <c r="K759" s="76"/>
    </row>
    <row r="760" spans="2:11" ht="15" customHeight="1" outlineLevel="1" x14ac:dyDescent="0.2">
      <c r="B760" s="75">
        <v>2020</v>
      </c>
      <c r="C760" s="71"/>
      <c r="D760" s="180">
        <v>34</v>
      </c>
      <c r="E760" s="180"/>
      <c r="F760" s="180">
        <v>86</v>
      </c>
      <c r="G760" s="66"/>
      <c r="H760" s="180">
        <v>1198.992</v>
      </c>
      <c r="I760" s="66"/>
      <c r="J760" s="180">
        <v>615.01499999999999</v>
      </c>
      <c r="K760" s="76"/>
    </row>
    <row r="761" spans="2:11" ht="15" customHeight="1" outlineLevel="1" x14ac:dyDescent="0.2">
      <c r="B761" s="75">
        <v>2019</v>
      </c>
      <c r="C761" s="244"/>
      <c r="D761" s="180">
        <v>31</v>
      </c>
      <c r="E761" s="180"/>
      <c r="F761" s="180">
        <v>85</v>
      </c>
      <c r="G761" s="66"/>
      <c r="H761" s="180">
        <v>1382.04</v>
      </c>
      <c r="I761" s="66"/>
      <c r="J761" s="180">
        <v>734.17899999999997</v>
      </c>
      <c r="K761" s="76"/>
    </row>
    <row r="762" spans="2:11" ht="15" customHeight="1" outlineLevel="1" x14ac:dyDescent="0.2">
      <c r="B762" s="75">
        <v>2018</v>
      </c>
      <c r="C762" s="71"/>
      <c r="D762" s="76">
        <v>32</v>
      </c>
      <c r="E762" s="76"/>
      <c r="F762" s="180">
        <v>67</v>
      </c>
      <c r="G762" s="68"/>
      <c r="H762" s="180">
        <v>1288.1859999999999</v>
      </c>
      <c r="I762" s="68"/>
      <c r="J762" s="76">
        <v>722.68399999999997</v>
      </c>
      <c r="K762" s="76"/>
    </row>
    <row r="763" spans="2:11" ht="15" customHeight="1" outlineLevel="1" x14ac:dyDescent="0.2">
      <c r="B763" s="75">
        <v>2017</v>
      </c>
      <c r="C763" s="71"/>
      <c r="D763" s="76">
        <v>25</v>
      </c>
      <c r="E763" s="76" t="s">
        <v>50</v>
      </c>
      <c r="F763" s="76">
        <v>55</v>
      </c>
      <c r="G763" s="228" t="s">
        <v>50</v>
      </c>
      <c r="H763" s="76">
        <v>1039.4639999999999</v>
      </c>
      <c r="I763" s="228" t="s">
        <v>50</v>
      </c>
      <c r="J763" s="76">
        <v>586.52800000000002</v>
      </c>
      <c r="K763" s="76" t="s">
        <v>50</v>
      </c>
    </row>
    <row r="764" spans="2:11" ht="15" customHeight="1" outlineLevel="1" x14ac:dyDescent="0.2">
      <c r="B764" s="44">
        <v>2016</v>
      </c>
      <c r="C764" s="71"/>
      <c r="D764" s="177">
        <v>23</v>
      </c>
      <c r="E764" s="177" t="s">
        <v>50</v>
      </c>
      <c r="F764" s="177">
        <v>50</v>
      </c>
      <c r="G764" s="228" t="s">
        <v>50</v>
      </c>
      <c r="H764" s="177">
        <v>907.87300000000005</v>
      </c>
      <c r="I764" s="228" t="s">
        <v>50</v>
      </c>
      <c r="J764" s="177">
        <v>503.90100000000001</v>
      </c>
      <c r="K764" s="177" t="s">
        <v>50</v>
      </c>
    </row>
    <row r="765" spans="2:11" ht="15" customHeight="1" outlineLevel="1" x14ac:dyDescent="0.2">
      <c r="B765" s="44">
        <v>2015</v>
      </c>
      <c r="C765" s="71"/>
      <c r="D765" s="177">
        <v>19</v>
      </c>
      <c r="E765" s="177" t="s">
        <v>50</v>
      </c>
      <c r="F765" s="177">
        <v>43</v>
      </c>
      <c r="G765" s="228" t="s">
        <v>50</v>
      </c>
      <c r="H765" s="177">
        <v>828.37199999999996</v>
      </c>
      <c r="I765" s="228" t="s">
        <v>50</v>
      </c>
      <c r="J765" s="177">
        <v>455.75200000000001</v>
      </c>
      <c r="K765" s="177" t="s">
        <v>50</v>
      </c>
    </row>
    <row r="766" spans="2:11" ht="15" customHeight="1" x14ac:dyDescent="0.2">
      <c r="B766" s="227" t="s">
        <v>206</v>
      </c>
      <c r="C766" s="71"/>
      <c r="D766" s="76"/>
      <c r="E766" s="76"/>
      <c r="F766" s="76"/>
      <c r="G766" s="227"/>
      <c r="H766" s="76"/>
      <c r="I766" s="227"/>
      <c r="J766" s="76"/>
      <c r="K766" s="76"/>
    </row>
    <row r="767" spans="2:11" ht="15" customHeight="1" x14ac:dyDescent="0.2">
      <c r="B767" s="75">
        <v>2020</v>
      </c>
      <c r="C767" s="71"/>
      <c r="D767" s="180">
        <v>329</v>
      </c>
      <c r="E767" s="180"/>
      <c r="F767" s="180">
        <v>615</v>
      </c>
      <c r="G767" s="66"/>
      <c r="H767" s="180">
        <v>11032.892</v>
      </c>
      <c r="I767" s="66"/>
      <c r="J767" s="180">
        <v>3937.029</v>
      </c>
      <c r="K767" s="76"/>
    </row>
    <row r="768" spans="2:11" ht="15" customHeight="1" x14ac:dyDescent="0.2">
      <c r="B768" s="75">
        <v>2019</v>
      </c>
      <c r="C768" s="244"/>
      <c r="D768" s="180">
        <v>325</v>
      </c>
      <c r="E768" s="180"/>
      <c r="F768" s="180">
        <v>616</v>
      </c>
      <c r="G768" s="66"/>
      <c r="H768" s="180">
        <v>16577.246999999999</v>
      </c>
      <c r="I768" s="66"/>
      <c r="J768" s="180">
        <v>6337.6729999999998</v>
      </c>
      <c r="K768" s="76"/>
    </row>
    <row r="769" spans="1:11" ht="15" customHeight="1" x14ac:dyDescent="0.2">
      <c r="B769" s="75">
        <v>2018</v>
      </c>
      <c r="C769" s="71"/>
      <c r="D769" s="76">
        <v>319</v>
      </c>
      <c r="E769" s="76"/>
      <c r="F769" s="180">
        <v>603</v>
      </c>
      <c r="G769" s="68"/>
      <c r="H769" s="180">
        <v>16935.259999999998</v>
      </c>
      <c r="I769" s="68"/>
      <c r="J769" s="76">
        <v>5966.6710000000003</v>
      </c>
      <c r="K769" s="76"/>
    </row>
    <row r="770" spans="1:11" ht="15" customHeight="1" x14ac:dyDescent="0.2">
      <c r="B770" s="75">
        <v>2017</v>
      </c>
      <c r="C770" s="71"/>
      <c r="D770" s="76">
        <v>307</v>
      </c>
      <c r="E770" s="76" t="s">
        <v>50</v>
      </c>
      <c r="F770" s="76">
        <v>560</v>
      </c>
      <c r="G770" s="227" t="s">
        <v>50</v>
      </c>
      <c r="H770" s="76">
        <v>14080.344999999999</v>
      </c>
      <c r="I770" s="227" t="s">
        <v>50</v>
      </c>
      <c r="J770" s="76">
        <v>5114.375</v>
      </c>
      <c r="K770" s="76" t="s">
        <v>50</v>
      </c>
    </row>
    <row r="771" spans="1:11" ht="15" customHeight="1" x14ac:dyDescent="0.2">
      <c r="B771" s="44">
        <v>2016</v>
      </c>
      <c r="C771" s="71"/>
      <c r="D771" s="177">
        <v>268</v>
      </c>
      <c r="E771" s="177" t="s">
        <v>50</v>
      </c>
      <c r="F771" s="177">
        <v>496</v>
      </c>
      <c r="G771" s="227" t="s">
        <v>50</v>
      </c>
      <c r="H771" s="177">
        <v>15146.64</v>
      </c>
      <c r="I771" s="227" t="s">
        <v>50</v>
      </c>
      <c r="J771" s="177">
        <v>4342.9309999999996</v>
      </c>
      <c r="K771" s="177" t="s">
        <v>50</v>
      </c>
    </row>
    <row r="772" spans="1:11" ht="15" customHeight="1" x14ac:dyDescent="0.2">
      <c r="B772" s="44">
        <v>2015</v>
      </c>
      <c r="C772" s="71"/>
      <c r="D772" s="177">
        <v>271</v>
      </c>
      <c r="E772" s="177" t="s">
        <v>50</v>
      </c>
      <c r="F772" s="177">
        <v>474</v>
      </c>
      <c r="G772" s="227" t="s">
        <v>50</v>
      </c>
      <c r="H772" s="177">
        <v>11732.992</v>
      </c>
      <c r="I772" s="227" t="s">
        <v>50</v>
      </c>
      <c r="J772" s="177">
        <v>3940.009</v>
      </c>
      <c r="K772" s="177" t="s">
        <v>50</v>
      </c>
    </row>
    <row r="773" spans="1:11" s="68" customFormat="1" ht="15" customHeight="1" outlineLevel="1" x14ac:dyDescent="0.2">
      <c r="A773" s="11"/>
      <c r="B773" s="228" t="s">
        <v>17</v>
      </c>
      <c r="C773" s="71"/>
      <c r="D773" s="76"/>
      <c r="E773" s="76"/>
      <c r="F773" s="11"/>
      <c r="H773" s="11"/>
      <c r="J773" s="76"/>
      <c r="K773" s="11"/>
    </row>
    <row r="774" spans="1:11" s="68" customFormat="1" ht="15" customHeight="1" outlineLevel="1" x14ac:dyDescent="0.2">
      <c r="A774" s="11"/>
      <c r="B774" s="75">
        <v>2020</v>
      </c>
      <c r="C774" s="71"/>
      <c r="D774" s="180">
        <v>99</v>
      </c>
      <c r="E774" s="180"/>
      <c r="F774" s="76">
        <v>0</v>
      </c>
      <c r="G774" s="66"/>
      <c r="H774" s="76">
        <v>0</v>
      </c>
      <c r="I774" s="66"/>
      <c r="J774" s="76">
        <v>0</v>
      </c>
      <c r="K774" s="11"/>
    </row>
    <row r="775" spans="1:11" s="68" customFormat="1" ht="15" customHeight="1" outlineLevel="1" x14ac:dyDescent="0.2">
      <c r="A775" s="11"/>
      <c r="B775" s="75">
        <v>2019</v>
      </c>
      <c r="C775" s="244"/>
      <c r="D775" s="180">
        <v>109</v>
      </c>
      <c r="E775" s="180"/>
      <c r="F775" s="180" t="s">
        <v>37</v>
      </c>
      <c r="G775" s="66"/>
      <c r="H775" s="180" t="s">
        <v>37</v>
      </c>
      <c r="I775" s="66"/>
      <c r="J775" s="180" t="s">
        <v>37</v>
      </c>
      <c r="K775" s="11"/>
    </row>
    <row r="776" spans="1:11" s="68" customFormat="1" ht="15" customHeight="1" outlineLevel="1" x14ac:dyDescent="0.2">
      <c r="A776" s="11"/>
      <c r="B776" s="75">
        <v>2018</v>
      </c>
      <c r="C776" s="71"/>
      <c r="D776" s="76">
        <v>103</v>
      </c>
      <c r="E776" s="76"/>
      <c r="F776" s="180">
        <v>103</v>
      </c>
      <c r="H776" s="180">
        <v>575.5</v>
      </c>
      <c r="J776" s="76">
        <v>228.66300000000001</v>
      </c>
      <c r="K776" s="11"/>
    </row>
    <row r="777" spans="1:11" ht="15" customHeight="1" outlineLevel="1" x14ac:dyDescent="0.2">
      <c r="B777" s="75">
        <v>2017</v>
      </c>
      <c r="C777" s="71"/>
      <c r="D777" s="76">
        <v>114</v>
      </c>
      <c r="E777" s="76" t="s">
        <v>50</v>
      </c>
      <c r="F777" s="76">
        <v>114</v>
      </c>
      <c r="G777" s="228" t="s">
        <v>50</v>
      </c>
      <c r="H777" s="76">
        <v>536.50900000000001</v>
      </c>
      <c r="I777" s="228" t="s">
        <v>50</v>
      </c>
      <c r="J777" s="76">
        <v>203.17500000000001</v>
      </c>
      <c r="K777" s="76" t="s">
        <v>50</v>
      </c>
    </row>
    <row r="778" spans="1:11" ht="15" customHeight="1" outlineLevel="1" x14ac:dyDescent="0.2">
      <c r="B778" s="44">
        <v>2016</v>
      </c>
      <c r="C778" s="71"/>
      <c r="D778" s="177">
        <v>109</v>
      </c>
      <c r="E778" s="177" t="s">
        <v>50</v>
      </c>
      <c r="F778" s="177">
        <v>109</v>
      </c>
      <c r="G778" s="228" t="s">
        <v>50</v>
      </c>
      <c r="H778" s="177">
        <v>441.87200000000001</v>
      </c>
      <c r="I778" s="228" t="s">
        <v>50</v>
      </c>
      <c r="J778" s="177">
        <v>158.411</v>
      </c>
      <c r="K778" s="177" t="s">
        <v>50</v>
      </c>
    </row>
    <row r="779" spans="1:11" ht="15" customHeight="1" outlineLevel="1" x14ac:dyDescent="0.2">
      <c r="B779" s="44">
        <v>2015</v>
      </c>
      <c r="C779" s="71"/>
      <c r="D779" s="177">
        <v>118</v>
      </c>
      <c r="E779" s="177" t="s">
        <v>50</v>
      </c>
      <c r="F779" s="177">
        <v>118</v>
      </c>
      <c r="G779" s="228" t="s">
        <v>50</v>
      </c>
      <c r="H779" s="177">
        <v>508.005</v>
      </c>
      <c r="I779" s="228" t="s">
        <v>50</v>
      </c>
      <c r="J779" s="177">
        <v>171.77500000000001</v>
      </c>
      <c r="K779" s="177" t="s">
        <v>50</v>
      </c>
    </row>
    <row r="780" spans="1:11" ht="15" customHeight="1" outlineLevel="1" x14ac:dyDescent="0.2">
      <c r="B780" s="228" t="s">
        <v>18</v>
      </c>
      <c r="C780" s="71"/>
      <c r="D780" s="76"/>
      <c r="E780" s="76"/>
      <c r="F780" s="76"/>
      <c r="G780" s="228"/>
      <c r="H780" s="76"/>
      <c r="I780" s="228"/>
      <c r="J780" s="76"/>
      <c r="K780" s="76"/>
    </row>
    <row r="781" spans="1:11" ht="15" customHeight="1" outlineLevel="1" x14ac:dyDescent="0.2">
      <c r="B781" s="75">
        <v>2020</v>
      </c>
      <c r="C781" s="71"/>
      <c r="D781" s="76">
        <v>0</v>
      </c>
      <c r="E781" s="180"/>
      <c r="F781" s="76">
        <v>0</v>
      </c>
      <c r="G781" s="66"/>
      <c r="H781" s="76">
        <v>0</v>
      </c>
      <c r="I781" s="66"/>
      <c r="J781" s="76">
        <v>0</v>
      </c>
      <c r="K781" s="76"/>
    </row>
    <row r="782" spans="1:11" ht="15" customHeight="1" outlineLevel="1" x14ac:dyDescent="0.2">
      <c r="B782" s="75">
        <v>2019</v>
      </c>
      <c r="C782" s="244"/>
      <c r="D782" s="76">
        <v>0</v>
      </c>
      <c r="E782" s="76"/>
      <c r="F782" s="76">
        <v>0</v>
      </c>
      <c r="G782" s="76"/>
      <c r="H782" s="76">
        <v>0</v>
      </c>
      <c r="I782" s="76"/>
      <c r="J782" s="76">
        <v>0</v>
      </c>
      <c r="K782" s="76"/>
    </row>
    <row r="783" spans="1:11" ht="15" customHeight="1" outlineLevel="1" x14ac:dyDescent="0.2">
      <c r="B783" s="75">
        <v>2018</v>
      </c>
      <c r="C783" s="71"/>
      <c r="D783" s="76">
        <v>0</v>
      </c>
      <c r="E783" s="76"/>
      <c r="F783" s="76">
        <v>0</v>
      </c>
      <c r="G783" s="68"/>
      <c r="H783" s="76">
        <v>0</v>
      </c>
      <c r="I783" s="68"/>
      <c r="J783" s="76">
        <v>0</v>
      </c>
      <c r="K783" s="76"/>
    </row>
    <row r="784" spans="1:11" ht="15" customHeight="1" outlineLevel="1" x14ac:dyDescent="0.2">
      <c r="B784" s="75">
        <v>2017</v>
      </c>
      <c r="C784" s="71"/>
      <c r="D784" s="76">
        <v>0</v>
      </c>
      <c r="E784" s="76" t="s">
        <v>50</v>
      </c>
      <c r="F784" s="76">
        <v>0</v>
      </c>
      <c r="G784" s="228" t="s">
        <v>50</v>
      </c>
      <c r="H784" s="76">
        <v>0</v>
      </c>
      <c r="I784" s="228" t="s">
        <v>50</v>
      </c>
      <c r="J784" s="76">
        <v>0</v>
      </c>
      <c r="K784" s="76" t="s">
        <v>50</v>
      </c>
    </row>
    <row r="785" spans="2:11" ht="15" customHeight="1" outlineLevel="1" x14ac:dyDescent="0.2">
      <c r="B785" s="44">
        <v>2016</v>
      </c>
      <c r="C785" s="71"/>
      <c r="D785" s="76">
        <v>0</v>
      </c>
      <c r="E785" s="76" t="s">
        <v>50</v>
      </c>
      <c r="F785" s="76">
        <v>0</v>
      </c>
      <c r="G785" s="228" t="s">
        <v>50</v>
      </c>
      <c r="H785" s="76">
        <v>0</v>
      </c>
      <c r="I785" s="228" t="s">
        <v>50</v>
      </c>
      <c r="J785" s="76">
        <v>0</v>
      </c>
      <c r="K785" s="76" t="s">
        <v>50</v>
      </c>
    </row>
    <row r="786" spans="2:11" ht="15" customHeight="1" outlineLevel="1" x14ac:dyDescent="0.2">
      <c r="B786" s="44">
        <v>2015</v>
      </c>
      <c r="C786" s="71"/>
      <c r="D786" s="76">
        <v>0</v>
      </c>
      <c r="E786" s="76" t="s">
        <v>50</v>
      </c>
      <c r="F786" s="76">
        <v>0</v>
      </c>
      <c r="G786" s="228" t="s">
        <v>50</v>
      </c>
      <c r="H786" s="76">
        <v>0</v>
      </c>
      <c r="I786" s="228" t="s">
        <v>50</v>
      </c>
      <c r="J786" s="76">
        <v>0</v>
      </c>
      <c r="K786" s="76" t="s">
        <v>50</v>
      </c>
    </row>
    <row r="787" spans="2:11" ht="15" customHeight="1" outlineLevel="1" x14ac:dyDescent="0.2">
      <c r="B787" s="228" t="s">
        <v>19</v>
      </c>
      <c r="C787" s="71"/>
      <c r="D787" s="76"/>
      <c r="E787" s="76"/>
      <c r="F787" s="76"/>
      <c r="G787" s="228"/>
      <c r="H787" s="76"/>
      <c r="I787" s="228"/>
      <c r="J787" s="76"/>
      <c r="K787" s="76"/>
    </row>
    <row r="788" spans="2:11" ht="15" customHeight="1" outlineLevel="1" x14ac:dyDescent="0.2">
      <c r="B788" s="75">
        <v>2020</v>
      </c>
      <c r="C788" s="71"/>
      <c r="D788" s="180">
        <v>7</v>
      </c>
      <c r="E788" s="180"/>
      <c r="F788" s="180">
        <v>23</v>
      </c>
      <c r="G788" s="66"/>
      <c r="H788" s="180">
        <v>397.72899999999998</v>
      </c>
      <c r="I788" s="66"/>
      <c r="J788" s="180">
        <v>100.413</v>
      </c>
      <c r="K788" s="76"/>
    </row>
    <row r="789" spans="2:11" ht="15" customHeight="1" outlineLevel="1" x14ac:dyDescent="0.2">
      <c r="B789" s="75">
        <v>2019</v>
      </c>
      <c r="C789" s="244"/>
      <c r="D789" s="180">
        <v>7</v>
      </c>
      <c r="E789" s="180"/>
      <c r="F789" s="180">
        <v>22</v>
      </c>
      <c r="G789" s="66"/>
      <c r="H789" s="180">
        <v>514.56200000000001</v>
      </c>
      <c r="I789" s="66"/>
      <c r="J789" s="180">
        <v>160.35400000000001</v>
      </c>
      <c r="K789" s="76"/>
    </row>
    <row r="790" spans="2:11" ht="15" customHeight="1" outlineLevel="1" x14ac:dyDescent="0.2">
      <c r="B790" s="75">
        <v>2018</v>
      </c>
      <c r="C790" s="71"/>
      <c r="D790" s="76">
        <v>6</v>
      </c>
      <c r="E790" s="76"/>
      <c r="F790" s="180">
        <v>20</v>
      </c>
      <c r="G790" s="68"/>
      <c r="H790" s="180">
        <v>576.43299999999999</v>
      </c>
      <c r="I790" s="68"/>
      <c r="J790" s="76">
        <v>192.369</v>
      </c>
      <c r="K790" s="76"/>
    </row>
    <row r="791" spans="2:11" ht="15" customHeight="1" outlineLevel="1" x14ac:dyDescent="0.2">
      <c r="B791" s="75">
        <v>2017</v>
      </c>
      <c r="C791" s="71"/>
      <c r="D791" s="76">
        <v>6</v>
      </c>
      <c r="E791" s="76" t="s">
        <v>50</v>
      </c>
      <c r="F791" s="76">
        <v>19</v>
      </c>
      <c r="G791" s="228" t="s">
        <v>50</v>
      </c>
      <c r="H791" s="76">
        <v>550.34799999999996</v>
      </c>
      <c r="I791" s="228" t="s">
        <v>50</v>
      </c>
      <c r="J791" s="76">
        <v>164.97900000000001</v>
      </c>
      <c r="K791" s="76" t="s">
        <v>50</v>
      </c>
    </row>
    <row r="792" spans="2:11" ht="15" customHeight="1" outlineLevel="1" x14ac:dyDescent="0.2">
      <c r="B792" s="44">
        <v>2016</v>
      </c>
      <c r="C792" s="71"/>
      <c r="D792" s="177">
        <v>6</v>
      </c>
      <c r="E792" s="177" t="s">
        <v>50</v>
      </c>
      <c r="F792" s="177">
        <v>20</v>
      </c>
      <c r="G792" s="228" t="s">
        <v>50</v>
      </c>
      <c r="H792" s="177">
        <v>448.56599999999997</v>
      </c>
      <c r="I792" s="228" t="s">
        <v>50</v>
      </c>
      <c r="J792" s="177">
        <v>190.49799999999999</v>
      </c>
      <c r="K792" s="177" t="s">
        <v>50</v>
      </c>
    </row>
    <row r="793" spans="2:11" ht="15" customHeight="1" outlineLevel="1" x14ac:dyDescent="0.2">
      <c r="B793" s="44">
        <v>2015</v>
      </c>
      <c r="C793" s="71"/>
      <c r="D793" s="177">
        <v>6</v>
      </c>
      <c r="E793" s="177" t="s">
        <v>50</v>
      </c>
      <c r="F793" s="177">
        <v>20</v>
      </c>
      <c r="G793" s="228" t="s">
        <v>50</v>
      </c>
      <c r="H793" s="177">
        <v>404.70800000000003</v>
      </c>
      <c r="I793" s="228" t="s">
        <v>50</v>
      </c>
      <c r="J793" s="177">
        <v>196.69200000000001</v>
      </c>
      <c r="K793" s="177" t="s">
        <v>50</v>
      </c>
    </row>
    <row r="794" spans="2:11" ht="15" customHeight="1" outlineLevel="1" x14ac:dyDescent="0.2">
      <c r="B794" s="228" t="s">
        <v>20</v>
      </c>
      <c r="C794" s="71"/>
      <c r="D794" s="76"/>
      <c r="E794" s="76"/>
      <c r="F794" s="76"/>
      <c r="G794" s="228"/>
      <c r="H794" s="76"/>
      <c r="I794" s="228"/>
      <c r="J794" s="76"/>
      <c r="K794" s="76"/>
    </row>
    <row r="795" spans="2:11" ht="15" customHeight="1" outlineLevel="1" x14ac:dyDescent="0.2">
      <c r="B795" s="75">
        <v>2020</v>
      </c>
      <c r="C795" s="71"/>
      <c r="D795" s="76">
        <v>0</v>
      </c>
      <c r="E795" s="180"/>
      <c r="F795" s="76">
        <v>0</v>
      </c>
      <c r="G795" s="66"/>
      <c r="H795" s="76">
        <v>0</v>
      </c>
      <c r="I795" s="66"/>
      <c r="J795" s="76">
        <v>0</v>
      </c>
      <c r="K795" s="76"/>
    </row>
    <row r="796" spans="2:11" ht="15" customHeight="1" outlineLevel="1" x14ac:dyDescent="0.2">
      <c r="B796" s="75">
        <v>2019</v>
      </c>
      <c r="C796" s="244"/>
      <c r="D796" s="76">
        <v>0</v>
      </c>
      <c r="E796" s="76"/>
      <c r="F796" s="76">
        <v>0</v>
      </c>
      <c r="G796" s="76"/>
      <c r="H796" s="76">
        <v>0</v>
      </c>
      <c r="I796" s="76"/>
      <c r="J796" s="76">
        <v>0</v>
      </c>
      <c r="K796" s="76"/>
    </row>
    <row r="797" spans="2:11" ht="15" customHeight="1" outlineLevel="1" x14ac:dyDescent="0.2">
      <c r="B797" s="75">
        <v>2018</v>
      </c>
      <c r="C797" s="71"/>
      <c r="D797" s="76">
        <v>0</v>
      </c>
      <c r="E797" s="76"/>
      <c r="F797" s="76">
        <v>0</v>
      </c>
      <c r="G797" s="68"/>
      <c r="H797" s="76">
        <v>0</v>
      </c>
      <c r="I797" s="68"/>
      <c r="J797" s="76">
        <v>0</v>
      </c>
      <c r="K797" s="76"/>
    </row>
    <row r="798" spans="2:11" ht="15" customHeight="1" outlineLevel="1" x14ac:dyDescent="0.2">
      <c r="B798" s="75">
        <v>2017</v>
      </c>
      <c r="C798" s="71"/>
      <c r="D798" s="76">
        <v>0</v>
      </c>
      <c r="E798" s="76" t="s">
        <v>50</v>
      </c>
      <c r="F798" s="76">
        <v>0</v>
      </c>
      <c r="G798" s="228" t="s">
        <v>50</v>
      </c>
      <c r="H798" s="76">
        <v>0</v>
      </c>
      <c r="I798" s="228" t="s">
        <v>50</v>
      </c>
      <c r="J798" s="76">
        <v>0</v>
      </c>
      <c r="K798" s="76" t="s">
        <v>50</v>
      </c>
    </row>
    <row r="799" spans="2:11" ht="15" customHeight="1" outlineLevel="1" x14ac:dyDescent="0.2">
      <c r="B799" s="44">
        <v>2016</v>
      </c>
      <c r="C799" s="71"/>
      <c r="D799" s="76">
        <v>0</v>
      </c>
      <c r="E799" s="76" t="s">
        <v>50</v>
      </c>
      <c r="F799" s="76">
        <v>0</v>
      </c>
      <c r="G799" s="228" t="s">
        <v>50</v>
      </c>
      <c r="H799" s="76">
        <v>0</v>
      </c>
      <c r="I799" s="228" t="s">
        <v>50</v>
      </c>
      <c r="J799" s="76">
        <v>0</v>
      </c>
      <c r="K799" s="76" t="s">
        <v>50</v>
      </c>
    </row>
    <row r="800" spans="2:11" ht="15" customHeight="1" outlineLevel="1" x14ac:dyDescent="0.2">
      <c r="B800" s="44">
        <v>2015</v>
      </c>
      <c r="C800" s="71"/>
      <c r="D800" s="76">
        <v>0</v>
      </c>
      <c r="E800" s="76" t="s">
        <v>50</v>
      </c>
      <c r="F800" s="76">
        <v>0</v>
      </c>
      <c r="G800" s="228" t="s">
        <v>50</v>
      </c>
      <c r="H800" s="76">
        <v>0</v>
      </c>
      <c r="I800" s="228" t="s">
        <v>50</v>
      </c>
      <c r="J800" s="76">
        <v>0</v>
      </c>
      <c r="K800" s="76" t="s">
        <v>50</v>
      </c>
    </row>
    <row r="801" spans="2:11" ht="15" customHeight="1" outlineLevel="1" x14ac:dyDescent="0.2">
      <c r="B801" s="228" t="s">
        <v>21</v>
      </c>
      <c r="C801" s="71"/>
      <c r="D801" s="76"/>
      <c r="E801" s="76"/>
      <c r="F801" s="76"/>
      <c r="G801" s="228"/>
      <c r="H801" s="76"/>
      <c r="I801" s="228"/>
      <c r="J801" s="76"/>
      <c r="K801" s="76"/>
    </row>
    <row r="802" spans="2:11" ht="15" customHeight="1" outlineLevel="1" x14ac:dyDescent="0.2">
      <c r="B802" s="75">
        <v>2020</v>
      </c>
      <c r="C802" s="71"/>
      <c r="D802" s="76">
        <v>0</v>
      </c>
      <c r="E802" s="180"/>
      <c r="F802" s="76">
        <v>0</v>
      </c>
      <c r="G802" s="66"/>
      <c r="H802" s="76">
        <v>0</v>
      </c>
      <c r="I802" s="66"/>
      <c r="J802" s="76">
        <v>0</v>
      </c>
      <c r="K802" s="76"/>
    </row>
    <row r="803" spans="2:11" ht="15" customHeight="1" outlineLevel="1" x14ac:dyDescent="0.2">
      <c r="B803" s="75">
        <v>2019</v>
      </c>
      <c r="C803" s="244"/>
      <c r="D803" s="76">
        <v>0</v>
      </c>
      <c r="E803" s="76"/>
      <c r="F803" s="76">
        <v>0</v>
      </c>
      <c r="G803" s="76"/>
      <c r="H803" s="76">
        <v>0</v>
      </c>
      <c r="I803" s="76"/>
      <c r="J803" s="76">
        <v>0</v>
      </c>
      <c r="K803" s="76"/>
    </row>
    <row r="804" spans="2:11" ht="15" customHeight="1" outlineLevel="1" x14ac:dyDescent="0.2">
      <c r="B804" s="75">
        <v>2018</v>
      </c>
      <c r="C804" s="71"/>
      <c r="D804" s="76">
        <v>0</v>
      </c>
      <c r="E804" s="76"/>
      <c r="F804" s="76">
        <v>0</v>
      </c>
      <c r="G804" s="68"/>
      <c r="H804" s="76">
        <v>0</v>
      </c>
      <c r="I804" s="68"/>
      <c r="J804" s="76">
        <v>0</v>
      </c>
      <c r="K804" s="76"/>
    </row>
    <row r="805" spans="2:11" ht="15" customHeight="1" outlineLevel="1" x14ac:dyDescent="0.2">
      <c r="B805" s="75">
        <v>2017</v>
      </c>
      <c r="C805" s="71"/>
      <c r="D805" s="76">
        <v>0</v>
      </c>
      <c r="E805" s="76" t="s">
        <v>50</v>
      </c>
      <c r="F805" s="76">
        <v>0</v>
      </c>
      <c r="G805" s="228" t="s">
        <v>50</v>
      </c>
      <c r="H805" s="76">
        <v>0</v>
      </c>
      <c r="I805" s="228" t="s">
        <v>50</v>
      </c>
      <c r="J805" s="76">
        <v>0</v>
      </c>
      <c r="K805" s="76" t="s">
        <v>50</v>
      </c>
    </row>
    <row r="806" spans="2:11" ht="15" customHeight="1" outlineLevel="1" x14ac:dyDescent="0.2">
      <c r="B806" s="44">
        <v>2016</v>
      </c>
      <c r="C806" s="71"/>
      <c r="D806" s="76">
        <v>0</v>
      </c>
      <c r="E806" s="76" t="s">
        <v>50</v>
      </c>
      <c r="F806" s="76">
        <v>0</v>
      </c>
      <c r="G806" s="228" t="s">
        <v>50</v>
      </c>
      <c r="H806" s="76">
        <v>0</v>
      </c>
      <c r="I806" s="228" t="s">
        <v>50</v>
      </c>
      <c r="J806" s="76">
        <v>0</v>
      </c>
      <c r="K806" s="76" t="s">
        <v>50</v>
      </c>
    </row>
    <row r="807" spans="2:11" ht="15" customHeight="1" outlineLevel="1" x14ac:dyDescent="0.2">
      <c r="B807" s="44">
        <v>2015</v>
      </c>
      <c r="C807" s="71"/>
      <c r="D807" s="76">
        <v>0</v>
      </c>
      <c r="E807" s="76" t="s">
        <v>50</v>
      </c>
      <c r="F807" s="76">
        <v>0</v>
      </c>
      <c r="G807" s="228" t="s">
        <v>50</v>
      </c>
      <c r="H807" s="76">
        <v>0</v>
      </c>
      <c r="I807" s="228" t="s">
        <v>50</v>
      </c>
      <c r="J807" s="76">
        <v>0</v>
      </c>
      <c r="K807" s="76" t="s">
        <v>50</v>
      </c>
    </row>
    <row r="808" spans="2:11" ht="15" customHeight="1" outlineLevel="1" x14ac:dyDescent="0.2">
      <c r="B808" s="228" t="s">
        <v>22</v>
      </c>
      <c r="C808" s="71"/>
      <c r="D808" s="76"/>
      <c r="E808" s="76"/>
      <c r="F808" s="76"/>
      <c r="G808" s="228"/>
      <c r="H808" s="76"/>
      <c r="I808" s="228"/>
      <c r="J808" s="76"/>
      <c r="K808" s="76"/>
    </row>
    <row r="809" spans="2:11" ht="15" customHeight="1" outlineLevel="1" x14ac:dyDescent="0.2">
      <c r="B809" s="75">
        <v>2020</v>
      </c>
      <c r="C809" s="71"/>
      <c r="D809" s="180">
        <v>19</v>
      </c>
      <c r="E809" s="180"/>
      <c r="F809" s="180">
        <v>59</v>
      </c>
      <c r="G809" s="66"/>
      <c r="H809" s="180">
        <v>1892.3979999999999</v>
      </c>
      <c r="I809" s="66"/>
      <c r="J809" s="180">
        <v>711.35599999999999</v>
      </c>
      <c r="K809" s="76"/>
    </row>
    <row r="810" spans="2:11" ht="15" customHeight="1" outlineLevel="1" x14ac:dyDescent="0.2">
      <c r="B810" s="75">
        <v>2019</v>
      </c>
      <c r="C810" s="244"/>
      <c r="D810" s="180">
        <v>14</v>
      </c>
      <c r="E810" s="180"/>
      <c r="F810" s="180">
        <v>41</v>
      </c>
      <c r="G810" s="66"/>
      <c r="H810" s="180">
        <v>1680.3710000000001</v>
      </c>
      <c r="I810" s="66"/>
      <c r="J810" s="180">
        <v>492.298</v>
      </c>
      <c r="K810" s="76"/>
    </row>
    <row r="811" spans="2:11" ht="15" customHeight="1" outlineLevel="1" x14ac:dyDescent="0.2">
      <c r="B811" s="75">
        <v>2018</v>
      </c>
      <c r="C811" s="71"/>
      <c r="D811" s="76">
        <v>11</v>
      </c>
      <c r="E811" s="76"/>
      <c r="F811" s="180">
        <v>39</v>
      </c>
      <c r="G811" s="68"/>
      <c r="H811" s="180">
        <v>3420.5990000000002</v>
      </c>
      <c r="I811" s="68"/>
      <c r="J811" s="76">
        <v>704.61800000000005</v>
      </c>
      <c r="K811" s="76"/>
    </row>
    <row r="812" spans="2:11" ht="15" customHeight="1" outlineLevel="1" x14ac:dyDescent="0.2">
      <c r="B812" s="75">
        <v>2017</v>
      </c>
      <c r="C812" s="71"/>
      <c r="D812" s="76">
        <v>10</v>
      </c>
      <c r="E812" s="76" t="s">
        <v>50</v>
      </c>
      <c r="F812" s="76">
        <v>36</v>
      </c>
      <c r="G812" s="228" t="s">
        <v>50</v>
      </c>
      <c r="H812" s="76">
        <v>1519.913</v>
      </c>
      <c r="I812" s="228" t="s">
        <v>50</v>
      </c>
      <c r="J812" s="76">
        <v>316.40899999999999</v>
      </c>
      <c r="K812" s="76" t="s">
        <v>50</v>
      </c>
    </row>
    <row r="813" spans="2:11" ht="15" customHeight="1" outlineLevel="1" x14ac:dyDescent="0.2">
      <c r="B813" s="44">
        <v>2016</v>
      </c>
      <c r="C813" s="71"/>
      <c r="D813" s="177">
        <v>8</v>
      </c>
      <c r="E813" s="177" t="s">
        <v>50</v>
      </c>
      <c r="F813" s="177">
        <v>21</v>
      </c>
      <c r="G813" s="228" t="s">
        <v>50</v>
      </c>
      <c r="H813" s="177">
        <v>4455.8119999999999</v>
      </c>
      <c r="I813" s="228" t="s">
        <v>50</v>
      </c>
      <c r="J813" s="177">
        <v>256.24799999999999</v>
      </c>
      <c r="K813" s="177" t="s">
        <v>50</v>
      </c>
    </row>
    <row r="814" spans="2:11" ht="15" customHeight="1" outlineLevel="1" x14ac:dyDescent="0.2">
      <c r="B814" s="44">
        <v>2015</v>
      </c>
      <c r="C814" s="71"/>
      <c r="D814" s="177">
        <v>10</v>
      </c>
      <c r="E814" s="177" t="s">
        <v>50</v>
      </c>
      <c r="F814" s="177">
        <v>25</v>
      </c>
      <c r="G814" s="228" t="s">
        <v>50</v>
      </c>
      <c r="H814" s="177">
        <v>2176.2420000000002</v>
      </c>
      <c r="I814" s="228" t="s">
        <v>50</v>
      </c>
      <c r="J814" s="177">
        <v>371.54</v>
      </c>
      <c r="K814" s="177" t="s">
        <v>50</v>
      </c>
    </row>
    <row r="815" spans="2:11" ht="15" customHeight="1" outlineLevel="1" x14ac:dyDescent="0.2">
      <c r="B815" s="228" t="s">
        <v>23</v>
      </c>
      <c r="C815" s="71"/>
      <c r="D815" s="76"/>
      <c r="E815" s="76"/>
      <c r="F815" s="76"/>
      <c r="G815" s="228"/>
      <c r="H815" s="76"/>
      <c r="I815" s="228"/>
      <c r="J815" s="76"/>
      <c r="K815" s="76"/>
    </row>
    <row r="816" spans="2:11" ht="15" customHeight="1" outlineLevel="1" x14ac:dyDescent="0.2">
      <c r="B816" s="75">
        <v>2020</v>
      </c>
      <c r="C816" s="71"/>
      <c r="D816" s="180">
        <v>32</v>
      </c>
      <c r="E816" s="180"/>
      <c r="F816" s="180">
        <v>45</v>
      </c>
      <c r="G816" s="66"/>
      <c r="H816" s="180">
        <v>2329.2359999999999</v>
      </c>
      <c r="I816" s="66"/>
      <c r="J816" s="180">
        <v>356.928</v>
      </c>
      <c r="K816" s="76"/>
    </row>
    <row r="817" spans="2:11" ht="15" customHeight="1" outlineLevel="1" x14ac:dyDescent="0.2">
      <c r="B817" s="75">
        <v>2019</v>
      </c>
      <c r="C817" s="244"/>
      <c r="D817" s="180">
        <v>31</v>
      </c>
      <c r="E817" s="180"/>
      <c r="F817" s="180">
        <v>44</v>
      </c>
      <c r="G817" s="66"/>
      <c r="H817" s="180">
        <v>2440.2640000000001</v>
      </c>
      <c r="I817" s="66"/>
      <c r="J817" s="180">
        <v>391.53100000000001</v>
      </c>
      <c r="K817" s="76"/>
    </row>
    <row r="818" spans="2:11" ht="15" customHeight="1" outlineLevel="1" x14ac:dyDescent="0.2">
      <c r="B818" s="75">
        <v>2018</v>
      </c>
      <c r="C818" s="71"/>
      <c r="D818" s="76">
        <v>32</v>
      </c>
      <c r="E818" s="76"/>
      <c r="F818" s="180">
        <v>44</v>
      </c>
      <c r="G818" s="68"/>
      <c r="H818" s="180">
        <v>2260.2240000000002</v>
      </c>
      <c r="I818" s="68"/>
      <c r="J818" s="76">
        <v>367.75400000000002</v>
      </c>
      <c r="K818" s="76"/>
    </row>
    <row r="819" spans="2:11" ht="15" customHeight="1" outlineLevel="1" x14ac:dyDescent="0.2">
      <c r="B819" s="75">
        <v>2017</v>
      </c>
      <c r="C819" s="71"/>
      <c r="D819" s="76">
        <v>30</v>
      </c>
      <c r="E819" s="76" t="s">
        <v>50</v>
      </c>
      <c r="F819" s="76">
        <v>42</v>
      </c>
      <c r="G819" s="228" t="s">
        <v>50</v>
      </c>
      <c r="H819" s="76">
        <v>2155.56</v>
      </c>
      <c r="I819" s="228" t="s">
        <v>50</v>
      </c>
      <c r="J819" s="76">
        <v>295.99299999999999</v>
      </c>
      <c r="K819" s="76" t="s">
        <v>50</v>
      </c>
    </row>
    <row r="820" spans="2:11" ht="15" customHeight="1" outlineLevel="1" x14ac:dyDescent="0.2">
      <c r="B820" s="44">
        <v>2016</v>
      </c>
      <c r="C820" s="71"/>
      <c r="D820" s="177">
        <v>33</v>
      </c>
      <c r="E820" s="177" t="s">
        <v>50</v>
      </c>
      <c r="F820" s="179">
        <v>49</v>
      </c>
      <c r="G820" s="228" t="s">
        <v>50</v>
      </c>
      <c r="H820" s="177">
        <v>2156.826</v>
      </c>
      <c r="I820" s="228" t="s">
        <v>50</v>
      </c>
      <c r="J820" s="177">
        <v>364.49400000000003</v>
      </c>
      <c r="K820" s="177" t="s">
        <v>50</v>
      </c>
    </row>
    <row r="821" spans="2:11" ht="15" customHeight="1" outlineLevel="1" x14ac:dyDescent="0.2">
      <c r="B821" s="44">
        <v>2015</v>
      </c>
      <c r="C821" s="71"/>
      <c r="D821" s="177">
        <v>34</v>
      </c>
      <c r="E821" s="177" t="s">
        <v>50</v>
      </c>
      <c r="F821" s="177">
        <v>48</v>
      </c>
      <c r="G821" s="228" t="s">
        <v>50</v>
      </c>
      <c r="H821" s="177">
        <v>2218.8339999999998</v>
      </c>
      <c r="I821" s="228" t="s">
        <v>50</v>
      </c>
      <c r="J821" s="177">
        <v>349.11900000000003</v>
      </c>
      <c r="K821" s="177" t="s">
        <v>50</v>
      </c>
    </row>
    <row r="822" spans="2:11" ht="15" customHeight="1" outlineLevel="1" x14ac:dyDescent="0.2">
      <c r="B822" s="228" t="s">
        <v>24</v>
      </c>
      <c r="C822" s="71"/>
      <c r="D822" s="76"/>
      <c r="E822" s="76"/>
      <c r="F822" s="76"/>
      <c r="G822" s="228"/>
      <c r="H822" s="76"/>
      <c r="I822" s="228"/>
      <c r="J822" s="76"/>
      <c r="K822" s="76"/>
    </row>
    <row r="823" spans="2:11" ht="15" customHeight="1" outlineLevel="1" x14ac:dyDescent="0.2">
      <c r="B823" s="75">
        <v>2020</v>
      </c>
      <c r="C823" s="71"/>
      <c r="D823" s="180">
        <v>10</v>
      </c>
      <c r="E823" s="180"/>
      <c r="F823" s="180">
        <v>13</v>
      </c>
      <c r="G823" s="66"/>
      <c r="H823" s="180">
        <v>118.5</v>
      </c>
      <c r="I823" s="66"/>
      <c r="J823" s="180">
        <v>19.187999999999999</v>
      </c>
      <c r="K823" s="76"/>
    </row>
    <row r="824" spans="2:11" ht="15" customHeight="1" outlineLevel="1" x14ac:dyDescent="0.2">
      <c r="B824" s="75">
        <v>2019</v>
      </c>
      <c r="C824" s="244"/>
      <c r="D824" s="180">
        <v>8</v>
      </c>
      <c r="E824" s="180"/>
      <c r="F824" s="180">
        <v>9</v>
      </c>
      <c r="G824" s="66"/>
      <c r="H824" s="180">
        <v>103.027</v>
      </c>
      <c r="I824" s="66"/>
      <c r="J824" s="180">
        <v>45.819000000000003</v>
      </c>
      <c r="K824" s="76"/>
    </row>
    <row r="825" spans="2:11" ht="15" customHeight="1" outlineLevel="1" x14ac:dyDescent="0.2">
      <c r="B825" s="75">
        <v>2018</v>
      </c>
      <c r="C825" s="71"/>
      <c r="D825" s="76">
        <v>7</v>
      </c>
      <c r="E825" s="76"/>
      <c r="F825" s="180">
        <v>8</v>
      </c>
      <c r="G825" s="68"/>
      <c r="H825" s="180">
        <v>88.59</v>
      </c>
      <c r="I825" s="68"/>
      <c r="J825" s="76">
        <v>38.173000000000002</v>
      </c>
      <c r="K825" s="76"/>
    </row>
    <row r="826" spans="2:11" ht="15" customHeight="1" outlineLevel="1" x14ac:dyDescent="0.2">
      <c r="B826" s="75">
        <v>2017</v>
      </c>
      <c r="C826" s="71"/>
      <c r="D826" s="76">
        <v>8</v>
      </c>
      <c r="E826" s="76" t="s">
        <v>50</v>
      </c>
      <c r="F826" s="76">
        <v>9</v>
      </c>
      <c r="G826" s="228" t="s">
        <v>50</v>
      </c>
      <c r="H826" s="76">
        <v>88.956000000000003</v>
      </c>
      <c r="I826" s="228" t="s">
        <v>50</v>
      </c>
      <c r="J826" s="76">
        <v>54.405000000000001</v>
      </c>
      <c r="K826" s="76" t="s">
        <v>50</v>
      </c>
    </row>
    <row r="827" spans="2:11" ht="15" customHeight="1" outlineLevel="1" x14ac:dyDescent="0.2">
      <c r="B827" s="44">
        <v>2016</v>
      </c>
      <c r="C827" s="71"/>
      <c r="D827" s="177">
        <v>6</v>
      </c>
      <c r="E827" s="177" t="s">
        <v>50</v>
      </c>
      <c r="F827" s="177">
        <v>7</v>
      </c>
      <c r="G827" s="228" t="s">
        <v>50</v>
      </c>
      <c r="H827" s="177">
        <v>62.136000000000003</v>
      </c>
      <c r="I827" s="228" t="s">
        <v>50</v>
      </c>
      <c r="J827" s="177">
        <v>40.110999999999997</v>
      </c>
      <c r="K827" s="177" t="s">
        <v>50</v>
      </c>
    </row>
    <row r="828" spans="2:11" ht="15" customHeight="1" outlineLevel="1" x14ac:dyDescent="0.2">
      <c r="B828" s="44">
        <v>2015</v>
      </c>
      <c r="C828" s="71"/>
      <c r="D828" s="177">
        <v>7</v>
      </c>
      <c r="E828" s="177" t="s">
        <v>50</v>
      </c>
      <c r="F828" s="177">
        <v>11</v>
      </c>
      <c r="G828" s="228" t="s">
        <v>50</v>
      </c>
      <c r="H828" s="177">
        <v>61.54</v>
      </c>
      <c r="I828" s="228" t="s">
        <v>50</v>
      </c>
      <c r="J828" s="177">
        <v>43.69</v>
      </c>
      <c r="K828" s="177" t="s">
        <v>50</v>
      </c>
    </row>
    <row r="829" spans="2:11" ht="15" customHeight="1" outlineLevel="1" x14ac:dyDescent="0.2">
      <c r="B829" s="228" t="s">
        <v>25</v>
      </c>
      <c r="C829" s="71"/>
      <c r="D829" s="76"/>
      <c r="E829" s="76"/>
      <c r="F829" s="76"/>
      <c r="G829" s="228"/>
      <c r="H829" s="76"/>
      <c r="I829" s="228"/>
      <c r="J829" s="76"/>
      <c r="K829" s="76"/>
    </row>
    <row r="830" spans="2:11" ht="15" customHeight="1" outlineLevel="1" x14ac:dyDescent="0.2">
      <c r="B830" s="75">
        <v>2020</v>
      </c>
      <c r="C830" s="71"/>
      <c r="D830" s="180">
        <v>73</v>
      </c>
      <c r="E830" s="180"/>
      <c r="F830" s="180">
        <v>272</v>
      </c>
      <c r="G830" s="66"/>
      <c r="H830" s="180">
        <v>3781.45</v>
      </c>
      <c r="I830" s="66"/>
      <c r="J830" s="180">
        <v>1459.913</v>
      </c>
      <c r="K830" s="76"/>
    </row>
    <row r="831" spans="2:11" ht="15" customHeight="1" outlineLevel="1" x14ac:dyDescent="0.2">
      <c r="B831" s="75">
        <v>2019</v>
      </c>
      <c r="C831" s="244"/>
      <c r="D831" s="180">
        <v>75</v>
      </c>
      <c r="E831" s="180"/>
      <c r="F831" s="180">
        <v>295</v>
      </c>
      <c r="G831" s="66"/>
      <c r="H831" s="180">
        <v>9482.66</v>
      </c>
      <c r="I831" s="66"/>
      <c r="J831" s="180">
        <v>4018.6410000000001</v>
      </c>
      <c r="K831" s="76"/>
    </row>
    <row r="832" spans="2:11" ht="15" customHeight="1" outlineLevel="1" x14ac:dyDescent="0.2">
      <c r="B832" s="75">
        <v>2018</v>
      </c>
      <c r="C832" s="71"/>
      <c r="D832" s="76">
        <v>73</v>
      </c>
      <c r="E832" s="76"/>
      <c r="F832" s="180">
        <v>287</v>
      </c>
      <c r="G832" s="68"/>
      <c r="H832" s="180">
        <v>9233.5589999999993</v>
      </c>
      <c r="I832" s="68"/>
      <c r="J832" s="76">
        <v>3836.6120000000001</v>
      </c>
      <c r="K832" s="76"/>
    </row>
    <row r="833" spans="2:11" ht="15" customHeight="1" outlineLevel="1" x14ac:dyDescent="0.2">
      <c r="B833" s="75">
        <v>2017</v>
      </c>
      <c r="C833" s="71"/>
      <c r="D833" s="76">
        <v>66</v>
      </c>
      <c r="E833" s="76" t="s">
        <v>50</v>
      </c>
      <c r="F833" s="76">
        <v>242</v>
      </c>
      <c r="G833" s="228" t="s">
        <v>50</v>
      </c>
      <c r="H833" s="76">
        <v>8508.1919999999991</v>
      </c>
      <c r="I833" s="228" t="s">
        <v>50</v>
      </c>
      <c r="J833" s="76">
        <v>3538.7849999999999</v>
      </c>
      <c r="K833" s="76" t="s">
        <v>50</v>
      </c>
    </row>
    <row r="834" spans="2:11" ht="15" customHeight="1" outlineLevel="1" x14ac:dyDescent="0.2">
      <c r="B834" s="44">
        <v>2016</v>
      </c>
      <c r="C834" s="71"/>
      <c r="D834" s="177">
        <v>50</v>
      </c>
      <c r="E834" s="177" t="s">
        <v>50</v>
      </c>
      <c r="F834" s="177">
        <v>213</v>
      </c>
      <c r="G834" s="228" t="s">
        <v>50</v>
      </c>
      <c r="H834" s="177">
        <v>7092.1090000000004</v>
      </c>
      <c r="I834" s="228" t="s">
        <v>50</v>
      </c>
      <c r="J834" s="177">
        <v>2929.7629999999999</v>
      </c>
      <c r="K834" s="177" t="s">
        <v>50</v>
      </c>
    </row>
    <row r="835" spans="2:11" ht="15" customHeight="1" outlineLevel="1" x14ac:dyDescent="0.2">
      <c r="B835" s="44">
        <v>2015</v>
      </c>
      <c r="C835" s="71"/>
      <c r="D835" s="177">
        <v>48</v>
      </c>
      <c r="E835" s="177" t="s">
        <v>50</v>
      </c>
      <c r="F835" s="177">
        <v>198</v>
      </c>
      <c r="G835" s="228" t="s">
        <v>50</v>
      </c>
      <c r="H835" s="177">
        <v>5917.8249999999998</v>
      </c>
      <c r="I835" s="228" t="s">
        <v>50</v>
      </c>
      <c r="J835" s="177">
        <v>2430.6179999999999</v>
      </c>
      <c r="K835" s="177" t="s">
        <v>50</v>
      </c>
    </row>
    <row r="836" spans="2:11" ht="15" customHeight="1" outlineLevel="1" x14ac:dyDescent="0.2">
      <c r="B836" s="228" t="s">
        <v>26</v>
      </c>
      <c r="C836" s="71"/>
      <c r="D836" s="76"/>
      <c r="E836" s="76"/>
      <c r="F836" s="76"/>
      <c r="G836" s="228"/>
      <c r="H836" s="76"/>
      <c r="I836" s="228"/>
      <c r="J836" s="76"/>
      <c r="K836" s="76"/>
    </row>
    <row r="837" spans="2:11" ht="15" customHeight="1" outlineLevel="1" x14ac:dyDescent="0.2">
      <c r="B837" s="75">
        <v>2020</v>
      </c>
      <c r="C837" s="71"/>
      <c r="D837" s="180">
        <v>2</v>
      </c>
      <c r="E837" s="180"/>
      <c r="F837" s="76">
        <v>0</v>
      </c>
      <c r="G837" s="66"/>
      <c r="H837" s="76">
        <v>0</v>
      </c>
      <c r="I837" s="66"/>
      <c r="J837" s="76">
        <v>0</v>
      </c>
      <c r="K837" s="76"/>
    </row>
    <row r="838" spans="2:11" ht="15" customHeight="1" outlineLevel="1" x14ac:dyDescent="0.2">
      <c r="B838" s="75">
        <v>2019</v>
      </c>
      <c r="C838" s="244"/>
      <c r="D838" s="180">
        <v>2</v>
      </c>
      <c r="E838" s="180"/>
      <c r="F838" s="180" t="s">
        <v>37</v>
      </c>
      <c r="G838" s="66"/>
      <c r="H838" s="180" t="s">
        <v>37</v>
      </c>
      <c r="I838" s="66"/>
      <c r="J838" s="180" t="s">
        <v>37</v>
      </c>
      <c r="K838" s="76"/>
    </row>
    <row r="839" spans="2:11" ht="15" customHeight="1" outlineLevel="1" x14ac:dyDescent="0.2">
      <c r="B839" s="75">
        <v>2018</v>
      </c>
      <c r="C839" s="71"/>
      <c r="D839" s="76">
        <v>3</v>
      </c>
      <c r="E839" s="76"/>
      <c r="F839" s="180">
        <v>4</v>
      </c>
      <c r="G839" s="68"/>
      <c r="H839" s="180">
        <v>1.6639999999999999</v>
      </c>
      <c r="I839" s="68"/>
      <c r="J839" s="53">
        <v>-2.8690000000000002</v>
      </c>
      <c r="K839" s="76"/>
    </row>
    <row r="840" spans="2:11" ht="15" customHeight="1" outlineLevel="1" x14ac:dyDescent="0.2">
      <c r="B840" s="75">
        <v>2017</v>
      </c>
      <c r="C840" s="71"/>
      <c r="D840" s="76">
        <v>3</v>
      </c>
      <c r="E840" s="76" t="s">
        <v>50</v>
      </c>
      <c r="F840" s="76">
        <v>4</v>
      </c>
      <c r="G840" s="228" t="s">
        <v>50</v>
      </c>
      <c r="H840" s="76">
        <v>5.7</v>
      </c>
      <c r="I840" s="228" t="s">
        <v>50</v>
      </c>
      <c r="J840" s="53">
        <v>-9.1270000000000007</v>
      </c>
      <c r="K840" s="76" t="s">
        <v>50</v>
      </c>
    </row>
    <row r="841" spans="2:11" ht="15" customHeight="1" outlineLevel="1" x14ac:dyDescent="0.2">
      <c r="B841" s="44">
        <v>2016</v>
      </c>
      <c r="C841" s="71"/>
      <c r="D841" s="177">
        <v>1</v>
      </c>
      <c r="E841" s="177" t="s">
        <v>50</v>
      </c>
      <c r="F841" s="76" t="s">
        <v>37</v>
      </c>
      <c r="G841" s="228"/>
      <c r="H841" s="76" t="s">
        <v>37</v>
      </c>
      <c r="I841" s="228"/>
      <c r="J841" s="76" t="s">
        <v>37</v>
      </c>
      <c r="K841" s="76"/>
    </row>
    <row r="842" spans="2:11" ht="15" customHeight="1" outlineLevel="1" x14ac:dyDescent="0.2">
      <c r="B842" s="44">
        <v>2015</v>
      </c>
      <c r="C842" s="71"/>
      <c r="D842" s="76">
        <v>0</v>
      </c>
      <c r="E842" s="76" t="s">
        <v>50</v>
      </c>
      <c r="F842" s="76">
        <v>0</v>
      </c>
      <c r="G842" s="228" t="s">
        <v>50</v>
      </c>
      <c r="H842" s="76">
        <v>0</v>
      </c>
      <c r="I842" s="228" t="s">
        <v>50</v>
      </c>
      <c r="J842" s="76">
        <v>0</v>
      </c>
      <c r="K842" s="76" t="s">
        <v>50</v>
      </c>
    </row>
    <row r="843" spans="2:11" ht="15" customHeight="1" outlineLevel="1" x14ac:dyDescent="0.2">
      <c r="B843" s="228" t="s">
        <v>27</v>
      </c>
      <c r="C843" s="71"/>
      <c r="D843" s="76"/>
      <c r="E843" s="76"/>
      <c r="F843" s="76"/>
      <c r="G843" s="228"/>
      <c r="H843" s="76"/>
      <c r="I843" s="228"/>
      <c r="J843" s="76"/>
      <c r="K843" s="76"/>
    </row>
    <row r="844" spans="2:11" ht="15" customHeight="1" outlineLevel="1" x14ac:dyDescent="0.2">
      <c r="B844" s="75">
        <v>2020</v>
      </c>
      <c r="C844" s="71"/>
      <c r="D844" s="180">
        <v>5</v>
      </c>
      <c r="E844" s="180"/>
      <c r="F844" s="180">
        <v>10</v>
      </c>
      <c r="G844" s="66"/>
      <c r="H844" s="180">
        <v>146.703</v>
      </c>
      <c r="I844" s="66"/>
      <c r="J844" s="180">
        <v>92.027000000000001</v>
      </c>
      <c r="K844" s="76"/>
    </row>
    <row r="845" spans="2:11" ht="15" customHeight="1" outlineLevel="1" x14ac:dyDescent="0.2">
      <c r="B845" s="75">
        <v>2019</v>
      </c>
      <c r="C845" s="244"/>
      <c r="D845" s="180">
        <v>4</v>
      </c>
      <c r="E845" s="180"/>
      <c r="F845" s="180">
        <v>6</v>
      </c>
      <c r="G845" s="66"/>
      <c r="H845" s="180">
        <v>98.456999999999994</v>
      </c>
      <c r="I845" s="66"/>
      <c r="J845" s="180">
        <v>118.523</v>
      </c>
      <c r="K845" s="76"/>
    </row>
    <row r="846" spans="2:11" ht="15" customHeight="1" outlineLevel="1" x14ac:dyDescent="0.2">
      <c r="B846" s="75">
        <v>2018</v>
      </c>
      <c r="C846" s="71"/>
      <c r="D846" s="76">
        <v>4</v>
      </c>
      <c r="E846" s="76"/>
      <c r="F846" s="180">
        <v>6</v>
      </c>
      <c r="G846" s="68"/>
      <c r="H846" s="180">
        <v>30.875</v>
      </c>
      <c r="I846" s="68"/>
      <c r="J846" s="76">
        <v>61.085999999999999</v>
      </c>
      <c r="K846" s="76"/>
    </row>
    <row r="847" spans="2:11" ht="15" customHeight="1" outlineLevel="1" x14ac:dyDescent="0.2">
      <c r="B847" s="75">
        <v>2017</v>
      </c>
      <c r="C847" s="71"/>
      <c r="D847" s="76">
        <v>2</v>
      </c>
      <c r="E847" s="76" t="s">
        <v>50</v>
      </c>
      <c r="F847" s="76" t="s">
        <v>37</v>
      </c>
      <c r="G847" s="228"/>
      <c r="H847" s="76" t="s">
        <v>37</v>
      </c>
      <c r="I847" s="228"/>
      <c r="J847" s="76" t="s">
        <v>37</v>
      </c>
      <c r="K847" s="76"/>
    </row>
    <row r="848" spans="2:11" ht="15" customHeight="1" outlineLevel="1" x14ac:dyDescent="0.2">
      <c r="B848" s="44">
        <v>2016</v>
      </c>
      <c r="C848" s="71"/>
      <c r="D848" s="177">
        <v>6</v>
      </c>
      <c r="E848" s="177" t="s">
        <v>50</v>
      </c>
      <c r="F848" s="177">
        <v>7</v>
      </c>
      <c r="G848" s="228" t="s">
        <v>50</v>
      </c>
      <c r="H848" s="177">
        <v>59.884999999999998</v>
      </c>
      <c r="I848" s="228" t="s">
        <v>50</v>
      </c>
      <c r="J848" s="177">
        <v>95.971000000000004</v>
      </c>
      <c r="K848" s="177" t="s">
        <v>50</v>
      </c>
    </row>
    <row r="849" spans="2:11" ht="15" customHeight="1" outlineLevel="1" x14ac:dyDescent="0.2">
      <c r="B849" s="44">
        <v>2015</v>
      </c>
      <c r="C849" s="71"/>
      <c r="D849" s="177">
        <v>5</v>
      </c>
      <c r="E849" s="177" t="s">
        <v>50</v>
      </c>
      <c r="F849" s="177">
        <v>6</v>
      </c>
      <c r="G849" s="228" t="s">
        <v>50</v>
      </c>
      <c r="H849" s="177">
        <v>36.521999999999998</v>
      </c>
      <c r="I849" s="228" t="s">
        <v>50</v>
      </c>
      <c r="J849" s="177">
        <v>60.448</v>
      </c>
      <c r="K849" s="177" t="s">
        <v>50</v>
      </c>
    </row>
    <row r="850" spans="2:11" ht="15" customHeight="1" outlineLevel="1" x14ac:dyDescent="0.2">
      <c r="B850" s="228" t="s">
        <v>28</v>
      </c>
      <c r="C850" s="71"/>
      <c r="D850" s="76"/>
      <c r="E850" s="76"/>
      <c r="F850" s="76"/>
      <c r="G850" s="228"/>
      <c r="H850" s="76"/>
      <c r="I850" s="228"/>
      <c r="J850" s="76"/>
      <c r="K850" s="76"/>
    </row>
    <row r="851" spans="2:11" ht="15" customHeight="1" outlineLevel="1" x14ac:dyDescent="0.2">
      <c r="B851" s="75">
        <v>2020</v>
      </c>
      <c r="C851" s="71"/>
      <c r="D851" s="180">
        <v>11</v>
      </c>
      <c r="E851" s="180"/>
      <c r="F851" s="180">
        <v>12</v>
      </c>
      <c r="G851" s="66"/>
      <c r="H851" s="180">
        <v>1261.278</v>
      </c>
      <c r="I851" s="66"/>
      <c r="J851" s="180">
        <v>544.17399999999998</v>
      </c>
      <c r="K851" s="76"/>
    </row>
    <row r="852" spans="2:11" ht="15" customHeight="1" outlineLevel="1" x14ac:dyDescent="0.2">
      <c r="B852" s="75">
        <v>2019</v>
      </c>
      <c r="C852" s="244"/>
      <c r="D852" s="180">
        <v>10</v>
      </c>
      <c r="E852" s="180"/>
      <c r="F852" s="180">
        <v>21</v>
      </c>
      <c r="G852" s="66"/>
      <c r="H852" s="180">
        <v>1129.354</v>
      </c>
      <c r="I852" s="66"/>
      <c r="J852" s="180">
        <v>489.30900000000003</v>
      </c>
      <c r="K852" s="76"/>
    </row>
    <row r="853" spans="2:11" ht="15" customHeight="1" outlineLevel="1" x14ac:dyDescent="0.2">
      <c r="B853" s="75">
        <v>2018</v>
      </c>
      <c r="C853" s="71"/>
      <c r="D853" s="76">
        <v>11</v>
      </c>
      <c r="E853" s="76"/>
      <c r="F853" s="180">
        <v>23</v>
      </c>
      <c r="G853" s="68"/>
      <c r="H853" s="180">
        <v>368.06900000000002</v>
      </c>
      <c r="I853" s="68"/>
      <c r="J853" s="76">
        <v>246.7</v>
      </c>
      <c r="K853" s="76"/>
    </row>
    <row r="854" spans="2:11" ht="15" customHeight="1" outlineLevel="1" x14ac:dyDescent="0.2">
      <c r="B854" s="75">
        <v>2017</v>
      </c>
      <c r="C854" s="71"/>
      <c r="D854" s="76">
        <v>9</v>
      </c>
      <c r="E854" s="76" t="s">
        <v>50</v>
      </c>
      <c r="F854" s="76">
        <v>32</v>
      </c>
      <c r="G854" s="228" t="s">
        <v>50</v>
      </c>
      <c r="H854" s="76">
        <v>355.48500000000001</v>
      </c>
      <c r="I854" s="228" t="s">
        <v>50</v>
      </c>
      <c r="J854" s="76">
        <v>218.78399999999999</v>
      </c>
      <c r="K854" s="76" t="s">
        <v>50</v>
      </c>
    </row>
    <row r="855" spans="2:11" ht="15" customHeight="1" outlineLevel="1" x14ac:dyDescent="0.2">
      <c r="B855" s="44">
        <v>2016</v>
      </c>
      <c r="C855" s="71"/>
      <c r="D855" s="177">
        <v>7</v>
      </c>
      <c r="E855" s="177" t="s">
        <v>50</v>
      </c>
      <c r="F855" s="177">
        <v>26</v>
      </c>
      <c r="G855" s="228" t="s">
        <v>50</v>
      </c>
      <c r="H855" s="177">
        <v>177.20400000000001</v>
      </c>
      <c r="I855" s="228" t="s">
        <v>50</v>
      </c>
      <c r="J855" s="177">
        <v>104.866</v>
      </c>
      <c r="K855" s="177" t="s">
        <v>50</v>
      </c>
    </row>
    <row r="856" spans="2:11" ht="15" customHeight="1" outlineLevel="1" x14ac:dyDescent="0.2">
      <c r="B856" s="44">
        <v>2015</v>
      </c>
      <c r="C856" s="71"/>
      <c r="D856" s="177">
        <v>7</v>
      </c>
      <c r="E856" s="177" t="s">
        <v>50</v>
      </c>
      <c r="F856" s="177">
        <v>11</v>
      </c>
      <c r="G856" s="228" t="s">
        <v>50</v>
      </c>
      <c r="H856" s="177">
        <v>180.34</v>
      </c>
      <c r="I856" s="228" t="s">
        <v>50</v>
      </c>
      <c r="J856" s="177">
        <v>129.59399999999999</v>
      </c>
      <c r="K856" s="177" t="s">
        <v>50</v>
      </c>
    </row>
    <row r="857" spans="2:11" ht="15" customHeight="1" outlineLevel="1" x14ac:dyDescent="0.2">
      <c r="B857" s="228" t="s">
        <v>29</v>
      </c>
      <c r="C857" s="71"/>
      <c r="D857" s="76"/>
      <c r="E857" s="76"/>
      <c r="F857" s="76"/>
      <c r="G857" s="228"/>
      <c r="H857" s="76"/>
      <c r="I857" s="228"/>
      <c r="J857" s="76"/>
      <c r="K857" s="76"/>
    </row>
    <row r="858" spans="2:11" ht="15" customHeight="1" outlineLevel="1" x14ac:dyDescent="0.2">
      <c r="B858" s="75">
        <v>2020</v>
      </c>
      <c r="C858" s="71"/>
      <c r="D858" s="180">
        <v>35</v>
      </c>
      <c r="E858" s="180"/>
      <c r="F858" s="180">
        <v>35</v>
      </c>
      <c r="G858" s="66"/>
      <c r="H858" s="180">
        <v>192.2</v>
      </c>
      <c r="I858" s="66"/>
      <c r="J858" s="180">
        <v>168.09299999999999</v>
      </c>
      <c r="K858" s="76"/>
    </row>
    <row r="859" spans="2:11" ht="15" customHeight="1" outlineLevel="1" x14ac:dyDescent="0.2">
      <c r="B859" s="75">
        <v>2019</v>
      </c>
      <c r="C859" s="244"/>
      <c r="D859" s="180">
        <v>35</v>
      </c>
      <c r="E859" s="180"/>
      <c r="F859" s="180">
        <v>35</v>
      </c>
      <c r="G859" s="66"/>
      <c r="H859" s="180">
        <v>210.79400000000001</v>
      </c>
      <c r="I859" s="66"/>
      <c r="J859" s="180">
        <v>185.03299999999999</v>
      </c>
      <c r="K859" s="76"/>
    </row>
    <row r="860" spans="2:11" ht="15" customHeight="1" outlineLevel="1" x14ac:dyDescent="0.2">
      <c r="B860" s="75">
        <v>2018</v>
      </c>
      <c r="C860" s="71"/>
      <c r="D860" s="76">
        <v>36</v>
      </c>
      <c r="E860" s="76"/>
      <c r="F860" s="180">
        <v>36</v>
      </c>
      <c r="G860" s="68"/>
      <c r="H860" s="180">
        <v>192.66200000000001</v>
      </c>
      <c r="I860" s="68"/>
      <c r="J860" s="76">
        <v>170.631</v>
      </c>
      <c r="K860" s="76"/>
    </row>
    <row r="861" spans="2:11" ht="15" customHeight="1" outlineLevel="1" x14ac:dyDescent="0.2">
      <c r="B861" s="75">
        <v>2017</v>
      </c>
      <c r="C861" s="71"/>
      <c r="D861" s="76">
        <v>33</v>
      </c>
      <c r="E861" s="76" t="s">
        <v>50</v>
      </c>
      <c r="F861" s="76">
        <v>33</v>
      </c>
      <c r="G861" s="228" t="s">
        <v>50</v>
      </c>
      <c r="H861" s="76">
        <v>175.429</v>
      </c>
      <c r="I861" s="228" t="s">
        <v>50</v>
      </c>
      <c r="J861" s="76">
        <v>154.80099999999999</v>
      </c>
      <c r="K861" s="76" t="s">
        <v>50</v>
      </c>
    </row>
    <row r="862" spans="2:11" ht="15" customHeight="1" outlineLevel="1" x14ac:dyDescent="0.2">
      <c r="B862" s="44">
        <v>2016</v>
      </c>
      <c r="C862" s="71"/>
      <c r="D862" s="177">
        <v>20</v>
      </c>
      <c r="E862" s="177" t="s">
        <v>50</v>
      </c>
      <c r="F862" s="177">
        <v>20</v>
      </c>
      <c r="G862" s="228" t="s">
        <v>50</v>
      </c>
      <c r="H862" s="177">
        <v>110.158</v>
      </c>
      <c r="I862" s="228" t="s">
        <v>50</v>
      </c>
      <c r="J862" s="177">
        <v>98.507000000000005</v>
      </c>
      <c r="K862" s="177" t="s">
        <v>50</v>
      </c>
    </row>
    <row r="863" spans="2:11" ht="15" customHeight="1" outlineLevel="1" x14ac:dyDescent="0.2">
      <c r="B863" s="44">
        <v>2015</v>
      </c>
      <c r="C863" s="71"/>
      <c r="D863" s="177">
        <v>14</v>
      </c>
      <c r="E863" s="177" t="s">
        <v>50</v>
      </c>
      <c r="F863" s="177">
        <v>14</v>
      </c>
      <c r="G863" s="228" t="s">
        <v>50</v>
      </c>
      <c r="H863" s="177">
        <v>81.584000000000003</v>
      </c>
      <c r="I863" s="228" t="s">
        <v>50</v>
      </c>
      <c r="J863" s="177">
        <v>72.715000000000003</v>
      </c>
      <c r="K863" s="177" t="s">
        <v>50</v>
      </c>
    </row>
    <row r="864" spans="2:11" ht="15" customHeight="1" outlineLevel="1" x14ac:dyDescent="0.2">
      <c r="B864" s="228" t="s">
        <v>30</v>
      </c>
      <c r="C864" s="71"/>
      <c r="D864" s="76"/>
      <c r="E864" s="76"/>
      <c r="F864" s="76"/>
      <c r="G864" s="228"/>
      <c r="H864" s="76"/>
      <c r="I864" s="228"/>
      <c r="J864" s="76"/>
      <c r="K864" s="76"/>
    </row>
    <row r="865" spans="2:11" ht="15" customHeight="1" outlineLevel="1" x14ac:dyDescent="0.2">
      <c r="B865" s="75">
        <v>2020</v>
      </c>
      <c r="C865" s="71"/>
      <c r="D865" s="180">
        <v>5</v>
      </c>
      <c r="E865" s="180"/>
      <c r="F865" s="180">
        <v>5</v>
      </c>
      <c r="G865" s="66"/>
      <c r="H865" s="180">
        <v>10.715</v>
      </c>
      <c r="I865" s="66"/>
      <c r="J865" s="180">
        <v>8.9819999999999993</v>
      </c>
      <c r="K865" s="76"/>
    </row>
    <row r="866" spans="2:11" ht="15" customHeight="1" outlineLevel="1" x14ac:dyDescent="0.2">
      <c r="B866" s="75">
        <v>2019</v>
      </c>
      <c r="C866" s="244"/>
      <c r="D866" s="180">
        <v>4</v>
      </c>
      <c r="E866" s="180"/>
      <c r="F866" s="180">
        <v>4</v>
      </c>
      <c r="G866" s="66"/>
      <c r="H866" s="180">
        <v>21.585999999999999</v>
      </c>
      <c r="I866" s="66"/>
      <c r="J866" s="180">
        <v>17.765999999999998</v>
      </c>
      <c r="K866" s="76"/>
    </row>
    <row r="867" spans="2:11" ht="15" customHeight="1" outlineLevel="1" x14ac:dyDescent="0.2">
      <c r="B867" s="75">
        <v>2018</v>
      </c>
      <c r="C867" s="71"/>
      <c r="D867" s="76">
        <v>5</v>
      </c>
      <c r="E867" s="76"/>
      <c r="F867" s="180">
        <v>5</v>
      </c>
      <c r="G867" s="68"/>
      <c r="H867" s="180">
        <v>27.922999999999998</v>
      </c>
      <c r="I867" s="68"/>
      <c r="J867" s="76">
        <v>22.943000000000001</v>
      </c>
      <c r="K867" s="76"/>
    </row>
    <row r="868" spans="2:11" ht="15" customHeight="1" outlineLevel="1" x14ac:dyDescent="0.2">
      <c r="B868" s="75">
        <v>2017</v>
      </c>
      <c r="C868" s="71"/>
      <c r="D868" s="76">
        <v>4</v>
      </c>
      <c r="E868" s="76" t="s">
        <v>50</v>
      </c>
      <c r="F868" s="76">
        <v>4</v>
      </c>
      <c r="G868" s="228" t="s">
        <v>50</v>
      </c>
      <c r="H868" s="76">
        <v>8.0109999999999992</v>
      </c>
      <c r="I868" s="228" t="s">
        <v>50</v>
      </c>
      <c r="J868" s="76">
        <v>6.5640000000000001</v>
      </c>
      <c r="K868" s="76" t="s">
        <v>50</v>
      </c>
    </row>
    <row r="869" spans="2:11" ht="15" customHeight="1" outlineLevel="1" x14ac:dyDescent="0.2">
      <c r="B869" s="44">
        <v>2016</v>
      </c>
      <c r="C869" s="71"/>
      <c r="D869" s="177">
        <v>3</v>
      </c>
      <c r="E869" s="177" t="s">
        <v>50</v>
      </c>
      <c r="F869" s="179">
        <v>3</v>
      </c>
      <c r="G869" s="228" t="s">
        <v>50</v>
      </c>
      <c r="H869" s="177">
        <v>10.395</v>
      </c>
      <c r="I869" s="228" t="s">
        <v>50</v>
      </c>
      <c r="J869" s="177">
        <v>8.5500000000000007</v>
      </c>
      <c r="K869" s="177" t="s">
        <v>50</v>
      </c>
    </row>
    <row r="870" spans="2:11" ht="15" customHeight="1" outlineLevel="1" x14ac:dyDescent="0.2">
      <c r="B870" s="44">
        <v>2015</v>
      </c>
      <c r="C870" s="71"/>
      <c r="D870" s="177">
        <v>2</v>
      </c>
      <c r="E870" s="177" t="s">
        <v>50</v>
      </c>
      <c r="F870" s="76" t="s">
        <v>37</v>
      </c>
      <c r="G870" s="228"/>
      <c r="H870" s="76" t="s">
        <v>37</v>
      </c>
      <c r="I870" s="228"/>
      <c r="J870" s="76" t="s">
        <v>37</v>
      </c>
      <c r="K870" s="76"/>
    </row>
    <row r="871" spans="2:11" ht="15" customHeight="1" outlineLevel="1" x14ac:dyDescent="0.2">
      <c r="B871" s="228" t="s">
        <v>31</v>
      </c>
      <c r="C871" s="71"/>
      <c r="D871" s="76"/>
      <c r="E871" s="76"/>
      <c r="F871" s="76"/>
      <c r="G871" s="228"/>
      <c r="H871" s="76"/>
      <c r="I871" s="228"/>
      <c r="J871" s="76"/>
      <c r="K871" s="76"/>
    </row>
    <row r="872" spans="2:11" ht="15" customHeight="1" outlineLevel="1" x14ac:dyDescent="0.2">
      <c r="B872" s="75">
        <v>2020</v>
      </c>
      <c r="C872" s="71"/>
      <c r="D872" s="180">
        <v>17</v>
      </c>
      <c r="E872" s="180"/>
      <c r="F872" s="180">
        <v>17</v>
      </c>
      <c r="G872" s="66"/>
      <c r="H872" s="180">
        <v>156.084</v>
      </c>
      <c r="I872" s="66"/>
      <c r="J872" s="180">
        <v>112.63500000000001</v>
      </c>
      <c r="K872" s="76"/>
    </row>
    <row r="873" spans="2:11" ht="15" customHeight="1" outlineLevel="1" x14ac:dyDescent="0.2">
      <c r="B873" s="75">
        <v>2019</v>
      </c>
      <c r="C873" s="244"/>
      <c r="D873" s="180">
        <v>15</v>
      </c>
      <c r="E873" s="180"/>
      <c r="F873" s="180">
        <v>15</v>
      </c>
      <c r="G873" s="66"/>
      <c r="H873" s="180">
        <v>120.121</v>
      </c>
      <c r="I873" s="66"/>
      <c r="J873" s="180">
        <v>80.498999999999995</v>
      </c>
      <c r="K873" s="76"/>
    </row>
    <row r="874" spans="2:11" ht="15" customHeight="1" outlineLevel="1" x14ac:dyDescent="0.2">
      <c r="B874" s="75">
        <v>2018</v>
      </c>
      <c r="C874" s="71"/>
      <c r="D874" s="76">
        <v>16</v>
      </c>
      <c r="E874" s="76"/>
      <c r="F874" s="180">
        <v>16</v>
      </c>
      <c r="G874" s="68"/>
      <c r="H874" s="180">
        <v>90.14</v>
      </c>
      <c r="I874" s="68"/>
      <c r="J874" s="76">
        <v>50.890999999999998</v>
      </c>
      <c r="K874" s="76"/>
    </row>
    <row r="875" spans="2:11" ht="15" customHeight="1" outlineLevel="1" x14ac:dyDescent="0.2">
      <c r="B875" s="75">
        <v>2017</v>
      </c>
      <c r="C875" s="71"/>
      <c r="D875" s="76">
        <v>12</v>
      </c>
      <c r="E875" s="76" t="s">
        <v>50</v>
      </c>
      <c r="F875" s="76">
        <v>12</v>
      </c>
      <c r="G875" s="228" t="s">
        <v>50</v>
      </c>
      <c r="H875" s="76">
        <v>101.761</v>
      </c>
      <c r="I875" s="228" t="s">
        <v>50</v>
      </c>
      <c r="J875" s="76">
        <v>70.17</v>
      </c>
      <c r="K875" s="76" t="s">
        <v>50</v>
      </c>
    </row>
    <row r="876" spans="2:11" ht="15" customHeight="1" outlineLevel="1" x14ac:dyDescent="0.2">
      <c r="B876" s="44">
        <v>2016</v>
      </c>
      <c r="C876" s="71"/>
      <c r="D876" s="177">
        <v>10</v>
      </c>
      <c r="E876" s="177" t="s">
        <v>50</v>
      </c>
      <c r="F876" s="177">
        <v>10</v>
      </c>
      <c r="G876" s="228" t="s">
        <v>50</v>
      </c>
      <c r="H876" s="177">
        <v>61.128999999999998</v>
      </c>
      <c r="I876" s="228" t="s">
        <v>50</v>
      </c>
      <c r="J876" s="177">
        <v>47.947000000000003</v>
      </c>
      <c r="K876" s="177" t="s">
        <v>50</v>
      </c>
    </row>
    <row r="877" spans="2:11" ht="15" customHeight="1" outlineLevel="1" x14ac:dyDescent="0.2">
      <c r="B877" s="44">
        <v>2015</v>
      </c>
      <c r="C877" s="71"/>
      <c r="D877" s="177">
        <v>9</v>
      </c>
      <c r="E877" s="177" t="s">
        <v>50</v>
      </c>
      <c r="F877" s="177">
        <v>9</v>
      </c>
      <c r="G877" s="228" t="s">
        <v>50</v>
      </c>
      <c r="H877" s="177">
        <v>71.022000000000006</v>
      </c>
      <c r="I877" s="228" t="s">
        <v>50</v>
      </c>
      <c r="J877" s="177">
        <v>60.781999999999996</v>
      </c>
      <c r="K877" s="177" t="s">
        <v>50</v>
      </c>
    </row>
    <row r="878" spans="2:11" ht="15" customHeight="1" outlineLevel="1" x14ac:dyDescent="0.2">
      <c r="B878" s="228" t="s">
        <v>32</v>
      </c>
      <c r="C878" s="71"/>
      <c r="D878" s="76"/>
      <c r="E878" s="76"/>
      <c r="F878" s="76"/>
      <c r="G878" s="228"/>
      <c r="H878" s="76"/>
      <c r="I878" s="228"/>
      <c r="J878" s="76"/>
      <c r="K878" s="76"/>
    </row>
    <row r="879" spans="2:11" ht="15" customHeight="1" outlineLevel="1" x14ac:dyDescent="0.2">
      <c r="B879" s="75">
        <v>2020</v>
      </c>
      <c r="C879" s="71"/>
      <c r="D879" s="180">
        <v>6</v>
      </c>
      <c r="E879" s="180"/>
      <c r="F879" s="180">
        <v>15</v>
      </c>
      <c r="G879" s="66"/>
      <c r="H879" s="180">
        <v>93.626999999999995</v>
      </c>
      <c r="I879" s="66"/>
      <c r="J879" s="180">
        <v>45.326000000000001</v>
      </c>
      <c r="K879" s="76"/>
    </row>
    <row r="880" spans="2:11" ht="15" customHeight="1" outlineLevel="1" x14ac:dyDescent="0.2">
      <c r="B880" s="75">
        <v>2019</v>
      </c>
      <c r="C880" s="244"/>
      <c r="D880" s="180">
        <v>5</v>
      </c>
      <c r="E880" s="180"/>
      <c r="F880" s="180">
        <v>5</v>
      </c>
      <c r="G880" s="66"/>
      <c r="H880" s="180">
        <v>50.219000000000001</v>
      </c>
      <c r="I880" s="66"/>
      <c r="J880" s="180">
        <v>30.856000000000002</v>
      </c>
      <c r="K880" s="76"/>
    </row>
    <row r="881" spans="2:11" ht="15" customHeight="1" outlineLevel="1" x14ac:dyDescent="0.2">
      <c r="B881" s="75">
        <v>2018</v>
      </c>
      <c r="C881" s="71"/>
      <c r="D881" s="76">
        <v>5</v>
      </c>
      <c r="E881" s="76"/>
      <c r="F881" s="180">
        <v>5</v>
      </c>
      <c r="G881" s="68"/>
      <c r="H881" s="180">
        <v>33.362000000000002</v>
      </c>
      <c r="I881" s="68"/>
      <c r="J881" s="76">
        <v>20.12</v>
      </c>
      <c r="K881" s="76"/>
    </row>
    <row r="882" spans="2:11" ht="15" customHeight="1" outlineLevel="1" x14ac:dyDescent="0.2">
      <c r="B882" s="75">
        <v>2017</v>
      </c>
      <c r="C882" s="71"/>
      <c r="D882" s="76">
        <v>4</v>
      </c>
      <c r="E882" s="76" t="s">
        <v>50</v>
      </c>
      <c r="F882" s="76" t="s">
        <v>37</v>
      </c>
      <c r="G882" s="228"/>
      <c r="H882" s="76" t="s">
        <v>37</v>
      </c>
      <c r="I882" s="228"/>
      <c r="J882" s="76" t="s">
        <v>37</v>
      </c>
      <c r="K882" s="76"/>
    </row>
    <row r="883" spans="2:11" ht="15" customHeight="1" outlineLevel="1" x14ac:dyDescent="0.2">
      <c r="B883" s="44">
        <v>2016</v>
      </c>
      <c r="C883" s="71"/>
      <c r="D883" s="177">
        <v>2</v>
      </c>
      <c r="E883" s="177" t="s">
        <v>50</v>
      </c>
      <c r="F883" s="76" t="s">
        <v>37</v>
      </c>
      <c r="G883" s="228"/>
      <c r="H883" s="76" t="s">
        <v>37</v>
      </c>
      <c r="I883" s="228"/>
      <c r="J883" s="76" t="s">
        <v>37</v>
      </c>
      <c r="K883" s="76"/>
    </row>
    <row r="884" spans="2:11" ht="15" customHeight="1" outlineLevel="1" x14ac:dyDescent="0.2">
      <c r="B884" s="44">
        <v>2015</v>
      </c>
      <c r="C884" s="71"/>
      <c r="D884" s="177">
        <v>2</v>
      </c>
      <c r="E884" s="177" t="s">
        <v>50</v>
      </c>
      <c r="F884" s="76" t="s">
        <v>37</v>
      </c>
      <c r="G884" s="228"/>
      <c r="H884" s="76" t="s">
        <v>37</v>
      </c>
      <c r="I884" s="228"/>
      <c r="J884" s="76" t="s">
        <v>37</v>
      </c>
      <c r="K884" s="76"/>
    </row>
    <row r="885" spans="2:11" ht="15" customHeight="1" outlineLevel="1" x14ac:dyDescent="0.2">
      <c r="B885" s="228" t="s">
        <v>33</v>
      </c>
      <c r="C885" s="71"/>
      <c r="D885" s="76"/>
      <c r="E885" s="76"/>
      <c r="F885" s="76"/>
      <c r="G885" s="228"/>
      <c r="H885" s="76"/>
      <c r="I885" s="228"/>
      <c r="J885" s="76"/>
      <c r="K885" s="76"/>
    </row>
    <row r="886" spans="2:11" ht="15" customHeight="1" outlineLevel="1" x14ac:dyDescent="0.2">
      <c r="B886" s="75">
        <v>2020</v>
      </c>
      <c r="C886" s="71"/>
      <c r="D886" s="180">
        <v>8</v>
      </c>
      <c r="E886" s="180"/>
      <c r="F886" s="180">
        <v>8</v>
      </c>
      <c r="G886" s="66"/>
      <c r="H886" s="180">
        <v>37.29</v>
      </c>
      <c r="I886" s="66"/>
      <c r="J886" s="180">
        <v>30.297000000000001</v>
      </c>
      <c r="K886" s="76"/>
    </row>
    <row r="887" spans="2:11" ht="15" customHeight="1" outlineLevel="1" x14ac:dyDescent="0.2">
      <c r="B887" s="75">
        <v>2019</v>
      </c>
      <c r="C887" s="244"/>
      <c r="D887" s="180">
        <v>6</v>
      </c>
      <c r="E887" s="180"/>
      <c r="F887" s="180">
        <v>6</v>
      </c>
      <c r="G887" s="66"/>
      <c r="H887" s="180">
        <v>37.856000000000002</v>
      </c>
      <c r="I887" s="66"/>
      <c r="J887" s="180">
        <v>30.812000000000001</v>
      </c>
      <c r="K887" s="76"/>
    </row>
    <row r="888" spans="2:11" ht="15" customHeight="1" outlineLevel="1" x14ac:dyDescent="0.2">
      <c r="B888" s="75">
        <v>2018</v>
      </c>
      <c r="C888" s="71"/>
      <c r="D888" s="76">
        <v>7</v>
      </c>
      <c r="E888" s="76"/>
      <c r="F888" s="180">
        <v>7</v>
      </c>
      <c r="G888" s="68"/>
      <c r="H888" s="180">
        <v>35.659999999999997</v>
      </c>
      <c r="I888" s="68"/>
      <c r="J888" s="76">
        <v>28.98</v>
      </c>
      <c r="K888" s="76"/>
    </row>
    <row r="889" spans="2:11" ht="15" customHeight="1" outlineLevel="1" x14ac:dyDescent="0.2">
      <c r="B889" s="75">
        <v>2017</v>
      </c>
      <c r="C889" s="71"/>
      <c r="D889" s="76">
        <v>6</v>
      </c>
      <c r="E889" s="76" t="s">
        <v>50</v>
      </c>
      <c r="F889" s="76">
        <v>6</v>
      </c>
      <c r="G889" s="228" t="s">
        <v>50</v>
      </c>
      <c r="H889" s="76">
        <v>33.328000000000003</v>
      </c>
      <c r="I889" s="228" t="s">
        <v>50</v>
      </c>
      <c r="J889" s="76">
        <v>27.048999999999999</v>
      </c>
      <c r="K889" s="76" t="s">
        <v>50</v>
      </c>
    </row>
    <row r="890" spans="2:11" ht="15" customHeight="1" outlineLevel="1" x14ac:dyDescent="0.2">
      <c r="B890" s="44">
        <v>2016</v>
      </c>
      <c r="C890" s="71"/>
      <c r="D890" s="177">
        <v>7</v>
      </c>
      <c r="E890" s="177" t="s">
        <v>50</v>
      </c>
      <c r="F890" s="177">
        <v>8</v>
      </c>
      <c r="G890" s="228" t="s">
        <v>50</v>
      </c>
      <c r="H890" s="177">
        <v>33.317999999999998</v>
      </c>
      <c r="I890" s="228" t="s">
        <v>50</v>
      </c>
      <c r="J890" s="177">
        <v>21.274999999999999</v>
      </c>
      <c r="K890" s="177" t="s">
        <v>50</v>
      </c>
    </row>
    <row r="891" spans="2:11" ht="15" customHeight="1" outlineLevel="1" x14ac:dyDescent="0.2">
      <c r="B891" s="44">
        <v>2015</v>
      </c>
      <c r="C891" s="71"/>
      <c r="D891" s="177">
        <v>9</v>
      </c>
      <c r="E891" s="177" t="s">
        <v>50</v>
      </c>
      <c r="F891" s="177">
        <v>10</v>
      </c>
      <c r="G891" s="228" t="s">
        <v>50</v>
      </c>
      <c r="H891" s="177">
        <v>57.192999999999998</v>
      </c>
      <c r="I891" s="228" t="s">
        <v>50</v>
      </c>
      <c r="J891" s="177">
        <v>37.566000000000003</v>
      </c>
      <c r="K891" s="177" t="s">
        <v>50</v>
      </c>
    </row>
    <row r="892" spans="2:11" ht="15" customHeight="1" x14ac:dyDescent="0.2">
      <c r="B892" s="227" t="s">
        <v>208</v>
      </c>
      <c r="C892" s="71"/>
      <c r="D892" s="76"/>
      <c r="E892" s="76"/>
      <c r="F892" s="76"/>
      <c r="G892" s="227"/>
      <c r="H892" s="76"/>
      <c r="I892" s="227"/>
      <c r="J892" s="76"/>
      <c r="K892" s="76"/>
    </row>
    <row r="893" spans="2:11" ht="15" customHeight="1" x14ac:dyDescent="0.2">
      <c r="B893" s="75">
        <v>2020</v>
      </c>
      <c r="C893" s="71"/>
      <c r="D893" s="180">
        <v>1203</v>
      </c>
      <c r="E893" s="180"/>
      <c r="F893" s="180">
        <v>2551</v>
      </c>
      <c r="G893" s="66"/>
      <c r="H893" s="180">
        <v>90211.54</v>
      </c>
      <c r="I893" s="66"/>
      <c r="J893" s="180">
        <v>29005.71</v>
      </c>
      <c r="K893" s="76"/>
    </row>
    <row r="894" spans="2:11" ht="15" customHeight="1" x14ac:dyDescent="0.2">
      <c r="B894" s="75">
        <v>2019</v>
      </c>
      <c r="C894" s="244"/>
      <c r="D894" s="180">
        <v>1200</v>
      </c>
      <c r="E894" s="180"/>
      <c r="F894" s="180">
        <v>2532</v>
      </c>
      <c r="G894" s="66"/>
      <c r="H894" s="180">
        <v>101291.469</v>
      </c>
      <c r="I894" s="66"/>
      <c r="J894" s="180">
        <v>30132.14</v>
      </c>
      <c r="K894" s="76"/>
    </row>
    <row r="895" spans="2:11" ht="15" customHeight="1" x14ac:dyDescent="0.2">
      <c r="B895" s="75">
        <v>2018</v>
      </c>
      <c r="C895" s="71"/>
      <c r="D895" s="76">
        <v>1173</v>
      </c>
      <c r="E895" s="76"/>
      <c r="F895" s="180">
        <v>2343</v>
      </c>
      <c r="G895" s="68"/>
      <c r="H895" s="180">
        <v>90416.562000000005</v>
      </c>
      <c r="I895" s="68"/>
      <c r="J895" s="76">
        <v>25381.137999999999</v>
      </c>
      <c r="K895" s="76"/>
    </row>
    <row r="896" spans="2:11" ht="15" customHeight="1" x14ac:dyDescent="0.2">
      <c r="B896" s="75">
        <v>2017</v>
      </c>
      <c r="C896" s="71"/>
      <c r="D896" s="76">
        <v>1085</v>
      </c>
      <c r="E896" s="76" t="s">
        <v>50</v>
      </c>
      <c r="F896" s="76">
        <v>2164</v>
      </c>
      <c r="G896" s="227" t="s">
        <v>50</v>
      </c>
      <c r="H896" s="76">
        <v>85584.697</v>
      </c>
      <c r="I896" s="227" t="s">
        <v>50</v>
      </c>
      <c r="J896" s="76">
        <v>23762.452000000001</v>
      </c>
      <c r="K896" s="76" t="s">
        <v>50</v>
      </c>
    </row>
    <row r="897" spans="1:11" ht="15" customHeight="1" x14ac:dyDescent="0.2">
      <c r="B897" s="44">
        <v>2016</v>
      </c>
      <c r="C897" s="71"/>
      <c r="D897" s="177">
        <v>1040</v>
      </c>
      <c r="E897" s="177" t="s">
        <v>50</v>
      </c>
      <c r="F897" s="177">
        <v>2075</v>
      </c>
      <c r="G897" s="227" t="s">
        <v>50</v>
      </c>
      <c r="H897" s="177">
        <v>73132.092000000004</v>
      </c>
      <c r="I897" s="227" t="s">
        <v>50</v>
      </c>
      <c r="J897" s="177">
        <v>20274.338</v>
      </c>
      <c r="K897" s="177" t="s">
        <v>50</v>
      </c>
    </row>
    <row r="898" spans="1:11" ht="15" customHeight="1" x14ac:dyDescent="0.2">
      <c r="B898" s="44">
        <v>2015</v>
      </c>
      <c r="C898" s="71"/>
      <c r="D898" s="177">
        <v>980</v>
      </c>
      <c r="E898" s="177" t="s">
        <v>50</v>
      </c>
      <c r="F898" s="177">
        <v>1975</v>
      </c>
      <c r="G898" s="227" t="s">
        <v>50</v>
      </c>
      <c r="H898" s="177">
        <v>74393.668999999994</v>
      </c>
      <c r="I898" s="227" t="s">
        <v>50</v>
      </c>
      <c r="J898" s="177">
        <v>19676.456999999999</v>
      </c>
      <c r="K898" s="177" t="s">
        <v>50</v>
      </c>
    </row>
    <row r="899" spans="1:11" s="68" customFormat="1" ht="15" customHeight="1" outlineLevel="1" x14ac:dyDescent="0.2">
      <c r="A899" s="11"/>
      <c r="B899" s="228" t="s">
        <v>17</v>
      </c>
      <c r="C899" s="71"/>
      <c r="D899" s="76"/>
      <c r="E899" s="76"/>
      <c r="F899" s="11"/>
      <c r="H899" s="11"/>
      <c r="J899" s="76"/>
      <c r="K899" s="11"/>
    </row>
    <row r="900" spans="1:11" s="68" customFormat="1" ht="15" customHeight="1" outlineLevel="1" x14ac:dyDescent="0.2">
      <c r="A900" s="11"/>
      <c r="B900" s="75">
        <v>2020</v>
      </c>
      <c r="C900" s="71"/>
      <c r="D900" s="180">
        <v>360</v>
      </c>
      <c r="E900" s="180"/>
      <c r="F900" s="180">
        <v>372</v>
      </c>
      <c r="G900" s="66"/>
      <c r="H900" s="180">
        <v>2333.6030000000001</v>
      </c>
      <c r="I900" s="66"/>
      <c r="J900" s="180">
        <v>871.33100000000002</v>
      </c>
      <c r="K900" s="11"/>
    </row>
    <row r="901" spans="1:11" s="68" customFormat="1" ht="15" customHeight="1" outlineLevel="1" x14ac:dyDescent="0.2">
      <c r="A901" s="11"/>
      <c r="B901" s="75">
        <v>2019</v>
      </c>
      <c r="C901" s="244"/>
      <c r="D901" s="180">
        <v>352</v>
      </c>
      <c r="E901" s="180"/>
      <c r="F901" s="180">
        <v>362</v>
      </c>
      <c r="G901" s="66"/>
      <c r="H901" s="180">
        <v>2274.2469999999998</v>
      </c>
      <c r="I901" s="66"/>
      <c r="J901" s="180">
        <v>781.91099999999994</v>
      </c>
      <c r="K901" s="11"/>
    </row>
    <row r="902" spans="1:11" s="68" customFormat="1" ht="15" customHeight="1" outlineLevel="1" x14ac:dyDescent="0.2">
      <c r="A902" s="11"/>
      <c r="B902" s="75">
        <v>2018</v>
      </c>
      <c r="C902" s="71"/>
      <c r="D902" s="76">
        <v>358</v>
      </c>
      <c r="E902" s="76"/>
      <c r="F902" s="180">
        <v>368</v>
      </c>
      <c r="H902" s="180">
        <v>2025.414</v>
      </c>
      <c r="J902" s="76">
        <v>709.32600000000002</v>
      </c>
      <c r="K902" s="11"/>
    </row>
    <row r="903" spans="1:11" ht="15" customHeight="1" outlineLevel="1" x14ac:dyDescent="0.2">
      <c r="B903" s="75">
        <v>2017</v>
      </c>
      <c r="C903" s="71"/>
      <c r="D903" s="76">
        <v>352</v>
      </c>
      <c r="E903" s="76" t="s">
        <v>50</v>
      </c>
      <c r="F903" s="76">
        <v>360</v>
      </c>
      <c r="G903" s="228" t="s">
        <v>50</v>
      </c>
      <c r="H903" s="76">
        <v>2007.0129999999999</v>
      </c>
      <c r="I903" s="228" t="s">
        <v>50</v>
      </c>
      <c r="J903" s="76">
        <v>721.22</v>
      </c>
      <c r="K903" s="76" t="s">
        <v>50</v>
      </c>
    </row>
    <row r="904" spans="1:11" ht="15" customHeight="1" outlineLevel="1" x14ac:dyDescent="0.2">
      <c r="B904" s="44">
        <v>2016</v>
      </c>
      <c r="C904" s="71"/>
      <c r="D904" s="177">
        <v>342</v>
      </c>
      <c r="E904" s="177" t="s">
        <v>50</v>
      </c>
      <c r="F904" s="177">
        <v>352</v>
      </c>
      <c r="G904" s="228" t="s">
        <v>50</v>
      </c>
      <c r="H904" s="177">
        <v>1744.9380000000001</v>
      </c>
      <c r="I904" s="228" t="s">
        <v>50</v>
      </c>
      <c r="J904" s="177">
        <v>690.61500000000001</v>
      </c>
      <c r="K904" s="177" t="s">
        <v>50</v>
      </c>
    </row>
    <row r="905" spans="1:11" ht="15" customHeight="1" outlineLevel="1" x14ac:dyDescent="0.2">
      <c r="B905" s="44">
        <v>2015</v>
      </c>
      <c r="C905" s="71"/>
      <c r="D905" s="177">
        <v>320</v>
      </c>
      <c r="E905" s="177" t="s">
        <v>50</v>
      </c>
      <c r="F905" s="177">
        <v>330</v>
      </c>
      <c r="G905" s="228" t="s">
        <v>50</v>
      </c>
      <c r="H905" s="177">
        <v>1456.2750000000001</v>
      </c>
      <c r="I905" s="228" t="s">
        <v>50</v>
      </c>
      <c r="J905" s="177">
        <v>489.03800000000001</v>
      </c>
      <c r="K905" s="177" t="s">
        <v>50</v>
      </c>
    </row>
    <row r="906" spans="1:11" ht="15" customHeight="1" outlineLevel="1" x14ac:dyDescent="0.2">
      <c r="B906" s="228" t="s">
        <v>18</v>
      </c>
      <c r="C906" s="71"/>
      <c r="D906" s="76"/>
      <c r="E906" s="76"/>
      <c r="F906" s="76"/>
      <c r="G906" s="228"/>
      <c r="H906" s="76"/>
      <c r="I906" s="228"/>
      <c r="J906" s="76"/>
      <c r="K906" s="76"/>
    </row>
    <row r="907" spans="1:11" ht="15" customHeight="1" outlineLevel="1" x14ac:dyDescent="0.2">
      <c r="B907" s="75">
        <v>2020</v>
      </c>
      <c r="C907" s="71"/>
      <c r="D907" s="76">
        <v>0</v>
      </c>
      <c r="E907" s="180"/>
      <c r="F907" s="76">
        <v>0</v>
      </c>
      <c r="G907" s="66"/>
      <c r="H907" s="76">
        <v>0</v>
      </c>
      <c r="I907" s="66"/>
      <c r="J907" s="76">
        <v>0</v>
      </c>
      <c r="K907" s="76"/>
    </row>
    <row r="908" spans="1:11" ht="15" customHeight="1" outlineLevel="1" x14ac:dyDescent="0.2">
      <c r="B908" s="75">
        <v>2019</v>
      </c>
      <c r="C908" s="244"/>
      <c r="D908" s="76">
        <v>0</v>
      </c>
      <c r="E908" s="76"/>
      <c r="F908" s="76">
        <v>0</v>
      </c>
      <c r="G908" s="76"/>
      <c r="H908" s="76">
        <v>0</v>
      </c>
      <c r="I908" s="76"/>
      <c r="J908" s="76">
        <v>0</v>
      </c>
      <c r="K908" s="76"/>
    </row>
    <row r="909" spans="1:11" ht="15" customHeight="1" outlineLevel="1" x14ac:dyDescent="0.2">
      <c r="B909" s="75">
        <v>2018</v>
      </c>
      <c r="C909" s="71"/>
      <c r="D909" s="76">
        <v>0</v>
      </c>
      <c r="E909" s="76"/>
      <c r="F909" s="76">
        <v>0</v>
      </c>
      <c r="G909" s="68"/>
      <c r="H909" s="76">
        <v>0</v>
      </c>
      <c r="I909" s="68"/>
      <c r="J909" s="76">
        <v>0</v>
      </c>
      <c r="K909" s="76"/>
    </row>
    <row r="910" spans="1:11" ht="15" customHeight="1" outlineLevel="1" x14ac:dyDescent="0.2">
      <c r="B910" s="75">
        <v>2017</v>
      </c>
      <c r="C910" s="71"/>
      <c r="D910" s="76">
        <v>0</v>
      </c>
      <c r="E910" s="76" t="s">
        <v>50</v>
      </c>
      <c r="F910" s="76">
        <v>0</v>
      </c>
      <c r="G910" s="228" t="s">
        <v>50</v>
      </c>
      <c r="H910" s="76">
        <v>0</v>
      </c>
      <c r="I910" s="228" t="s">
        <v>50</v>
      </c>
      <c r="J910" s="76">
        <v>0</v>
      </c>
      <c r="K910" s="76" t="s">
        <v>50</v>
      </c>
    </row>
    <row r="911" spans="1:11" ht="15" customHeight="1" outlineLevel="1" x14ac:dyDescent="0.2">
      <c r="B911" s="44">
        <v>2016</v>
      </c>
      <c r="C911" s="71"/>
      <c r="D911" s="76">
        <v>0</v>
      </c>
      <c r="E911" s="76" t="s">
        <v>50</v>
      </c>
      <c r="F911" s="76">
        <v>0</v>
      </c>
      <c r="G911" s="228" t="s">
        <v>50</v>
      </c>
      <c r="H911" s="76">
        <v>0</v>
      </c>
      <c r="I911" s="228" t="s">
        <v>50</v>
      </c>
      <c r="J911" s="76">
        <v>0</v>
      </c>
      <c r="K911" s="76" t="s">
        <v>50</v>
      </c>
    </row>
    <row r="912" spans="1:11" ht="15" customHeight="1" outlineLevel="1" x14ac:dyDescent="0.2">
      <c r="B912" s="44">
        <v>2015</v>
      </c>
      <c r="C912" s="71"/>
      <c r="D912" s="76">
        <v>0</v>
      </c>
      <c r="E912" s="76" t="s">
        <v>50</v>
      </c>
      <c r="F912" s="76">
        <v>0</v>
      </c>
      <c r="G912" s="228" t="s">
        <v>50</v>
      </c>
      <c r="H912" s="76">
        <v>0</v>
      </c>
      <c r="I912" s="228" t="s">
        <v>50</v>
      </c>
      <c r="J912" s="76">
        <v>0</v>
      </c>
      <c r="K912" s="76" t="s">
        <v>50</v>
      </c>
    </row>
    <row r="913" spans="2:11" ht="15" customHeight="1" outlineLevel="1" x14ac:dyDescent="0.2">
      <c r="B913" s="228" t="s">
        <v>19</v>
      </c>
      <c r="C913" s="71"/>
      <c r="D913" s="76"/>
      <c r="E913" s="76"/>
      <c r="F913" s="76"/>
      <c r="G913" s="228"/>
      <c r="H913" s="76"/>
      <c r="I913" s="228"/>
      <c r="J913" s="76"/>
      <c r="K913" s="76"/>
    </row>
    <row r="914" spans="2:11" ht="15" customHeight="1" outlineLevel="1" x14ac:dyDescent="0.2">
      <c r="B914" s="75">
        <v>2020</v>
      </c>
      <c r="C914" s="71"/>
      <c r="D914" s="180">
        <v>32</v>
      </c>
      <c r="E914" s="180"/>
      <c r="F914" s="180">
        <v>184</v>
      </c>
      <c r="G914" s="66"/>
      <c r="H914" s="180">
        <v>6766.0060000000003</v>
      </c>
      <c r="I914" s="66"/>
      <c r="J914" s="180">
        <v>2235.21</v>
      </c>
      <c r="K914" s="76"/>
    </row>
    <row r="915" spans="2:11" ht="15" customHeight="1" outlineLevel="1" x14ac:dyDescent="0.2">
      <c r="B915" s="75">
        <v>2019</v>
      </c>
      <c r="C915" s="244"/>
      <c r="D915" s="180">
        <v>30</v>
      </c>
      <c r="E915" s="180"/>
      <c r="F915" s="180">
        <v>196</v>
      </c>
      <c r="G915" s="66"/>
      <c r="H915" s="180">
        <v>7096.2259999999997</v>
      </c>
      <c r="I915" s="66"/>
      <c r="J915" s="180">
        <v>2510.8710000000001</v>
      </c>
      <c r="K915" s="76"/>
    </row>
    <row r="916" spans="2:11" ht="15" customHeight="1" outlineLevel="1" x14ac:dyDescent="0.2">
      <c r="B916" s="75">
        <v>2018</v>
      </c>
      <c r="C916" s="71"/>
      <c r="D916" s="76">
        <v>32</v>
      </c>
      <c r="E916" s="76"/>
      <c r="F916" s="180">
        <v>173</v>
      </c>
      <c r="G916" s="68"/>
      <c r="H916" s="180">
        <v>5704.0320000000002</v>
      </c>
      <c r="I916" s="68"/>
      <c r="J916" s="76">
        <v>1888.5920000000001</v>
      </c>
      <c r="K916" s="76"/>
    </row>
    <row r="917" spans="2:11" ht="15" customHeight="1" outlineLevel="1" x14ac:dyDescent="0.2">
      <c r="B917" s="75">
        <v>2017</v>
      </c>
      <c r="C917" s="71"/>
      <c r="D917" s="76">
        <v>30</v>
      </c>
      <c r="E917" s="76" t="s">
        <v>50</v>
      </c>
      <c r="F917" s="76">
        <v>151</v>
      </c>
      <c r="G917" s="228" t="s">
        <v>50</v>
      </c>
      <c r="H917" s="76">
        <v>5266.4759999999997</v>
      </c>
      <c r="I917" s="228" t="s">
        <v>50</v>
      </c>
      <c r="J917" s="76">
        <v>1752.625</v>
      </c>
      <c r="K917" s="76" t="s">
        <v>50</v>
      </c>
    </row>
    <row r="918" spans="2:11" ht="15" customHeight="1" outlineLevel="1" x14ac:dyDescent="0.2">
      <c r="B918" s="44">
        <v>2016</v>
      </c>
      <c r="C918" s="71"/>
      <c r="D918" s="177">
        <v>26</v>
      </c>
      <c r="E918" s="177" t="s">
        <v>50</v>
      </c>
      <c r="F918" s="177">
        <v>148</v>
      </c>
      <c r="G918" s="228" t="s">
        <v>50</v>
      </c>
      <c r="H918" s="177">
        <v>4531.7870000000003</v>
      </c>
      <c r="I918" s="228" t="s">
        <v>50</v>
      </c>
      <c r="J918" s="177">
        <v>1286.0250000000001</v>
      </c>
      <c r="K918" s="177" t="s">
        <v>50</v>
      </c>
    </row>
    <row r="919" spans="2:11" ht="15" customHeight="1" outlineLevel="1" x14ac:dyDescent="0.2">
      <c r="B919" s="44">
        <v>2015</v>
      </c>
      <c r="C919" s="71"/>
      <c r="D919" s="177">
        <v>30</v>
      </c>
      <c r="E919" s="177" t="s">
        <v>50</v>
      </c>
      <c r="F919" s="177">
        <v>127</v>
      </c>
      <c r="G919" s="228" t="s">
        <v>50</v>
      </c>
      <c r="H919" s="177">
        <v>4285.5749999999998</v>
      </c>
      <c r="I919" s="228" t="s">
        <v>50</v>
      </c>
      <c r="J919" s="177">
        <v>1073.567</v>
      </c>
      <c r="K919" s="177" t="s">
        <v>50</v>
      </c>
    </row>
    <row r="920" spans="2:11" ht="15" customHeight="1" outlineLevel="1" x14ac:dyDescent="0.2">
      <c r="B920" s="228" t="s">
        <v>20</v>
      </c>
      <c r="C920" s="71"/>
      <c r="D920" s="76"/>
      <c r="E920" s="76"/>
      <c r="F920" s="76"/>
      <c r="G920" s="228"/>
      <c r="H920" s="76"/>
      <c r="I920" s="228"/>
      <c r="J920" s="76"/>
      <c r="K920" s="76"/>
    </row>
    <row r="921" spans="2:11" ht="15" customHeight="1" outlineLevel="1" x14ac:dyDescent="0.2">
      <c r="B921" s="75">
        <v>2020</v>
      </c>
      <c r="C921" s="71"/>
      <c r="D921" s="180">
        <v>2</v>
      </c>
      <c r="E921" s="180"/>
      <c r="F921" s="76">
        <v>0</v>
      </c>
      <c r="G921" s="66"/>
      <c r="H921" s="76">
        <v>0</v>
      </c>
      <c r="I921" s="66"/>
      <c r="J921" s="76">
        <v>0</v>
      </c>
      <c r="K921" s="76"/>
    </row>
    <row r="922" spans="2:11" ht="15" customHeight="1" outlineLevel="1" x14ac:dyDescent="0.2">
      <c r="B922" s="75">
        <v>2019</v>
      </c>
      <c r="C922" s="244"/>
      <c r="D922" s="180">
        <v>1</v>
      </c>
      <c r="E922" s="180"/>
      <c r="F922" s="180" t="s">
        <v>37</v>
      </c>
      <c r="G922" s="66"/>
      <c r="H922" s="180" t="s">
        <v>37</v>
      </c>
      <c r="I922" s="66"/>
      <c r="J922" s="180" t="s">
        <v>37</v>
      </c>
      <c r="K922" s="76"/>
    </row>
    <row r="923" spans="2:11" ht="15" customHeight="1" outlineLevel="1" x14ac:dyDescent="0.2">
      <c r="B923" s="75">
        <v>2018</v>
      </c>
      <c r="C923" s="71"/>
      <c r="D923" s="76">
        <v>1</v>
      </c>
      <c r="E923" s="76"/>
      <c r="F923" s="76" t="s">
        <v>37</v>
      </c>
      <c r="G923" s="68"/>
      <c r="H923" s="76" t="s">
        <v>37</v>
      </c>
      <c r="I923" s="68"/>
      <c r="J923" s="76" t="s">
        <v>37</v>
      </c>
      <c r="K923" s="76"/>
    </row>
    <row r="924" spans="2:11" ht="15" customHeight="1" outlineLevel="1" x14ac:dyDescent="0.2">
      <c r="B924" s="75">
        <v>2017</v>
      </c>
      <c r="C924" s="71"/>
      <c r="D924" s="76">
        <v>1</v>
      </c>
      <c r="E924" s="76" t="s">
        <v>50</v>
      </c>
      <c r="F924" s="76" t="s">
        <v>37</v>
      </c>
      <c r="G924" s="228"/>
      <c r="H924" s="76" t="s">
        <v>37</v>
      </c>
      <c r="I924" s="228"/>
      <c r="J924" s="76" t="s">
        <v>37</v>
      </c>
      <c r="K924" s="76"/>
    </row>
    <row r="925" spans="2:11" ht="15" customHeight="1" outlineLevel="1" x14ac:dyDescent="0.2">
      <c r="B925" s="44">
        <v>2016</v>
      </c>
      <c r="C925" s="71"/>
      <c r="D925" s="177">
        <v>1</v>
      </c>
      <c r="E925" s="177" t="s">
        <v>50</v>
      </c>
      <c r="F925" s="76" t="s">
        <v>37</v>
      </c>
      <c r="G925" s="228"/>
      <c r="H925" s="76" t="s">
        <v>37</v>
      </c>
      <c r="I925" s="228"/>
      <c r="J925" s="76" t="s">
        <v>37</v>
      </c>
      <c r="K925" s="76"/>
    </row>
    <row r="926" spans="2:11" ht="15" customHeight="1" outlineLevel="1" x14ac:dyDescent="0.2">
      <c r="B926" s="44">
        <v>2015</v>
      </c>
      <c r="C926" s="71"/>
      <c r="D926" s="76">
        <v>0</v>
      </c>
      <c r="E926" s="76" t="s">
        <v>50</v>
      </c>
      <c r="F926" s="76">
        <v>0</v>
      </c>
      <c r="G926" s="228" t="s">
        <v>50</v>
      </c>
      <c r="H926" s="76">
        <v>0</v>
      </c>
      <c r="I926" s="228" t="s">
        <v>50</v>
      </c>
      <c r="J926" s="76">
        <v>0</v>
      </c>
      <c r="K926" s="76" t="s">
        <v>50</v>
      </c>
    </row>
    <row r="927" spans="2:11" ht="15" customHeight="1" outlineLevel="1" x14ac:dyDescent="0.2">
      <c r="B927" s="228" t="s">
        <v>21</v>
      </c>
      <c r="C927" s="71"/>
      <c r="D927" s="76"/>
      <c r="E927" s="76"/>
      <c r="F927" s="76"/>
      <c r="G927" s="228"/>
      <c r="H927" s="76"/>
      <c r="I927" s="228"/>
      <c r="J927" s="76"/>
      <c r="K927" s="76"/>
    </row>
    <row r="928" spans="2:11" ht="15" customHeight="1" outlineLevel="1" x14ac:dyDescent="0.2">
      <c r="B928" s="75">
        <v>2020</v>
      </c>
      <c r="C928" s="71"/>
      <c r="D928" s="76">
        <v>0</v>
      </c>
      <c r="E928" s="180"/>
      <c r="F928" s="76">
        <v>0</v>
      </c>
      <c r="G928" s="66"/>
      <c r="H928" s="76">
        <v>0</v>
      </c>
      <c r="I928" s="66"/>
      <c r="J928" s="76">
        <v>0</v>
      </c>
      <c r="K928" s="76"/>
    </row>
    <row r="929" spans="2:11" ht="15" customHeight="1" outlineLevel="1" x14ac:dyDescent="0.2">
      <c r="B929" s="75">
        <v>2019</v>
      </c>
      <c r="C929" s="244"/>
      <c r="D929" s="76">
        <v>0</v>
      </c>
      <c r="E929" s="76"/>
      <c r="F929" s="76">
        <v>0</v>
      </c>
      <c r="G929" s="76"/>
      <c r="H929" s="76">
        <v>0</v>
      </c>
      <c r="I929" s="76"/>
      <c r="J929" s="76">
        <v>0</v>
      </c>
      <c r="K929" s="76"/>
    </row>
    <row r="930" spans="2:11" ht="15" customHeight="1" outlineLevel="1" x14ac:dyDescent="0.2">
      <c r="B930" s="75">
        <v>2018</v>
      </c>
      <c r="C930" s="71"/>
      <c r="D930" s="76">
        <v>0</v>
      </c>
      <c r="E930" s="76"/>
      <c r="F930" s="76">
        <v>0</v>
      </c>
      <c r="G930" s="68"/>
      <c r="H930" s="76">
        <v>0</v>
      </c>
      <c r="I930" s="68"/>
      <c r="J930" s="76">
        <v>0</v>
      </c>
      <c r="K930" s="76"/>
    </row>
    <row r="931" spans="2:11" ht="15" customHeight="1" outlineLevel="1" x14ac:dyDescent="0.2">
      <c r="B931" s="75">
        <v>2017</v>
      </c>
      <c r="C931" s="71"/>
      <c r="D931" s="76">
        <v>1</v>
      </c>
      <c r="E931" s="76" t="s">
        <v>50</v>
      </c>
      <c r="F931" s="76" t="s">
        <v>37</v>
      </c>
      <c r="G931" s="228"/>
      <c r="H931" s="76" t="s">
        <v>37</v>
      </c>
      <c r="I931" s="228"/>
      <c r="J931" s="76" t="s">
        <v>37</v>
      </c>
      <c r="K931" s="76"/>
    </row>
    <row r="932" spans="2:11" ht="15" customHeight="1" outlineLevel="1" x14ac:dyDescent="0.2">
      <c r="B932" s="44">
        <v>2016</v>
      </c>
      <c r="C932" s="71"/>
      <c r="D932" s="177">
        <v>1</v>
      </c>
      <c r="E932" s="177" t="s">
        <v>50</v>
      </c>
      <c r="F932" s="76" t="s">
        <v>37</v>
      </c>
      <c r="G932" s="228"/>
      <c r="H932" s="76" t="s">
        <v>37</v>
      </c>
      <c r="I932" s="228"/>
      <c r="J932" s="76" t="s">
        <v>37</v>
      </c>
      <c r="K932" s="76"/>
    </row>
    <row r="933" spans="2:11" ht="15" customHeight="1" outlineLevel="1" x14ac:dyDescent="0.2">
      <c r="B933" s="44">
        <v>2015</v>
      </c>
      <c r="C933" s="71"/>
      <c r="D933" s="177">
        <v>1</v>
      </c>
      <c r="E933" s="177" t="s">
        <v>50</v>
      </c>
      <c r="F933" s="76" t="s">
        <v>37</v>
      </c>
      <c r="G933" s="228"/>
      <c r="H933" s="76" t="s">
        <v>37</v>
      </c>
      <c r="I933" s="228"/>
      <c r="J933" s="76" t="s">
        <v>37</v>
      </c>
      <c r="K933" s="76"/>
    </row>
    <row r="934" spans="2:11" ht="15" customHeight="1" outlineLevel="1" x14ac:dyDescent="0.2">
      <c r="B934" s="228" t="s">
        <v>22</v>
      </c>
      <c r="C934" s="71"/>
      <c r="D934" s="76"/>
      <c r="E934" s="76"/>
      <c r="F934" s="76"/>
      <c r="G934" s="228"/>
      <c r="H934" s="76"/>
      <c r="I934" s="228"/>
      <c r="J934" s="76"/>
      <c r="K934" s="76"/>
    </row>
    <row r="935" spans="2:11" ht="15" customHeight="1" outlineLevel="1" x14ac:dyDescent="0.2">
      <c r="B935" s="75">
        <v>2020</v>
      </c>
      <c r="C935" s="71"/>
      <c r="D935" s="180">
        <v>78</v>
      </c>
      <c r="E935" s="180"/>
      <c r="F935" s="180">
        <v>388</v>
      </c>
      <c r="G935" s="66"/>
      <c r="H935" s="180">
        <v>18176.148000000001</v>
      </c>
      <c r="I935" s="66"/>
      <c r="J935" s="180">
        <v>6971.1540000000005</v>
      </c>
      <c r="K935" s="76"/>
    </row>
    <row r="936" spans="2:11" ht="15" customHeight="1" outlineLevel="1" x14ac:dyDescent="0.2">
      <c r="B936" s="75">
        <v>2019</v>
      </c>
      <c r="C936" s="244"/>
      <c r="D936" s="180">
        <v>75</v>
      </c>
      <c r="E936" s="180"/>
      <c r="F936" s="180">
        <v>354</v>
      </c>
      <c r="G936" s="66"/>
      <c r="H936" s="180">
        <v>15755.999</v>
      </c>
      <c r="I936" s="66"/>
      <c r="J936" s="180">
        <v>5622.2759999999998</v>
      </c>
      <c r="K936" s="76"/>
    </row>
    <row r="937" spans="2:11" ht="15" customHeight="1" outlineLevel="1" x14ac:dyDescent="0.2">
      <c r="B937" s="75">
        <v>2018</v>
      </c>
      <c r="C937" s="71"/>
      <c r="D937" s="76">
        <v>68</v>
      </c>
      <c r="E937" s="76"/>
      <c r="F937" s="76" t="s">
        <v>37</v>
      </c>
      <c r="G937" s="68"/>
      <c r="H937" s="76" t="s">
        <v>37</v>
      </c>
      <c r="I937" s="68"/>
      <c r="J937" s="76" t="s">
        <v>37</v>
      </c>
      <c r="K937" s="76"/>
    </row>
    <row r="938" spans="2:11" ht="15" customHeight="1" outlineLevel="1" x14ac:dyDescent="0.2">
      <c r="B938" s="75">
        <v>2017</v>
      </c>
      <c r="C938" s="71"/>
      <c r="D938" s="76">
        <v>62</v>
      </c>
      <c r="E938" s="76" t="s">
        <v>50</v>
      </c>
      <c r="F938" s="76">
        <v>303</v>
      </c>
      <c r="G938" s="228" t="s">
        <v>50</v>
      </c>
      <c r="H938" s="76">
        <v>14295.89</v>
      </c>
      <c r="I938" s="228" t="s">
        <v>50</v>
      </c>
      <c r="J938" s="76">
        <v>5121.5389999999998</v>
      </c>
      <c r="K938" s="76" t="s">
        <v>50</v>
      </c>
    </row>
    <row r="939" spans="2:11" ht="15" customHeight="1" outlineLevel="1" x14ac:dyDescent="0.2">
      <c r="B939" s="44">
        <v>2016</v>
      </c>
      <c r="C939" s="71"/>
      <c r="D939" s="177">
        <v>60</v>
      </c>
      <c r="E939" s="177" t="s">
        <v>50</v>
      </c>
      <c r="F939" s="177">
        <v>268</v>
      </c>
      <c r="G939" s="228" t="s">
        <v>50</v>
      </c>
      <c r="H939" s="177">
        <v>10073.219999999999</v>
      </c>
      <c r="I939" s="228" t="s">
        <v>50</v>
      </c>
      <c r="J939" s="177">
        <v>3772.4940000000001</v>
      </c>
      <c r="K939" s="177" t="s">
        <v>50</v>
      </c>
    </row>
    <row r="940" spans="2:11" ht="15" customHeight="1" outlineLevel="1" x14ac:dyDescent="0.2">
      <c r="B940" s="44">
        <v>2015</v>
      </c>
      <c r="C940" s="71"/>
      <c r="D940" s="177">
        <v>58</v>
      </c>
      <c r="E940" s="177" t="s">
        <v>50</v>
      </c>
      <c r="F940" s="177">
        <v>300</v>
      </c>
      <c r="G940" s="228" t="s">
        <v>50</v>
      </c>
      <c r="H940" s="177">
        <v>11000.404</v>
      </c>
      <c r="I940" s="228" t="s">
        <v>50</v>
      </c>
      <c r="J940" s="177">
        <v>3820.3429999999998</v>
      </c>
      <c r="K940" s="177" t="s">
        <v>50</v>
      </c>
    </row>
    <row r="941" spans="2:11" ht="15" customHeight="1" outlineLevel="1" x14ac:dyDescent="0.2">
      <c r="B941" s="228" t="s">
        <v>23</v>
      </c>
      <c r="C941" s="71"/>
      <c r="D941" s="76"/>
      <c r="E941" s="76"/>
      <c r="F941" s="76"/>
      <c r="G941" s="228"/>
      <c r="H941" s="76"/>
      <c r="I941" s="228"/>
      <c r="J941" s="76"/>
      <c r="K941" s="76"/>
    </row>
    <row r="942" spans="2:11" ht="15" customHeight="1" outlineLevel="1" x14ac:dyDescent="0.2">
      <c r="B942" s="75">
        <v>2020</v>
      </c>
      <c r="C942" s="71"/>
      <c r="D942" s="180">
        <v>142</v>
      </c>
      <c r="E942" s="180"/>
      <c r="F942" s="180">
        <v>449</v>
      </c>
      <c r="G942" s="66"/>
      <c r="H942" s="180">
        <v>37410.434000000001</v>
      </c>
      <c r="I942" s="66"/>
      <c r="J942" s="180">
        <v>5934.6360000000004</v>
      </c>
      <c r="K942" s="76"/>
    </row>
    <row r="943" spans="2:11" ht="15" customHeight="1" outlineLevel="1" x14ac:dyDescent="0.2">
      <c r="B943" s="75">
        <v>2019</v>
      </c>
      <c r="C943" s="244"/>
      <c r="D943" s="180">
        <v>147</v>
      </c>
      <c r="E943" s="180"/>
      <c r="F943" s="180">
        <v>456</v>
      </c>
      <c r="G943" s="66"/>
      <c r="H943" s="180">
        <v>42844.04</v>
      </c>
      <c r="I943" s="66"/>
      <c r="J943" s="180">
        <v>6240.6980000000003</v>
      </c>
      <c r="K943" s="76"/>
    </row>
    <row r="944" spans="2:11" ht="15" customHeight="1" outlineLevel="1" x14ac:dyDescent="0.2">
      <c r="B944" s="75">
        <v>2018</v>
      </c>
      <c r="C944" s="71"/>
      <c r="D944" s="180">
        <v>151</v>
      </c>
      <c r="E944" s="180"/>
      <c r="F944" s="180">
        <v>444</v>
      </c>
      <c r="G944" s="66"/>
      <c r="H944" s="180">
        <v>41813.966999999997</v>
      </c>
      <c r="I944" s="66"/>
      <c r="J944" s="180">
        <v>5659.7269999999999</v>
      </c>
      <c r="K944" s="76"/>
    </row>
    <row r="945" spans="2:11" ht="15" customHeight="1" outlineLevel="1" x14ac:dyDescent="0.2">
      <c r="B945" s="75">
        <v>2017</v>
      </c>
      <c r="C945" s="71"/>
      <c r="D945" s="180">
        <v>145</v>
      </c>
      <c r="E945" s="180" t="s">
        <v>50</v>
      </c>
      <c r="F945" s="180">
        <v>406</v>
      </c>
      <c r="G945" s="66" t="s">
        <v>50</v>
      </c>
      <c r="H945" s="180">
        <v>37070.224000000002</v>
      </c>
      <c r="I945" s="66" t="s">
        <v>50</v>
      </c>
      <c r="J945" s="180">
        <v>4915.259</v>
      </c>
      <c r="K945" s="76" t="s">
        <v>50</v>
      </c>
    </row>
    <row r="946" spans="2:11" ht="15" customHeight="1" outlineLevel="1" x14ac:dyDescent="0.2">
      <c r="B946" s="44">
        <v>2016</v>
      </c>
      <c r="C946" s="71"/>
      <c r="D946" s="180">
        <v>139</v>
      </c>
      <c r="E946" s="180" t="s">
        <v>50</v>
      </c>
      <c r="F946" s="180">
        <v>411</v>
      </c>
      <c r="G946" s="66" t="s">
        <v>50</v>
      </c>
      <c r="H946" s="180">
        <v>34041.093000000001</v>
      </c>
      <c r="I946" s="66" t="s">
        <v>50</v>
      </c>
      <c r="J946" s="180">
        <v>4460.0249999999996</v>
      </c>
      <c r="K946" s="177" t="s">
        <v>50</v>
      </c>
    </row>
    <row r="947" spans="2:11" ht="15" customHeight="1" outlineLevel="1" x14ac:dyDescent="0.2">
      <c r="B947" s="44">
        <v>2015</v>
      </c>
      <c r="C947" s="71"/>
      <c r="D947" s="180">
        <v>132</v>
      </c>
      <c r="E947" s="180" t="s">
        <v>50</v>
      </c>
      <c r="F947" s="180">
        <v>400</v>
      </c>
      <c r="G947" s="66" t="s">
        <v>50</v>
      </c>
      <c r="H947" s="180">
        <v>35122.548000000003</v>
      </c>
      <c r="I947" s="66" t="s">
        <v>50</v>
      </c>
      <c r="J947" s="180">
        <v>4563.2299999999996</v>
      </c>
      <c r="K947" s="177" t="s">
        <v>50</v>
      </c>
    </row>
    <row r="948" spans="2:11" ht="15" customHeight="1" outlineLevel="1" x14ac:dyDescent="0.2">
      <c r="B948" s="228" t="s">
        <v>24</v>
      </c>
      <c r="C948" s="71"/>
      <c r="D948" s="180"/>
      <c r="E948" s="180"/>
      <c r="F948" s="180"/>
      <c r="G948" s="66"/>
      <c r="H948" s="180"/>
      <c r="I948" s="66"/>
      <c r="J948" s="180"/>
      <c r="K948" s="76"/>
    </row>
    <row r="949" spans="2:11" ht="15" customHeight="1" outlineLevel="1" x14ac:dyDescent="0.2">
      <c r="B949" s="75">
        <v>2020</v>
      </c>
      <c r="C949" s="71"/>
      <c r="D949" s="180">
        <v>58</v>
      </c>
      <c r="E949" s="180"/>
      <c r="F949" s="180">
        <v>172</v>
      </c>
      <c r="G949" s="66"/>
      <c r="H949" s="180">
        <v>4872.0860000000002</v>
      </c>
      <c r="I949" s="66"/>
      <c r="J949" s="180">
        <v>2224.605</v>
      </c>
      <c r="K949" s="76"/>
    </row>
    <row r="950" spans="2:11" ht="15" customHeight="1" outlineLevel="1" x14ac:dyDescent="0.2">
      <c r="B950" s="75">
        <v>2019</v>
      </c>
      <c r="C950" s="244"/>
      <c r="D950" s="180">
        <v>57</v>
      </c>
      <c r="E950" s="180"/>
      <c r="F950" s="180">
        <v>172</v>
      </c>
      <c r="G950" s="66"/>
      <c r="H950" s="180">
        <v>6308.0619999999999</v>
      </c>
      <c r="I950" s="66"/>
      <c r="J950" s="180">
        <v>2927.3380000000002</v>
      </c>
      <c r="K950" s="76"/>
    </row>
    <row r="951" spans="2:11" ht="15" customHeight="1" outlineLevel="1" x14ac:dyDescent="0.2">
      <c r="B951" s="75">
        <v>2018</v>
      </c>
      <c r="C951" s="71"/>
      <c r="D951" s="76">
        <v>58</v>
      </c>
      <c r="E951" s="76"/>
      <c r="F951" s="180">
        <v>165</v>
      </c>
      <c r="G951" s="68"/>
      <c r="H951" s="180">
        <v>6911.9650000000001</v>
      </c>
      <c r="I951" s="68"/>
      <c r="J951" s="76">
        <v>2867.1880000000001</v>
      </c>
      <c r="K951" s="76"/>
    </row>
    <row r="952" spans="2:11" ht="15" customHeight="1" outlineLevel="1" x14ac:dyDescent="0.2">
      <c r="B952" s="75">
        <v>2017</v>
      </c>
      <c r="C952" s="71"/>
      <c r="D952" s="76">
        <v>55</v>
      </c>
      <c r="E952" s="76" t="s">
        <v>50</v>
      </c>
      <c r="F952" s="76">
        <v>156</v>
      </c>
      <c r="G952" s="228" t="s">
        <v>50</v>
      </c>
      <c r="H952" s="76">
        <v>6184.4880000000003</v>
      </c>
      <c r="I952" s="228" t="s">
        <v>50</v>
      </c>
      <c r="J952" s="76">
        <v>2744.6930000000002</v>
      </c>
      <c r="K952" s="76" t="s">
        <v>50</v>
      </c>
    </row>
    <row r="953" spans="2:11" ht="15" customHeight="1" outlineLevel="1" x14ac:dyDescent="0.2">
      <c r="B953" s="44">
        <v>2016</v>
      </c>
      <c r="C953" s="71"/>
      <c r="D953" s="177">
        <v>56</v>
      </c>
      <c r="E953" s="177" t="s">
        <v>50</v>
      </c>
      <c r="F953" s="177">
        <v>170</v>
      </c>
      <c r="G953" s="228" t="s">
        <v>50</v>
      </c>
      <c r="H953" s="177">
        <v>5415.1390000000001</v>
      </c>
      <c r="I953" s="228" t="s">
        <v>50</v>
      </c>
      <c r="J953" s="177">
        <v>2323.299</v>
      </c>
      <c r="K953" s="177" t="s">
        <v>50</v>
      </c>
    </row>
    <row r="954" spans="2:11" ht="15" customHeight="1" outlineLevel="1" x14ac:dyDescent="0.2">
      <c r="B954" s="44">
        <v>2015</v>
      </c>
      <c r="C954" s="71"/>
      <c r="D954" s="177">
        <v>57</v>
      </c>
      <c r="E954" s="177" t="s">
        <v>50</v>
      </c>
      <c r="F954" s="177">
        <v>141</v>
      </c>
      <c r="G954" s="228" t="s">
        <v>50</v>
      </c>
      <c r="H954" s="177">
        <v>4855.1899999999996</v>
      </c>
      <c r="I954" s="228" t="s">
        <v>50</v>
      </c>
      <c r="J954" s="177">
        <v>2445.7669999999998</v>
      </c>
      <c r="K954" s="177" t="s">
        <v>50</v>
      </c>
    </row>
    <row r="955" spans="2:11" ht="15" customHeight="1" outlineLevel="1" x14ac:dyDescent="0.2">
      <c r="B955" s="228" t="s">
        <v>25</v>
      </c>
      <c r="C955" s="71"/>
      <c r="D955" s="76"/>
      <c r="E955" s="76"/>
      <c r="F955" s="76"/>
      <c r="G955" s="228"/>
      <c r="H955" s="76"/>
      <c r="I955" s="228"/>
      <c r="J955" s="76"/>
      <c r="K955" s="76"/>
    </row>
    <row r="956" spans="2:11" ht="15" customHeight="1" outlineLevel="1" x14ac:dyDescent="0.2">
      <c r="B956" s="75">
        <v>2020</v>
      </c>
      <c r="C956" s="71"/>
      <c r="D956" s="180">
        <v>148</v>
      </c>
      <c r="E956" s="180"/>
      <c r="F956" s="180">
        <v>331</v>
      </c>
      <c r="G956" s="66"/>
      <c r="H956" s="180">
        <v>6538.1620000000003</v>
      </c>
      <c r="I956" s="66"/>
      <c r="J956" s="180">
        <v>1905.9960000000001</v>
      </c>
      <c r="K956" s="76"/>
    </row>
    <row r="957" spans="2:11" ht="15" customHeight="1" outlineLevel="1" x14ac:dyDescent="0.2">
      <c r="B957" s="75">
        <v>2019</v>
      </c>
      <c r="C957" s="244"/>
      <c r="D957" s="180">
        <v>151</v>
      </c>
      <c r="E957" s="180"/>
      <c r="F957" s="180">
        <v>355</v>
      </c>
      <c r="G957" s="66"/>
      <c r="H957" s="180">
        <v>10689.385</v>
      </c>
      <c r="I957" s="66"/>
      <c r="J957" s="180">
        <v>3888.9949999999999</v>
      </c>
      <c r="K957" s="76"/>
    </row>
    <row r="958" spans="2:11" ht="15" customHeight="1" outlineLevel="1" x14ac:dyDescent="0.2">
      <c r="B958" s="75">
        <v>2018</v>
      </c>
      <c r="C958" s="71"/>
      <c r="D958" s="180">
        <v>142</v>
      </c>
      <c r="E958" s="180"/>
      <c r="F958" s="180">
        <v>307</v>
      </c>
      <c r="G958" s="66"/>
      <c r="H958" s="180">
        <v>8817.7199999999993</v>
      </c>
      <c r="I958" s="66"/>
      <c r="J958" s="180">
        <v>3209.4830000000002</v>
      </c>
      <c r="K958" s="76"/>
    </row>
    <row r="959" spans="2:11" ht="15" customHeight="1" outlineLevel="1" x14ac:dyDescent="0.2">
      <c r="B959" s="75">
        <v>2017</v>
      </c>
      <c r="C959" s="71"/>
      <c r="D959" s="180">
        <v>125</v>
      </c>
      <c r="E959" s="180" t="s">
        <v>50</v>
      </c>
      <c r="F959" s="180">
        <v>271</v>
      </c>
      <c r="G959" s="66" t="s">
        <v>50</v>
      </c>
      <c r="H959" s="180">
        <v>8120.0770000000002</v>
      </c>
      <c r="I959" s="66" t="s">
        <v>50</v>
      </c>
      <c r="J959" s="180">
        <v>2717.3139999999999</v>
      </c>
      <c r="K959" s="76" t="s">
        <v>50</v>
      </c>
    </row>
    <row r="960" spans="2:11" ht="15" customHeight="1" outlineLevel="1" x14ac:dyDescent="0.2">
      <c r="B960" s="44">
        <v>2016</v>
      </c>
      <c r="C960" s="71"/>
      <c r="D960" s="180">
        <v>105</v>
      </c>
      <c r="E960" s="180" t="s">
        <v>50</v>
      </c>
      <c r="F960" s="180">
        <v>231</v>
      </c>
      <c r="G960" s="66" t="s">
        <v>50</v>
      </c>
      <c r="H960" s="180">
        <v>6773.4129999999996</v>
      </c>
      <c r="I960" s="66" t="s">
        <v>50</v>
      </c>
      <c r="J960" s="180">
        <v>2327.2919999999999</v>
      </c>
      <c r="K960" s="177" t="s">
        <v>50</v>
      </c>
    </row>
    <row r="961" spans="2:11" ht="15" customHeight="1" outlineLevel="1" x14ac:dyDescent="0.2">
      <c r="B961" s="44">
        <v>2015</v>
      </c>
      <c r="C961" s="71"/>
      <c r="D961" s="180">
        <v>95</v>
      </c>
      <c r="E961" s="180" t="s">
        <v>50</v>
      </c>
      <c r="F961" s="180">
        <v>212</v>
      </c>
      <c r="G961" s="66" t="s">
        <v>50</v>
      </c>
      <c r="H961" s="180">
        <v>6283.9009999999998</v>
      </c>
      <c r="I961" s="66" t="s">
        <v>50</v>
      </c>
      <c r="J961" s="180">
        <v>2237.8310000000001</v>
      </c>
      <c r="K961" s="177" t="s">
        <v>50</v>
      </c>
    </row>
    <row r="962" spans="2:11" ht="15" customHeight="1" outlineLevel="1" x14ac:dyDescent="0.2">
      <c r="B962" s="228" t="s">
        <v>26</v>
      </c>
      <c r="C962" s="71"/>
      <c r="D962" s="180"/>
      <c r="E962" s="180"/>
      <c r="F962" s="180"/>
      <c r="G962" s="66"/>
      <c r="H962" s="180"/>
      <c r="I962" s="66"/>
      <c r="J962" s="180"/>
      <c r="K962" s="76"/>
    </row>
    <row r="963" spans="2:11" ht="15" customHeight="1" outlineLevel="1" x14ac:dyDescent="0.2">
      <c r="B963" s="75">
        <v>2020</v>
      </c>
      <c r="C963" s="71"/>
      <c r="D963" s="180">
        <v>12</v>
      </c>
      <c r="E963" s="180"/>
      <c r="F963" s="76">
        <v>0</v>
      </c>
      <c r="G963" s="66"/>
      <c r="H963" s="76">
        <v>0</v>
      </c>
      <c r="I963" s="66"/>
      <c r="J963" s="76">
        <v>0</v>
      </c>
      <c r="K963" s="76"/>
    </row>
    <row r="964" spans="2:11" ht="15" customHeight="1" outlineLevel="1" x14ac:dyDescent="0.2">
      <c r="B964" s="75">
        <v>2019</v>
      </c>
      <c r="C964" s="244"/>
      <c r="D964" s="180">
        <v>12</v>
      </c>
      <c r="E964" s="180"/>
      <c r="F964" s="180" t="s">
        <v>37</v>
      </c>
      <c r="G964" s="66"/>
      <c r="H964" s="180" t="s">
        <v>37</v>
      </c>
      <c r="I964" s="66"/>
      <c r="J964" s="180" t="s">
        <v>37</v>
      </c>
      <c r="K964" s="76"/>
    </row>
    <row r="965" spans="2:11" ht="15" customHeight="1" outlineLevel="1" x14ac:dyDescent="0.2">
      <c r="B965" s="75">
        <v>2018</v>
      </c>
      <c r="C965" s="71"/>
      <c r="D965" s="180">
        <v>7</v>
      </c>
      <c r="E965" s="180"/>
      <c r="F965" s="180">
        <v>78</v>
      </c>
      <c r="G965" s="66"/>
      <c r="H965" s="180">
        <v>2827.1579999999999</v>
      </c>
      <c r="I965" s="66"/>
      <c r="J965" s="180">
        <v>2036.6610000000001</v>
      </c>
      <c r="K965" s="76"/>
    </row>
    <row r="966" spans="2:11" ht="15" customHeight="1" outlineLevel="1" x14ac:dyDescent="0.2">
      <c r="B966" s="75">
        <v>2017</v>
      </c>
      <c r="C966" s="71"/>
      <c r="D966" s="180">
        <v>5</v>
      </c>
      <c r="E966" s="180" t="s">
        <v>50</v>
      </c>
      <c r="F966" s="180">
        <v>83</v>
      </c>
      <c r="G966" s="66" t="s">
        <v>50</v>
      </c>
      <c r="H966" s="180">
        <v>2664.1759999999999</v>
      </c>
      <c r="I966" s="66" t="s">
        <v>50</v>
      </c>
      <c r="J966" s="180">
        <v>1740.25</v>
      </c>
      <c r="K966" s="76" t="s">
        <v>50</v>
      </c>
    </row>
    <row r="967" spans="2:11" ht="15" customHeight="1" outlineLevel="1" x14ac:dyDescent="0.2">
      <c r="B967" s="44">
        <v>2016</v>
      </c>
      <c r="C967" s="71"/>
      <c r="D967" s="180">
        <v>5</v>
      </c>
      <c r="E967" s="180" t="s">
        <v>50</v>
      </c>
      <c r="F967" s="180" t="s">
        <v>37</v>
      </c>
      <c r="G967" s="66"/>
      <c r="H967" s="180" t="s">
        <v>37</v>
      </c>
      <c r="I967" s="66"/>
      <c r="J967" s="180" t="s">
        <v>37</v>
      </c>
      <c r="K967" s="76"/>
    </row>
    <row r="968" spans="2:11" ht="15" customHeight="1" outlineLevel="1" x14ac:dyDescent="0.2">
      <c r="B968" s="44">
        <v>2015</v>
      </c>
      <c r="C968" s="71"/>
      <c r="D968" s="180">
        <v>8</v>
      </c>
      <c r="E968" s="180" t="s">
        <v>50</v>
      </c>
      <c r="F968" s="180">
        <v>59</v>
      </c>
      <c r="G968" s="66" t="s">
        <v>50</v>
      </c>
      <c r="H968" s="180">
        <v>1874.857</v>
      </c>
      <c r="I968" s="66" t="s">
        <v>50</v>
      </c>
      <c r="J968" s="180">
        <v>1156.9960000000001</v>
      </c>
      <c r="K968" s="177" t="s">
        <v>50</v>
      </c>
    </row>
    <row r="969" spans="2:11" ht="15" customHeight="1" outlineLevel="1" x14ac:dyDescent="0.2">
      <c r="B969" s="228" t="s">
        <v>27</v>
      </c>
      <c r="C969" s="71"/>
      <c r="D969" s="180"/>
      <c r="E969" s="180"/>
      <c r="F969" s="180"/>
      <c r="G969" s="66"/>
      <c r="H969" s="180"/>
      <c r="I969" s="66"/>
      <c r="J969" s="180"/>
      <c r="K969" s="76"/>
    </row>
    <row r="970" spans="2:11" ht="15" customHeight="1" outlineLevel="1" x14ac:dyDescent="0.2">
      <c r="B970" s="75">
        <v>2020</v>
      </c>
      <c r="C970" s="71"/>
      <c r="D970" s="180">
        <v>26</v>
      </c>
      <c r="E970" s="180"/>
      <c r="F970" s="180">
        <v>30</v>
      </c>
      <c r="G970" s="66"/>
      <c r="H970" s="180">
        <v>1379.7080000000001</v>
      </c>
      <c r="I970" s="66"/>
      <c r="J970" s="180">
        <v>423.78500000000003</v>
      </c>
      <c r="K970" s="76"/>
    </row>
    <row r="971" spans="2:11" ht="15" customHeight="1" outlineLevel="1" x14ac:dyDescent="0.2">
      <c r="B971" s="75">
        <v>2019</v>
      </c>
      <c r="C971" s="244"/>
      <c r="D971" s="180">
        <v>25</v>
      </c>
      <c r="E971" s="180"/>
      <c r="F971" s="180">
        <v>29</v>
      </c>
      <c r="G971" s="66"/>
      <c r="H971" s="180">
        <v>1511.58</v>
      </c>
      <c r="I971" s="66"/>
      <c r="J971" s="182">
        <v>-389.58199999999999</v>
      </c>
      <c r="K971" s="76"/>
    </row>
    <row r="972" spans="2:11" ht="15" customHeight="1" outlineLevel="1" x14ac:dyDescent="0.2">
      <c r="B972" s="75">
        <v>2018</v>
      </c>
      <c r="C972" s="71"/>
      <c r="D972" s="76">
        <v>23</v>
      </c>
      <c r="E972" s="76"/>
      <c r="F972" s="180">
        <v>26</v>
      </c>
      <c r="G972" s="68"/>
      <c r="H972" s="180">
        <v>1309.694</v>
      </c>
      <c r="I972" s="68"/>
      <c r="J972" s="76">
        <v>153.28899999999999</v>
      </c>
      <c r="K972" s="76"/>
    </row>
    <row r="973" spans="2:11" ht="15" customHeight="1" outlineLevel="1" x14ac:dyDescent="0.2">
      <c r="B973" s="75">
        <v>2017</v>
      </c>
      <c r="C973" s="71"/>
      <c r="D973" s="76">
        <v>20</v>
      </c>
      <c r="E973" s="76" t="s">
        <v>50</v>
      </c>
      <c r="F973" s="76">
        <v>23</v>
      </c>
      <c r="G973" s="228" t="s">
        <v>50</v>
      </c>
      <c r="H973" s="76">
        <v>701.59</v>
      </c>
      <c r="I973" s="228" t="s">
        <v>50</v>
      </c>
      <c r="J973" s="76">
        <v>181.34299999999999</v>
      </c>
      <c r="K973" s="76" t="s">
        <v>50</v>
      </c>
    </row>
    <row r="974" spans="2:11" ht="15" customHeight="1" outlineLevel="1" x14ac:dyDescent="0.2">
      <c r="B974" s="44">
        <v>2016</v>
      </c>
      <c r="C974" s="71"/>
      <c r="D974" s="177">
        <v>15</v>
      </c>
      <c r="E974" s="177" t="s">
        <v>50</v>
      </c>
      <c r="F974" s="177">
        <v>19</v>
      </c>
      <c r="G974" s="228" t="s">
        <v>50</v>
      </c>
      <c r="H974" s="177">
        <v>370.81900000000002</v>
      </c>
      <c r="I974" s="228" t="s">
        <v>50</v>
      </c>
      <c r="J974" s="177">
        <v>155.67500000000001</v>
      </c>
      <c r="K974" s="177" t="s">
        <v>50</v>
      </c>
    </row>
    <row r="975" spans="2:11" ht="15" customHeight="1" outlineLevel="1" x14ac:dyDescent="0.2">
      <c r="B975" s="44">
        <v>2015</v>
      </c>
      <c r="C975" s="71"/>
      <c r="D975" s="177">
        <v>17</v>
      </c>
      <c r="E975" s="177" t="s">
        <v>50</v>
      </c>
      <c r="F975" s="177">
        <v>21</v>
      </c>
      <c r="G975" s="228" t="s">
        <v>50</v>
      </c>
      <c r="H975" s="177">
        <v>1468.2560000000001</v>
      </c>
      <c r="I975" s="228" t="s">
        <v>50</v>
      </c>
      <c r="J975" s="177">
        <v>122.459</v>
      </c>
      <c r="K975" s="177" t="s">
        <v>50</v>
      </c>
    </row>
    <row r="976" spans="2:11" ht="15" customHeight="1" outlineLevel="1" x14ac:dyDescent="0.2">
      <c r="B976" s="228" t="s">
        <v>28</v>
      </c>
      <c r="C976" s="71"/>
      <c r="D976" s="76"/>
      <c r="E976" s="76"/>
      <c r="F976" s="76"/>
      <c r="G976" s="228"/>
      <c r="H976" s="76"/>
      <c r="I976" s="228"/>
      <c r="J976" s="76"/>
      <c r="K976" s="76"/>
    </row>
    <row r="977" spans="2:11" ht="15" customHeight="1" outlineLevel="1" x14ac:dyDescent="0.2">
      <c r="B977" s="75">
        <v>2020</v>
      </c>
      <c r="C977" s="71"/>
      <c r="D977" s="180">
        <v>56</v>
      </c>
      <c r="E977" s="180"/>
      <c r="F977" s="180">
        <v>101</v>
      </c>
      <c r="G977" s="66"/>
      <c r="H977" s="180">
        <v>1857.586</v>
      </c>
      <c r="I977" s="66"/>
      <c r="J977" s="180">
        <v>1237.558</v>
      </c>
      <c r="K977" s="76"/>
    </row>
    <row r="978" spans="2:11" ht="15" customHeight="1" outlineLevel="1" x14ac:dyDescent="0.2">
      <c r="B978" s="75">
        <v>2019</v>
      </c>
      <c r="C978" s="244"/>
      <c r="D978" s="180">
        <v>53</v>
      </c>
      <c r="E978" s="180"/>
      <c r="F978" s="180">
        <v>89</v>
      </c>
      <c r="G978" s="66"/>
      <c r="H978" s="180">
        <v>1810.5</v>
      </c>
      <c r="I978" s="66"/>
      <c r="J978" s="180">
        <v>985.28200000000004</v>
      </c>
      <c r="K978" s="76"/>
    </row>
    <row r="979" spans="2:11" ht="15" customHeight="1" outlineLevel="1" x14ac:dyDescent="0.2">
      <c r="B979" s="75">
        <v>2018</v>
      </c>
      <c r="C979" s="71"/>
      <c r="D979" s="180">
        <v>55</v>
      </c>
      <c r="E979" s="180"/>
      <c r="F979" s="180">
        <v>88</v>
      </c>
      <c r="G979" s="66"/>
      <c r="H979" s="180">
        <v>1638.3869999999999</v>
      </c>
      <c r="I979" s="66"/>
      <c r="J979" s="180">
        <v>998.58900000000006</v>
      </c>
      <c r="K979" s="76"/>
    </row>
    <row r="980" spans="2:11" ht="15" customHeight="1" outlineLevel="1" x14ac:dyDescent="0.2">
      <c r="B980" s="75">
        <v>2017</v>
      </c>
      <c r="C980" s="71"/>
      <c r="D980" s="180">
        <v>45</v>
      </c>
      <c r="E980" s="180" t="s">
        <v>50</v>
      </c>
      <c r="F980" s="180">
        <v>74</v>
      </c>
      <c r="G980" s="66" t="s">
        <v>50</v>
      </c>
      <c r="H980" s="180">
        <v>1404.242</v>
      </c>
      <c r="I980" s="66" t="s">
        <v>50</v>
      </c>
      <c r="J980" s="180">
        <v>753.56500000000005</v>
      </c>
      <c r="K980" s="76" t="s">
        <v>50</v>
      </c>
    </row>
    <row r="981" spans="2:11" ht="15" customHeight="1" outlineLevel="1" x14ac:dyDescent="0.2">
      <c r="B981" s="44">
        <v>2016</v>
      </c>
      <c r="C981" s="71"/>
      <c r="D981" s="180">
        <v>47</v>
      </c>
      <c r="E981" s="180" t="s">
        <v>50</v>
      </c>
      <c r="F981" s="180">
        <v>72</v>
      </c>
      <c r="G981" s="66" t="s">
        <v>50</v>
      </c>
      <c r="H981" s="180">
        <v>1506.7260000000001</v>
      </c>
      <c r="I981" s="66" t="s">
        <v>50</v>
      </c>
      <c r="J981" s="180">
        <v>883.77300000000002</v>
      </c>
      <c r="K981" s="177" t="s">
        <v>50</v>
      </c>
    </row>
    <row r="982" spans="2:11" ht="15" customHeight="1" outlineLevel="1" x14ac:dyDescent="0.2">
      <c r="B982" s="44">
        <v>2015</v>
      </c>
      <c r="C982" s="71"/>
      <c r="D982" s="180">
        <v>46</v>
      </c>
      <c r="E982" s="180" t="s">
        <v>50</v>
      </c>
      <c r="F982" s="180">
        <v>71</v>
      </c>
      <c r="G982" s="66" t="s">
        <v>50</v>
      </c>
      <c r="H982" s="180">
        <v>1397.7059999999999</v>
      </c>
      <c r="I982" s="66" t="s">
        <v>50</v>
      </c>
      <c r="J982" s="180">
        <v>777.10900000000004</v>
      </c>
      <c r="K982" s="177" t="s">
        <v>50</v>
      </c>
    </row>
    <row r="983" spans="2:11" ht="15" customHeight="1" outlineLevel="1" x14ac:dyDescent="0.2">
      <c r="B983" s="228" t="s">
        <v>29</v>
      </c>
      <c r="C983" s="71"/>
      <c r="D983" s="180"/>
      <c r="E983" s="180"/>
      <c r="F983" s="180"/>
      <c r="G983" s="66"/>
      <c r="H983" s="180"/>
      <c r="I983" s="66"/>
      <c r="J983" s="180"/>
      <c r="K983" s="76"/>
    </row>
    <row r="984" spans="2:11" ht="15" customHeight="1" outlineLevel="1" x14ac:dyDescent="0.2">
      <c r="B984" s="75">
        <v>2020</v>
      </c>
      <c r="C984" s="71"/>
      <c r="D984" s="180">
        <v>142</v>
      </c>
      <c r="E984" s="180"/>
      <c r="F984" s="180">
        <v>177</v>
      </c>
      <c r="G984" s="66"/>
      <c r="H984" s="180">
        <v>2806.9949999999999</v>
      </c>
      <c r="I984" s="66"/>
      <c r="J984" s="180">
        <v>1793.14</v>
      </c>
      <c r="K984" s="76"/>
    </row>
    <row r="985" spans="2:11" ht="15" customHeight="1" outlineLevel="1" x14ac:dyDescent="0.2">
      <c r="B985" s="75">
        <v>2019</v>
      </c>
      <c r="C985" s="244"/>
      <c r="D985" s="180">
        <v>155</v>
      </c>
      <c r="E985" s="180"/>
      <c r="F985" s="180">
        <v>200</v>
      </c>
      <c r="G985" s="66"/>
      <c r="H985" s="180">
        <v>5268.4390000000003</v>
      </c>
      <c r="I985" s="66"/>
      <c r="J985" s="180">
        <v>2554.098</v>
      </c>
      <c r="K985" s="76"/>
    </row>
    <row r="986" spans="2:11" ht="15" customHeight="1" outlineLevel="1" x14ac:dyDescent="0.2">
      <c r="B986" s="75">
        <v>2018</v>
      </c>
      <c r="C986" s="71"/>
      <c r="D986" s="180">
        <v>152</v>
      </c>
      <c r="E986" s="180"/>
      <c r="F986" s="180">
        <v>194</v>
      </c>
      <c r="G986" s="66"/>
      <c r="H986" s="180">
        <v>5088.2079999999996</v>
      </c>
      <c r="I986" s="66"/>
      <c r="J986" s="180">
        <v>2062.1570000000002</v>
      </c>
      <c r="K986" s="76"/>
    </row>
    <row r="987" spans="2:11" ht="15" customHeight="1" outlineLevel="1" x14ac:dyDescent="0.2">
      <c r="B987" s="75">
        <v>2017</v>
      </c>
      <c r="C987" s="71"/>
      <c r="D987" s="180">
        <v>131</v>
      </c>
      <c r="E987" s="180" t="s">
        <v>50</v>
      </c>
      <c r="F987" s="180">
        <v>171</v>
      </c>
      <c r="G987" s="66" t="s">
        <v>50</v>
      </c>
      <c r="H987" s="180">
        <v>4923.0879999999997</v>
      </c>
      <c r="I987" s="66" t="s">
        <v>50</v>
      </c>
      <c r="J987" s="180">
        <v>1918.934</v>
      </c>
      <c r="K987" s="76" t="s">
        <v>50</v>
      </c>
    </row>
    <row r="988" spans="2:11" ht="15" customHeight="1" outlineLevel="1" x14ac:dyDescent="0.2">
      <c r="B988" s="44">
        <v>2016</v>
      </c>
      <c r="C988" s="71"/>
      <c r="D988" s="180">
        <v>130</v>
      </c>
      <c r="E988" s="180" t="s">
        <v>50</v>
      </c>
      <c r="F988" s="180">
        <v>167</v>
      </c>
      <c r="G988" s="66" t="s">
        <v>50</v>
      </c>
      <c r="H988" s="180">
        <v>3852.15</v>
      </c>
      <c r="I988" s="66" t="s">
        <v>50</v>
      </c>
      <c r="J988" s="180">
        <v>1769.6780000000001</v>
      </c>
      <c r="K988" s="177" t="s">
        <v>50</v>
      </c>
    </row>
    <row r="989" spans="2:11" ht="15" customHeight="1" outlineLevel="1" x14ac:dyDescent="0.2">
      <c r="B989" s="44">
        <v>2015</v>
      </c>
      <c r="C989" s="71"/>
      <c r="D989" s="180">
        <v>109</v>
      </c>
      <c r="E989" s="180" t="s">
        <v>50</v>
      </c>
      <c r="F989" s="180">
        <v>147</v>
      </c>
      <c r="G989" s="66" t="s">
        <v>50</v>
      </c>
      <c r="H989" s="180">
        <v>4060.0619999999999</v>
      </c>
      <c r="I989" s="66" t="s">
        <v>50</v>
      </c>
      <c r="J989" s="180">
        <v>1811.7550000000001</v>
      </c>
      <c r="K989" s="177" t="s">
        <v>50</v>
      </c>
    </row>
    <row r="990" spans="2:11" ht="15" customHeight="1" outlineLevel="1" x14ac:dyDescent="0.2">
      <c r="B990" s="228" t="s">
        <v>30</v>
      </c>
      <c r="C990" s="71"/>
      <c r="D990" s="180"/>
      <c r="E990" s="180"/>
      <c r="F990" s="180"/>
      <c r="G990" s="66"/>
      <c r="H990" s="180"/>
      <c r="I990" s="66"/>
      <c r="J990" s="180"/>
      <c r="K990" s="76"/>
    </row>
    <row r="991" spans="2:11" ht="15" customHeight="1" outlineLevel="1" x14ac:dyDescent="0.2">
      <c r="B991" s="75">
        <v>2020</v>
      </c>
      <c r="C991" s="71"/>
      <c r="D991" s="180">
        <v>25</v>
      </c>
      <c r="E991" s="180"/>
      <c r="F991" s="180">
        <v>58</v>
      </c>
      <c r="G991" s="66"/>
      <c r="H991" s="180">
        <v>520.13099999999997</v>
      </c>
      <c r="I991" s="66"/>
      <c r="J991" s="180">
        <v>241.75899999999999</v>
      </c>
      <c r="K991" s="76"/>
    </row>
    <row r="992" spans="2:11" ht="15" customHeight="1" outlineLevel="1" x14ac:dyDescent="0.2">
      <c r="B992" s="75">
        <v>2019</v>
      </c>
      <c r="C992" s="244"/>
      <c r="D992" s="180">
        <v>27</v>
      </c>
      <c r="E992" s="180"/>
      <c r="F992" s="180">
        <v>52</v>
      </c>
      <c r="G992" s="66"/>
      <c r="H992" s="180">
        <v>559.59799999999996</v>
      </c>
      <c r="I992" s="66"/>
      <c r="J992" s="180">
        <v>321.42700000000002</v>
      </c>
      <c r="K992" s="76"/>
    </row>
    <row r="993" spans="2:11" ht="15" customHeight="1" outlineLevel="1" x14ac:dyDescent="0.2">
      <c r="B993" s="75">
        <v>2018</v>
      </c>
      <c r="C993" s="71"/>
      <c r="D993" s="180">
        <v>25</v>
      </c>
      <c r="E993" s="180"/>
      <c r="F993" s="180">
        <v>43</v>
      </c>
      <c r="G993" s="66"/>
      <c r="H993" s="180">
        <v>496.87799999999999</v>
      </c>
      <c r="I993" s="66"/>
      <c r="J993" s="180">
        <v>286.28100000000001</v>
      </c>
      <c r="K993" s="76"/>
    </row>
    <row r="994" spans="2:11" ht="15" customHeight="1" outlineLevel="1" x14ac:dyDescent="0.2">
      <c r="B994" s="75">
        <v>2017</v>
      </c>
      <c r="C994" s="71"/>
      <c r="D994" s="180">
        <v>27</v>
      </c>
      <c r="E994" s="180" t="s">
        <v>50</v>
      </c>
      <c r="F994" s="180">
        <v>44</v>
      </c>
      <c r="G994" s="66" t="s">
        <v>50</v>
      </c>
      <c r="H994" s="180">
        <v>405.18</v>
      </c>
      <c r="I994" s="66" t="s">
        <v>50</v>
      </c>
      <c r="J994" s="180">
        <v>195.98699999999999</v>
      </c>
      <c r="K994" s="76" t="s">
        <v>50</v>
      </c>
    </row>
    <row r="995" spans="2:11" ht="15" customHeight="1" outlineLevel="1" x14ac:dyDescent="0.2">
      <c r="B995" s="44">
        <v>2016</v>
      </c>
      <c r="C995" s="71"/>
      <c r="D995" s="180">
        <v>24</v>
      </c>
      <c r="E995" s="180" t="s">
        <v>50</v>
      </c>
      <c r="F995" s="180">
        <v>37</v>
      </c>
      <c r="G995" s="66" t="s">
        <v>50</v>
      </c>
      <c r="H995" s="180">
        <v>388.012</v>
      </c>
      <c r="I995" s="66" t="s">
        <v>50</v>
      </c>
      <c r="J995" s="180">
        <v>177.72499999999999</v>
      </c>
      <c r="K995" s="177" t="s">
        <v>50</v>
      </c>
    </row>
    <row r="996" spans="2:11" ht="15" customHeight="1" outlineLevel="1" x14ac:dyDescent="0.2">
      <c r="B996" s="44">
        <v>2015</v>
      </c>
      <c r="C996" s="71"/>
      <c r="D996" s="180">
        <v>22</v>
      </c>
      <c r="E996" s="180" t="s">
        <v>50</v>
      </c>
      <c r="F996" s="180" t="s">
        <v>37</v>
      </c>
      <c r="G996" s="66"/>
      <c r="H996" s="180" t="s">
        <v>37</v>
      </c>
      <c r="I996" s="66"/>
      <c r="J996" s="180" t="s">
        <v>37</v>
      </c>
      <c r="K996" s="76"/>
    </row>
    <row r="997" spans="2:11" ht="15" customHeight="1" outlineLevel="1" x14ac:dyDescent="0.2">
      <c r="B997" s="228" t="s">
        <v>31</v>
      </c>
      <c r="C997" s="71"/>
      <c r="D997" s="180"/>
      <c r="E997" s="180"/>
      <c r="F997" s="180"/>
      <c r="G997" s="66"/>
      <c r="H997" s="180"/>
      <c r="I997" s="66"/>
      <c r="J997" s="180"/>
      <c r="K997" s="76"/>
    </row>
    <row r="998" spans="2:11" ht="15" customHeight="1" outlineLevel="1" x14ac:dyDescent="0.2">
      <c r="B998" s="75">
        <v>2020</v>
      </c>
      <c r="C998" s="71"/>
      <c r="D998" s="180">
        <v>57</v>
      </c>
      <c r="E998" s="180"/>
      <c r="F998" s="180">
        <v>74</v>
      </c>
      <c r="G998" s="66"/>
      <c r="H998" s="180">
        <v>1713.1849999999999</v>
      </c>
      <c r="I998" s="66"/>
      <c r="J998" s="180">
        <v>839.50800000000004</v>
      </c>
      <c r="K998" s="76"/>
    </row>
    <row r="999" spans="2:11" ht="15" customHeight="1" outlineLevel="1" x14ac:dyDescent="0.2">
      <c r="B999" s="75">
        <v>2019</v>
      </c>
      <c r="C999" s="244"/>
      <c r="D999" s="180">
        <v>58</v>
      </c>
      <c r="E999" s="180"/>
      <c r="F999" s="180">
        <v>71</v>
      </c>
      <c r="G999" s="66"/>
      <c r="H999" s="180">
        <v>1643.66</v>
      </c>
      <c r="I999" s="66"/>
      <c r="J999" s="180">
        <v>740.15800000000002</v>
      </c>
      <c r="K999" s="76"/>
    </row>
    <row r="1000" spans="2:11" ht="15" customHeight="1" outlineLevel="1" x14ac:dyDescent="0.2">
      <c r="B1000" s="75">
        <v>2018</v>
      </c>
      <c r="C1000" s="71"/>
      <c r="D1000" s="180">
        <v>47</v>
      </c>
      <c r="E1000" s="180"/>
      <c r="F1000" s="180">
        <v>57</v>
      </c>
      <c r="G1000" s="66"/>
      <c r="H1000" s="180">
        <v>1182.635</v>
      </c>
      <c r="I1000" s="66"/>
      <c r="J1000" s="180">
        <v>674.327</v>
      </c>
      <c r="K1000" s="76"/>
    </row>
    <row r="1001" spans="2:11" ht="15" customHeight="1" outlineLevel="1" x14ac:dyDescent="0.2">
      <c r="B1001" s="75">
        <v>2017</v>
      </c>
      <c r="C1001" s="71"/>
      <c r="D1001" s="180">
        <v>31</v>
      </c>
      <c r="E1001" s="180" t="s">
        <v>50</v>
      </c>
      <c r="F1001" s="180">
        <v>48</v>
      </c>
      <c r="G1001" s="66" t="s">
        <v>50</v>
      </c>
      <c r="H1001" s="180">
        <v>1527.596</v>
      </c>
      <c r="I1001" s="66" t="s">
        <v>50</v>
      </c>
      <c r="J1001" s="180">
        <v>537.52300000000002</v>
      </c>
      <c r="K1001" s="76" t="s">
        <v>50</v>
      </c>
    </row>
    <row r="1002" spans="2:11" ht="15" customHeight="1" outlineLevel="1" x14ac:dyDescent="0.2">
      <c r="B1002" s="44">
        <v>2016</v>
      </c>
      <c r="C1002" s="71"/>
      <c r="D1002" s="180">
        <v>41</v>
      </c>
      <c r="E1002" s="180" t="s">
        <v>50</v>
      </c>
      <c r="F1002" s="180">
        <v>62</v>
      </c>
      <c r="G1002" s="66" t="s">
        <v>50</v>
      </c>
      <c r="H1002" s="180">
        <v>1463.3620000000001</v>
      </c>
      <c r="I1002" s="66" t="s">
        <v>50</v>
      </c>
      <c r="J1002" s="180">
        <v>719.274</v>
      </c>
      <c r="K1002" s="177" t="s">
        <v>50</v>
      </c>
    </row>
    <row r="1003" spans="2:11" ht="15" customHeight="1" outlineLevel="1" x14ac:dyDescent="0.2">
      <c r="B1003" s="44">
        <v>2015</v>
      </c>
      <c r="C1003" s="71"/>
      <c r="D1003" s="180">
        <v>39</v>
      </c>
      <c r="E1003" s="180" t="s">
        <v>50</v>
      </c>
      <c r="F1003" s="180">
        <v>55</v>
      </c>
      <c r="G1003" s="66" t="s">
        <v>50</v>
      </c>
      <c r="H1003" s="180">
        <v>1257.547</v>
      </c>
      <c r="I1003" s="66" t="s">
        <v>50</v>
      </c>
      <c r="J1003" s="180">
        <v>613.53700000000003</v>
      </c>
      <c r="K1003" s="177" t="s">
        <v>50</v>
      </c>
    </row>
    <row r="1004" spans="2:11" ht="15" customHeight="1" outlineLevel="1" x14ac:dyDescent="0.2">
      <c r="B1004" s="228" t="s">
        <v>32</v>
      </c>
      <c r="C1004" s="71"/>
      <c r="D1004" s="180"/>
      <c r="E1004" s="180"/>
      <c r="F1004" s="180"/>
      <c r="G1004" s="66"/>
      <c r="H1004" s="180"/>
      <c r="I1004" s="66"/>
      <c r="J1004" s="180"/>
      <c r="K1004" s="76"/>
    </row>
    <row r="1005" spans="2:11" ht="15" customHeight="1" outlineLevel="1" x14ac:dyDescent="0.2">
      <c r="B1005" s="75">
        <v>2020</v>
      </c>
      <c r="C1005" s="71"/>
      <c r="D1005" s="180">
        <v>26</v>
      </c>
      <c r="E1005" s="180"/>
      <c r="F1005" s="180">
        <v>33</v>
      </c>
      <c r="G1005" s="66"/>
      <c r="H1005" s="180">
        <v>187.31800000000001</v>
      </c>
      <c r="I1005" s="66"/>
      <c r="J1005" s="180">
        <v>121.00700000000001</v>
      </c>
      <c r="K1005" s="76"/>
    </row>
    <row r="1006" spans="2:11" ht="15" customHeight="1" outlineLevel="1" x14ac:dyDescent="0.2">
      <c r="B1006" s="75">
        <v>2019</v>
      </c>
      <c r="C1006" s="244"/>
      <c r="D1006" s="180">
        <v>23</v>
      </c>
      <c r="E1006" s="180"/>
      <c r="F1006" s="180">
        <v>24</v>
      </c>
      <c r="G1006" s="66"/>
      <c r="H1006" s="180">
        <v>227.1</v>
      </c>
      <c r="I1006" s="66"/>
      <c r="J1006" s="180">
        <v>155.071</v>
      </c>
      <c r="K1006" s="76"/>
    </row>
    <row r="1007" spans="2:11" ht="15" customHeight="1" outlineLevel="1" x14ac:dyDescent="0.2">
      <c r="B1007" s="75">
        <v>2018</v>
      </c>
      <c r="C1007" s="71"/>
      <c r="D1007" s="76">
        <v>21</v>
      </c>
      <c r="E1007" s="76"/>
      <c r="F1007" s="180">
        <v>22</v>
      </c>
      <c r="G1007" s="68"/>
      <c r="H1007" s="180">
        <v>153.208</v>
      </c>
      <c r="I1007" s="68"/>
      <c r="J1007" s="76">
        <v>85.915999999999997</v>
      </c>
      <c r="K1007" s="76"/>
    </row>
    <row r="1008" spans="2:11" ht="15" customHeight="1" outlineLevel="1" x14ac:dyDescent="0.2">
      <c r="B1008" s="75">
        <v>2017</v>
      </c>
      <c r="C1008" s="71"/>
      <c r="D1008" s="76">
        <v>23</v>
      </c>
      <c r="E1008" s="76" t="s">
        <v>50</v>
      </c>
      <c r="F1008" s="76" t="s">
        <v>37</v>
      </c>
      <c r="G1008" s="228"/>
      <c r="H1008" s="76" t="s">
        <v>37</v>
      </c>
      <c r="I1008" s="228"/>
      <c r="J1008" s="76" t="s">
        <v>37</v>
      </c>
      <c r="K1008" s="76"/>
    </row>
    <row r="1009" spans="2:11" ht="15" customHeight="1" outlineLevel="1" x14ac:dyDescent="0.2">
      <c r="B1009" s="44">
        <v>2016</v>
      </c>
      <c r="C1009" s="71"/>
      <c r="D1009" s="177">
        <v>20</v>
      </c>
      <c r="E1009" s="177" t="s">
        <v>50</v>
      </c>
      <c r="F1009" s="177">
        <v>21</v>
      </c>
      <c r="G1009" s="228" t="s">
        <v>50</v>
      </c>
      <c r="H1009" s="177">
        <v>89.554000000000002</v>
      </c>
      <c r="I1009" s="228" t="s">
        <v>50</v>
      </c>
      <c r="J1009" s="177">
        <v>54.377000000000002</v>
      </c>
      <c r="K1009" s="177" t="s">
        <v>50</v>
      </c>
    </row>
    <row r="1010" spans="2:11" ht="15" customHeight="1" outlineLevel="1" x14ac:dyDescent="0.2">
      <c r="B1010" s="44">
        <v>2015</v>
      </c>
      <c r="C1010" s="71"/>
      <c r="D1010" s="177">
        <v>20</v>
      </c>
      <c r="E1010" s="177" t="s">
        <v>50</v>
      </c>
      <c r="F1010" s="177">
        <v>21</v>
      </c>
      <c r="G1010" s="228" t="s">
        <v>50</v>
      </c>
      <c r="H1010" s="177">
        <v>95.968999999999994</v>
      </c>
      <c r="I1010" s="228" t="s">
        <v>50</v>
      </c>
      <c r="J1010" s="177">
        <v>55.036999999999999</v>
      </c>
      <c r="K1010" s="177" t="s">
        <v>50</v>
      </c>
    </row>
    <row r="1011" spans="2:11" ht="15" customHeight="1" outlineLevel="1" x14ac:dyDescent="0.2">
      <c r="B1011" s="228" t="s">
        <v>33</v>
      </c>
      <c r="C1011" s="71"/>
      <c r="D1011" s="76"/>
      <c r="E1011" s="76"/>
      <c r="F1011" s="76"/>
      <c r="G1011" s="228"/>
      <c r="H1011" s="76"/>
      <c r="I1011" s="228"/>
      <c r="J1011" s="76"/>
      <c r="K1011" s="76"/>
    </row>
    <row r="1012" spans="2:11" ht="15" customHeight="1" outlineLevel="1" x14ac:dyDescent="0.2">
      <c r="B1012" s="75">
        <v>2020</v>
      </c>
      <c r="C1012" s="71"/>
      <c r="D1012" s="180">
        <v>39</v>
      </c>
      <c r="E1012" s="180"/>
      <c r="F1012" s="180">
        <v>47</v>
      </c>
      <c r="G1012" s="66"/>
      <c r="H1012" s="180">
        <v>428.53899999999999</v>
      </c>
      <c r="I1012" s="66"/>
      <c r="J1012" s="180">
        <v>185.58500000000001</v>
      </c>
      <c r="K1012" s="76"/>
    </row>
    <row r="1013" spans="2:11" ht="15" customHeight="1" outlineLevel="1" x14ac:dyDescent="0.2">
      <c r="B1013" s="75">
        <v>2019</v>
      </c>
      <c r="C1013" s="244"/>
      <c r="D1013" s="180">
        <v>34</v>
      </c>
      <c r="E1013" s="180"/>
      <c r="F1013" s="180">
        <v>43</v>
      </c>
      <c r="G1013" s="66"/>
      <c r="H1013" s="180">
        <v>494.90100000000001</v>
      </c>
      <c r="I1013" s="66"/>
      <c r="J1013" s="180">
        <v>270.73700000000002</v>
      </c>
      <c r="K1013" s="76"/>
    </row>
    <row r="1014" spans="2:11" ht="15" customHeight="1" outlineLevel="1" x14ac:dyDescent="0.2">
      <c r="B1014" s="75">
        <v>2018</v>
      </c>
      <c r="C1014" s="71"/>
      <c r="D1014" s="76">
        <v>33</v>
      </c>
      <c r="E1014" s="76"/>
      <c r="F1014" s="180">
        <v>41</v>
      </c>
      <c r="G1014" s="68"/>
      <c r="H1014" s="180">
        <v>459.46699999999998</v>
      </c>
      <c r="I1014" s="68"/>
      <c r="J1014" s="76">
        <v>246.166</v>
      </c>
      <c r="K1014" s="76"/>
    </row>
    <row r="1015" spans="2:11" ht="15" customHeight="1" outlineLevel="1" x14ac:dyDescent="0.2">
      <c r="B1015" s="75">
        <v>2017</v>
      </c>
      <c r="C1015" s="71"/>
      <c r="D1015" s="76">
        <v>32</v>
      </c>
      <c r="E1015" s="76" t="s">
        <v>50</v>
      </c>
      <c r="F1015" s="76">
        <v>44</v>
      </c>
      <c r="G1015" s="228" t="s">
        <v>50</v>
      </c>
      <c r="H1015" s="76">
        <v>417.25599999999997</v>
      </c>
      <c r="I1015" s="228" t="s">
        <v>50</v>
      </c>
      <c r="J1015" s="76">
        <v>226.178</v>
      </c>
      <c r="K1015" s="76" t="s">
        <v>50</v>
      </c>
    </row>
    <row r="1016" spans="2:11" ht="15" customHeight="1" outlineLevel="1" x14ac:dyDescent="0.2">
      <c r="B1016" s="44">
        <v>2016</v>
      </c>
      <c r="C1016" s="71"/>
      <c r="D1016" s="177">
        <v>28</v>
      </c>
      <c r="E1016" s="177" t="s">
        <v>50</v>
      </c>
      <c r="F1016" s="177">
        <v>46</v>
      </c>
      <c r="G1016" s="228" t="s">
        <v>50</v>
      </c>
      <c r="H1016" s="177">
        <v>378.74099999999999</v>
      </c>
      <c r="I1016" s="228" t="s">
        <v>50</v>
      </c>
      <c r="J1016" s="177">
        <v>181.40899999999999</v>
      </c>
      <c r="K1016" s="177" t="s">
        <v>50</v>
      </c>
    </row>
    <row r="1017" spans="2:11" ht="15" customHeight="1" outlineLevel="1" x14ac:dyDescent="0.2">
      <c r="B1017" s="44">
        <v>2015</v>
      </c>
      <c r="C1017" s="71"/>
      <c r="D1017" s="177">
        <v>26</v>
      </c>
      <c r="E1017" s="177" t="s">
        <v>50</v>
      </c>
      <c r="F1017" s="177">
        <v>43</v>
      </c>
      <c r="G1017" s="228" t="s">
        <v>50</v>
      </c>
      <c r="H1017" s="177">
        <v>396.05900000000003</v>
      </c>
      <c r="I1017" s="228" t="s">
        <v>50</v>
      </c>
      <c r="J1017" s="177">
        <v>186.05099999999999</v>
      </c>
      <c r="K1017" s="177" t="s">
        <v>50</v>
      </c>
    </row>
    <row r="1018" spans="2:11" ht="15" customHeight="1" x14ac:dyDescent="0.2">
      <c r="B1018" s="227" t="s">
        <v>209</v>
      </c>
      <c r="C1018" s="71"/>
      <c r="D1018" s="76"/>
      <c r="E1018" s="76"/>
      <c r="F1018" s="76"/>
      <c r="G1018" s="227"/>
      <c r="H1018" s="76"/>
      <c r="I1018" s="227"/>
      <c r="J1018" s="76"/>
      <c r="K1018" s="76"/>
    </row>
    <row r="1019" spans="2:11" ht="15" customHeight="1" x14ac:dyDescent="0.2">
      <c r="B1019" s="75">
        <v>2020</v>
      </c>
      <c r="C1019" s="71"/>
      <c r="D1019" s="180">
        <v>3751</v>
      </c>
      <c r="E1019" s="180"/>
      <c r="F1019" s="180">
        <v>7866</v>
      </c>
      <c r="G1019" s="66"/>
      <c r="H1019" s="180">
        <v>416454.00199999998</v>
      </c>
      <c r="I1019" s="66"/>
      <c r="J1019" s="180">
        <v>80672.346000000005</v>
      </c>
      <c r="K1019" s="76"/>
    </row>
    <row r="1020" spans="2:11" ht="15" customHeight="1" x14ac:dyDescent="0.2">
      <c r="B1020" s="75">
        <v>2019</v>
      </c>
      <c r="C1020" s="244"/>
      <c r="D1020" s="180">
        <v>3732</v>
      </c>
      <c r="E1020" s="180"/>
      <c r="F1020" s="180">
        <v>7943</v>
      </c>
      <c r="G1020" s="66"/>
      <c r="H1020" s="180">
        <v>481464.74200000003</v>
      </c>
      <c r="I1020" s="66"/>
      <c r="J1020" s="180">
        <v>117552.76700000001</v>
      </c>
      <c r="K1020" s="76"/>
    </row>
    <row r="1021" spans="2:11" ht="15" customHeight="1" x14ac:dyDescent="0.2">
      <c r="B1021" s="75">
        <v>2018</v>
      </c>
      <c r="C1021" s="71"/>
      <c r="D1021" s="76">
        <v>3630</v>
      </c>
      <c r="E1021" s="76"/>
      <c r="F1021" s="180">
        <v>7636</v>
      </c>
      <c r="G1021" s="68"/>
      <c r="H1021" s="180">
        <v>469159.57799999998</v>
      </c>
      <c r="I1021" s="68"/>
      <c r="J1021" s="76">
        <v>126222.375</v>
      </c>
      <c r="K1021" s="76"/>
    </row>
    <row r="1022" spans="2:11" ht="15" customHeight="1" x14ac:dyDescent="0.2">
      <c r="B1022" s="75">
        <v>2017</v>
      </c>
      <c r="C1022" s="71"/>
      <c r="D1022" s="76">
        <v>3431</v>
      </c>
      <c r="E1022" s="76" t="s">
        <v>50</v>
      </c>
      <c r="F1022" s="76">
        <v>7083</v>
      </c>
      <c r="G1022" s="227" t="s">
        <v>50</v>
      </c>
      <c r="H1022" s="76">
        <v>435459.92099999997</v>
      </c>
      <c r="I1022" s="227" t="s">
        <v>50</v>
      </c>
      <c r="J1022" s="76">
        <v>105572.45699999999</v>
      </c>
      <c r="K1022" s="76" t="s">
        <v>50</v>
      </c>
    </row>
    <row r="1023" spans="2:11" ht="15" customHeight="1" x14ac:dyDescent="0.2">
      <c r="B1023" s="44">
        <v>2016</v>
      </c>
      <c r="C1023" s="71"/>
      <c r="D1023" s="177">
        <v>3277</v>
      </c>
      <c r="E1023" s="177" t="s">
        <v>50</v>
      </c>
      <c r="F1023" s="177">
        <v>6872</v>
      </c>
      <c r="G1023" s="227" t="s">
        <v>50</v>
      </c>
      <c r="H1023" s="177">
        <v>406600.054</v>
      </c>
      <c r="I1023" s="227" t="s">
        <v>50</v>
      </c>
      <c r="J1023" s="177">
        <v>105815.34600000001</v>
      </c>
      <c r="K1023" s="177" t="s">
        <v>50</v>
      </c>
    </row>
    <row r="1024" spans="2:11" ht="15" customHeight="1" x14ac:dyDescent="0.2">
      <c r="B1024" s="44">
        <v>2015</v>
      </c>
      <c r="C1024" s="71"/>
      <c r="D1024" s="177">
        <v>3186</v>
      </c>
      <c r="E1024" s="177" t="s">
        <v>50</v>
      </c>
      <c r="F1024" s="177">
        <v>6721</v>
      </c>
      <c r="G1024" s="227" t="s">
        <v>50</v>
      </c>
      <c r="H1024" s="177">
        <v>392615.93</v>
      </c>
      <c r="I1024" s="227" t="s">
        <v>50</v>
      </c>
      <c r="J1024" s="177">
        <v>97246.07</v>
      </c>
      <c r="K1024" s="177" t="s">
        <v>50</v>
      </c>
    </row>
    <row r="1025" spans="1:11" s="68" customFormat="1" ht="15" customHeight="1" outlineLevel="1" x14ac:dyDescent="0.2">
      <c r="A1025" s="11"/>
      <c r="B1025" s="228" t="s">
        <v>17</v>
      </c>
      <c r="C1025" s="71"/>
      <c r="D1025" s="76"/>
      <c r="E1025" s="76"/>
      <c r="F1025" s="11"/>
      <c r="H1025" s="11"/>
      <c r="J1025" s="76"/>
      <c r="K1025" s="11"/>
    </row>
    <row r="1026" spans="1:11" s="68" customFormat="1" ht="15" customHeight="1" outlineLevel="1" x14ac:dyDescent="0.2">
      <c r="A1026" s="11"/>
      <c r="B1026" s="75">
        <v>2020</v>
      </c>
      <c r="C1026" s="71"/>
      <c r="D1026" s="180">
        <v>242</v>
      </c>
      <c r="E1026" s="180"/>
      <c r="F1026" s="180">
        <v>458</v>
      </c>
      <c r="G1026" s="66"/>
      <c r="H1026" s="180">
        <v>18426.606</v>
      </c>
      <c r="I1026" s="66"/>
      <c r="J1026" s="180">
        <v>5042.9740000000002</v>
      </c>
      <c r="K1026" s="11"/>
    </row>
    <row r="1027" spans="1:11" s="68" customFormat="1" ht="15" customHeight="1" outlineLevel="1" x14ac:dyDescent="0.2">
      <c r="A1027" s="11"/>
      <c r="B1027" s="75">
        <v>2019</v>
      </c>
      <c r="C1027" s="244"/>
      <c r="D1027" s="180">
        <v>251</v>
      </c>
      <c r="E1027" s="180"/>
      <c r="F1027" s="180">
        <v>515</v>
      </c>
      <c r="G1027" s="66"/>
      <c r="H1027" s="180">
        <v>19840.988000000001</v>
      </c>
      <c r="I1027" s="66"/>
      <c r="J1027" s="180">
        <v>5907.0129999999999</v>
      </c>
      <c r="K1027" s="11"/>
    </row>
    <row r="1028" spans="1:11" s="68" customFormat="1" ht="15" customHeight="1" outlineLevel="1" x14ac:dyDescent="0.2">
      <c r="A1028" s="11"/>
      <c r="B1028" s="75">
        <v>2018</v>
      </c>
      <c r="C1028" s="71"/>
      <c r="D1028" s="76">
        <v>251</v>
      </c>
      <c r="E1028" s="76"/>
      <c r="F1028" s="180">
        <v>530</v>
      </c>
      <c r="H1028" s="180">
        <v>19888.414000000001</v>
      </c>
      <c r="J1028" s="76">
        <v>5840.424</v>
      </c>
      <c r="K1028" s="11"/>
    </row>
    <row r="1029" spans="1:11" ht="15" customHeight="1" outlineLevel="1" x14ac:dyDescent="0.2">
      <c r="B1029" s="75">
        <v>2017</v>
      </c>
      <c r="C1029" s="71"/>
      <c r="D1029" s="76">
        <v>239</v>
      </c>
      <c r="E1029" s="76" t="s">
        <v>50</v>
      </c>
      <c r="F1029" s="76">
        <v>494</v>
      </c>
      <c r="G1029" s="228" t="s">
        <v>50</v>
      </c>
      <c r="H1029" s="76">
        <v>17820.434000000001</v>
      </c>
      <c r="I1029" s="228" t="s">
        <v>50</v>
      </c>
      <c r="J1029" s="76">
        <v>4905.6689999999999</v>
      </c>
      <c r="K1029" s="76" t="s">
        <v>50</v>
      </c>
    </row>
    <row r="1030" spans="1:11" ht="15" customHeight="1" outlineLevel="1" x14ac:dyDescent="0.2">
      <c r="B1030" s="44">
        <v>2016</v>
      </c>
      <c r="C1030" s="71"/>
      <c r="D1030" s="177">
        <v>228</v>
      </c>
      <c r="E1030" s="177" t="s">
        <v>50</v>
      </c>
      <c r="F1030" s="177">
        <v>440</v>
      </c>
      <c r="G1030" s="228" t="s">
        <v>50</v>
      </c>
      <c r="H1030" s="177">
        <v>15756.477000000001</v>
      </c>
      <c r="I1030" s="228" t="s">
        <v>50</v>
      </c>
      <c r="J1030" s="177">
        <v>3474.4009999999998</v>
      </c>
      <c r="K1030" s="177" t="s">
        <v>50</v>
      </c>
    </row>
    <row r="1031" spans="1:11" ht="15" customHeight="1" outlineLevel="1" x14ac:dyDescent="0.2">
      <c r="B1031" s="44">
        <v>2015</v>
      </c>
      <c r="C1031" s="71"/>
      <c r="D1031" s="177">
        <v>227</v>
      </c>
      <c r="E1031" s="177" t="s">
        <v>50</v>
      </c>
      <c r="F1031" s="177">
        <v>373</v>
      </c>
      <c r="G1031" s="228" t="s">
        <v>50</v>
      </c>
      <c r="H1031" s="177">
        <v>16763.077000000001</v>
      </c>
      <c r="I1031" s="228" t="s">
        <v>50</v>
      </c>
      <c r="J1031" s="177">
        <v>3573.0479999999998</v>
      </c>
      <c r="K1031" s="177" t="s">
        <v>50</v>
      </c>
    </row>
    <row r="1032" spans="1:11" ht="15" customHeight="1" outlineLevel="1" x14ac:dyDescent="0.2">
      <c r="B1032" s="228" t="s">
        <v>18</v>
      </c>
      <c r="C1032" s="71"/>
      <c r="D1032" s="76"/>
      <c r="E1032" s="76"/>
      <c r="F1032" s="76"/>
      <c r="G1032" s="228"/>
      <c r="H1032" s="76"/>
      <c r="I1032" s="228"/>
      <c r="J1032" s="76"/>
      <c r="K1032" s="76"/>
    </row>
    <row r="1033" spans="1:11" ht="15" customHeight="1" outlineLevel="1" x14ac:dyDescent="0.2">
      <c r="B1033" s="75">
        <v>2020</v>
      </c>
      <c r="C1033" s="71"/>
      <c r="D1033" s="76">
        <v>0</v>
      </c>
      <c r="E1033" s="180"/>
      <c r="F1033" s="76">
        <v>0</v>
      </c>
      <c r="G1033" s="66"/>
      <c r="H1033" s="76">
        <v>0</v>
      </c>
      <c r="I1033" s="66"/>
      <c r="J1033" s="76">
        <v>0</v>
      </c>
      <c r="K1033" s="76"/>
    </row>
    <row r="1034" spans="1:11" ht="15" customHeight="1" outlineLevel="1" x14ac:dyDescent="0.2">
      <c r="B1034" s="75">
        <v>2019</v>
      </c>
      <c r="C1034" s="244"/>
      <c r="D1034" s="76">
        <v>0</v>
      </c>
      <c r="E1034" s="76"/>
      <c r="F1034" s="76">
        <v>0</v>
      </c>
      <c r="G1034" s="76"/>
      <c r="H1034" s="76">
        <v>0</v>
      </c>
      <c r="I1034" s="76"/>
      <c r="J1034" s="76">
        <v>0</v>
      </c>
      <c r="K1034" s="76"/>
    </row>
    <row r="1035" spans="1:11" ht="15" customHeight="1" outlineLevel="1" x14ac:dyDescent="0.2">
      <c r="B1035" s="75">
        <v>2018</v>
      </c>
      <c r="C1035" s="71"/>
      <c r="D1035" s="76">
        <v>0</v>
      </c>
      <c r="E1035" s="76"/>
      <c r="F1035" s="76">
        <v>0</v>
      </c>
      <c r="G1035" s="68"/>
      <c r="H1035" s="76">
        <v>0</v>
      </c>
      <c r="I1035" s="68"/>
      <c r="J1035" s="76">
        <v>0</v>
      </c>
      <c r="K1035" s="76"/>
    </row>
    <row r="1036" spans="1:11" ht="15" customHeight="1" outlineLevel="1" x14ac:dyDescent="0.2">
      <c r="B1036" s="75">
        <v>2017</v>
      </c>
      <c r="C1036" s="71"/>
      <c r="D1036" s="76">
        <v>0</v>
      </c>
      <c r="E1036" s="76" t="s">
        <v>50</v>
      </c>
      <c r="F1036" s="76">
        <v>0</v>
      </c>
      <c r="G1036" s="228" t="s">
        <v>50</v>
      </c>
      <c r="H1036" s="76">
        <v>0</v>
      </c>
      <c r="I1036" s="228" t="s">
        <v>50</v>
      </c>
      <c r="J1036" s="76">
        <v>0</v>
      </c>
      <c r="K1036" s="76" t="s">
        <v>50</v>
      </c>
    </row>
    <row r="1037" spans="1:11" ht="15" customHeight="1" outlineLevel="1" x14ac:dyDescent="0.2">
      <c r="B1037" s="44">
        <v>2016</v>
      </c>
      <c r="C1037" s="71"/>
      <c r="D1037" s="76">
        <v>0</v>
      </c>
      <c r="E1037" s="76" t="s">
        <v>50</v>
      </c>
      <c r="F1037" s="76">
        <v>0</v>
      </c>
      <c r="G1037" s="228" t="s">
        <v>50</v>
      </c>
      <c r="H1037" s="76">
        <v>0</v>
      </c>
      <c r="I1037" s="228" t="s">
        <v>50</v>
      </c>
      <c r="J1037" s="76">
        <v>0</v>
      </c>
      <c r="K1037" s="76" t="s">
        <v>50</v>
      </c>
    </row>
    <row r="1038" spans="1:11" ht="15" customHeight="1" outlineLevel="1" x14ac:dyDescent="0.2">
      <c r="B1038" s="44">
        <v>2015</v>
      </c>
      <c r="C1038" s="71"/>
      <c r="D1038" s="76">
        <v>0</v>
      </c>
      <c r="E1038" s="76" t="s">
        <v>50</v>
      </c>
      <c r="F1038" s="76">
        <v>0</v>
      </c>
      <c r="G1038" s="228" t="s">
        <v>50</v>
      </c>
      <c r="H1038" s="76">
        <v>0</v>
      </c>
      <c r="I1038" s="228" t="s">
        <v>50</v>
      </c>
      <c r="J1038" s="76">
        <v>0</v>
      </c>
      <c r="K1038" s="76" t="s">
        <v>50</v>
      </c>
    </row>
    <row r="1039" spans="1:11" ht="15" customHeight="1" outlineLevel="1" x14ac:dyDescent="0.2">
      <c r="B1039" s="228" t="s">
        <v>19</v>
      </c>
      <c r="C1039" s="71"/>
      <c r="D1039" s="76"/>
      <c r="E1039" s="76"/>
      <c r="F1039" s="76"/>
      <c r="G1039" s="228"/>
      <c r="H1039" s="76"/>
      <c r="I1039" s="228"/>
      <c r="J1039" s="76"/>
      <c r="K1039" s="76"/>
    </row>
    <row r="1040" spans="1:11" ht="15" customHeight="1" outlineLevel="1" x14ac:dyDescent="0.2">
      <c r="B1040" s="75">
        <v>2020</v>
      </c>
      <c r="C1040" s="71"/>
      <c r="D1040" s="180">
        <v>134</v>
      </c>
      <c r="E1040" s="180"/>
      <c r="F1040" s="180">
        <v>742</v>
      </c>
      <c r="G1040" s="66"/>
      <c r="H1040" s="180">
        <v>54843.347999999998</v>
      </c>
      <c r="I1040" s="66"/>
      <c r="J1040" s="180">
        <v>11377.55</v>
      </c>
      <c r="K1040" s="76"/>
    </row>
    <row r="1041" spans="2:11" ht="15" customHeight="1" outlineLevel="1" x14ac:dyDescent="0.2">
      <c r="B1041" s="75">
        <v>2019</v>
      </c>
      <c r="C1041" s="244"/>
      <c r="D1041" s="180">
        <v>127</v>
      </c>
      <c r="E1041" s="180"/>
      <c r="F1041" s="180">
        <v>745</v>
      </c>
      <c r="G1041" s="66"/>
      <c r="H1041" s="180">
        <v>61919.995000000003</v>
      </c>
      <c r="I1041" s="66"/>
      <c r="J1041" s="180">
        <v>15201.089</v>
      </c>
      <c r="K1041" s="76"/>
    </row>
    <row r="1042" spans="2:11" ht="15" customHeight="1" outlineLevel="1" x14ac:dyDescent="0.2">
      <c r="B1042" s="75">
        <v>2018</v>
      </c>
      <c r="C1042" s="71"/>
      <c r="D1042" s="76">
        <v>132</v>
      </c>
      <c r="E1042" s="76"/>
      <c r="F1042" s="180">
        <v>713</v>
      </c>
      <c r="G1042" s="68"/>
      <c r="H1042" s="180">
        <v>57879.195</v>
      </c>
      <c r="I1042" s="68"/>
      <c r="J1042" s="76">
        <v>14127.608</v>
      </c>
      <c r="K1042" s="76"/>
    </row>
    <row r="1043" spans="2:11" ht="15" customHeight="1" outlineLevel="1" x14ac:dyDescent="0.2">
      <c r="B1043" s="75">
        <v>2017</v>
      </c>
      <c r="C1043" s="71"/>
      <c r="D1043" s="76">
        <v>123</v>
      </c>
      <c r="E1043" s="76" t="s">
        <v>50</v>
      </c>
      <c r="F1043" s="76">
        <v>661</v>
      </c>
      <c r="G1043" s="228" t="s">
        <v>50</v>
      </c>
      <c r="H1043" s="76">
        <v>57336.819000000003</v>
      </c>
      <c r="I1043" s="228" t="s">
        <v>50</v>
      </c>
      <c r="J1043" s="76">
        <v>13673.213</v>
      </c>
      <c r="K1043" s="76" t="s">
        <v>50</v>
      </c>
    </row>
    <row r="1044" spans="2:11" ht="15" customHeight="1" outlineLevel="1" x14ac:dyDescent="0.2">
      <c r="B1044" s="44">
        <v>2016</v>
      </c>
      <c r="C1044" s="71"/>
      <c r="D1044" s="177">
        <v>122</v>
      </c>
      <c r="E1044" s="177" t="s">
        <v>50</v>
      </c>
      <c r="F1044" s="177">
        <v>646</v>
      </c>
      <c r="G1044" s="228" t="s">
        <v>50</v>
      </c>
      <c r="H1044" s="177">
        <v>52514.078000000001</v>
      </c>
      <c r="I1044" s="228" t="s">
        <v>50</v>
      </c>
      <c r="J1044" s="177">
        <v>11864.565000000001</v>
      </c>
      <c r="K1044" s="177" t="s">
        <v>50</v>
      </c>
    </row>
    <row r="1045" spans="2:11" ht="15" customHeight="1" outlineLevel="1" x14ac:dyDescent="0.2">
      <c r="B1045" s="44">
        <v>2015</v>
      </c>
      <c r="C1045" s="71"/>
      <c r="D1045" s="177">
        <v>125</v>
      </c>
      <c r="E1045" s="177" t="s">
        <v>50</v>
      </c>
      <c r="F1045" s="177">
        <v>664</v>
      </c>
      <c r="G1045" s="228" t="s">
        <v>50</v>
      </c>
      <c r="H1045" s="177">
        <v>52760.385999999999</v>
      </c>
      <c r="I1045" s="228" t="s">
        <v>50</v>
      </c>
      <c r="J1045" s="177">
        <v>11057.739</v>
      </c>
      <c r="K1045" s="177" t="s">
        <v>50</v>
      </c>
    </row>
    <row r="1046" spans="2:11" ht="15" customHeight="1" outlineLevel="1" x14ac:dyDescent="0.2">
      <c r="B1046" s="228" t="s">
        <v>20</v>
      </c>
      <c r="C1046" s="71"/>
      <c r="D1046" s="76"/>
      <c r="E1046" s="76"/>
      <c r="F1046" s="76"/>
      <c r="G1046" s="228"/>
      <c r="H1046" s="76"/>
      <c r="I1046" s="228"/>
      <c r="J1046" s="76"/>
      <c r="K1046" s="76"/>
    </row>
    <row r="1047" spans="2:11" ht="15" customHeight="1" outlineLevel="1" x14ac:dyDescent="0.2">
      <c r="B1047" s="75">
        <v>2020</v>
      </c>
      <c r="C1047" s="71"/>
      <c r="D1047" s="180">
        <v>7</v>
      </c>
      <c r="E1047" s="180"/>
      <c r="F1047" s="180">
        <v>7</v>
      </c>
      <c r="G1047" s="66"/>
      <c r="H1047" s="180">
        <v>14.166</v>
      </c>
      <c r="I1047" s="66"/>
      <c r="J1047" s="180">
        <v>11.054</v>
      </c>
      <c r="K1047" s="76"/>
    </row>
    <row r="1048" spans="2:11" ht="15" customHeight="1" outlineLevel="1" x14ac:dyDescent="0.2">
      <c r="B1048" s="75">
        <v>2019</v>
      </c>
      <c r="C1048" s="244"/>
      <c r="D1048" s="180">
        <v>8</v>
      </c>
      <c r="E1048" s="180"/>
      <c r="F1048" s="180">
        <v>8</v>
      </c>
      <c r="G1048" s="66"/>
      <c r="H1048" s="180">
        <v>59.819000000000003</v>
      </c>
      <c r="I1048" s="66"/>
      <c r="J1048" s="180">
        <v>45.667000000000002</v>
      </c>
      <c r="K1048" s="76"/>
    </row>
    <row r="1049" spans="2:11" ht="15" customHeight="1" outlineLevel="1" x14ac:dyDescent="0.2">
      <c r="B1049" s="75">
        <v>2018</v>
      </c>
      <c r="C1049" s="71"/>
      <c r="D1049" s="76">
        <v>8</v>
      </c>
      <c r="E1049" s="76"/>
      <c r="F1049" s="180">
        <v>8</v>
      </c>
      <c r="G1049" s="68"/>
      <c r="H1049" s="180">
        <v>50.01</v>
      </c>
      <c r="I1049" s="68"/>
      <c r="J1049" s="76">
        <v>38.064999999999998</v>
      </c>
      <c r="K1049" s="76"/>
    </row>
    <row r="1050" spans="2:11" ht="15" customHeight="1" outlineLevel="1" x14ac:dyDescent="0.2">
      <c r="B1050" s="75">
        <v>2017</v>
      </c>
      <c r="C1050" s="71"/>
      <c r="D1050" s="76">
        <v>5</v>
      </c>
      <c r="E1050" s="76" t="s">
        <v>50</v>
      </c>
      <c r="F1050" s="76">
        <v>5</v>
      </c>
      <c r="G1050" s="228" t="s">
        <v>50</v>
      </c>
      <c r="H1050" s="76">
        <v>32.720999999999997</v>
      </c>
      <c r="I1050" s="228" t="s">
        <v>50</v>
      </c>
      <c r="J1050" s="76">
        <v>25.201000000000001</v>
      </c>
      <c r="K1050" s="76" t="s">
        <v>50</v>
      </c>
    </row>
    <row r="1051" spans="2:11" ht="15" customHeight="1" outlineLevel="1" x14ac:dyDescent="0.2">
      <c r="B1051" s="44">
        <v>2016</v>
      </c>
      <c r="C1051" s="71"/>
      <c r="D1051" s="177">
        <v>6</v>
      </c>
      <c r="E1051" s="177" t="s">
        <v>50</v>
      </c>
      <c r="F1051" s="177">
        <v>6</v>
      </c>
      <c r="G1051" s="228" t="s">
        <v>50</v>
      </c>
      <c r="H1051" s="177">
        <v>19.204000000000001</v>
      </c>
      <c r="I1051" s="228" t="s">
        <v>50</v>
      </c>
      <c r="J1051" s="177">
        <v>15.03</v>
      </c>
      <c r="K1051" s="177" t="s">
        <v>50</v>
      </c>
    </row>
    <row r="1052" spans="2:11" ht="15" customHeight="1" outlineLevel="1" x14ac:dyDescent="0.2">
      <c r="B1052" s="44">
        <v>2015</v>
      </c>
      <c r="C1052" s="71"/>
      <c r="D1052" s="177">
        <v>1</v>
      </c>
      <c r="E1052" s="177" t="s">
        <v>50</v>
      </c>
      <c r="F1052" s="76" t="s">
        <v>37</v>
      </c>
      <c r="G1052" s="228"/>
      <c r="H1052" s="76" t="s">
        <v>37</v>
      </c>
      <c r="I1052" s="228"/>
      <c r="J1052" s="76" t="s">
        <v>37</v>
      </c>
      <c r="K1052" s="76"/>
    </row>
    <row r="1053" spans="2:11" ht="15" customHeight="1" outlineLevel="1" x14ac:dyDescent="0.2">
      <c r="B1053" s="228" t="s">
        <v>21</v>
      </c>
      <c r="C1053" s="71"/>
      <c r="D1053" s="76"/>
      <c r="E1053" s="76"/>
      <c r="F1053" s="76"/>
      <c r="G1053" s="228"/>
      <c r="H1053" s="76"/>
      <c r="I1053" s="228"/>
      <c r="J1053" s="76"/>
      <c r="K1053" s="76"/>
    </row>
    <row r="1054" spans="2:11" ht="15" customHeight="1" outlineLevel="1" x14ac:dyDescent="0.2">
      <c r="B1054" s="75">
        <v>2020</v>
      </c>
      <c r="C1054" s="71"/>
      <c r="D1054" s="180">
        <v>4</v>
      </c>
      <c r="E1054" s="180"/>
      <c r="F1054" s="76">
        <v>0</v>
      </c>
      <c r="G1054" s="66"/>
      <c r="H1054" s="76">
        <v>0</v>
      </c>
      <c r="I1054" s="66"/>
      <c r="J1054" s="76">
        <v>0</v>
      </c>
      <c r="K1054" s="76"/>
    </row>
    <row r="1055" spans="2:11" ht="15" customHeight="1" outlineLevel="1" x14ac:dyDescent="0.2">
      <c r="B1055" s="75">
        <v>2019</v>
      </c>
      <c r="C1055" s="244"/>
      <c r="D1055" s="180">
        <v>3</v>
      </c>
      <c r="E1055" s="180"/>
      <c r="F1055" s="76">
        <v>45</v>
      </c>
      <c r="G1055" s="66"/>
      <c r="H1055" s="180">
        <v>2359.1550000000002</v>
      </c>
      <c r="I1055" s="66"/>
      <c r="J1055" s="180">
        <v>1136.8610000000001</v>
      </c>
      <c r="K1055" s="76"/>
    </row>
    <row r="1056" spans="2:11" ht="15" customHeight="1" outlineLevel="1" x14ac:dyDescent="0.2">
      <c r="B1056" s="75">
        <v>2018</v>
      </c>
      <c r="C1056" s="71"/>
      <c r="D1056" s="76">
        <v>3</v>
      </c>
      <c r="E1056" s="76"/>
      <c r="F1056" s="76">
        <v>36</v>
      </c>
      <c r="G1056" s="68"/>
      <c r="H1056" s="180">
        <v>1922.3720000000001</v>
      </c>
      <c r="I1056" s="68"/>
      <c r="J1056" s="76">
        <v>855.81200000000001</v>
      </c>
      <c r="K1056" s="76"/>
    </row>
    <row r="1057" spans="2:11" ht="15" customHeight="1" outlineLevel="1" x14ac:dyDescent="0.2">
      <c r="B1057" s="75">
        <v>2017</v>
      </c>
      <c r="C1057" s="71"/>
      <c r="D1057" s="76">
        <v>3</v>
      </c>
      <c r="E1057" s="76" t="s">
        <v>50</v>
      </c>
      <c r="F1057" s="76">
        <v>35</v>
      </c>
      <c r="G1057" s="228" t="s">
        <v>50</v>
      </c>
      <c r="H1057" s="76">
        <v>1778.8340000000001</v>
      </c>
      <c r="I1057" s="228" t="s">
        <v>50</v>
      </c>
      <c r="J1057" s="76">
        <v>691.327</v>
      </c>
      <c r="K1057" s="76" t="s">
        <v>50</v>
      </c>
    </row>
    <row r="1058" spans="2:11" ht="15" customHeight="1" outlineLevel="1" x14ac:dyDescent="0.2">
      <c r="B1058" s="44">
        <v>2016</v>
      </c>
      <c r="C1058" s="71"/>
      <c r="D1058" s="177">
        <v>3</v>
      </c>
      <c r="E1058" s="177" t="s">
        <v>50</v>
      </c>
      <c r="F1058" s="76">
        <v>29</v>
      </c>
      <c r="G1058" s="228" t="s">
        <v>50</v>
      </c>
      <c r="H1058" s="177">
        <v>1533.5630000000001</v>
      </c>
      <c r="I1058" s="228" t="s">
        <v>50</v>
      </c>
      <c r="J1058" s="177">
        <v>591.077</v>
      </c>
      <c r="K1058" s="177" t="s">
        <v>50</v>
      </c>
    </row>
    <row r="1059" spans="2:11" ht="15" customHeight="1" outlineLevel="1" x14ac:dyDescent="0.2">
      <c r="B1059" s="44">
        <v>2015</v>
      </c>
      <c r="C1059" s="71"/>
      <c r="D1059" s="177">
        <v>2</v>
      </c>
      <c r="E1059" s="177" t="s">
        <v>50</v>
      </c>
      <c r="F1059" s="76" t="s">
        <v>37</v>
      </c>
      <c r="G1059" s="228"/>
      <c r="H1059" s="76" t="s">
        <v>37</v>
      </c>
      <c r="I1059" s="228"/>
      <c r="J1059" s="76" t="s">
        <v>37</v>
      </c>
      <c r="K1059" s="76"/>
    </row>
    <row r="1060" spans="2:11" ht="15" customHeight="1" outlineLevel="1" x14ac:dyDescent="0.2">
      <c r="B1060" s="228" t="s">
        <v>22</v>
      </c>
      <c r="C1060" s="71"/>
      <c r="D1060" s="76"/>
      <c r="E1060" s="76"/>
      <c r="F1060" s="76"/>
      <c r="G1060" s="228"/>
      <c r="H1060" s="76"/>
      <c r="I1060" s="228"/>
      <c r="J1060" s="76"/>
      <c r="K1060" s="76"/>
    </row>
    <row r="1061" spans="2:11" ht="15" customHeight="1" outlineLevel="1" x14ac:dyDescent="0.2">
      <c r="B1061" s="75">
        <v>2020</v>
      </c>
      <c r="C1061" s="71"/>
      <c r="D1061" s="180">
        <v>138</v>
      </c>
      <c r="E1061" s="180"/>
      <c r="F1061" s="76">
        <v>589</v>
      </c>
      <c r="G1061" s="66"/>
      <c r="H1061" s="180">
        <v>30165.148000000001</v>
      </c>
      <c r="I1061" s="66"/>
      <c r="J1061" s="180">
        <v>8798.9850000000006</v>
      </c>
      <c r="K1061" s="76"/>
    </row>
    <row r="1062" spans="2:11" ht="15" customHeight="1" outlineLevel="1" x14ac:dyDescent="0.2">
      <c r="B1062" s="75">
        <v>2019</v>
      </c>
      <c r="C1062" s="244"/>
      <c r="D1062" s="180">
        <v>136</v>
      </c>
      <c r="E1062" s="180"/>
      <c r="F1062" s="76">
        <v>497</v>
      </c>
      <c r="G1062" s="66"/>
      <c r="H1062" s="180">
        <v>21514.739000000001</v>
      </c>
      <c r="I1062" s="66"/>
      <c r="J1062" s="180">
        <v>8027.107</v>
      </c>
      <c r="K1062" s="76"/>
    </row>
    <row r="1063" spans="2:11" ht="15" customHeight="1" outlineLevel="1" x14ac:dyDescent="0.2">
      <c r="B1063" s="75">
        <v>2018</v>
      </c>
      <c r="C1063" s="71"/>
      <c r="D1063" s="76">
        <v>131</v>
      </c>
      <c r="E1063" s="76"/>
      <c r="F1063" s="76">
        <v>443</v>
      </c>
      <c r="G1063" s="68"/>
      <c r="H1063" s="180">
        <v>17853.347000000002</v>
      </c>
      <c r="I1063" s="68"/>
      <c r="J1063" s="76">
        <v>5821.8069999999998</v>
      </c>
      <c r="K1063" s="76"/>
    </row>
    <row r="1064" spans="2:11" ht="15" customHeight="1" outlineLevel="1" x14ac:dyDescent="0.2">
      <c r="B1064" s="75">
        <v>2017</v>
      </c>
      <c r="C1064" s="71"/>
      <c r="D1064" s="76">
        <v>130</v>
      </c>
      <c r="E1064" s="76" t="s">
        <v>50</v>
      </c>
      <c r="F1064" s="76">
        <v>364</v>
      </c>
      <c r="G1064" s="228" t="s">
        <v>50</v>
      </c>
      <c r="H1064" s="76">
        <v>14960.362999999999</v>
      </c>
      <c r="I1064" s="228" t="s">
        <v>50</v>
      </c>
      <c r="J1064" s="76">
        <v>4688.6239999999998</v>
      </c>
      <c r="K1064" s="76" t="s">
        <v>50</v>
      </c>
    </row>
    <row r="1065" spans="2:11" ht="15" customHeight="1" outlineLevel="1" x14ac:dyDescent="0.2">
      <c r="B1065" s="44">
        <v>2016</v>
      </c>
      <c r="C1065" s="71"/>
      <c r="D1065" s="177">
        <v>135</v>
      </c>
      <c r="E1065" s="177" t="s">
        <v>50</v>
      </c>
      <c r="F1065" s="76">
        <v>435</v>
      </c>
      <c r="G1065" s="228" t="s">
        <v>50</v>
      </c>
      <c r="H1065" s="177">
        <v>16300.909</v>
      </c>
      <c r="I1065" s="228" t="s">
        <v>50</v>
      </c>
      <c r="J1065" s="177">
        <v>5914.6850000000004</v>
      </c>
      <c r="K1065" s="177" t="s">
        <v>50</v>
      </c>
    </row>
    <row r="1066" spans="2:11" ht="15" customHeight="1" outlineLevel="1" x14ac:dyDescent="0.2">
      <c r="B1066" s="44">
        <v>2015</v>
      </c>
      <c r="C1066" s="71"/>
      <c r="D1066" s="177">
        <v>142</v>
      </c>
      <c r="E1066" s="177" t="s">
        <v>50</v>
      </c>
      <c r="F1066" s="76">
        <v>490</v>
      </c>
      <c r="G1066" s="228" t="s">
        <v>50</v>
      </c>
      <c r="H1066" s="177">
        <v>19064.332999999999</v>
      </c>
      <c r="I1066" s="228" t="s">
        <v>50</v>
      </c>
      <c r="J1066" s="177">
        <v>6047.4170000000004</v>
      </c>
      <c r="K1066" s="177" t="s">
        <v>50</v>
      </c>
    </row>
    <row r="1067" spans="2:11" ht="15" customHeight="1" outlineLevel="1" x14ac:dyDescent="0.2">
      <c r="B1067" s="228" t="s">
        <v>23</v>
      </c>
      <c r="C1067" s="71"/>
      <c r="D1067" s="76"/>
      <c r="E1067" s="76"/>
      <c r="F1067" s="76"/>
      <c r="G1067" s="228"/>
      <c r="H1067" s="76"/>
      <c r="I1067" s="228"/>
      <c r="J1067" s="76"/>
      <c r="K1067" s="76"/>
    </row>
    <row r="1068" spans="2:11" ht="15" customHeight="1" outlineLevel="1" x14ac:dyDescent="0.2">
      <c r="B1068" s="75">
        <v>2020</v>
      </c>
      <c r="C1068" s="71"/>
      <c r="D1068" s="180">
        <v>493</v>
      </c>
      <c r="E1068" s="180"/>
      <c r="F1068" s="76">
        <v>1434</v>
      </c>
      <c r="G1068" s="66"/>
      <c r="H1068" s="180">
        <v>207369.899</v>
      </c>
      <c r="I1068" s="66"/>
      <c r="J1068" s="180">
        <v>11157.021000000001</v>
      </c>
      <c r="K1068" s="76"/>
    </row>
    <row r="1069" spans="2:11" ht="15" customHeight="1" outlineLevel="1" x14ac:dyDescent="0.2">
      <c r="B1069" s="75">
        <v>2019</v>
      </c>
      <c r="C1069" s="244"/>
      <c r="D1069" s="180">
        <v>490</v>
      </c>
      <c r="E1069" s="180"/>
      <c r="F1069" s="76">
        <v>1451</v>
      </c>
      <c r="G1069" s="66"/>
      <c r="H1069" s="180">
        <v>241946.71400000001</v>
      </c>
      <c r="I1069" s="66"/>
      <c r="J1069" s="180">
        <v>23063.878000000001</v>
      </c>
      <c r="K1069" s="76"/>
    </row>
    <row r="1070" spans="2:11" ht="15" customHeight="1" outlineLevel="1" x14ac:dyDescent="0.2">
      <c r="B1070" s="75">
        <v>2018</v>
      </c>
      <c r="C1070" s="71"/>
      <c r="D1070" s="76">
        <v>490</v>
      </c>
      <c r="E1070" s="76"/>
      <c r="F1070" s="76">
        <v>1451</v>
      </c>
      <c r="G1070" s="68"/>
      <c r="H1070" s="180">
        <v>229761.67199999999</v>
      </c>
      <c r="I1070" s="68"/>
      <c r="J1070" s="76">
        <v>34941.267999999996</v>
      </c>
      <c r="K1070" s="76"/>
    </row>
    <row r="1071" spans="2:11" ht="15" customHeight="1" outlineLevel="1" x14ac:dyDescent="0.2">
      <c r="B1071" s="75">
        <v>2017</v>
      </c>
      <c r="C1071" s="71"/>
      <c r="D1071" s="76">
        <v>466</v>
      </c>
      <c r="E1071" s="76" t="s">
        <v>50</v>
      </c>
      <c r="F1071" s="76">
        <v>1402</v>
      </c>
      <c r="G1071" s="228" t="s">
        <v>50</v>
      </c>
      <c r="H1071" s="76">
        <v>227727.64499999999</v>
      </c>
      <c r="I1071" s="228" t="s">
        <v>50</v>
      </c>
      <c r="J1071" s="76">
        <v>23056.16</v>
      </c>
      <c r="K1071" s="76" t="s">
        <v>50</v>
      </c>
    </row>
    <row r="1072" spans="2:11" ht="15" customHeight="1" outlineLevel="1" x14ac:dyDescent="0.2">
      <c r="B1072" s="44">
        <v>2016</v>
      </c>
      <c r="C1072" s="71"/>
      <c r="D1072" s="177">
        <v>465</v>
      </c>
      <c r="E1072" s="177" t="s">
        <v>50</v>
      </c>
      <c r="F1072" s="76">
        <v>1416</v>
      </c>
      <c r="G1072" s="228" t="s">
        <v>50</v>
      </c>
      <c r="H1072" s="177">
        <v>214784.70199999999</v>
      </c>
      <c r="I1072" s="228" t="s">
        <v>50</v>
      </c>
      <c r="J1072" s="177">
        <v>30941.27</v>
      </c>
      <c r="K1072" s="177" t="s">
        <v>50</v>
      </c>
    </row>
    <row r="1073" spans="2:11" ht="15" customHeight="1" outlineLevel="1" x14ac:dyDescent="0.2">
      <c r="B1073" s="44">
        <v>2015</v>
      </c>
      <c r="C1073" s="71"/>
      <c r="D1073" s="177">
        <v>458</v>
      </c>
      <c r="E1073" s="177" t="s">
        <v>50</v>
      </c>
      <c r="F1073" s="76">
        <v>1452</v>
      </c>
      <c r="G1073" s="228" t="s">
        <v>50</v>
      </c>
      <c r="H1073" s="177">
        <v>207666.24</v>
      </c>
      <c r="I1073" s="228" t="s">
        <v>50</v>
      </c>
      <c r="J1073" s="177">
        <v>30634.080000000002</v>
      </c>
      <c r="K1073" s="177" t="s">
        <v>50</v>
      </c>
    </row>
    <row r="1074" spans="2:11" ht="15" customHeight="1" outlineLevel="1" x14ac:dyDescent="0.2">
      <c r="B1074" s="228" t="s">
        <v>24</v>
      </c>
      <c r="C1074" s="71"/>
      <c r="D1074" s="76"/>
      <c r="E1074" s="76"/>
      <c r="F1074" s="76"/>
      <c r="G1074" s="228"/>
      <c r="H1074" s="76"/>
      <c r="I1074" s="228"/>
      <c r="J1074" s="76"/>
      <c r="K1074" s="76"/>
    </row>
    <row r="1075" spans="2:11" ht="15" customHeight="1" outlineLevel="1" x14ac:dyDescent="0.2">
      <c r="B1075" s="75">
        <v>2020</v>
      </c>
      <c r="C1075" s="71"/>
      <c r="D1075" s="180">
        <v>151</v>
      </c>
      <c r="E1075" s="180"/>
      <c r="F1075" s="76">
        <v>325</v>
      </c>
      <c r="G1075" s="66"/>
      <c r="H1075" s="180">
        <v>14966.859</v>
      </c>
      <c r="I1075" s="66"/>
      <c r="J1075" s="180">
        <v>3679.817</v>
      </c>
      <c r="K1075" s="76"/>
    </row>
    <row r="1076" spans="2:11" ht="15" customHeight="1" outlineLevel="1" x14ac:dyDescent="0.2">
      <c r="B1076" s="75">
        <v>2019</v>
      </c>
      <c r="C1076" s="244"/>
      <c r="D1076" s="180">
        <v>133</v>
      </c>
      <c r="E1076" s="180"/>
      <c r="F1076" s="76">
        <v>287</v>
      </c>
      <c r="G1076" s="66"/>
      <c r="H1076" s="180">
        <v>21977.468000000001</v>
      </c>
      <c r="I1076" s="66"/>
      <c r="J1076" s="180">
        <v>5041.2870000000003</v>
      </c>
      <c r="K1076" s="76"/>
    </row>
    <row r="1077" spans="2:11" ht="15" customHeight="1" outlineLevel="1" x14ac:dyDescent="0.2">
      <c r="B1077" s="75">
        <v>2018</v>
      </c>
      <c r="C1077" s="71"/>
      <c r="D1077" s="76">
        <v>134</v>
      </c>
      <c r="E1077" s="76"/>
      <c r="F1077" s="76">
        <v>263</v>
      </c>
      <c r="G1077" s="68"/>
      <c r="H1077" s="180">
        <v>31429.734</v>
      </c>
      <c r="I1077" s="68"/>
      <c r="J1077" s="76">
        <v>5415.6239999999998</v>
      </c>
      <c r="K1077" s="76"/>
    </row>
    <row r="1078" spans="2:11" ht="15" customHeight="1" outlineLevel="1" x14ac:dyDescent="0.2">
      <c r="B1078" s="75">
        <v>2017</v>
      </c>
      <c r="C1078" s="71"/>
      <c r="D1078" s="76">
        <v>135</v>
      </c>
      <c r="E1078" s="76" t="s">
        <v>50</v>
      </c>
      <c r="F1078" s="76">
        <v>248</v>
      </c>
      <c r="G1078" s="228" t="s">
        <v>50</v>
      </c>
      <c r="H1078" s="76">
        <v>16247.635</v>
      </c>
      <c r="I1078" s="228" t="s">
        <v>50</v>
      </c>
      <c r="J1078" s="76">
        <v>3997.9110000000001</v>
      </c>
      <c r="K1078" s="76" t="s">
        <v>50</v>
      </c>
    </row>
    <row r="1079" spans="2:11" ht="15" customHeight="1" outlineLevel="1" x14ac:dyDescent="0.2">
      <c r="B1079" s="44">
        <v>2016</v>
      </c>
      <c r="C1079" s="71"/>
      <c r="D1079" s="177">
        <v>134</v>
      </c>
      <c r="E1079" s="177" t="s">
        <v>50</v>
      </c>
      <c r="F1079" s="76">
        <v>260</v>
      </c>
      <c r="G1079" s="228" t="s">
        <v>50</v>
      </c>
      <c r="H1079" s="177">
        <v>15414.075000000001</v>
      </c>
      <c r="I1079" s="228" t="s">
        <v>50</v>
      </c>
      <c r="J1079" s="177">
        <v>4637.241</v>
      </c>
      <c r="K1079" s="177" t="s">
        <v>50</v>
      </c>
    </row>
    <row r="1080" spans="2:11" ht="15" customHeight="1" outlineLevel="1" x14ac:dyDescent="0.2">
      <c r="B1080" s="44">
        <v>2015</v>
      </c>
      <c r="C1080" s="71"/>
      <c r="D1080" s="177">
        <v>131</v>
      </c>
      <c r="E1080" s="177" t="s">
        <v>50</v>
      </c>
      <c r="F1080" s="76">
        <v>244</v>
      </c>
      <c r="G1080" s="228" t="s">
        <v>50</v>
      </c>
      <c r="H1080" s="177">
        <v>15179.906999999999</v>
      </c>
      <c r="I1080" s="228" t="s">
        <v>50</v>
      </c>
      <c r="J1080" s="177">
        <v>3686.9630000000002</v>
      </c>
      <c r="K1080" s="177" t="s">
        <v>50</v>
      </c>
    </row>
    <row r="1081" spans="2:11" ht="15" customHeight="1" outlineLevel="1" x14ac:dyDescent="0.2">
      <c r="B1081" s="228" t="s">
        <v>25</v>
      </c>
      <c r="C1081" s="71"/>
      <c r="D1081" s="76"/>
      <c r="E1081" s="76"/>
      <c r="F1081" s="76"/>
      <c r="G1081" s="228"/>
      <c r="H1081" s="76"/>
      <c r="I1081" s="228"/>
      <c r="J1081" s="76"/>
      <c r="K1081" s="76"/>
    </row>
    <row r="1082" spans="2:11" ht="15" customHeight="1" outlineLevel="1" x14ac:dyDescent="0.2">
      <c r="B1082" s="75">
        <v>2020</v>
      </c>
      <c r="C1082" s="71"/>
      <c r="D1082" s="180">
        <v>453</v>
      </c>
      <c r="E1082" s="180"/>
      <c r="F1082" s="76">
        <v>1506</v>
      </c>
      <c r="G1082" s="66"/>
      <c r="H1082" s="180">
        <v>35741.762000000002</v>
      </c>
      <c r="I1082" s="66"/>
      <c r="J1082" s="180">
        <v>12144.411</v>
      </c>
      <c r="K1082" s="76"/>
    </row>
    <row r="1083" spans="2:11" ht="15" customHeight="1" outlineLevel="1" x14ac:dyDescent="0.2">
      <c r="B1083" s="75">
        <v>2019</v>
      </c>
      <c r="C1083" s="244"/>
      <c r="D1083" s="180">
        <v>468</v>
      </c>
      <c r="E1083" s="180"/>
      <c r="F1083" s="76">
        <v>1695</v>
      </c>
      <c r="G1083" s="66"/>
      <c r="H1083" s="180">
        <v>66940.278999999995</v>
      </c>
      <c r="I1083" s="66"/>
      <c r="J1083" s="180">
        <v>33414.485000000001</v>
      </c>
      <c r="K1083" s="76"/>
    </row>
    <row r="1084" spans="2:11" ht="15" customHeight="1" outlineLevel="1" x14ac:dyDescent="0.2">
      <c r="B1084" s="75">
        <v>2018</v>
      </c>
      <c r="C1084" s="71"/>
      <c r="D1084" s="76">
        <v>444</v>
      </c>
      <c r="E1084" s="76"/>
      <c r="F1084" s="76">
        <v>1596</v>
      </c>
      <c r="G1084" s="68"/>
      <c r="H1084" s="180">
        <v>68254.149999999994</v>
      </c>
      <c r="I1084" s="68"/>
      <c r="J1084" s="76">
        <v>34354.826999999997</v>
      </c>
      <c r="K1084" s="76"/>
    </row>
    <row r="1085" spans="2:11" ht="15" customHeight="1" outlineLevel="1" x14ac:dyDescent="0.2">
      <c r="B1085" s="75">
        <v>2017</v>
      </c>
      <c r="C1085" s="71"/>
      <c r="D1085" s="76">
        <v>399</v>
      </c>
      <c r="E1085" s="76" t="s">
        <v>50</v>
      </c>
      <c r="F1085" s="76">
        <v>1446</v>
      </c>
      <c r="G1085" s="228" t="s">
        <v>50</v>
      </c>
      <c r="H1085" s="76">
        <v>62717.618000000002</v>
      </c>
      <c r="I1085" s="228" t="s">
        <v>50</v>
      </c>
      <c r="J1085" s="76">
        <v>32303.276999999998</v>
      </c>
      <c r="K1085" s="76" t="s">
        <v>50</v>
      </c>
    </row>
    <row r="1086" spans="2:11" ht="15" customHeight="1" outlineLevel="1" x14ac:dyDescent="0.2">
      <c r="B1086" s="44">
        <v>2016</v>
      </c>
      <c r="C1086" s="71"/>
      <c r="D1086" s="177">
        <v>344</v>
      </c>
      <c r="E1086" s="177" t="s">
        <v>50</v>
      </c>
      <c r="F1086" s="76">
        <v>1330</v>
      </c>
      <c r="G1086" s="228" t="s">
        <v>50</v>
      </c>
      <c r="H1086" s="177">
        <v>56400.112999999998</v>
      </c>
      <c r="I1086" s="228" t="s">
        <v>50</v>
      </c>
      <c r="J1086" s="177">
        <v>28554.241999999998</v>
      </c>
      <c r="K1086" s="177" t="s">
        <v>50</v>
      </c>
    </row>
    <row r="1087" spans="2:11" ht="15" customHeight="1" outlineLevel="1" x14ac:dyDescent="0.2">
      <c r="B1087" s="44">
        <v>2015</v>
      </c>
      <c r="C1087" s="71"/>
      <c r="D1087" s="177">
        <v>322</v>
      </c>
      <c r="E1087" s="177" t="s">
        <v>50</v>
      </c>
      <c r="F1087" s="76">
        <v>1292</v>
      </c>
      <c r="G1087" s="228" t="s">
        <v>50</v>
      </c>
      <c r="H1087" s="177">
        <v>49631.96</v>
      </c>
      <c r="I1087" s="228" t="s">
        <v>50</v>
      </c>
      <c r="J1087" s="177">
        <v>24141.58</v>
      </c>
      <c r="K1087" s="177" t="s">
        <v>50</v>
      </c>
    </row>
    <row r="1088" spans="2:11" ht="15" customHeight="1" outlineLevel="1" x14ac:dyDescent="0.2">
      <c r="B1088" s="228" t="s">
        <v>26</v>
      </c>
      <c r="C1088" s="71"/>
      <c r="D1088" s="76"/>
      <c r="E1088" s="76"/>
      <c r="F1088" s="76"/>
      <c r="G1088" s="228"/>
      <c r="H1088" s="76"/>
      <c r="I1088" s="228"/>
      <c r="J1088" s="76"/>
      <c r="K1088" s="76"/>
    </row>
    <row r="1089" spans="2:11" ht="15" customHeight="1" outlineLevel="1" x14ac:dyDescent="0.2">
      <c r="B1089" s="75">
        <v>2020</v>
      </c>
      <c r="C1089" s="71"/>
      <c r="D1089" s="180">
        <v>45</v>
      </c>
      <c r="E1089" s="180"/>
      <c r="F1089" s="76">
        <v>0</v>
      </c>
      <c r="G1089" s="66"/>
      <c r="H1089" s="76">
        <v>0</v>
      </c>
      <c r="I1089" s="66"/>
      <c r="J1089" s="76">
        <v>0</v>
      </c>
      <c r="K1089" s="76"/>
    </row>
    <row r="1090" spans="2:11" ht="15" customHeight="1" outlineLevel="1" x14ac:dyDescent="0.2">
      <c r="B1090" s="75">
        <v>2019</v>
      </c>
      <c r="C1090" s="244"/>
      <c r="D1090" s="180">
        <v>43</v>
      </c>
      <c r="E1090" s="180"/>
      <c r="F1090" s="76">
        <v>57</v>
      </c>
      <c r="G1090" s="66"/>
      <c r="H1090" s="180">
        <v>1428.127</v>
      </c>
      <c r="I1090" s="66"/>
      <c r="J1090" s="180">
        <v>774.19200000000001</v>
      </c>
      <c r="K1090" s="76"/>
    </row>
    <row r="1091" spans="2:11" ht="15" customHeight="1" outlineLevel="1" x14ac:dyDescent="0.2">
      <c r="B1091" s="75">
        <v>2018</v>
      </c>
      <c r="C1091" s="71"/>
      <c r="D1091" s="76">
        <v>34</v>
      </c>
      <c r="E1091" s="76"/>
      <c r="F1091" s="76">
        <v>41</v>
      </c>
      <c r="G1091" s="68"/>
      <c r="H1091" s="180">
        <v>1008.3150000000001</v>
      </c>
      <c r="I1091" s="68"/>
      <c r="J1091" s="76">
        <v>544.95299999999997</v>
      </c>
      <c r="K1091" s="76"/>
    </row>
    <row r="1092" spans="2:11" ht="15" customHeight="1" outlineLevel="1" x14ac:dyDescent="0.2">
      <c r="B1092" s="75">
        <v>2017</v>
      </c>
      <c r="C1092" s="71"/>
      <c r="D1092" s="76">
        <v>39</v>
      </c>
      <c r="E1092" s="76" t="s">
        <v>50</v>
      </c>
      <c r="F1092" s="76">
        <v>43</v>
      </c>
      <c r="G1092" s="228" t="s">
        <v>50</v>
      </c>
      <c r="H1092" s="76">
        <v>728.39099999999996</v>
      </c>
      <c r="I1092" s="228" t="s">
        <v>50</v>
      </c>
      <c r="J1092" s="76">
        <v>397.238</v>
      </c>
      <c r="K1092" s="76" t="s">
        <v>50</v>
      </c>
    </row>
    <row r="1093" spans="2:11" ht="15" customHeight="1" outlineLevel="1" x14ac:dyDescent="0.2">
      <c r="B1093" s="44">
        <v>2016</v>
      </c>
      <c r="C1093" s="71"/>
      <c r="D1093" s="177">
        <v>34</v>
      </c>
      <c r="E1093" s="177" t="s">
        <v>50</v>
      </c>
      <c r="F1093" s="76">
        <v>37</v>
      </c>
      <c r="G1093" s="228" t="s">
        <v>50</v>
      </c>
      <c r="H1093" s="177">
        <v>600.75300000000004</v>
      </c>
      <c r="I1093" s="228" t="s">
        <v>50</v>
      </c>
      <c r="J1093" s="177">
        <v>346.12099999999998</v>
      </c>
      <c r="K1093" s="177" t="s">
        <v>50</v>
      </c>
    </row>
    <row r="1094" spans="2:11" ht="15" customHeight="1" outlineLevel="1" x14ac:dyDescent="0.2">
      <c r="B1094" s="44">
        <v>2015</v>
      </c>
      <c r="C1094" s="71"/>
      <c r="D1094" s="177">
        <v>32</v>
      </c>
      <c r="E1094" s="177" t="s">
        <v>50</v>
      </c>
      <c r="F1094" s="76">
        <v>33</v>
      </c>
      <c r="G1094" s="228" t="s">
        <v>50</v>
      </c>
      <c r="H1094" s="177">
        <v>469.48</v>
      </c>
      <c r="I1094" s="228" t="s">
        <v>50</v>
      </c>
      <c r="J1094" s="177">
        <v>256.52300000000002</v>
      </c>
      <c r="K1094" s="177" t="s">
        <v>50</v>
      </c>
    </row>
    <row r="1095" spans="2:11" ht="15" customHeight="1" outlineLevel="1" x14ac:dyDescent="0.2">
      <c r="B1095" s="228" t="s">
        <v>27</v>
      </c>
      <c r="C1095" s="71"/>
      <c r="D1095" s="76"/>
      <c r="E1095" s="76"/>
      <c r="F1095" s="76"/>
      <c r="G1095" s="228"/>
      <c r="H1095" s="76"/>
      <c r="I1095" s="228"/>
      <c r="J1095" s="76"/>
      <c r="K1095" s="76"/>
    </row>
    <row r="1096" spans="2:11" ht="15" customHeight="1" outlineLevel="1" x14ac:dyDescent="0.2">
      <c r="B1096" s="75">
        <v>2020</v>
      </c>
      <c r="C1096" s="71"/>
      <c r="D1096" s="180">
        <v>92</v>
      </c>
      <c r="E1096" s="180"/>
      <c r="F1096" s="76">
        <v>131</v>
      </c>
      <c r="G1096" s="66"/>
      <c r="H1096" s="180">
        <v>19184.132000000001</v>
      </c>
      <c r="I1096" s="66"/>
      <c r="J1096" s="180">
        <v>8229.4410000000007</v>
      </c>
      <c r="K1096" s="76"/>
    </row>
    <row r="1097" spans="2:11" ht="15" customHeight="1" outlineLevel="1" x14ac:dyDescent="0.2">
      <c r="B1097" s="75">
        <v>2019</v>
      </c>
      <c r="C1097" s="244"/>
      <c r="D1097" s="180">
        <v>86</v>
      </c>
      <c r="E1097" s="180"/>
      <c r="F1097" s="76">
        <v>125</v>
      </c>
      <c r="G1097" s="66"/>
      <c r="H1097" s="180">
        <v>4750.0600000000004</v>
      </c>
      <c r="I1097" s="66"/>
      <c r="J1097" s="180">
        <v>1600.527</v>
      </c>
      <c r="K1097" s="76"/>
    </row>
    <row r="1098" spans="2:11" ht="15" customHeight="1" outlineLevel="1" x14ac:dyDescent="0.2">
      <c r="B1098" s="75">
        <v>2018</v>
      </c>
      <c r="C1098" s="71"/>
      <c r="D1098" s="76">
        <v>97</v>
      </c>
      <c r="E1098" s="76"/>
      <c r="F1098" s="76">
        <v>135</v>
      </c>
      <c r="G1098" s="68"/>
      <c r="H1098" s="180">
        <v>3947.1379999999999</v>
      </c>
      <c r="I1098" s="68"/>
      <c r="J1098" s="76">
        <v>1656.008</v>
      </c>
      <c r="K1098" s="76"/>
    </row>
    <row r="1099" spans="2:11" ht="15" customHeight="1" outlineLevel="1" x14ac:dyDescent="0.2">
      <c r="B1099" s="75">
        <v>2017</v>
      </c>
      <c r="C1099" s="71"/>
      <c r="D1099" s="76">
        <v>57</v>
      </c>
      <c r="E1099" s="76" t="s">
        <v>50</v>
      </c>
      <c r="F1099" s="76">
        <v>101</v>
      </c>
      <c r="G1099" s="228" t="s">
        <v>50</v>
      </c>
      <c r="H1099" s="76">
        <v>2664.643</v>
      </c>
      <c r="I1099" s="228" t="s">
        <v>50</v>
      </c>
      <c r="J1099" s="76">
        <v>1431.627</v>
      </c>
      <c r="K1099" s="76" t="s">
        <v>50</v>
      </c>
    </row>
    <row r="1100" spans="2:11" ht="15" customHeight="1" outlineLevel="1" x14ac:dyDescent="0.2">
      <c r="B1100" s="44">
        <v>2016</v>
      </c>
      <c r="C1100" s="71"/>
      <c r="D1100" s="177">
        <v>53</v>
      </c>
      <c r="E1100" s="177" t="s">
        <v>50</v>
      </c>
      <c r="F1100" s="76">
        <v>92</v>
      </c>
      <c r="G1100" s="228" t="s">
        <v>50</v>
      </c>
      <c r="H1100" s="177">
        <v>3171.0990000000002</v>
      </c>
      <c r="I1100" s="228" t="s">
        <v>50</v>
      </c>
      <c r="J1100" s="177">
        <v>1183.6079999999999</v>
      </c>
      <c r="K1100" s="177" t="s">
        <v>50</v>
      </c>
    </row>
    <row r="1101" spans="2:11" ht="15" customHeight="1" outlineLevel="1" x14ac:dyDescent="0.2">
      <c r="B1101" s="44">
        <v>2015</v>
      </c>
      <c r="C1101" s="71"/>
      <c r="D1101" s="177">
        <v>46</v>
      </c>
      <c r="E1101" s="177" t="s">
        <v>50</v>
      </c>
      <c r="F1101" s="76">
        <v>73</v>
      </c>
      <c r="G1101" s="228" t="s">
        <v>50</v>
      </c>
      <c r="H1101" s="177">
        <v>2872.04</v>
      </c>
      <c r="I1101" s="228" t="s">
        <v>50</v>
      </c>
      <c r="J1101" s="177">
        <v>738.57100000000003</v>
      </c>
      <c r="K1101" s="177" t="s">
        <v>50</v>
      </c>
    </row>
    <row r="1102" spans="2:11" ht="15" customHeight="1" outlineLevel="1" x14ac:dyDescent="0.2">
      <c r="B1102" s="228" t="s">
        <v>28</v>
      </c>
      <c r="C1102" s="71"/>
      <c r="D1102" s="76"/>
      <c r="E1102" s="76"/>
      <c r="F1102" s="76"/>
      <c r="G1102" s="228"/>
      <c r="H1102" s="76"/>
      <c r="I1102" s="228"/>
      <c r="J1102" s="76"/>
      <c r="K1102" s="76"/>
    </row>
    <row r="1103" spans="2:11" ht="15" customHeight="1" outlineLevel="1" x14ac:dyDescent="0.2">
      <c r="B1103" s="75">
        <v>2020</v>
      </c>
      <c r="C1103" s="71"/>
      <c r="D1103" s="180">
        <v>308</v>
      </c>
      <c r="E1103" s="180"/>
      <c r="F1103" s="76">
        <v>411</v>
      </c>
      <c r="G1103" s="66"/>
      <c r="H1103" s="180">
        <v>8111.98</v>
      </c>
      <c r="I1103" s="66"/>
      <c r="J1103" s="180">
        <v>4850.6729999999998</v>
      </c>
      <c r="K1103" s="76"/>
    </row>
    <row r="1104" spans="2:11" ht="15" customHeight="1" outlineLevel="1" x14ac:dyDescent="0.2">
      <c r="B1104" s="75">
        <v>2019</v>
      </c>
      <c r="C1104" s="244"/>
      <c r="D1104" s="180">
        <v>292</v>
      </c>
      <c r="E1104" s="180"/>
      <c r="F1104" s="76">
        <v>379</v>
      </c>
      <c r="G1104" s="66"/>
      <c r="H1104" s="180">
        <v>8687.1090000000004</v>
      </c>
      <c r="I1104" s="66"/>
      <c r="J1104" s="180">
        <v>5412.5429999999997</v>
      </c>
      <c r="K1104" s="76"/>
    </row>
    <row r="1105" spans="2:11" ht="15" customHeight="1" outlineLevel="1" x14ac:dyDescent="0.2">
      <c r="B1105" s="75">
        <v>2018</v>
      </c>
      <c r="C1105" s="71"/>
      <c r="D1105" s="76">
        <v>282</v>
      </c>
      <c r="E1105" s="76"/>
      <c r="F1105" s="76">
        <v>359</v>
      </c>
      <c r="G1105" s="68"/>
      <c r="H1105" s="180">
        <v>8034.2939999999999</v>
      </c>
      <c r="I1105" s="68"/>
      <c r="J1105" s="76">
        <v>5065.5919999999996</v>
      </c>
      <c r="K1105" s="76"/>
    </row>
    <row r="1106" spans="2:11" ht="15" customHeight="1" outlineLevel="1" x14ac:dyDescent="0.2">
      <c r="B1106" s="75">
        <v>2017</v>
      </c>
      <c r="C1106" s="71"/>
      <c r="D1106" s="76">
        <v>279</v>
      </c>
      <c r="E1106" s="76" t="s">
        <v>50</v>
      </c>
      <c r="F1106" s="76">
        <v>340</v>
      </c>
      <c r="G1106" s="228" t="s">
        <v>50</v>
      </c>
      <c r="H1106" s="76">
        <v>6781.6239999999998</v>
      </c>
      <c r="I1106" s="228" t="s">
        <v>50</v>
      </c>
      <c r="J1106" s="76">
        <v>4345.6329999999998</v>
      </c>
      <c r="K1106" s="76" t="s">
        <v>50</v>
      </c>
    </row>
    <row r="1107" spans="2:11" ht="15" customHeight="1" outlineLevel="1" x14ac:dyDescent="0.2">
      <c r="B1107" s="44">
        <v>2016</v>
      </c>
      <c r="C1107" s="71"/>
      <c r="D1107" s="177">
        <v>261</v>
      </c>
      <c r="E1107" s="177" t="s">
        <v>50</v>
      </c>
      <c r="F1107" s="76">
        <v>310</v>
      </c>
      <c r="G1107" s="228" t="s">
        <v>50</v>
      </c>
      <c r="H1107" s="177">
        <v>5949.9129999999996</v>
      </c>
      <c r="I1107" s="228" t="s">
        <v>50</v>
      </c>
      <c r="J1107" s="177">
        <v>3852.44</v>
      </c>
      <c r="K1107" s="177" t="s">
        <v>50</v>
      </c>
    </row>
    <row r="1108" spans="2:11" ht="15" customHeight="1" outlineLevel="1" x14ac:dyDescent="0.2">
      <c r="B1108" s="44">
        <v>2015</v>
      </c>
      <c r="C1108" s="71"/>
      <c r="D1108" s="177">
        <v>241</v>
      </c>
      <c r="E1108" s="177" t="s">
        <v>50</v>
      </c>
      <c r="F1108" s="76">
        <v>278</v>
      </c>
      <c r="G1108" s="228" t="s">
        <v>50</v>
      </c>
      <c r="H1108" s="177">
        <v>5134.9189999999999</v>
      </c>
      <c r="I1108" s="228" t="s">
        <v>50</v>
      </c>
      <c r="J1108" s="177">
        <v>3486.2150000000001</v>
      </c>
      <c r="K1108" s="177" t="s">
        <v>50</v>
      </c>
    </row>
    <row r="1109" spans="2:11" ht="15" customHeight="1" outlineLevel="1" x14ac:dyDescent="0.2">
      <c r="B1109" s="228" t="s">
        <v>29</v>
      </c>
      <c r="C1109" s="71"/>
      <c r="D1109" s="76"/>
      <c r="E1109" s="76"/>
      <c r="F1109" s="76"/>
      <c r="G1109" s="228"/>
      <c r="H1109" s="76"/>
      <c r="I1109" s="228"/>
      <c r="J1109" s="76"/>
      <c r="K1109" s="76"/>
    </row>
    <row r="1110" spans="2:11" ht="15" customHeight="1" outlineLevel="1" x14ac:dyDescent="0.2">
      <c r="B1110" s="75">
        <v>2020</v>
      </c>
      <c r="C1110" s="71"/>
      <c r="D1110" s="180">
        <v>779</v>
      </c>
      <c r="E1110" s="180"/>
      <c r="F1110" s="76">
        <v>890</v>
      </c>
      <c r="G1110" s="66"/>
      <c r="H1110" s="180">
        <v>7570.8339999999998</v>
      </c>
      <c r="I1110" s="66"/>
      <c r="J1110" s="180">
        <v>5421.6679999999997</v>
      </c>
      <c r="K1110" s="76"/>
    </row>
    <row r="1111" spans="2:11" ht="15" customHeight="1" outlineLevel="1" x14ac:dyDescent="0.2">
      <c r="B1111" s="75">
        <v>2019</v>
      </c>
      <c r="C1111" s="244"/>
      <c r="D1111" s="180">
        <v>843</v>
      </c>
      <c r="E1111" s="180"/>
      <c r="F1111" s="76">
        <v>956</v>
      </c>
      <c r="G1111" s="66"/>
      <c r="H1111" s="180">
        <v>11404.035</v>
      </c>
      <c r="I1111" s="66"/>
      <c r="J1111" s="180">
        <v>7576.4930000000004</v>
      </c>
      <c r="K1111" s="76"/>
    </row>
    <row r="1112" spans="2:11" ht="15" customHeight="1" outlineLevel="1" x14ac:dyDescent="0.2">
      <c r="B1112" s="75">
        <v>2018</v>
      </c>
      <c r="C1112" s="71"/>
      <c r="D1112" s="76">
        <v>816</v>
      </c>
      <c r="E1112" s="76"/>
      <c r="F1112" s="76">
        <v>933</v>
      </c>
      <c r="G1112" s="68"/>
      <c r="H1112" s="180">
        <v>11602.858</v>
      </c>
      <c r="I1112" s="68"/>
      <c r="J1112" s="76">
        <v>7801.0129999999999</v>
      </c>
      <c r="K1112" s="76"/>
    </row>
    <row r="1113" spans="2:11" ht="15" customHeight="1" outlineLevel="1" x14ac:dyDescent="0.2">
      <c r="B1113" s="75">
        <v>2017</v>
      </c>
      <c r="C1113" s="71"/>
      <c r="D1113" s="76">
        <v>822</v>
      </c>
      <c r="E1113" s="76" t="s">
        <v>50</v>
      </c>
      <c r="F1113" s="76">
        <v>929</v>
      </c>
      <c r="G1113" s="228" t="s">
        <v>50</v>
      </c>
      <c r="H1113" s="76">
        <v>11249.402</v>
      </c>
      <c r="I1113" s="228" t="s">
        <v>50</v>
      </c>
      <c r="J1113" s="76">
        <v>7431.1480000000001</v>
      </c>
      <c r="K1113" s="76" t="s">
        <v>50</v>
      </c>
    </row>
    <row r="1114" spans="2:11" ht="15" customHeight="1" outlineLevel="1" x14ac:dyDescent="0.2">
      <c r="B1114" s="44">
        <v>2016</v>
      </c>
      <c r="C1114" s="71"/>
      <c r="D1114" s="177">
        <v>756</v>
      </c>
      <c r="E1114" s="177" t="s">
        <v>50</v>
      </c>
      <c r="F1114" s="76">
        <v>867</v>
      </c>
      <c r="G1114" s="228" t="s">
        <v>50</v>
      </c>
      <c r="H1114" s="177">
        <v>10298.547</v>
      </c>
      <c r="I1114" s="228" t="s">
        <v>50</v>
      </c>
      <c r="J1114" s="177">
        <v>6789.6719999999996</v>
      </c>
      <c r="K1114" s="177" t="s">
        <v>50</v>
      </c>
    </row>
    <row r="1115" spans="2:11" ht="15" customHeight="1" outlineLevel="1" x14ac:dyDescent="0.2">
      <c r="B1115" s="44">
        <v>2015</v>
      </c>
      <c r="C1115" s="71"/>
      <c r="D1115" s="177">
        <v>729</v>
      </c>
      <c r="E1115" s="177" t="s">
        <v>50</v>
      </c>
      <c r="F1115" s="76">
        <v>835</v>
      </c>
      <c r="G1115" s="228" t="s">
        <v>50</v>
      </c>
      <c r="H1115" s="177">
        <v>9646.4979999999996</v>
      </c>
      <c r="I1115" s="228" t="s">
        <v>50</v>
      </c>
      <c r="J1115" s="177">
        <v>6578.6369999999997</v>
      </c>
      <c r="K1115" s="177" t="s">
        <v>50</v>
      </c>
    </row>
    <row r="1116" spans="2:11" ht="15" customHeight="1" outlineLevel="1" x14ac:dyDescent="0.2">
      <c r="B1116" s="228" t="s">
        <v>30</v>
      </c>
      <c r="C1116" s="71"/>
      <c r="D1116" s="76"/>
      <c r="E1116" s="76"/>
      <c r="F1116" s="76"/>
      <c r="G1116" s="68"/>
      <c r="H1116" s="180"/>
      <c r="I1116" s="68"/>
      <c r="J1116" s="76"/>
      <c r="K1116" s="76"/>
    </row>
    <row r="1117" spans="2:11" ht="15" customHeight="1" outlineLevel="1" x14ac:dyDescent="0.2">
      <c r="B1117" s="75">
        <v>2020</v>
      </c>
      <c r="C1117" s="71"/>
      <c r="D1117" s="180">
        <v>169</v>
      </c>
      <c r="E1117" s="180"/>
      <c r="F1117" s="76">
        <v>303</v>
      </c>
      <c r="G1117" s="66"/>
      <c r="H1117" s="180">
        <v>1742.5630000000001</v>
      </c>
      <c r="I1117" s="66"/>
      <c r="J1117" s="180">
        <v>747.21900000000005</v>
      </c>
      <c r="K1117" s="76"/>
    </row>
    <row r="1118" spans="2:11" ht="15" customHeight="1" outlineLevel="1" x14ac:dyDescent="0.2">
      <c r="B1118" s="75">
        <v>2019</v>
      </c>
      <c r="C1118" s="244"/>
      <c r="D1118" s="180">
        <v>166</v>
      </c>
      <c r="E1118" s="180"/>
      <c r="F1118" s="76">
        <v>297</v>
      </c>
      <c r="G1118" s="66"/>
      <c r="H1118" s="180">
        <v>2172.1509999999998</v>
      </c>
      <c r="I1118" s="66"/>
      <c r="J1118" s="180">
        <v>1430.421</v>
      </c>
      <c r="K1118" s="76"/>
    </row>
    <row r="1119" spans="2:11" ht="15" customHeight="1" outlineLevel="1" x14ac:dyDescent="0.2">
      <c r="B1119" s="75">
        <v>2018</v>
      </c>
      <c r="C1119" s="71"/>
      <c r="D1119" s="76">
        <v>167</v>
      </c>
      <c r="E1119" s="76"/>
      <c r="F1119" s="76">
        <v>298</v>
      </c>
      <c r="G1119" s="68"/>
      <c r="H1119" s="180">
        <v>2202.6840000000002</v>
      </c>
      <c r="I1119" s="68"/>
      <c r="J1119" s="76">
        <v>1427.961</v>
      </c>
      <c r="K1119" s="76"/>
    </row>
    <row r="1120" spans="2:11" ht="15" customHeight="1" outlineLevel="1" x14ac:dyDescent="0.2">
      <c r="B1120" s="75">
        <v>2017</v>
      </c>
      <c r="C1120" s="71"/>
      <c r="D1120" s="76">
        <v>156</v>
      </c>
      <c r="E1120" s="76" t="s">
        <v>50</v>
      </c>
      <c r="F1120" s="76">
        <v>275</v>
      </c>
      <c r="G1120" s="228" t="s">
        <v>50</v>
      </c>
      <c r="H1120" s="76">
        <v>2296.7159999999999</v>
      </c>
      <c r="I1120" s="228" t="s">
        <v>50</v>
      </c>
      <c r="J1120" s="76">
        <v>1429.1759999999999</v>
      </c>
      <c r="K1120" s="76" t="s">
        <v>50</v>
      </c>
    </row>
    <row r="1121" spans="2:11" ht="15" customHeight="1" outlineLevel="1" x14ac:dyDescent="0.2">
      <c r="B1121" s="44">
        <v>2016</v>
      </c>
      <c r="C1121" s="71"/>
      <c r="D1121" s="177">
        <v>159</v>
      </c>
      <c r="E1121" s="177" t="s">
        <v>50</v>
      </c>
      <c r="F1121" s="76">
        <v>273</v>
      </c>
      <c r="G1121" s="228" t="s">
        <v>50</v>
      </c>
      <c r="H1121" s="177">
        <v>2038.6759999999999</v>
      </c>
      <c r="I1121" s="228" t="s">
        <v>50</v>
      </c>
      <c r="J1121" s="177">
        <v>1200.5730000000001</v>
      </c>
      <c r="K1121" s="177" t="s">
        <v>50</v>
      </c>
    </row>
    <row r="1122" spans="2:11" ht="15" customHeight="1" outlineLevel="1" x14ac:dyDescent="0.2">
      <c r="B1122" s="44">
        <v>2015</v>
      </c>
      <c r="C1122" s="71"/>
      <c r="D1122" s="177">
        <v>182</v>
      </c>
      <c r="E1122" s="177" t="s">
        <v>50</v>
      </c>
      <c r="F1122" s="76">
        <v>291</v>
      </c>
      <c r="G1122" s="228" t="s">
        <v>50</v>
      </c>
      <c r="H1122" s="177">
        <v>1759.0719999999999</v>
      </c>
      <c r="I1122" s="228" t="s">
        <v>50</v>
      </c>
      <c r="J1122" s="177">
        <v>846.58299999999997</v>
      </c>
      <c r="K1122" s="177" t="s">
        <v>50</v>
      </c>
    </row>
    <row r="1123" spans="2:11" ht="15" customHeight="1" outlineLevel="1" x14ac:dyDescent="0.2">
      <c r="B1123" s="228" t="s">
        <v>31</v>
      </c>
      <c r="C1123" s="71"/>
      <c r="D1123" s="76"/>
      <c r="E1123" s="76"/>
      <c r="F1123" s="76"/>
      <c r="G1123" s="228"/>
      <c r="H1123" s="76"/>
      <c r="I1123" s="228"/>
      <c r="J1123" s="76"/>
      <c r="K1123" s="76"/>
    </row>
    <row r="1124" spans="2:11" ht="15" customHeight="1" outlineLevel="1" x14ac:dyDescent="0.2">
      <c r="B1124" s="75">
        <v>2020</v>
      </c>
      <c r="C1124" s="71"/>
      <c r="D1124" s="180">
        <v>334</v>
      </c>
      <c r="E1124" s="180"/>
      <c r="F1124" s="76">
        <v>377</v>
      </c>
      <c r="G1124" s="66"/>
      <c r="H1124" s="180">
        <v>6039.1</v>
      </c>
      <c r="I1124" s="66"/>
      <c r="J1124" s="180">
        <v>3857.6190000000001</v>
      </c>
      <c r="K1124" s="76"/>
    </row>
    <row r="1125" spans="2:11" ht="15" customHeight="1" outlineLevel="1" x14ac:dyDescent="0.2">
      <c r="B1125" s="75">
        <v>2019</v>
      </c>
      <c r="C1125" s="244"/>
      <c r="D1125" s="180">
        <v>297</v>
      </c>
      <c r="E1125" s="180"/>
      <c r="F1125" s="76">
        <v>332</v>
      </c>
      <c r="G1125" s="66"/>
      <c r="H1125" s="180">
        <v>6311.75</v>
      </c>
      <c r="I1125" s="66"/>
      <c r="J1125" s="180">
        <v>3925.9679999999998</v>
      </c>
      <c r="K1125" s="76"/>
    </row>
    <row r="1126" spans="2:11" ht="15" customHeight="1" outlineLevel="1" x14ac:dyDescent="0.2">
      <c r="B1126" s="75">
        <v>2018</v>
      </c>
      <c r="C1126" s="71"/>
      <c r="D1126" s="76">
        <v>268</v>
      </c>
      <c r="E1126" s="76"/>
      <c r="F1126" s="76">
        <v>301</v>
      </c>
      <c r="G1126" s="68"/>
      <c r="H1126" s="180">
        <v>5850.9440000000004</v>
      </c>
      <c r="I1126" s="68"/>
      <c r="J1126" s="76">
        <v>3839.1669999999999</v>
      </c>
      <c r="K1126" s="76"/>
    </row>
    <row r="1127" spans="2:11" ht="15" customHeight="1" outlineLevel="1" x14ac:dyDescent="0.2">
      <c r="B1127" s="75">
        <v>2017</v>
      </c>
      <c r="C1127" s="71"/>
      <c r="D1127" s="76">
        <v>248</v>
      </c>
      <c r="E1127" s="76" t="s">
        <v>50</v>
      </c>
      <c r="F1127" s="76">
        <v>275</v>
      </c>
      <c r="G1127" s="228" t="s">
        <v>50</v>
      </c>
      <c r="H1127" s="76">
        <v>5446.5879999999997</v>
      </c>
      <c r="I1127" s="228" t="s">
        <v>50</v>
      </c>
      <c r="J1127" s="76">
        <v>3702.4479999999999</v>
      </c>
      <c r="K1127" s="76" t="s">
        <v>50</v>
      </c>
    </row>
    <row r="1128" spans="2:11" ht="15" customHeight="1" outlineLevel="1" x14ac:dyDescent="0.2">
      <c r="B1128" s="44">
        <v>2016</v>
      </c>
      <c r="C1128" s="71"/>
      <c r="D1128" s="177">
        <v>246</v>
      </c>
      <c r="E1128" s="177" t="s">
        <v>50</v>
      </c>
      <c r="F1128" s="76">
        <v>268</v>
      </c>
      <c r="G1128" s="228" t="s">
        <v>50</v>
      </c>
      <c r="H1128" s="177">
        <v>4961.5519999999997</v>
      </c>
      <c r="I1128" s="228" t="s">
        <v>50</v>
      </c>
      <c r="J1128" s="177">
        <v>3365.5790000000002</v>
      </c>
      <c r="K1128" s="177" t="s">
        <v>50</v>
      </c>
    </row>
    <row r="1129" spans="2:11" ht="15" customHeight="1" outlineLevel="1" x14ac:dyDescent="0.2">
      <c r="B1129" s="44">
        <v>2015</v>
      </c>
      <c r="C1129" s="71"/>
      <c r="D1129" s="177">
        <v>226</v>
      </c>
      <c r="E1129" s="177" t="s">
        <v>50</v>
      </c>
      <c r="F1129" s="76">
        <v>248</v>
      </c>
      <c r="G1129" s="228" t="s">
        <v>50</v>
      </c>
      <c r="H1129" s="177">
        <v>4510.0940000000001</v>
      </c>
      <c r="I1129" s="228" t="s">
        <v>50</v>
      </c>
      <c r="J1129" s="177">
        <v>3071.6550000000002</v>
      </c>
      <c r="K1129" s="177" t="s">
        <v>50</v>
      </c>
    </row>
    <row r="1130" spans="2:11" ht="15" customHeight="1" outlineLevel="1" x14ac:dyDescent="0.2">
      <c r="B1130" s="228" t="s">
        <v>32</v>
      </c>
      <c r="C1130" s="71"/>
      <c r="D1130" s="76"/>
      <c r="E1130" s="76"/>
      <c r="F1130" s="76"/>
      <c r="G1130" s="228"/>
      <c r="H1130" s="76"/>
      <c r="I1130" s="228"/>
      <c r="J1130" s="76"/>
      <c r="K1130" s="76"/>
    </row>
    <row r="1131" spans="2:11" ht="15" customHeight="1" outlineLevel="1" x14ac:dyDescent="0.2">
      <c r="B1131" s="75">
        <v>2020</v>
      </c>
      <c r="C1131" s="71"/>
      <c r="D1131" s="180">
        <v>181</v>
      </c>
      <c r="E1131" s="180"/>
      <c r="F1131" s="76">
        <v>219</v>
      </c>
      <c r="G1131" s="66"/>
      <c r="H1131" s="180">
        <v>2416.6880000000001</v>
      </c>
      <c r="I1131" s="66"/>
      <c r="J1131" s="180">
        <v>988.76700000000005</v>
      </c>
      <c r="K1131" s="76"/>
    </row>
    <row r="1132" spans="2:11" ht="15" customHeight="1" outlineLevel="1" x14ac:dyDescent="0.2">
      <c r="B1132" s="75">
        <v>2019</v>
      </c>
      <c r="C1132" s="244"/>
      <c r="D1132" s="180">
        <v>177</v>
      </c>
      <c r="E1132" s="180"/>
      <c r="F1132" s="76">
        <v>214</v>
      </c>
      <c r="G1132" s="66"/>
      <c r="H1132" s="180">
        <v>4419.4380000000001</v>
      </c>
      <c r="I1132" s="66"/>
      <c r="J1132" s="180">
        <v>1888.126</v>
      </c>
      <c r="K1132" s="76"/>
    </row>
    <row r="1133" spans="2:11" ht="15" customHeight="1" outlineLevel="1" x14ac:dyDescent="0.2">
      <c r="B1133" s="75">
        <v>2018</v>
      </c>
      <c r="C1133" s="71"/>
      <c r="D1133" s="76">
        <v>163</v>
      </c>
      <c r="E1133" s="76"/>
      <c r="F1133" s="76">
        <v>192</v>
      </c>
      <c r="G1133" s="68"/>
      <c r="H1133" s="180">
        <v>4109.1130000000003</v>
      </c>
      <c r="I1133" s="68"/>
      <c r="J1133" s="76">
        <v>1721.066</v>
      </c>
      <c r="K1133" s="76"/>
    </row>
    <row r="1134" spans="2:11" ht="15" customHeight="1" outlineLevel="1" x14ac:dyDescent="0.2">
      <c r="B1134" s="75">
        <v>2017</v>
      </c>
      <c r="C1134" s="71"/>
      <c r="D1134" s="76">
        <v>150</v>
      </c>
      <c r="E1134" s="76" t="s">
        <v>50</v>
      </c>
      <c r="F1134" s="76">
        <v>178</v>
      </c>
      <c r="G1134" s="228" t="s">
        <v>50</v>
      </c>
      <c r="H1134" s="76">
        <v>3608.2840000000001</v>
      </c>
      <c r="I1134" s="228" t="s">
        <v>50</v>
      </c>
      <c r="J1134" s="76">
        <v>1454.26</v>
      </c>
      <c r="K1134" s="76" t="s">
        <v>50</v>
      </c>
    </row>
    <row r="1135" spans="2:11" ht="15" customHeight="1" outlineLevel="1" x14ac:dyDescent="0.2">
      <c r="B1135" s="44">
        <v>2016</v>
      </c>
      <c r="C1135" s="71"/>
      <c r="D1135" s="177">
        <v>159</v>
      </c>
      <c r="E1135" s="177" t="s">
        <v>50</v>
      </c>
      <c r="F1135" s="76">
        <v>185</v>
      </c>
      <c r="G1135" s="228" t="s">
        <v>50</v>
      </c>
      <c r="H1135" s="177">
        <v>2855.549</v>
      </c>
      <c r="I1135" s="228" t="s">
        <v>50</v>
      </c>
      <c r="J1135" s="177">
        <v>1177.712</v>
      </c>
      <c r="K1135" s="177" t="s">
        <v>50</v>
      </c>
    </row>
    <row r="1136" spans="2:11" ht="15" customHeight="1" outlineLevel="1" x14ac:dyDescent="0.2">
      <c r="B1136" s="44">
        <v>2015</v>
      </c>
      <c r="C1136" s="71"/>
      <c r="D1136" s="177">
        <v>153</v>
      </c>
      <c r="E1136" s="177" t="s">
        <v>50</v>
      </c>
      <c r="F1136" s="76">
        <v>175</v>
      </c>
      <c r="G1136" s="228" t="s">
        <v>50</v>
      </c>
      <c r="H1136" s="177">
        <v>2497.3919999999998</v>
      </c>
      <c r="I1136" s="228" t="s">
        <v>50</v>
      </c>
      <c r="J1136" s="177">
        <v>1144.798</v>
      </c>
      <c r="K1136" s="177" t="s">
        <v>50</v>
      </c>
    </row>
    <row r="1137" spans="1:11" ht="15" customHeight="1" outlineLevel="1" x14ac:dyDescent="0.2">
      <c r="B1137" s="228" t="s">
        <v>33</v>
      </c>
      <c r="C1137" s="71"/>
      <c r="D1137" s="76"/>
      <c r="E1137" s="76"/>
      <c r="F1137" s="76"/>
      <c r="G1137" s="228"/>
      <c r="H1137" s="76"/>
      <c r="I1137" s="228"/>
      <c r="J1137" s="76"/>
      <c r="K1137" s="76"/>
    </row>
    <row r="1138" spans="1:11" ht="15" customHeight="1" outlineLevel="1" x14ac:dyDescent="0.2">
      <c r="B1138" s="75">
        <v>2020</v>
      </c>
      <c r="C1138" s="71"/>
      <c r="D1138" s="180">
        <v>221</v>
      </c>
      <c r="E1138" s="180"/>
      <c r="F1138" s="76">
        <v>333</v>
      </c>
      <c r="G1138" s="66"/>
      <c r="H1138" s="180">
        <v>4143.6859999999997</v>
      </c>
      <c r="I1138" s="66"/>
      <c r="J1138" s="180">
        <v>2023.3520000000001</v>
      </c>
      <c r="K1138" s="76"/>
    </row>
    <row r="1139" spans="1:11" ht="15" customHeight="1" outlineLevel="1" x14ac:dyDescent="0.2">
      <c r="B1139" s="75">
        <v>2019</v>
      </c>
      <c r="C1139" s="244"/>
      <c r="D1139" s="180">
        <v>212</v>
      </c>
      <c r="E1139" s="180"/>
      <c r="F1139" s="76">
        <v>340</v>
      </c>
      <c r="G1139" s="66"/>
      <c r="H1139" s="180">
        <v>5732.915</v>
      </c>
      <c r="I1139" s="66"/>
      <c r="J1139" s="180">
        <v>3107.11</v>
      </c>
      <c r="K1139" s="76"/>
    </row>
    <row r="1140" spans="1:11" ht="15" customHeight="1" outlineLevel="1" x14ac:dyDescent="0.2">
      <c r="B1140" s="75">
        <v>2018</v>
      </c>
      <c r="C1140" s="71"/>
      <c r="D1140" s="76">
        <v>210</v>
      </c>
      <c r="E1140" s="76"/>
      <c r="F1140" s="76">
        <v>337</v>
      </c>
      <c r="G1140" s="68"/>
      <c r="H1140" s="180">
        <v>5365.3379999999997</v>
      </c>
      <c r="I1140" s="68"/>
      <c r="J1140" s="76">
        <v>2771.18</v>
      </c>
      <c r="K1140" s="76"/>
    </row>
    <row r="1141" spans="1:11" ht="15" customHeight="1" outlineLevel="1" x14ac:dyDescent="0.2">
      <c r="B1141" s="75">
        <v>2017</v>
      </c>
      <c r="C1141" s="71"/>
      <c r="D1141" s="76">
        <v>180</v>
      </c>
      <c r="E1141" s="76" t="s">
        <v>50</v>
      </c>
      <c r="F1141" s="76">
        <v>287</v>
      </c>
      <c r="G1141" s="228" t="s">
        <v>50</v>
      </c>
      <c r="H1141" s="76">
        <v>4062.2040000000002</v>
      </c>
      <c r="I1141" s="228" t="s">
        <v>50</v>
      </c>
      <c r="J1141" s="76">
        <v>2039.5450000000001</v>
      </c>
      <c r="K1141" s="76" t="s">
        <v>50</v>
      </c>
    </row>
    <row r="1142" spans="1:11" ht="15" customHeight="1" outlineLevel="1" x14ac:dyDescent="0.2">
      <c r="B1142" s="44">
        <v>2016</v>
      </c>
      <c r="C1142" s="71"/>
      <c r="D1142" s="177">
        <v>172</v>
      </c>
      <c r="E1142" s="177" t="s">
        <v>50</v>
      </c>
      <c r="F1142" s="76">
        <v>278</v>
      </c>
      <c r="G1142" s="228" t="s">
        <v>50</v>
      </c>
      <c r="H1142" s="177">
        <v>4000.8440000000001</v>
      </c>
      <c r="I1142" s="228" t="s">
        <v>50</v>
      </c>
      <c r="J1142" s="177">
        <v>1907.13</v>
      </c>
      <c r="K1142" s="177" t="s">
        <v>50</v>
      </c>
    </row>
    <row r="1143" spans="1:11" ht="15" customHeight="1" outlineLevel="1" x14ac:dyDescent="0.2">
      <c r="B1143" s="44">
        <v>2015</v>
      </c>
      <c r="C1143" s="71"/>
      <c r="D1143" s="177">
        <v>169</v>
      </c>
      <c r="E1143" s="177" t="s">
        <v>50</v>
      </c>
      <c r="F1143" s="76">
        <v>249</v>
      </c>
      <c r="G1143" s="228" t="s">
        <v>50</v>
      </c>
      <c r="H1143" s="177">
        <v>3598.8319999999999</v>
      </c>
      <c r="I1143" s="228" t="s">
        <v>50</v>
      </c>
      <c r="J1143" s="177">
        <v>1625.0440000000001</v>
      </c>
      <c r="K1143" s="177" t="s">
        <v>50</v>
      </c>
    </row>
    <row r="1144" spans="1:11" ht="15" customHeight="1" x14ac:dyDescent="0.2">
      <c r="B1144" s="227" t="s">
        <v>210</v>
      </c>
      <c r="C1144" s="71"/>
      <c r="D1144" s="76"/>
      <c r="E1144" s="76"/>
      <c r="F1144" s="76"/>
      <c r="G1144" s="227"/>
      <c r="H1144" s="76"/>
      <c r="I1144" s="227"/>
      <c r="J1144" s="76"/>
      <c r="K1144" s="76"/>
    </row>
    <row r="1145" spans="1:11" ht="15" customHeight="1" x14ac:dyDescent="0.2">
      <c r="B1145" s="75">
        <v>2020</v>
      </c>
      <c r="C1145" s="71"/>
      <c r="D1145" s="180">
        <v>666</v>
      </c>
      <c r="E1145" s="180"/>
      <c r="F1145" s="76">
        <v>1080</v>
      </c>
      <c r="G1145" s="66"/>
      <c r="H1145" s="180">
        <v>27730.667000000001</v>
      </c>
      <c r="I1145" s="66"/>
      <c r="J1145" s="180">
        <v>6401.7179999999998</v>
      </c>
      <c r="K1145" s="76"/>
    </row>
    <row r="1146" spans="1:11" ht="15" customHeight="1" x14ac:dyDescent="0.2">
      <c r="B1146" s="75">
        <v>2019</v>
      </c>
      <c r="C1146" s="244"/>
      <c r="D1146" s="180">
        <v>651</v>
      </c>
      <c r="E1146" s="180"/>
      <c r="F1146" s="76">
        <v>1045</v>
      </c>
      <c r="G1146" s="66"/>
      <c r="H1146" s="180">
        <v>33388.307000000001</v>
      </c>
      <c r="I1146" s="66"/>
      <c r="J1146" s="180">
        <v>10160.144</v>
      </c>
      <c r="K1146" s="76"/>
    </row>
    <row r="1147" spans="1:11" ht="15" customHeight="1" x14ac:dyDescent="0.2">
      <c r="B1147" s="75">
        <v>2018</v>
      </c>
      <c r="C1147" s="71"/>
      <c r="D1147" s="76">
        <v>632</v>
      </c>
      <c r="E1147" s="76"/>
      <c r="F1147" s="76">
        <v>979</v>
      </c>
      <c r="G1147" s="68"/>
      <c r="H1147" s="180">
        <v>31007.603999999999</v>
      </c>
      <c r="I1147" s="68"/>
      <c r="J1147" s="76">
        <v>9373.8639999999996</v>
      </c>
      <c r="K1147" s="76"/>
    </row>
    <row r="1148" spans="1:11" ht="15" customHeight="1" x14ac:dyDescent="0.2">
      <c r="B1148" s="75">
        <v>2017</v>
      </c>
      <c r="C1148" s="71"/>
      <c r="D1148" s="76">
        <v>595</v>
      </c>
      <c r="E1148" s="76" t="s">
        <v>50</v>
      </c>
      <c r="F1148" s="76">
        <v>929</v>
      </c>
      <c r="G1148" s="227" t="s">
        <v>50</v>
      </c>
      <c r="H1148" s="76">
        <v>29032.436000000002</v>
      </c>
      <c r="I1148" s="227" t="s">
        <v>50</v>
      </c>
      <c r="J1148" s="76">
        <v>8482.2510000000002</v>
      </c>
      <c r="K1148" s="76" t="s">
        <v>50</v>
      </c>
    </row>
    <row r="1149" spans="1:11" ht="15" customHeight="1" x14ac:dyDescent="0.2">
      <c r="B1149" s="44">
        <v>2016</v>
      </c>
      <c r="C1149" s="71"/>
      <c r="D1149" s="177">
        <v>586</v>
      </c>
      <c r="E1149" s="177" t="s">
        <v>50</v>
      </c>
      <c r="F1149" s="76">
        <v>897</v>
      </c>
      <c r="G1149" s="227" t="s">
        <v>50</v>
      </c>
      <c r="H1149" s="177">
        <v>26798.03</v>
      </c>
      <c r="I1149" s="227" t="s">
        <v>50</v>
      </c>
      <c r="J1149" s="177">
        <v>7589.4650000000001</v>
      </c>
      <c r="K1149" s="177" t="s">
        <v>50</v>
      </c>
    </row>
    <row r="1150" spans="1:11" ht="15" customHeight="1" x14ac:dyDescent="0.2">
      <c r="B1150" s="44">
        <v>2015</v>
      </c>
      <c r="C1150" s="71"/>
      <c r="D1150" s="177">
        <v>598</v>
      </c>
      <c r="E1150" s="177" t="s">
        <v>50</v>
      </c>
      <c r="F1150" s="76">
        <v>880</v>
      </c>
      <c r="G1150" s="227" t="s">
        <v>50</v>
      </c>
      <c r="H1150" s="177">
        <v>25201.787</v>
      </c>
      <c r="I1150" s="227" t="s">
        <v>50</v>
      </c>
      <c r="J1150" s="177">
        <v>6593.9660000000003</v>
      </c>
      <c r="K1150" s="177" t="s">
        <v>50</v>
      </c>
    </row>
    <row r="1151" spans="1:11" s="68" customFormat="1" ht="15" customHeight="1" outlineLevel="1" x14ac:dyDescent="0.2">
      <c r="A1151" s="11"/>
      <c r="B1151" s="228" t="s">
        <v>17</v>
      </c>
      <c r="C1151" s="71"/>
      <c r="D1151" s="76"/>
      <c r="E1151" s="76"/>
      <c r="F1151" s="76"/>
      <c r="H1151" s="11"/>
      <c r="J1151" s="76"/>
      <c r="K1151" s="11"/>
    </row>
    <row r="1152" spans="1:11" s="68" customFormat="1" ht="15" customHeight="1" outlineLevel="1" x14ac:dyDescent="0.2">
      <c r="A1152" s="11"/>
      <c r="B1152" s="75">
        <v>2020</v>
      </c>
      <c r="C1152" s="71"/>
      <c r="D1152" s="180">
        <v>219</v>
      </c>
      <c r="E1152" s="180"/>
      <c r="F1152" s="76">
        <v>0</v>
      </c>
      <c r="G1152" s="66"/>
      <c r="H1152" s="76">
        <v>0</v>
      </c>
      <c r="I1152" s="66"/>
      <c r="J1152" s="76">
        <v>0</v>
      </c>
      <c r="K1152" s="11"/>
    </row>
    <row r="1153" spans="1:11" s="68" customFormat="1" ht="15" customHeight="1" outlineLevel="1" x14ac:dyDescent="0.2">
      <c r="A1153" s="11"/>
      <c r="B1153" s="75">
        <v>2019</v>
      </c>
      <c r="C1153" s="244"/>
      <c r="D1153" s="180">
        <v>213</v>
      </c>
      <c r="E1153" s="180"/>
      <c r="F1153" s="180" t="s">
        <v>37</v>
      </c>
      <c r="G1153" s="66"/>
      <c r="H1153" s="180" t="s">
        <v>37</v>
      </c>
      <c r="I1153" s="66"/>
      <c r="J1153" s="180" t="s">
        <v>37</v>
      </c>
      <c r="K1153" s="11"/>
    </row>
    <row r="1154" spans="1:11" s="68" customFormat="1" ht="15" customHeight="1" outlineLevel="1" x14ac:dyDescent="0.2">
      <c r="A1154" s="11"/>
      <c r="B1154" s="75">
        <v>2018</v>
      </c>
      <c r="C1154" s="71"/>
      <c r="D1154" s="76">
        <v>222</v>
      </c>
      <c r="E1154" s="76"/>
      <c r="F1154" s="180">
        <v>225</v>
      </c>
      <c r="H1154" s="180">
        <v>2128.2429999999999</v>
      </c>
      <c r="J1154" s="76">
        <v>805.85500000000002</v>
      </c>
      <c r="K1154" s="11"/>
    </row>
    <row r="1155" spans="1:11" ht="15" customHeight="1" outlineLevel="1" x14ac:dyDescent="0.2">
      <c r="B1155" s="75">
        <v>2017</v>
      </c>
      <c r="C1155" s="71"/>
      <c r="D1155" s="76">
        <v>222</v>
      </c>
      <c r="E1155" s="76" t="s">
        <v>50</v>
      </c>
      <c r="F1155" s="76">
        <v>225</v>
      </c>
      <c r="G1155" s="228" t="s">
        <v>50</v>
      </c>
      <c r="H1155" s="76">
        <v>2023.327</v>
      </c>
      <c r="I1155" s="228" t="s">
        <v>50</v>
      </c>
      <c r="J1155" s="76">
        <v>778.43499999999995</v>
      </c>
      <c r="K1155" s="76" t="s">
        <v>50</v>
      </c>
    </row>
    <row r="1156" spans="1:11" ht="15" customHeight="1" outlineLevel="1" x14ac:dyDescent="0.2">
      <c r="B1156" s="44">
        <v>2016</v>
      </c>
      <c r="C1156" s="71"/>
      <c r="D1156" s="177">
        <v>227</v>
      </c>
      <c r="E1156" s="177" t="s">
        <v>50</v>
      </c>
      <c r="F1156" s="177">
        <v>230</v>
      </c>
      <c r="G1156" s="228" t="s">
        <v>50</v>
      </c>
      <c r="H1156" s="177">
        <v>1827.481</v>
      </c>
      <c r="I1156" s="228" t="s">
        <v>50</v>
      </c>
      <c r="J1156" s="177">
        <v>695.01099999999997</v>
      </c>
      <c r="K1156" s="177" t="s">
        <v>50</v>
      </c>
    </row>
    <row r="1157" spans="1:11" ht="15" customHeight="1" outlineLevel="1" x14ac:dyDescent="0.2">
      <c r="B1157" s="44">
        <v>2015</v>
      </c>
      <c r="C1157" s="71"/>
      <c r="D1157" s="177">
        <v>242</v>
      </c>
      <c r="E1157" s="177" t="s">
        <v>50</v>
      </c>
      <c r="F1157" s="177">
        <v>245</v>
      </c>
      <c r="G1157" s="228" t="s">
        <v>50</v>
      </c>
      <c r="H1157" s="177">
        <v>1613.807</v>
      </c>
      <c r="I1157" s="228" t="s">
        <v>50</v>
      </c>
      <c r="J1157" s="177">
        <v>565.44899999999996</v>
      </c>
      <c r="K1157" s="177" t="s">
        <v>50</v>
      </c>
    </row>
    <row r="1158" spans="1:11" ht="15" customHeight="1" outlineLevel="1" x14ac:dyDescent="0.2">
      <c r="B1158" s="228" t="s">
        <v>18</v>
      </c>
      <c r="C1158" s="71"/>
      <c r="D1158" s="76"/>
      <c r="E1158" s="76"/>
      <c r="F1158" s="76"/>
      <c r="G1158" s="228"/>
      <c r="H1158" s="76"/>
      <c r="I1158" s="228"/>
      <c r="J1158" s="76"/>
      <c r="K1158" s="76"/>
    </row>
    <row r="1159" spans="1:11" ht="15" customHeight="1" outlineLevel="1" x14ac:dyDescent="0.2">
      <c r="B1159" s="75">
        <v>2020</v>
      </c>
      <c r="C1159" s="71"/>
      <c r="D1159" s="180">
        <v>1</v>
      </c>
      <c r="E1159" s="180"/>
      <c r="F1159" s="76">
        <v>0</v>
      </c>
      <c r="G1159" s="66"/>
      <c r="H1159" s="76">
        <v>0</v>
      </c>
      <c r="I1159" s="66"/>
      <c r="J1159" s="76">
        <v>0</v>
      </c>
      <c r="K1159" s="76"/>
    </row>
    <row r="1160" spans="1:11" ht="15" customHeight="1" outlineLevel="1" x14ac:dyDescent="0.2">
      <c r="B1160" s="75">
        <v>2019</v>
      </c>
      <c r="C1160" s="244"/>
      <c r="D1160" s="180">
        <v>1</v>
      </c>
      <c r="E1160" s="180"/>
      <c r="F1160" s="180" t="s">
        <v>37</v>
      </c>
      <c r="G1160" s="66"/>
      <c r="H1160" s="180" t="s">
        <v>37</v>
      </c>
      <c r="I1160" s="66"/>
      <c r="J1160" s="180" t="s">
        <v>37</v>
      </c>
      <c r="K1160" s="76"/>
    </row>
    <row r="1161" spans="1:11" ht="15" customHeight="1" outlineLevel="1" x14ac:dyDescent="0.2">
      <c r="B1161" s="75">
        <v>2018</v>
      </c>
      <c r="C1161" s="71"/>
      <c r="D1161" s="76">
        <v>1</v>
      </c>
      <c r="E1161" s="76"/>
      <c r="F1161" s="76" t="s">
        <v>37</v>
      </c>
      <c r="G1161" s="68"/>
      <c r="H1161" s="76" t="s">
        <v>37</v>
      </c>
      <c r="I1161" s="68"/>
      <c r="J1161" s="76" t="s">
        <v>37</v>
      </c>
      <c r="K1161" s="76"/>
    </row>
    <row r="1162" spans="1:11" ht="15" customHeight="1" outlineLevel="1" x14ac:dyDescent="0.2">
      <c r="B1162" s="75">
        <v>2017</v>
      </c>
      <c r="C1162" s="71"/>
      <c r="D1162" s="76">
        <v>1</v>
      </c>
      <c r="E1162" s="76" t="s">
        <v>50</v>
      </c>
      <c r="F1162" s="76" t="s">
        <v>37</v>
      </c>
      <c r="G1162" s="228"/>
      <c r="H1162" s="76" t="s">
        <v>37</v>
      </c>
      <c r="I1162" s="228"/>
      <c r="J1162" s="76" t="s">
        <v>37</v>
      </c>
      <c r="K1162" s="76"/>
    </row>
    <row r="1163" spans="1:11" ht="15" customHeight="1" outlineLevel="1" x14ac:dyDescent="0.2">
      <c r="B1163" s="44">
        <v>2016</v>
      </c>
      <c r="C1163" s="71"/>
      <c r="D1163" s="177">
        <v>2</v>
      </c>
      <c r="E1163" s="177" t="s">
        <v>50</v>
      </c>
      <c r="F1163" s="76" t="s">
        <v>37</v>
      </c>
      <c r="G1163" s="228"/>
      <c r="H1163" s="76" t="s">
        <v>37</v>
      </c>
      <c r="I1163" s="228"/>
      <c r="J1163" s="76" t="s">
        <v>37</v>
      </c>
      <c r="K1163" s="76"/>
    </row>
    <row r="1164" spans="1:11" ht="15" customHeight="1" outlineLevel="1" x14ac:dyDescent="0.2">
      <c r="B1164" s="44">
        <v>2015</v>
      </c>
      <c r="C1164" s="71"/>
      <c r="D1164" s="177">
        <v>2</v>
      </c>
      <c r="E1164" s="177" t="s">
        <v>50</v>
      </c>
      <c r="F1164" s="76" t="s">
        <v>37</v>
      </c>
      <c r="G1164" s="228"/>
      <c r="H1164" s="76" t="s">
        <v>37</v>
      </c>
      <c r="I1164" s="228"/>
      <c r="J1164" s="76" t="s">
        <v>37</v>
      </c>
      <c r="K1164" s="76"/>
    </row>
    <row r="1165" spans="1:11" ht="15" customHeight="1" outlineLevel="1" x14ac:dyDescent="0.2">
      <c r="B1165" s="228" t="s">
        <v>19</v>
      </c>
      <c r="C1165" s="71"/>
      <c r="D1165" s="76"/>
      <c r="E1165" s="76"/>
      <c r="F1165" s="76"/>
      <c r="G1165" s="228"/>
      <c r="H1165" s="76"/>
      <c r="I1165" s="228"/>
      <c r="J1165" s="76"/>
      <c r="K1165" s="76"/>
    </row>
    <row r="1166" spans="1:11" ht="15" customHeight="1" outlineLevel="1" x14ac:dyDescent="0.2">
      <c r="B1166" s="75">
        <v>2020</v>
      </c>
      <c r="C1166" s="71"/>
      <c r="D1166" s="180">
        <v>25</v>
      </c>
      <c r="E1166" s="180"/>
      <c r="F1166" s="180">
        <v>62</v>
      </c>
      <c r="G1166" s="66"/>
      <c r="H1166" s="180">
        <v>1503.154</v>
      </c>
      <c r="I1166" s="66"/>
      <c r="J1166" s="180">
        <v>573.84799999999996</v>
      </c>
      <c r="K1166" s="76"/>
    </row>
    <row r="1167" spans="1:11" ht="15" customHeight="1" outlineLevel="1" x14ac:dyDescent="0.2">
      <c r="B1167" s="75">
        <v>2019</v>
      </c>
      <c r="C1167" s="244"/>
      <c r="D1167" s="180">
        <v>25</v>
      </c>
      <c r="E1167" s="180"/>
      <c r="F1167" s="180">
        <v>55</v>
      </c>
      <c r="G1167" s="66"/>
      <c r="H1167" s="180">
        <v>1291.1890000000001</v>
      </c>
      <c r="I1167" s="66"/>
      <c r="J1167" s="180">
        <v>510.00400000000002</v>
      </c>
      <c r="K1167" s="76"/>
    </row>
    <row r="1168" spans="1:11" ht="15" customHeight="1" outlineLevel="1" x14ac:dyDescent="0.2">
      <c r="B1168" s="75">
        <v>2018</v>
      </c>
      <c r="C1168" s="71"/>
      <c r="D1168" s="76">
        <v>23</v>
      </c>
      <c r="E1168" s="76"/>
      <c r="F1168" s="180">
        <v>49</v>
      </c>
      <c r="G1168" s="68"/>
      <c r="H1168" s="180">
        <v>1097.999</v>
      </c>
      <c r="I1168" s="68"/>
      <c r="J1168" s="76">
        <v>350.55700000000002</v>
      </c>
      <c r="K1168" s="76"/>
    </row>
    <row r="1169" spans="2:11" ht="15" customHeight="1" outlineLevel="1" x14ac:dyDescent="0.2">
      <c r="B1169" s="75">
        <v>2017</v>
      </c>
      <c r="C1169" s="71"/>
      <c r="D1169" s="76">
        <v>16</v>
      </c>
      <c r="E1169" s="76" t="s">
        <v>50</v>
      </c>
      <c r="F1169" s="76">
        <v>34</v>
      </c>
      <c r="G1169" s="228" t="s">
        <v>50</v>
      </c>
      <c r="H1169" s="76">
        <v>982.63400000000001</v>
      </c>
      <c r="I1169" s="228" t="s">
        <v>50</v>
      </c>
      <c r="J1169" s="76">
        <v>314.91399999999999</v>
      </c>
      <c r="K1169" s="76" t="s">
        <v>50</v>
      </c>
    </row>
    <row r="1170" spans="2:11" ht="15" customHeight="1" outlineLevel="1" x14ac:dyDescent="0.2">
      <c r="B1170" s="44">
        <v>2016</v>
      </c>
      <c r="C1170" s="71"/>
      <c r="D1170" s="177">
        <v>15</v>
      </c>
      <c r="E1170" s="177" t="s">
        <v>50</v>
      </c>
      <c r="F1170" s="177">
        <v>32</v>
      </c>
      <c r="G1170" s="228" t="s">
        <v>50</v>
      </c>
      <c r="H1170" s="177">
        <v>861.53499999999997</v>
      </c>
      <c r="I1170" s="228" t="s">
        <v>50</v>
      </c>
      <c r="J1170" s="177">
        <v>290.72899999999998</v>
      </c>
      <c r="K1170" s="177" t="s">
        <v>50</v>
      </c>
    </row>
    <row r="1171" spans="2:11" ht="15" customHeight="1" outlineLevel="1" x14ac:dyDescent="0.2">
      <c r="B1171" s="44">
        <v>2015</v>
      </c>
      <c r="C1171" s="71"/>
      <c r="D1171" s="177">
        <v>14</v>
      </c>
      <c r="E1171" s="177" t="s">
        <v>50</v>
      </c>
      <c r="F1171" s="177">
        <v>32</v>
      </c>
      <c r="G1171" s="228" t="s">
        <v>50</v>
      </c>
      <c r="H1171" s="177">
        <v>775.24300000000005</v>
      </c>
      <c r="I1171" s="228" t="s">
        <v>50</v>
      </c>
      <c r="J1171" s="177">
        <v>248.23599999999999</v>
      </c>
      <c r="K1171" s="177" t="s">
        <v>50</v>
      </c>
    </row>
    <row r="1172" spans="2:11" ht="15" customHeight="1" outlineLevel="1" x14ac:dyDescent="0.2">
      <c r="B1172" s="228" t="s">
        <v>20</v>
      </c>
      <c r="C1172" s="71"/>
      <c r="D1172" s="76"/>
      <c r="E1172" s="76"/>
      <c r="F1172" s="76"/>
      <c r="G1172" s="228"/>
      <c r="H1172" s="76"/>
      <c r="I1172" s="228"/>
      <c r="J1172" s="76"/>
      <c r="K1172" s="76"/>
    </row>
    <row r="1173" spans="2:11" ht="15" customHeight="1" outlineLevel="1" x14ac:dyDescent="0.2">
      <c r="B1173" s="75">
        <v>2020</v>
      </c>
      <c r="C1173" s="71"/>
      <c r="D1173" s="76">
        <v>0</v>
      </c>
      <c r="E1173" s="180"/>
      <c r="F1173" s="76">
        <v>0</v>
      </c>
      <c r="G1173" s="66"/>
      <c r="H1173" s="76">
        <v>0</v>
      </c>
      <c r="I1173" s="66"/>
      <c r="J1173" s="76">
        <v>0</v>
      </c>
      <c r="K1173" s="76"/>
    </row>
    <row r="1174" spans="2:11" ht="15" customHeight="1" outlineLevel="1" x14ac:dyDescent="0.2">
      <c r="B1174" s="75">
        <v>2019</v>
      </c>
      <c r="C1174" s="244"/>
      <c r="D1174" s="76">
        <v>0</v>
      </c>
      <c r="E1174" s="76"/>
      <c r="F1174" s="76">
        <v>0</v>
      </c>
      <c r="G1174" s="76"/>
      <c r="H1174" s="76">
        <v>0</v>
      </c>
      <c r="I1174" s="76"/>
      <c r="J1174" s="76">
        <v>0</v>
      </c>
      <c r="K1174" s="76"/>
    </row>
    <row r="1175" spans="2:11" ht="15" customHeight="1" outlineLevel="1" x14ac:dyDescent="0.2">
      <c r="B1175" s="75">
        <v>2018</v>
      </c>
      <c r="C1175" s="71"/>
      <c r="D1175" s="76">
        <v>0</v>
      </c>
      <c r="E1175" s="76"/>
      <c r="F1175" s="76">
        <v>0</v>
      </c>
      <c r="G1175" s="68"/>
      <c r="H1175" s="76">
        <v>0</v>
      </c>
      <c r="I1175" s="68"/>
      <c r="J1175" s="76">
        <v>0</v>
      </c>
      <c r="K1175" s="76"/>
    </row>
    <row r="1176" spans="2:11" ht="15" customHeight="1" outlineLevel="1" x14ac:dyDescent="0.2">
      <c r="B1176" s="75">
        <v>2017</v>
      </c>
      <c r="C1176" s="71"/>
      <c r="D1176" s="76">
        <v>0</v>
      </c>
      <c r="E1176" s="76" t="s">
        <v>50</v>
      </c>
      <c r="F1176" s="76">
        <v>0</v>
      </c>
      <c r="G1176" s="228" t="s">
        <v>50</v>
      </c>
      <c r="H1176" s="76">
        <v>0</v>
      </c>
      <c r="I1176" s="228" t="s">
        <v>50</v>
      </c>
      <c r="J1176" s="76">
        <v>0</v>
      </c>
      <c r="K1176" s="76" t="s">
        <v>50</v>
      </c>
    </row>
    <row r="1177" spans="2:11" ht="15" customHeight="1" outlineLevel="1" x14ac:dyDescent="0.2">
      <c r="B1177" s="44">
        <v>2016</v>
      </c>
      <c r="C1177" s="71"/>
      <c r="D1177" s="76">
        <v>0</v>
      </c>
      <c r="E1177" s="76" t="s">
        <v>50</v>
      </c>
      <c r="F1177" s="76">
        <v>0</v>
      </c>
      <c r="G1177" s="228" t="s">
        <v>50</v>
      </c>
      <c r="H1177" s="76">
        <v>0</v>
      </c>
      <c r="I1177" s="228" t="s">
        <v>50</v>
      </c>
      <c r="J1177" s="76">
        <v>0</v>
      </c>
      <c r="K1177" s="76" t="s">
        <v>50</v>
      </c>
    </row>
    <row r="1178" spans="2:11" ht="15" customHeight="1" outlineLevel="1" x14ac:dyDescent="0.2">
      <c r="B1178" s="44">
        <v>2015</v>
      </c>
      <c r="C1178" s="71"/>
      <c r="D1178" s="76">
        <v>0</v>
      </c>
      <c r="E1178" s="76" t="s">
        <v>50</v>
      </c>
      <c r="F1178" s="76">
        <v>0</v>
      </c>
      <c r="G1178" s="228" t="s">
        <v>50</v>
      </c>
      <c r="H1178" s="76">
        <v>0</v>
      </c>
      <c r="I1178" s="228" t="s">
        <v>50</v>
      </c>
      <c r="J1178" s="76">
        <v>0</v>
      </c>
      <c r="K1178" s="76" t="s">
        <v>50</v>
      </c>
    </row>
    <row r="1179" spans="2:11" ht="15" customHeight="1" outlineLevel="1" x14ac:dyDescent="0.2">
      <c r="B1179" s="228" t="s">
        <v>21</v>
      </c>
      <c r="C1179" s="71"/>
      <c r="D1179" s="76"/>
      <c r="E1179" s="76"/>
      <c r="F1179" s="76"/>
      <c r="G1179" s="228"/>
      <c r="H1179" s="76"/>
      <c r="I1179" s="228"/>
      <c r="J1179" s="76"/>
      <c r="K1179" s="76"/>
    </row>
    <row r="1180" spans="2:11" ht="15" customHeight="1" outlineLevel="1" x14ac:dyDescent="0.2">
      <c r="B1180" s="75">
        <v>2020</v>
      </c>
      <c r="C1180" s="71"/>
      <c r="D1180" s="76">
        <v>0</v>
      </c>
      <c r="E1180" s="180"/>
      <c r="F1180" s="76">
        <v>0</v>
      </c>
      <c r="G1180" s="66"/>
      <c r="H1180" s="76">
        <v>0</v>
      </c>
      <c r="I1180" s="66"/>
      <c r="J1180" s="76">
        <v>0</v>
      </c>
      <c r="K1180" s="76"/>
    </row>
    <row r="1181" spans="2:11" ht="15" customHeight="1" outlineLevel="1" x14ac:dyDescent="0.2">
      <c r="B1181" s="75">
        <v>2019</v>
      </c>
      <c r="C1181" s="244"/>
      <c r="D1181" s="76">
        <v>0</v>
      </c>
      <c r="E1181" s="76"/>
      <c r="F1181" s="76">
        <v>0</v>
      </c>
      <c r="G1181" s="76"/>
      <c r="H1181" s="76">
        <v>0</v>
      </c>
      <c r="I1181" s="76"/>
      <c r="J1181" s="76">
        <v>0</v>
      </c>
      <c r="K1181" s="76"/>
    </row>
    <row r="1182" spans="2:11" ht="15" customHeight="1" outlineLevel="1" x14ac:dyDescent="0.2">
      <c r="B1182" s="75">
        <v>2018</v>
      </c>
      <c r="C1182" s="71"/>
      <c r="D1182" s="76">
        <v>0</v>
      </c>
      <c r="E1182" s="76"/>
      <c r="F1182" s="76">
        <v>0</v>
      </c>
      <c r="G1182" s="68"/>
      <c r="H1182" s="76">
        <v>0</v>
      </c>
      <c r="I1182" s="68"/>
      <c r="J1182" s="76">
        <v>0</v>
      </c>
      <c r="K1182" s="76"/>
    </row>
    <row r="1183" spans="2:11" ht="15" customHeight="1" outlineLevel="1" x14ac:dyDescent="0.2">
      <c r="B1183" s="75">
        <v>2017</v>
      </c>
      <c r="C1183" s="71"/>
      <c r="D1183" s="76">
        <v>0</v>
      </c>
      <c r="E1183" s="76" t="s">
        <v>50</v>
      </c>
      <c r="F1183" s="76">
        <v>0</v>
      </c>
      <c r="G1183" s="228" t="s">
        <v>50</v>
      </c>
      <c r="H1183" s="76">
        <v>0</v>
      </c>
      <c r="I1183" s="228" t="s">
        <v>50</v>
      </c>
      <c r="J1183" s="76">
        <v>0</v>
      </c>
      <c r="K1183" s="76" t="s">
        <v>50</v>
      </c>
    </row>
    <row r="1184" spans="2:11" ht="15" customHeight="1" outlineLevel="1" x14ac:dyDescent="0.2">
      <c r="B1184" s="44">
        <v>2016</v>
      </c>
      <c r="C1184" s="71"/>
      <c r="D1184" s="76">
        <v>0</v>
      </c>
      <c r="E1184" s="76" t="s">
        <v>50</v>
      </c>
      <c r="F1184" s="76">
        <v>0</v>
      </c>
      <c r="G1184" s="228" t="s">
        <v>50</v>
      </c>
      <c r="H1184" s="76">
        <v>0</v>
      </c>
      <c r="I1184" s="228" t="s">
        <v>50</v>
      </c>
      <c r="J1184" s="76">
        <v>0</v>
      </c>
      <c r="K1184" s="76" t="s">
        <v>50</v>
      </c>
    </row>
    <row r="1185" spans="2:11" ht="15" customHeight="1" outlineLevel="1" x14ac:dyDescent="0.2">
      <c r="B1185" s="44">
        <v>2015</v>
      </c>
      <c r="C1185" s="71"/>
      <c r="D1185" s="76">
        <v>0</v>
      </c>
      <c r="E1185" s="76" t="s">
        <v>50</v>
      </c>
      <c r="F1185" s="76">
        <v>0</v>
      </c>
      <c r="G1185" s="228" t="s">
        <v>50</v>
      </c>
      <c r="H1185" s="76">
        <v>0</v>
      </c>
      <c r="I1185" s="228" t="s">
        <v>50</v>
      </c>
      <c r="J1185" s="76">
        <v>0</v>
      </c>
      <c r="K1185" s="76" t="s">
        <v>50</v>
      </c>
    </row>
    <row r="1186" spans="2:11" ht="15" customHeight="1" outlineLevel="1" x14ac:dyDescent="0.2">
      <c r="B1186" s="228" t="s">
        <v>22</v>
      </c>
      <c r="C1186" s="71"/>
      <c r="D1186" s="76"/>
      <c r="E1186" s="76"/>
      <c r="F1186" s="180"/>
      <c r="G1186" s="68"/>
      <c r="H1186" s="180"/>
      <c r="I1186" s="68"/>
      <c r="J1186" s="76"/>
      <c r="K1186" s="76"/>
    </row>
    <row r="1187" spans="2:11" ht="15" customHeight="1" outlineLevel="1" x14ac:dyDescent="0.2">
      <c r="B1187" s="75">
        <v>2020</v>
      </c>
      <c r="C1187" s="71"/>
      <c r="D1187" s="180">
        <v>36</v>
      </c>
      <c r="E1187" s="180"/>
      <c r="F1187" s="180">
        <v>130</v>
      </c>
      <c r="G1187" s="66"/>
      <c r="H1187" s="180">
        <v>4858.4040000000005</v>
      </c>
      <c r="I1187" s="66"/>
      <c r="J1187" s="180">
        <v>688.85299999999995</v>
      </c>
      <c r="K1187" s="76"/>
    </row>
    <row r="1188" spans="2:11" ht="15" customHeight="1" outlineLevel="1" x14ac:dyDescent="0.2">
      <c r="B1188" s="75">
        <v>2019</v>
      </c>
      <c r="C1188" s="244"/>
      <c r="D1188" s="180">
        <v>32</v>
      </c>
      <c r="E1188" s="180"/>
      <c r="F1188" s="180">
        <v>114</v>
      </c>
      <c r="G1188" s="66"/>
      <c r="H1188" s="180">
        <v>4420.9309999999996</v>
      </c>
      <c r="I1188" s="66"/>
      <c r="J1188" s="180">
        <v>1576.6179999999999</v>
      </c>
      <c r="K1188" s="180"/>
    </row>
    <row r="1189" spans="2:11" ht="15" customHeight="1" outlineLevel="1" x14ac:dyDescent="0.2">
      <c r="B1189" s="75">
        <v>2018</v>
      </c>
      <c r="C1189" s="71"/>
      <c r="D1189" s="76">
        <v>31</v>
      </c>
      <c r="E1189" s="76"/>
      <c r="F1189" s="76" t="s">
        <v>37</v>
      </c>
      <c r="G1189" s="68"/>
      <c r="H1189" s="76" t="s">
        <v>37</v>
      </c>
      <c r="I1189" s="68"/>
      <c r="J1189" s="76" t="s">
        <v>37</v>
      </c>
      <c r="K1189" s="76"/>
    </row>
    <row r="1190" spans="2:11" ht="15" customHeight="1" outlineLevel="1" x14ac:dyDescent="0.2">
      <c r="B1190" s="75">
        <v>2017</v>
      </c>
      <c r="C1190" s="71"/>
      <c r="D1190" s="76">
        <v>28</v>
      </c>
      <c r="E1190" s="76" t="s">
        <v>50</v>
      </c>
      <c r="F1190" s="76">
        <v>82</v>
      </c>
      <c r="G1190" s="228" t="s">
        <v>50</v>
      </c>
      <c r="H1190" s="76">
        <v>2754.05</v>
      </c>
      <c r="I1190" s="228" t="s">
        <v>50</v>
      </c>
      <c r="J1190" s="76">
        <v>912.31</v>
      </c>
      <c r="K1190" s="76" t="s">
        <v>50</v>
      </c>
    </row>
    <row r="1191" spans="2:11" ht="15" customHeight="1" outlineLevel="1" x14ac:dyDescent="0.2">
      <c r="B1191" s="44">
        <v>2016</v>
      </c>
      <c r="C1191" s="71"/>
      <c r="D1191" s="177">
        <v>28</v>
      </c>
      <c r="E1191" s="177" t="s">
        <v>50</v>
      </c>
      <c r="F1191" s="177">
        <v>77</v>
      </c>
      <c r="G1191" s="228" t="s">
        <v>50</v>
      </c>
      <c r="H1191" s="177">
        <v>2443.308</v>
      </c>
      <c r="I1191" s="228" t="s">
        <v>50</v>
      </c>
      <c r="J1191" s="177">
        <v>999.61400000000003</v>
      </c>
      <c r="K1191" s="177" t="s">
        <v>50</v>
      </c>
    </row>
    <row r="1192" spans="2:11" ht="15" customHeight="1" outlineLevel="1" x14ac:dyDescent="0.2">
      <c r="B1192" s="44">
        <v>2015</v>
      </c>
      <c r="C1192" s="71"/>
      <c r="D1192" s="177">
        <v>25</v>
      </c>
      <c r="E1192" s="177" t="s">
        <v>50</v>
      </c>
      <c r="F1192" s="177">
        <v>61</v>
      </c>
      <c r="G1192" s="228" t="s">
        <v>50</v>
      </c>
      <c r="H1192" s="177">
        <v>1633.8689999999999</v>
      </c>
      <c r="I1192" s="228" t="s">
        <v>50</v>
      </c>
      <c r="J1192" s="177">
        <v>622.83399999999995</v>
      </c>
      <c r="K1192" s="177" t="s">
        <v>50</v>
      </c>
    </row>
    <row r="1193" spans="2:11" ht="15" customHeight="1" outlineLevel="1" x14ac:dyDescent="0.2">
      <c r="B1193" s="228" t="s">
        <v>23</v>
      </c>
      <c r="C1193" s="71"/>
      <c r="D1193" s="76"/>
      <c r="E1193" s="76"/>
      <c r="F1193" s="76"/>
      <c r="G1193" s="228"/>
      <c r="H1193" s="76"/>
      <c r="I1193" s="228"/>
      <c r="J1193" s="76"/>
      <c r="K1193" s="76"/>
    </row>
    <row r="1194" spans="2:11" ht="15" customHeight="1" outlineLevel="1" x14ac:dyDescent="0.2">
      <c r="B1194" s="75">
        <v>2020</v>
      </c>
      <c r="C1194" s="71"/>
      <c r="D1194" s="180">
        <v>82</v>
      </c>
      <c r="E1194" s="180"/>
      <c r="F1194" s="180">
        <v>143</v>
      </c>
      <c r="G1194" s="66"/>
      <c r="H1194" s="180">
        <v>12913.11</v>
      </c>
      <c r="I1194" s="66"/>
      <c r="J1194" s="180">
        <v>1910.441</v>
      </c>
      <c r="K1194" s="76"/>
    </row>
    <row r="1195" spans="2:11" ht="15" customHeight="1" outlineLevel="1" x14ac:dyDescent="0.2">
      <c r="B1195" s="75">
        <v>2019</v>
      </c>
      <c r="C1195" s="244"/>
      <c r="D1195" s="180">
        <v>84</v>
      </c>
      <c r="E1195" s="180"/>
      <c r="F1195" s="180">
        <v>141</v>
      </c>
      <c r="G1195" s="66"/>
      <c r="H1195" s="180">
        <v>14049.571</v>
      </c>
      <c r="I1195" s="66"/>
      <c r="J1195" s="180">
        <v>1623.537</v>
      </c>
      <c r="K1195" s="76"/>
    </row>
    <row r="1196" spans="2:11" ht="15" customHeight="1" outlineLevel="1" x14ac:dyDescent="0.2">
      <c r="B1196" s="75">
        <v>2018</v>
      </c>
      <c r="C1196" s="71"/>
      <c r="D1196" s="76">
        <v>82</v>
      </c>
      <c r="E1196" s="76"/>
      <c r="F1196" s="180">
        <v>142</v>
      </c>
      <c r="G1196" s="68"/>
      <c r="H1196" s="180">
        <v>13844.169</v>
      </c>
      <c r="I1196" s="68"/>
      <c r="J1196" s="76">
        <v>1677.463</v>
      </c>
      <c r="K1196" s="76"/>
    </row>
    <row r="1197" spans="2:11" ht="15" customHeight="1" outlineLevel="1" x14ac:dyDescent="0.2">
      <c r="B1197" s="75">
        <v>2017</v>
      </c>
      <c r="C1197" s="71"/>
      <c r="D1197" s="76">
        <v>71</v>
      </c>
      <c r="E1197" s="76" t="s">
        <v>50</v>
      </c>
      <c r="F1197" s="76">
        <v>136</v>
      </c>
      <c r="G1197" s="228" t="s">
        <v>50</v>
      </c>
      <c r="H1197" s="76">
        <v>13480.120999999999</v>
      </c>
      <c r="I1197" s="228" t="s">
        <v>50</v>
      </c>
      <c r="J1197" s="76">
        <v>1698.607</v>
      </c>
      <c r="K1197" s="76" t="s">
        <v>50</v>
      </c>
    </row>
    <row r="1198" spans="2:11" ht="15" customHeight="1" outlineLevel="1" x14ac:dyDescent="0.2">
      <c r="B1198" s="44">
        <v>2016</v>
      </c>
      <c r="C1198" s="71"/>
      <c r="D1198" s="177">
        <v>76</v>
      </c>
      <c r="E1198" s="177" t="s">
        <v>50</v>
      </c>
      <c r="F1198" s="177">
        <v>141</v>
      </c>
      <c r="G1198" s="228" t="s">
        <v>50</v>
      </c>
      <c r="H1198" s="177">
        <v>13103.561</v>
      </c>
      <c r="I1198" s="228" t="s">
        <v>50</v>
      </c>
      <c r="J1198" s="177">
        <v>1583.4349999999999</v>
      </c>
      <c r="K1198" s="177" t="s">
        <v>50</v>
      </c>
    </row>
    <row r="1199" spans="2:11" ht="15" customHeight="1" outlineLevel="1" x14ac:dyDescent="0.2">
      <c r="B1199" s="44">
        <v>2015</v>
      </c>
      <c r="C1199" s="71"/>
      <c r="D1199" s="177">
        <v>83</v>
      </c>
      <c r="E1199" s="177" t="s">
        <v>50</v>
      </c>
      <c r="F1199" s="177">
        <v>145</v>
      </c>
      <c r="G1199" s="228" t="s">
        <v>50</v>
      </c>
      <c r="H1199" s="177">
        <v>13484.482</v>
      </c>
      <c r="I1199" s="228" t="s">
        <v>50</v>
      </c>
      <c r="J1199" s="177">
        <v>1603.278</v>
      </c>
      <c r="K1199" s="177" t="s">
        <v>50</v>
      </c>
    </row>
    <row r="1200" spans="2:11" ht="15" customHeight="1" outlineLevel="1" x14ac:dyDescent="0.2">
      <c r="B1200" s="228" t="s">
        <v>24</v>
      </c>
      <c r="C1200" s="71"/>
      <c r="D1200" s="76"/>
      <c r="E1200" s="76"/>
      <c r="F1200" s="76"/>
      <c r="G1200" s="228"/>
      <c r="H1200" s="76"/>
      <c r="I1200" s="228"/>
      <c r="J1200" s="76"/>
      <c r="K1200" s="76"/>
    </row>
    <row r="1201" spans="2:11" ht="15" customHeight="1" outlineLevel="1" x14ac:dyDescent="0.2">
      <c r="B1201" s="75">
        <v>2020</v>
      </c>
      <c r="C1201" s="71"/>
      <c r="D1201" s="180">
        <v>17</v>
      </c>
      <c r="E1201" s="180"/>
      <c r="F1201" s="180">
        <v>22</v>
      </c>
      <c r="G1201" s="66"/>
      <c r="H1201" s="180">
        <v>247.215</v>
      </c>
      <c r="I1201" s="66"/>
      <c r="J1201" s="180">
        <v>100.458</v>
      </c>
      <c r="K1201" s="76"/>
    </row>
    <row r="1202" spans="2:11" ht="15" customHeight="1" outlineLevel="1" x14ac:dyDescent="0.2">
      <c r="B1202" s="75">
        <v>2019</v>
      </c>
      <c r="C1202" s="244"/>
      <c r="D1202" s="180">
        <v>14</v>
      </c>
      <c r="E1202" s="180"/>
      <c r="F1202" s="180">
        <v>18</v>
      </c>
      <c r="G1202" s="66"/>
      <c r="H1202" s="180">
        <v>383.68799999999999</v>
      </c>
      <c r="I1202" s="66"/>
      <c r="J1202" s="180">
        <v>157.21899999999999</v>
      </c>
      <c r="K1202" s="76"/>
    </row>
    <row r="1203" spans="2:11" ht="15" customHeight="1" outlineLevel="1" x14ac:dyDescent="0.2">
      <c r="B1203" s="75">
        <v>2018</v>
      </c>
      <c r="C1203" s="71"/>
      <c r="D1203" s="76">
        <v>16</v>
      </c>
      <c r="E1203" s="76"/>
      <c r="F1203" s="180">
        <v>20</v>
      </c>
      <c r="G1203" s="68"/>
      <c r="H1203" s="180">
        <v>557.25</v>
      </c>
      <c r="I1203" s="68"/>
      <c r="J1203" s="76">
        <v>192.142</v>
      </c>
      <c r="K1203" s="76"/>
    </row>
    <row r="1204" spans="2:11" ht="15" customHeight="1" outlineLevel="1" x14ac:dyDescent="0.2">
      <c r="B1204" s="75">
        <v>2017</v>
      </c>
      <c r="C1204" s="71"/>
      <c r="D1204" s="76">
        <v>15</v>
      </c>
      <c r="E1204" s="76" t="s">
        <v>50</v>
      </c>
      <c r="F1204" s="76">
        <v>22</v>
      </c>
      <c r="G1204" s="228" t="s">
        <v>50</v>
      </c>
      <c r="H1204" s="76">
        <v>406.69</v>
      </c>
      <c r="I1204" s="228" t="s">
        <v>50</v>
      </c>
      <c r="J1204" s="76">
        <v>123.822</v>
      </c>
      <c r="K1204" s="76" t="s">
        <v>50</v>
      </c>
    </row>
    <row r="1205" spans="2:11" ht="15" customHeight="1" outlineLevel="1" x14ac:dyDescent="0.2">
      <c r="B1205" s="44">
        <v>2016</v>
      </c>
      <c r="C1205" s="71"/>
      <c r="D1205" s="177">
        <v>14</v>
      </c>
      <c r="E1205" s="177" t="s">
        <v>50</v>
      </c>
      <c r="F1205" s="177">
        <v>20</v>
      </c>
      <c r="G1205" s="228" t="s">
        <v>50</v>
      </c>
      <c r="H1205" s="177">
        <v>409.42200000000003</v>
      </c>
      <c r="I1205" s="228" t="s">
        <v>50</v>
      </c>
      <c r="J1205" s="177">
        <v>146.29300000000001</v>
      </c>
      <c r="K1205" s="177" t="s">
        <v>50</v>
      </c>
    </row>
    <row r="1206" spans="2:11" ht="15" customHeight="1" outlineLevel="1" x14ac:dyDescent="0.2">
      <c r="B1206" s="44">
        <v>2015</v>
      </c>
      <c r="C1206" s="71"/>
      <c r="D1206" s="177">
        <v>14</v>
      </c>
      <c r="E1206" s="177" t="s">
        <v>50</v>
      </c>
      <c r="F1206" s="177">
        <v>18</v>
      </c>
      <c r="G1206" s="228" t="s">
        <v>50</v>
      </c>
      <c r="H1206" s="177">
        <v>345.09500000000003</v>
      </c>
      <c r="I1206" s="228" t="s">
        <v>50</v>
      </c>
      <c r="J1206" s="177">
        <v>123.251</v>
      </c>
      <c r="K1206" s="177" t="s">
        <v>50</v>
      </c>
    </row>
    <row r="1207" spans="2:11" ht="15" customHeight="1" outlineLevel="1" x14ac:dyDescent="0.2">
      <c r="B1207" s="228" t="s">
        <v>25</v>
      </c>
      <c r="C1207" s="71"/>
      <c r="D1207" s="76"/>
      <c r="E1207" s="76"/>
      <c r="F1207" s="76"/>
      <c r="G1207" s="228"/>
      <c r="H1207" s="76"/>
      <c r="I1207" s="228"/>
      <c r="J1207" s="76"/>
      <c r="K1207" s="76"/>
    </row>
    <row r="1208" spans="2:11" ht="15" customHeight="1" outlineLevel="1" x14ac:dyDescent="0.2">
      <c r="B1208" s="75">
        <v>2020</v>
      </c>
      <c r="C1208" s="71"/>
      <c r="D1208" s="180">
        <v>102</v>
      </c>
      <c r="E1208" s="180"/>
      <c r="F1208" s="180">
        <v>288</v>
      </c>
      <c r="G1208" s="66"/>
      <c r="H1208" s="180">
        <v>4135.4960000000001</v>
      </c>
      <c r="I1208" s="66"/>
      <c r="J1208" s="180">
        <v>1251.211</v>
      </c>
      <c r="K1208" s="76"/>
    </row>
    <row r="1209" spans="2:11" ht="15" customHeight="1" outlineLevel="1" x14ac:dyDescent="0.2">
      <c r="B1209" s="75">
        <v>2019</v>
      </c>
      <c r="C1209" s="244"/>
      <c r="D1209" s="180">
        <v>104</v>
      </c>
      <c r="E1209" s="180"/>
      <c r="F1209" s="180">
        <v>296</v>
      </c>
      <c r="G1209" s="66"/>
      <c r="H1209" s="180">
        <v>8601.3349999999991</v>
      </c>
      <c r="I1209" s="66"/>
      <c r="J1209" s="180">
        <v>4196.7790000000005</v>
      </c>
      <c r="K1209" s="76"/>
    </row>
    <row r="1210" spans="2:11" ht="15" customHeight="1" outlineLevel="1" x14ac:dyDescent="0.2">
      <c r="B1210" s="75">
        <v>2018</v>
      </c>
      <c r="C1210" s="71"/>
      <c r="D1210" s="76">
        <v>102</v>
      </c>
      <c r="E1210" s="76"/>
      <c r="F1210" s="180">
        <v>281</v>
      </c>
      <c r="G1210" s="68"/>
      <c r="H1210" s="180">
        <v>8013.9440000000004</v>
      </c>
      <c r="I1210" s="68"/>
      <c r="J1210" s="76">
        <v>3981.2020000000002</v>
      </c>
      <c r="K1210" s="76"/>
    </row>
    <row r="1211" spans="2:11" ht="15" customHeight="1" outlineLevel="1" x14ac:dyDescent="0.2">
      <c r="B1211" s="75">
        <v>2017</v>
      </c>
      <c r="C1211" s="71"/>
      <c r="D1211" s="76">
        <v>101</v>
      </c>
      <c r="E1211" s="76" t="s">
        <v>50</v>
      </c>
      <c r="F1211" s="76">
        <v>272</v>
      </c>
      <c r="G1211" s="228" t="s">
        <v>50</v>
      </c>
      <c r="H1211" s="76">
        <v>7575.9979999999996</v>
      </c>
      <c r="I1211" s="228" t="s">
        <v>50</v>
      </c>
      <c r="J1211" s="76">
        <v>3512.4960000000001</v>
      </c>
      <c r="K1211" s="76" t="s">
        <v>50</v>
      </c>
    </row>
    <row r="1212" spans="2:11" ht="15" customHeight="1" outlineLevel="1" x14ac:dyDescent="0.2">
      <c r="B1212" s="44">
        <v>2016</v>
      </c>
      <c r="C1212" s="71"/>
      <c r="D1212" s="177">
        <v>87</v>
      </c>
      <c r="E1212" s="177" t="s">
        <v>50</v>
      </c>
      <c r="F1212" s="177">
        <v>240</v>
      </c>
      <c r="G1212" s="228" t="s">
        <v>50</v>
      </c>
      <c r="H1212" s="177">
        <v>6590.27</v>
      </c>
      <c r="I1212" s="228" t="s">
        <v>50</v>
      </c>
      <c r="J1212" s="177">
        <v>2953.3409999999999</v>
      </c>
      <c r="K1212" s="177" t="s">
        <v>50</v>
      </c>
    </row>
    <row r="1213" spans="2:11" ht="15" customHeight="1" outlineLevel="1" x14ac:dyDescent="0.2">
      <c r="B1213" s="44">
        <v>2015</v>
      </c>
      <c r="C1213" s="71"/>
      <c r="D1213" s="177">
        <v>81</v>
      </c>
      <c r="E1213" s="177" t="s">
        <v>50</v>
      </c>
      <c r="F1213" s="177">
        <v>224</v>
      </c>
      <c r="G1213" s="228" t="s">
        <v>50</v>
      </c>
      <c r="H1213" s="177">
        <v>5837.9960000000001</v>
      </c>
      <c r="I1213" s="228" t="s">
        <v>50</v>
      </c>
      <c r="J1213" s="177">
        <v>2592.3090000000002</v>
      </c>
      <c r="K1213" s="177" t="s">
        <v>50</v>
      </c>
    </row>
    <row r="1214" spans="2:11" ht="15" customHeight="1" outlineLevel="1" x14ac:dyDescent="0.2">
      <c r="B1214" s="228" t="s">
        <v>26</v>
      </c>
      <c r="C1214" s="71"/>
      <c r="D1214" s="76"/>
      <c r="E1214" s="76"/>
      <c r="F1214" s="76"/>
      <c r="G1214" s="228"/>
      <c r="H1214" s="76"/>
      <c r="I1214" s="228"/>
      <c r="J1214" s="76"/>
      <c r="K1214" s="76"/>
    </row>
    <row r="1215" spans="2:11" ht="15" customHeight="1" outlineLevel="1" x14ac:dyDescent="0.2">
      <c r="B1215" s="75">
        <v>2020</v>
      </c>
      <c r="C1215" s="71"/>
      <c r="D1215" s="76">
        <v>0</v>
      </c>
      <c r="E1215" s="180"/>
      <c r="F1215" s="76">
        <v>0</v>
      </c>
      <c r="G1215" s="66"/>
      <c r="H1215" s="76">
        <v>0</v>
      </c>
      <c r="I1215" s="66"/>
      <c r="J1215" s="76">
        <v>0</v>
      </c>
      <c r="K1215" s="76"/>
    </row>
    <row r="1216" spans="2:11" ht="15" customHeight="1" outlineLevel="1" x14ac:dyDescent="0.2">
      <c r="B1216" s="75">
        <v>2019</v>
      </c>
      <c r="C1216" s="244"/>
      <c r="D1216" s="180">
        <v>1</v>
      </c>
      <c r="E1216" s="180"/>
      <c r="F1216" s="180" t="s">
        <v>37</v>
      </c>
      <c r="G1216" s="66"/>
      <c r="H1216" s="180" t="s">
        <v>37</v>
      </c>
      <c r="I1216" s="66"/>
      <c r="J1216" s="180" t="s">
        <v>37</v>
      </c>
      <c r="K1216" s="76"/>
    </row>
    <row r="1217" spans="2:11" ht="15" customHeight="1" outlineLevel="1" x14ac:dyDescent="0.2">
      <c r="B1217" s="75">
        <v>2018</v>
      </c>
      <c r="C1217" s="71"/>
      <c r="D1217" s="76">
        <v>1</v>
      </c>
      <c r="E1217" s="76"/>
      <c r="F1217" s="76" t="s">
        <v>37</v>
      </c>
      <c r="G1217" s="68"/>
      <c r="H1217" s="76" t="s">
        <v>37</v>
      </c>
      <c r="I1217" s="68"/>
      <c r="J1217" s="76" t="s">
        <v>37</v>
      </c>
      <c r="K1217" s="76"/>
    </row>
    <row r="1218" spans="2:11" ht="15" customHeight="1" outlineLevel="1" x14ac:dyDescent="0.2">
      <c r="B1218" s="75">
        <v>2017</v>
      </c>
      <c r="C1218" s="71"/>
      <c r="D1218" s="76">
        <v>2</v>
      </c>
      <c r="E1218" s="76" t="s">
        <v>50</v>
      </c>
      <c r="F1218" s="76" t="s">
        <v>37</v>
      </c>
      <c r="G1218" s="228"/>
      <c r="H1218" s="76" t="s">
        <v>37</v>
      </c>
      <c r="I1218" s="228"/>
      <c r="J1218" s="76" t="s">
        <v>37</v>
      </c>
      <c r="K1218" s="76"/>
    </row>
    <row r="1219" spans="2:11" ht="15" customHeight="1" outlineLevel="1" x14ac:dyDescent="0.2">
      <c r="B1219" s="44">
        <v>2016</v>
      </c>
      <c r="C1219" s="71"/>
      <c r="D1219" s="177">
        <v>2</v>
      </c>
      <c r="E1219" s="177" t="s">
        <v>50</v>
      </c>
      <c r="F1219" s="76" t="s">
        <v>37</v>
      </c>
      <c r="G1219" s="228"/>
      <c r="H1219" s="76" t="s">
        <v>37</v>
      </c>
      <c r="I1219" s="228"/>
      <c r="J1219" s="76" t="s">
        <v>37</v>
      </c>
      <c r="K1219" s="76"/>
    </row>
    <row r="1220" spans="2:11" ht="15" customHeight="1" outlineLevel="1" x14ac:dyDescent="0.2">
      <c r="B1220" s="44">
        <v>2015</v>
      </c>
      <c r="C1220" s="71"/>
      <c r="D1220" s="177">
        <v>2</v>
      </c>
      <c r="E1220" s="177" t="s">
        <v>50</v>
      </c>
      <c r="F1220" s="76" t="s">
        <v>37</v>
      </c>
      <c r="G1220" s="228"/>
      <c r="H1220" s="76" t="s">
        <v>37</v>
      </c>
      <c r="I1220" s="228"/>
      <c r="J1220" s="76" t="s">
        <v>37</v>
      </c>
      <c r="K1220" s="76"/>
    </row>
    <row r="1221" spans="2:11" ht="15" customHeight="1" outlineLevel="1" x14ac:dyDescent="0.2">
      <c r="B1221" s="228" t="s">
        <v>27</v>
      </c>
      <c r="C1221" s="71"/>
      <c r="D1221" s="76"/>
      <c r="E1221" s="76"/>
      <c r="F1221" s="76"/>
      <c r="G1221" s="228"/>
      <c r="H1221" s="76"/>
      <c r="I1221" s="228"/>
      <c r="J1221" s="76"/>
      <c r="K1221" s="76"/>
    </row>
    <row r="1222" spans="2:11" ht="15" customHeight="1" outlineLevel="1" x14ac:dyDescent="0.2">
      <c r="B1222" s="75">
        <v>2020</v>
      </c>
      <c r="C1222" s="71"/>
      <c r="D1222" s="180">
        <v>3</v>
      </c>
      <c r="E1222" s="180"/>
      <c r="F1222" s="180">
        <v>3</v>
      </c>
      <c r="G1222" s="66"/>
      <c r="H1222" s="180">
        <v>47.91</v>
      </c>
      <c r="I1222" s="66"/>
      <c r="J1222" s="290">
        <v>-152.57300000000001</v>
      </c>
      <c r="K1222" s="76"/>
    </row>
    <row r="1223" spans="2:11" ht="15" customHeight="1" outlineLevel="1" x14ac:dyDescent="0.2">
      <c r="B1223" s="75">
        <v>2019</v>
      </c>
      <c r="C1223" s="244"/>
      <c r="D1223" s="180">
        <v>5</v>
      </c>
      <c r="E1223" s="180"/>
      <c r="F1223" s="180">
        <v>5</v>
      </c>
      <c r="G1223" s="66"/>
      <c r="H1223" s="180">
        <v>119.14700000000001</v>
      </c>
      <c r="I1223" s="66"/>
      <c r="J1223" s="182">
        <v>-91.391999999999996</v>
      </c>
      <c r="K1223" s="76"/>
    </row>
    <row r="1224" spans="2:11" ht="15" customHeight="1" outlineLevel="1" x14ac:dyDescent="0.2">
      <c r="B1224" s="75">
        <v>2018</v>
      </c>
      <c r="C1224" s="71"/>
      <c r="D1224" s="76">
        <v>3</v>
      </c>
      <c r="E1224" s="76"/>
      <c r="F1224" s="180">
        <v>3</v>
      </c>
      <c r="G1224" s="68"/>
      <c r="H1224" s="76">
        <v>79.188999999999993</v>
      </c>
      <c r="I1224" s="68"/>
      <c r="J1224" s="215">
        <v>-14.04</v>
      </c>
      <c r="K1224" s="76"/>
    </row>
    <row r="1225" spans="2:11" ht="15" customHeight="1" outlineLevel="1" x14ac:dyDescent="0.2">
      <c r="B1225" s="75">
        <v>2017</v>
      </c>
      <c r="C1225" s="71"/>
      <c r="D1225" s="76">
        <v>1</v>
      </c>
      <c r="E1225" s="76" t="s">
        <v>50</v>
      </c>
      <c r="F1225" s="76" t="s">
        <v>37</v>
      </c>
      <c r="G1225" s="228"/>
      <c r="H1225" s="76" t="s">
        <v>37</v>
      </c>
      <c r="I1225" s="228"/>
      <c r="J1225" s="76" t="s">
        <v>37</v>
      </c>
      <c r="K1225" s="76"/>
    </row>
    <row r="1226" spans="2:11" ht="15" customHeight="1" outlineLevel="1" x14ac:dyDescent="0.2">
      <c r="B1226" s="44">
        <v>2016</v>
      </c>
      <c r="C1226" s="71"/>
      <c r="D1226" s="177">
        <v>1</v>
      </c>
      <c r="E1226" s="177" t="s">
        <v>50</v>
      </c>
      <c r="F1226" s="76" t="s">
        <v>37</v>
      </c>
      <c r="G1226" s="228"/>
      <c r="H1226" s="76" t="s">
        <v>37</v>
      </c>
      <c r="I1226" s="228"/>
      <c r="J1226" s="76" t="s">
        <v>37</v>
      </c>
      <c r="K1226" s="76"/>
    </row>
    <row r="1227" spans="2:11" ht="15" customHeight="1" outlineLevel="1" x14ac:dyDescent="0.2">
      <c r="B1227" s="44">
        <v>2015</v>
      </c>
      <c r="C1227" s="71"/>
      <c r="D1227" s="177">
        <v>3</v>
      </c>
      <c r="E1227" s="177" t="s">
        <v>50</v>
      </c>
      <c r="F1227" s="177">
        <v>3</v>
      </c>
      <c r="G1227" s="228" t="s">
        <v>50</v>
      </c>
      <c r="H1227" s="177">
        <v>23.837</v>
      </c>
      <c r="I1227" s="228" t="s">
        <v>50</v>
      </c>
      <c r="J1227" s="177">
        <v>18.576000000000001</v>
      </c>
      <c r="K1227" s="177" t="s">
        <v>50</v>
      </c>
    </row>
    <row r="1228" spans="2:11" ht="15" customHeight="1" outlineLevel="1" x14ac:dyDescent="0.2">
      <c r="B1228" s="228" t="s">
        <v>28</v>
      </c>
      <c r="C1228" s="71"/>
      <c r="D1228" s="76"/>
      <c r="E1228" s="76"/>
      <c r="F1228" s="76"/>
      <c r="G1228" s="228"/>
      <c r="H1228" s="76"/>
      <c r="I1228" s="228"/>
      <c r="J1228" s="76"/>
      <c r="K1228" s="76"/>
    </row>
    <row r="1229" spans="2:11" ht="15" customHeight="1" outlineLevel="1" x14ac:dyDescent="0.2">
      <c r="B1229" s="75">
        <v>2020</v>
      </c>
      <c r="C1229" s="71"/>
      <c r="D1229" s="180">
        <v>27</v>
      </c>
      <c r="E1229" s="180"/>
      <c r="F1229" s="180">
        <v>31</v>
      </c>
      <c r="G1229" s="66"/>
      <c r="H1229" s="180">
        <v>521.54399999999998</v>
      </c>
      <c r="I1229" s="66"/>
      <c r="J1229" s="180">
        <v>321.16699999999997</v>
      </c>
      <c r="K1229" s="76"/>
    </row>
    <row r="1230" spans="2:11" ht="15" customHeight="1" outlineLevel="1" x14ac:dyDescent="0.2">
      <c r="B1230" s="75">
        <v>2019</v>
      </c>
      <c r="C1230" s="244"/>
      <c r="D1230" s="180">
        <v>26</v>
      </c>
      <c r="E1230" s="180"/>
      <c r="F1230" s="180">
        <v>32</v>
      </c>
      <c r="G1230" s="66"/>
      <c r="H1230" s="180">
        <v>457.666</v>
      </c>
      <c r="I1230" s="66"/>
      <c r="J1230" s="180">
        <v>319.14699999999999</v>
      </c>
      <c r="K1230" s="76"/>
    </row>
    <row r="1231" spans="2:11" ht="15" customHeight="1" outlineLevel="1" x14ac:dyDescent="0.2">
      <c r="B1231" s="75">
        <v>2018</v>
      </c>
      <c r="C1231" s="71"/>
      <c r="D1231" s="76">
        <v>23</v>
      </c>
      <c r="E1231" s="76"/>
      <c r="F1231" s="180">
        <v>28</v>
      </c>
      <c r="G1231" s="68"/>
      <c r="H1231" s="180">
        <v>338.27499999999998</v>
      </c>
      <c r="I1231" s="68"/>
      <c r="J1231" s="76">
        <v>227.34200000000001</v>
      </c>
      <c r="K1231" s="76"/>
    </row>
    <row r="1232" spans="2:11" ht="15" customHeight="1" outlineLevel="1" x14ac:dyDescent="0.2">
      <c r="B1232" s="75">
        <v>2017</v>
      </c>
      <c r="C1232" s="71"/>
      <c r="D1232" s="76">
        <v>19</v>
      </c>
      <c r="E1232" s="76" t="s">
        <v>50</v>
      </c>
      <c r="F1232" s="76">
        <v>23</v>
      </c>
      <c r="G1232" s="228" t="s">
        <v>50</v>
      </c>
      <c r="H1232" s="76">
        <v>268.44200000000001</v>
      </c>
      <c r="I1232" s="228" t="s">
        <v>50</v>
      </c>
      <c r="J1232" s="76">
        <v>224.709</v>
      </c>
      <c r="K1232" s="76" t="s">
        <v>50</v>
      </c>
    </row>
    <row r="1233" spans="2:11" ht="15" customHeight="1" outlineLevel="1" x14ac:dyDescent="0.2">
      <c r="B1233" s="44">
        <v>2016</v>
      </c>
      <c r="C1233" s="71"/>
      <c r="D1233" s="177">
        <v>18</v>
      </c>
      <c r="E1233" s="177" t="s">
        <v>50</v>
      </c>
      <c r="F1233" s="177">
        <v>23</v>
      </c>
      <c r="G1233" s="228" t="s">
        <v>50</v>
      </c>
      <c r="H1233" s="177">
        <v>243.53299999999999</v>
      </c>
      <c r="I1233" s="228" t="s">
        <v>50</v>
      </c>
      <c r="J1233" s="177">
        <v>199.286</v>
      </c>
      <c r="K1233" s="177" t="s">
        <v>50</v>
      </c>
    </row>
    <row r="1234" spans="2:11" ht="15" customHeight="1" outlineLevel="1" x14ac:dyDescent="0.2">
      <c r="B1234" s="44">
        <v>2015</v>
      </c>
      <c r="C1234" s="71"/>
      <c r="D1234" s="177">
        <v>18</v>
      </c>
      <c r="E1234" s="177" t="s">
        <v>50</v>
      </c>
      <c r="F1234" s="177">
        <v>20</v>
      </c>
      <c r="G1234" s="228" t="s">
        <v>50</v>
      </c>
      <c r="H1234" s="177">
        <v>230.351</v>
      </c>
      <c r="I1234" s="228" t="s">
        <v>50</v>
      </c>
      <c r="J1234" s="177">
        <v>188.55500000000001</v>
      </c>
      <c r="K1234" s="177" t="s">
        <v>50</v>
      </c>
    </row>
    <row r="1235" spans="2:11" ht="15" customHeight="1" outlineLevel="1" x14ac:dyDescent="0.2">
      <c r="B1235" s="228" t="s">
        <v>29</v>
      </c>
      <c r="C1235" s="71"/>
      <c r="D1235" s="76"/>
      <c r="E1235" s="76"/>
      <c r="F1235" s="76"/>
      <c r="G1235" s="228"/>
      <c r="H1235" s="76"/>
      <c r="I1235" s="228"/>
      <c r="J1235" s="76"/>
      <c r="K1235" s="76"/>
    </row>
    <row r="1236" spans="2:11" ht="15" customHeight="1" outlineLevel="1" x14ac:dyDescent="0.2">
      <c r="B1236" s="75">
        <v>2020</v>
      </c>
      <c r="C1236" s="71"/>
      <c r="D1236" s="180">
        <v>81</v>
      </c>
      <c r="E1236" s="180"/>
      <c r="F1236" s="180">
        <v>84</v>
      </c>
      <c r="G1236" s="66"/>
      <c r="H1236" s="180">
        <v>447.20499999999998</v>
      </c>
      <c r="I1236" s="66"/>
      <c r="J1236" s="180">
        <v>368.59</v>
      </c>
      <c r="K1236" s="76"/>
    </row>
    <row r="1237" spans="2:11" ht="15" customHeight="1" outlineLevel="1" x14ac:dyDescent="0.2">
      <c r="B1237" s="75">
        <v>2019</v>
      </c>
      <c r="C1237" s="244"/>
      <c r="D1237" s="180">
        <v>81</v>
      </c>
      <c r="E1237" s="180"/>
      <c r="F1237" s="180">
        <v>82</v>
      </c>
      <c r="G1237" s="66"/>
      <c r="H1237" s="180">
        <v>501.40300000000002</v>
      </c>
      <c r="I1237" s="66"/>
      <c r="J1237" s="180">
        <v>375.173</v>
      </c>
      <c r="K1237" s="76"/>
    </row>
    <row r="1238" spans="2:11" ht="15" customHeight="1" outlineLevel="1" x14ac:dyDescent="0.2">
      <c r="B1238" s="75">
        <v>2018</v>
      </c>
      <c r="C1238" s="71"/>
      <c r="D1238" s="76">
        <v>70</v>
      </c>
      <c r="E1238" s="76"/>
      <c r="F1238" s="180">
        <v>70</v>
      </c>
      <c r="G1238" s="68"/>
      <c r="H1238" s="180">
        <v>413.80500000000001</v>
      </c>
      <c r="I1238" s="68"/>
      <c r="J1238" s="76">
        <v>352.06099999999998</v>
      </c>
      <c r="K1238" s="76"/>
    </row>
    <row r="1239" spans="2:11" ht="15" customHeight="1" outlineLevel="1" x14ac:dyDescent="0.2">
      <c r="B1239" s="75">
        <v>2017</v>
      </c>
      <c r="C1239" s="71"/>
      <c r="D1239" s="76">
        <v>62</v>
      </c>
      <c r="E1239" s="76" t="s">
        <v>50</v>
      </c>
      <c r="F1239" s="76">
        <v>62</v>
      </c>
      <c r="G1239" s="228" t="s">
        <v>50</v>
      </c>
      <c r="H1239" s="76">
        <v>333.44600000000003</v>
      </c>
      <c r="I1239" s="228" t="s">
        <v>50</v>
      </c>
      <c r="J1239" s="76">
        <v>283.69200000000001</v>
      </c>
      <c r="K1239" s="76" t="s">
        <v>50</v>
      </c>
    </row>
    <row r="1240" spans="2:11" ht="15" customHeight="1" outlineLevel="1" x14ac:dyDescent="0.2">
      <c r="B1240" s="44">
        <v>2016</v>
      </c>
      <c r="C1240" s="71"/>
      <c r="D1240" s="177">
        <v>61</v>
      </c>
      <c r="E1240" s="177" t="s">
        <v>50</v>
      </c>
      <c r="F1240" s="177">
        <v>61</v>
      </c>
      <c r="G1240" s="228" t="s">
        <v>50</v>
      </c>
      <c r="H1240" s="177">
        <v>292.97000000000003</v>
      </c>
      <c r="I1240" s="228" t="s">
        <v>50</v>
      </c>
      <c r="J1240" s="177">
        <v>253.64599999999999</v>
      </c>
      <c r="K1240" s="177" t="s">
        <v>50</v>
      </c>
    </row>
    <row r="1241" spans="2:11" ht="15" customHeight="1" outlineLevel="1" x14ac:dyDescent="0.2">
      <c r="B1241" s="44">
        <v>2015</v>
      </c>
      <c r="C1241" s="71"/>
      <c r="D1241" s="177">
        <v>61</v>
      </c>
      <c r="E1241" s="177" t="s">
        <v>50</v>
      </c>
      <c r="F1241" s="177">
        <v>62</v>
      </c>
      <c r="G1241" s="228" t="s">
        <v>50</v>
      </c>
      <c r="H1241" s="177">
        <v>281.12200000000001</v>
      </c>
      <c r="I1241" s="228" t="s">
        <v>50</v>
      </c>
      <c r="J1241" s="177">
        <v>236.41900000000001</v>
      </c>
      <c r="K1241" s="177" t="s">
        <v>50</v>
      </c>
    </row>
    <row r="1242" spans="2:11" ht="15" customHeight="1" outlineLevel="1" x14ac:dyDescent="0.2">
      <c r="B1242" s="228" t="s">
        <v>30</v>
      </c>
      <c r="C1242" s="71"/>
      <c r="D1242" s="76"/>
      <c r="E1242" s="76"/>
      <c r="F1242" s="76"/>
      <c r="G1242" s="228"/>
      <c r="H1242" s="76"/>
      <c r="I1242" s="228"/>
      <c r="J1242" s="76"/>
      <c r="K1242" s="76"/>
    </row>
    <row r="1243" spans="2:11" ht="15" customHeight="1" outlineLevel="1" x14ac:dyDescent="0.2">
      <c r="B1243" s="75">
        <v>2020</v>
      </c>
      <c r="C1243" s="71"/>
      <c r="D1243" s="180">
        <v>9</v>
      </c>
      <c r="E1243" s="180"/>
      <c r="F1243" s="180">
        <v>9</v>
      </c>
      <c r="G1243" s="66"/>
      <c r="H1243" s="180">
        <v>38.265000000000001</v>
      </c>
      <c r="I1243" s="66"/>
      <c r="J1243" s="180">
        <v>32.073</v>
      </c>
      <c r="K1243" s="76"/>
    </row>
    <row r="1244" spans="2:11" ht="15" customHeight="1" outlineLevel="1" x14ac:dyDescent="0.2">
      <c r="B1244" s="75">
        <v>2019</v>
      </c>
      <c r="C1244" s="244"/>
      <c r="D1244" s="180">
        <v>11</v>
      </c>
      <c r="E1244" s="180"/>
      <c r="F1244" s="180">
        <v>11</v>
      </c>
      <c r="G1244" s="66"/>
      <c r="H1244" s="180">
        <v>82.239000000000004</v>
      </c>
      <c r="I1244" s="66"/>
      <c r="J1244" s="180">
        <v>67.694999999999993</v>
      </c>
      <c r="K1244" s="76"/>
    </row>
    <row r="1245" spans="2:11" ht="15" customHeight="1" outlineLevel="1" x14ac:dyDescent="0.2">
      <c r="B1245" s="75">
        <v>2018</v>
      </c>
      <c r="C1245" s="71"/>
      <c r="D1245" s="76">
        <v>11</v>
      </c>
      <c r="E1245" s="76"/>
      <c r="F1245" s="180">
        <v>11</v>
      </c>
      <c r="G1245" s="68"/>
      <c r="H1245" s="180">
        <v>59.427</v>
      </c>
      <c r="I1245" s="68"/>
      <c r="J1245" s="76">
        <v>48.829000000000001</v>
      </c>
      <c r="K1245" s="76"/>
    </row>
    <row r="1246" spans="2:11" ht="15" customHeight="1" outlineLevel="1" x14ac:dyDescent="0.2">
      <c r="B1246" s="75">
        <v>2017</v>
      </c>
      <c r="C1246" s="71"/>
      <c r="D1246" s="76">
        <v>11</v>
      </c>
      <c r="E1246" s="76" t="s">
        <v>50</v>
      </c>
      <c r="F1246" s="76">
        <v>11</v>
      </c>
      <c r="G1246" s="228" t="s">
        <v>50</v>
      </c>
      <c r="H1246" s="76">
        <v>62.244999999999997</v>
      </c>
      <c r="I1246" s="228" t="s">
        <v>50</v>
      </c>
      <c r="J1246" s="76">
        <v>50.991</v>
      </c>
      <c r="K1246" s="76" t="s">
        <v>50</v>
      </c>
    </row>
    <row r="1247" spans="2:11" ht="15" customHeight="1" outlineLevel="1" x14ac:dyDescent="0.2">
      <c r="B1247" s="44">
        <v>2016</v>
      </c>
      <c r="C1247" s="71"/>
      <c r="D1247" s="177">
        <v>9</v>
      </c>
      <c r="E1247" s="177" t="s">
        <v>50</v>
      </c>
      <c r="F1247" s="177">
        <v>9</v>
      </c>
      <c r="G1247" s="228" t="s">
        <v>50</v>
      </c>
      <c r="H1247" s="177">
        <v>38.837000000000003</v>
      </c>
      <c r="I1247" s="228" t="s">
        <v>50</v>
      </c>
      <c r="J1247" s="177">
        <v>31.942</v>
      </c>
      <c r="K1247" s="177" t="s">
        <v>50</v>
      </c>
    </row>
    <row r="1248" spans="2:11" ht="15" customHeight="1" outlineLevel="1" x14ac:dyDescent="0.2">
      <c r="B1248" s="44">
        <v>2015</v>
      </c>
      <c r="C1248" s="71"/>
      <c r="D1248" s="177">
        <v>9</v>
      </c>
      <c r="E1248" s="177" t="s">
        <v>50</v>
      </c>
      <c r="F1248" s="177">
        <v>9</v>
      </c>
      <c r="G1248" s="228" t="s">
        <v>50</v>
      </c>
      <c r="H1248" s="177">
        <v>50.744999999999997</v>
      </c>
      <c r="I1248" s="228" t="s">
        <v>50</v>
      </c>
      <c r="J1248" s="177">
        <v>41.67</v>
      </c>
      <c r="K1248" s="177" t="s">
        <v>50</v>
      </c>
    </row>
    <row r="1249" spans="2:11" ht="15" customHeight="1" outlineLevel="1" x14ac:dyDescent="0.2">
      <c r="B1249" s="228" t="s">
        <v>31</v>
      </c>
      <c r="C1249" s="71"/>
      <c r="D1249" s="76"/>
      <c r="E1249" s="76"/>
      <c r="F1249" s="76"/>
      <c r="G1249" s="228"/>
      <c r="H1249" s="76"/>
      <c r="I1249" s="228"/>
      <c r="J1249" s="76"/>
      <c r="K1249" s="76"/>
    </row>
    <row r="1250" spans="2:11" ht="15" customHeight="1" outlineLevel="1" x14ac:dyDescent="0.2">
      <c r="B1250" s="75">
        <v>2020</v>
      </c>
      <c r="C1250" s="71"/>
      <c r="D1250" s="180">
        <v>38</v>
      </c>
      <c r="E1250" s="180"/>
      <c r="F1250" s="180">
        <v>39</v>
      </c>
      <c r="G1250" s="66"/>
      <c r="H1250" s="180">
        <v>377.87400000000002</v>
      </c>
      <c r="I1250" s="66"/>
      <c r="J1250" s="180">
        <v>244.52199999999999</v>
      </c>
      <c r="K1250" s="76"/>
    </row>
    <row r="1251" spans="2:11" ht="15" customHeight="1" outlineLevel="1" x14ac:dyDescent="0.2">
      <c r="B1251" s="75">
        <v>2019</v>
      </c>
      <c r="C1251" s="244"/>
      <c r="D1251" s="180">
        <v>32</v>
      </c>
      <c r="E1251" s="180"/>
      <c r="F1251" s="180">
        <v>32</v>
      </c>
      <c r="G1251" s="66"/>
      <c r="H1251" s="180">
        <v>323.83100000000002</v>
      </c>
      <c r="I1251" s="66"/>
      <c r="J1251" s="180">
        <v>203.36500000000001</v>
      </c>
      <c r="K1251" s="76"/>
    </row>
    <row r="1252" spans="2:11" ht="15" customHeight="1" outlineLevel="1" x14ac:dyDescent="0.2">
      <c r="B1252" s="75">
        <v>2018</v>
      </c>
      <c r="C1252" s="71"/>
      <c r="D1252" s="76">
        <v>26</v>
      </c>
      <c r="E1252" s="76"/>
      <c r="F1252" s="180">
        <v>26</v>
      </c>
      <c r="G1252" s="68"/>
      <c r="H1252" s="180">
        <v>258.37799999999999</v>
      </c>
      <c r="I1252" s="68"/>
      <c r="J1252" s="76">
        <v>150.77500000000001</v>
      </c>
      <c r="K1252" s="76"/>
    </row>
    <row r="1253" spans="2:11" ht="15" customHeight="1" outlineLevel="1" x14ac:dyDescent="0.2">
      <c r="B1253" s="75">
        <v>2017</v>
      </c>
      <c r="C1253" s="71"/>
      <c r="D1253" s="76">
        <v>29</v>
      </c>
      <c r="E1253" s="76" t="s">
        <v>50</v>
      </c>
      <c r="F1253" s="76">
        <v>29</v>
      </c>
      <c r="G1253" s="228" t="s">
        <v>50</v>
      </c>
      <c r="H1253" s="76">
        <v>274.28100000000001</v>
      </c>
      <c r="I1253" s="228" t="s">
        <v>50</v>
      </c>
      <c r="J1253" s="76">
        <v>149.80799999999999</v>
      </c>
      <c r="K1253" s="76" t="s">
        <v>50</v>
      </c>
    </row>
    <row r="1254" spans="2:11" ht="15" customHeight="1" outlineLevel="1" x14ac:dyDescent="0.2">
      <c r="B1254" s="44">
        <v>2016</v>
      </c>
      <c r="C1254" s="71"/>
      <c r="D1254" s="177">
        <v>31</v>
      </c>
      <c r="E1254" s="177" t="s">
        <v>50</v>
      </c>
      <c r="F1254" s="177">
        <v>31</v>
      </c>
      <c r="G1254" s="228" t="s">
        <v>50</v>
      </c>
      <c r="H1254" s="177">
        <v>349.12900000000002</v>
      </c>
      <c r="I1254" s="228" t="s">
        <v>50</v>
      </c>
      <c r="J1254" s="177">
        <v>199.691</v>
      </c>
      <c r="K1254" s="177" t="s">
        <v>50</v>
      </c>
    </row>
    <row r="1255" spans="2:11" ht="15" customHeight="1" outlineLevel="1" x14ac:dyDescent="0.2">
      <c r="B1255" s="44">
        <v>2015</v>
      </c>
      <c r="C1255" s="71"/>
      <c r="D1255" s="177">
        <v>29</v>
      </c>
      <c r="E1255" s="177" t="s">
        <v>50</v>
      </c>
      <c r="F1255" s="177">
        <v>29</v>
      </c>
      <c r="G1255" s="228" t="s">
        <v>50</v>
      </c>
      <c r="H1255" s="177">
        <v>268.072</v>
      </c>
      <c r="I1255" s="228" t="s">
        <v>50</v>
      </c>
      <c r="J1255" s="177">
        <v>122.651</v>
      </c>
      <c r="K1255" s="177" t="s">
        <v>50</v>
      </c>
    </row>
    <row r="1256" spans="2:11" ht="15" customHeight="1" outlineLevel="1" x14ac:dyDescent="0.2">
      <c r="B1256" s="228" t="s">
        <v>32</v>
      </c>
      <c r="C1256" s="71"/>
      <c r="D1256" s="76"/>
      <c r="E1256" s="76"/>
      <c r="F1256" s="76"/>
      <c r="G1256" s="228"/>
      <c r="H1256" s="76"/>
      <c r="I1256" s="228"/>
      <c r="J1256" s="76"/>
      <c r="K1256" s="76"/>
    </row>
    <row r="1257" spans="2:11" ht="15" customHeight="1" outlineLevel="1" x14ac:dyDescent="0.2">
      <c r="B1257" s="75">
        <v>2020</v>
      </c>
      <c r="C1257" s="71"/>
      <c r="D1257" s="180">
        <v>11</v>
      </c>
      <c r="E1257" s="180"/>
      <c r="F1257" s="180">
        <v>14</v>
      </c>
      <c r="G1257" s="66"/>
      <c r="H1257" s="180">
        <v>169.89</v>
      </c>
      <c r="I1257" s="66"/>
      <c r="J1257" s="180">
        <v>60.128</v>
      </c>
      <c r="K1257" s="76"/>
    </row>
    <row r="1258" spans="2:11" ht="15" customHeight="1" outlineLevel="1" x14ac:dyDescent="0.2">
      <c r="B1258" s="75">
        <v>2019</v>
      </c>
      <c r="C1258" s="244"/>
      <c r="D1258" s="180">
        <v>10</v>
      </c>
      <c r="E1258" s="180"/>
      <c r="F1258" s="180">
        <v>15</v>
      </c>
      <c r="G1258" s="66"/>
      <c r="H1258" s="180">
        <v>367.04199999999997</v>
      </c>
      <c r="I1258" s="66"/>
      <c r="J1258" s="180">
        <v>142.21700000000001</v>
      </c>
      <c r="K1258" s="76"/>
    </row>
    <row r="1259" spans="2:11" ht="15" customHeight="1" outlineLevel="1" x14ac:dyDescent="0.2">
      <c r="B1259" s="75">
        <v>2018</v>
      </c>
      <c r="C1259" s="71"/>
      <c r="D1259" s="76">
        <v>7</v>
      </c>
      <c r="E1259" s="76"/>
      <c r="F1259" s="180">
        <v>12</v>
      </c>
      <c r="G1259" s="68"/>
      <c r="H1259" s="180">
        <v>349.22199999999998</v>
      </c>
      <c r="I1259" s="68"/>
      <c r="J1259" s="76">
        <v>122.63</v>
      </c>
      <c r="K1259" s="76"/>
    </row>
    <row r="1260" spans="2:11" ht="15" customHeight="1" outlineLevel="1" x14ac:dyDescent="0.2">
      <c r="B1260" s="75">
        <v>2017</v>
      </c>
      <c r="C1260" s="71"/>
      <c r="D1260" s="76">
        <v>7</v>
      </c>
      <c r="E1260" s="76" t="s">
        <v>50</v>
      </c>
      <c r="F1260" s="76">
        <v>12</v>
      </c>
      <c r="G1260" s="228" t="s">
        <v>50</v>
      </c>
      <c r="H1260" s="76">
        <v>333.166</v>
      </c>
      <c r="I1260" s="228" t="s">
        <v>50</v>
      </c>
      <c r="J1260" s="76">
        <v>110.169</v>
      </c>
      <c r="K1260" s="76" t="s">
        <v>50</v>
      </c>
    </row>
    <row r="1261" spans="2:11" ht="15" customHeight="1" outlineLevel="1" x14ac:dyDescent="0.2">
      <c r="B1261" s="44">
        <v>2016</v>
      </c>
      <c r="C1261" s="71"/>
      <c r="D1261" s="177">
        <v>5</v>
      </c>
      <c r="E1261" s="177" t="s">
        <v>50</v>
      </c>
      <c r="F1261" s="177">
        <v>10</v>
      </c>
      <c r="G1261" s="228" t="s">
        <v>50</v>
      </c>
      <c r="H1261" s="177">
        <v>308.15899999999999</v>
      </c>
      <c r="I1261" s="228" t="s">
        <v>50</v>
      </c>
      <c r="J1261" s="177">
        <v>96.018000000000001</v>
      </c>
      <c r="K1261" s="177" t="s">
        <v>50</v>
      </c>
    </row>
    <row r="1262" spans="2:11" ht="15" customHeight="1" outlineLevel="1" x14ac:dyDescent="0.2">
      <c r="B1262" s="44">
        <v>2015</v>
      </c>
      <c r="C1262" s="71"/>
      <c r="D1262" s="177">
        <v>5</v>
      </c>
      <c r="E1262" s="177" t="s">
        <v>50</v>
      </c>
      <c r="F1262" s="177">
        <v>10</v>
      </c>
      <c r="G1262" s="228" t="s">
        <v>50</v>
      </c>
      <c r="H1262" s="177">
        <v>286.31299999999999</v>
      </c>
      <c r="I1262" s="228" t="s">
        <v>50</v>
      </c>
      <c r="J1262" s="177">
        <v>78.119</v>
      </c>
      <c r="K1262" s="177" t="s">
        <v>50</v>
      </c>
    </row>
    <row r="1263" spans="2:11" ht="15" customHeight="1" outlineLevel="1" x14ac:dyDescent="0.2">
      <c r="B1263" s="228" t="s">
        <v>33</v>
      </c>
      <c r="C1263" s="71"/>
      <c r="D1263" s="76"/>
      <c r="E1263" s="76"/>
      <c r="F1263" s="76"/>
      <c r="G1263" s="228"/>
      <c r="H1263" s="76"/>
      <c r="I1263" s="228"/>
      <c r="J1263" s="76"/>
      <c r="K1263" s="76"/>
    </row>
    <row r="1264" spans="2:11" ht="15" customHeight="1" outlineLevel="1" x14ac:dyDescent="0.2">
      <c r="B1264" s="75">
        <v>2020</v>
      </c>
      <c r="C1264" s="71"/>
      <c r="D1264" s="180">
        <v>15</v>
      </c>
      <c r="E1264"/>
      <c r="F1264" s="180">
        <v>20</v>
      </c>
      <c r="G1264"/>
      <c r="H1264" s="180">
        <v>227.46799999999999</v>
      </c>
      <c r="I1264" s="180"/>
      <c r="J1264" s="180">
        <v>121.90600000000001</v>
      </c>
      <c r="K1264" s="76"/>
    </row>
    <row r="1265" spans="1:11" ht="15" customHeight="1" outlineLevel="1" x14ac:dyDescent="0.2">
      <c r="B1265" s="75">
        <v>2019</v>
      </c>
      <c r="C1265" s="244"/>
      <c r="D1265" s="180">
        <v>12</v>
      </c>
      <c r="E1265" s="180"/>
      <c r="F1265" s="180">
        <v>17</v>
      </c>
      <c r="G1265" s="66"/>
      <c r="H1265" s="180">
        <v>226.08199999999999</v>
      </c>
      <c r="I1265" s="66"/>
      <c r="J1265" s="180">
        <v>109.239</v>
      </c>
      <c r="K1265" s="76"/>
    </row>
    <row r="1266" spans="1:11" ht="15" customHeight="1" outlineLevel="1" x14ac:dyDescent="0.2">
      <c r="B1266" s="75">
        <v>2018</v>
      </c>
      <c r="C1266" s="71"/>
      <c r="D1266" s="180">
        <v>14</v>
      </c>
      <c r="E1266" s="76"/>
      <c r="F1266" s="180">
        <v>16</v>
      </c>
      <c r="G1266" s="68"/>
      <c r="H1266" s="180">
        <v>221.88499999999999</v>
      </c>
      <c r="I1266" s="68"/>
      <c r="J1266" s="76">
        <v>131.429</v>
      </c>
      <c r="K1266" s="76"/>
    </row>
    <row r="1267" spans="1:11" ht="15" customHeight="1" outlineLevel="1" x14ac:dyDescent="0.2">
      <c r="B1267" s="75">
        <v>2017</v>
      </c>
      <c r="C1267" s="71"/>
      <c r="D1267" s="180">
        <v>10</v>
      </c>
      <c r="E1267" s="76" t="s">
        <v>50</v>
      </c>
      <c r="F1267" s="76">
        <v>12</v>
      </c>
      <c r="G1267" s="228" t="s">
        <v>50</v>
      </c>
      <c r="H1267" s="76">
        <v>228.238</v>
      </c>
      <c r="I1267" s="228" t="s">
        <v>50</v>
      </c>
      <c r="J1267" s="76">
        <v>131.149</v>
      </c>
      <c r="K1267" s="76" t="s">
        <v>50</v>
      </c>
    </row>
    <row r="1268" spans="1:11" ht="15" customHeight="1" outlineLevel="1" x14ac:dyDescent="0.2">
      <c r="B1268" s="44">
        <v>2016</v>
      </c>
      <c r="C1268" s="71"/>
      <c r="D1268" s="180">
        <v>10</v>
      </c>
      <c r="E1268" s="177" t="s">
        <v>50</v>
      </c>
      <c r="F1268" s="177">
        <v>12</v>
      </c>
      <c r="G1268" s="228" t="s">
        <v>50</v>
      </c>
      <c r="H1268" s="177">
        <v>175.833</v>
      </c>
      <c r="I1268" s="228" t="s">
        <v>50</v>
      </c>
      <c r="J1268" s="177">
        <v>81.39</v>
      </c>
      <c r="K1268" s="177" t="s">
        <v>50</v>
      </c>
    </row>
    <row r="1269" spans="1:11" ht="15" customHeight="1" outlineLevel="1" x14ac:dyDescent="0.2">
      <c r="B1269" s="44">
        <v>2015</v>
      </c>
      <c r="C1269" s="71"/>
      <c r="D1269" s="180">
        <v>10</v>
      </c>
      <c r="E1269" s="177" t="s">
        <v>50</v>
      </c>
      <c r="F1269" s="177">
        <v>12</v>
      </c>
      <c r="G1269" s="228" t="s">
        <v>50</v>
      </c>
      <c r="H1269" s="177">
        <v>183.25399999999999</v>
      </c>
      <c r="I1269" s="228" t="s">
        <v>50</v>
      </c>
      <c r="J1269" s="177">
        <v>86.36</v>
      </c>
      <c r="K1269" s="177" t="s">
        <v>50</v>
      </c>
    </row>
    <row r="1270" spans="1:11" ht="15" customHeight="1" x14ac:dyDescent="0.2">
      <c r="B1270" s="227" t="s">
        <v>211</v>
      </c>
      <c r="C1270" s="71"/>
      <c r="D1270" s="180"/>
      <c r="E1270" s="76"/>
      <c r="F1270" s="180"/>
      <c r="G1270" s="68"/>
      <c r="H1270" s="180"/>
      <c r="I1270" s="68"/>
      <c r="J1270" s="76"/>
      <c r="K1270" s="76"/>
    </row>
    <row r="1271" spans="1:11" ht="15" customHeight="1" x14ac:dyDescent="0.2">
      <c r="B1271" s="75">
        <v>2020</v>
      </c>
      <c r="C1271" s="71"/>
      <c r="D1271" s="180">
        <v>708</v>
      </c>
      <c r="E1271" s="180"/>
      <c r="F1271" s="180">
        <v>1252</v>
      </c>
      <c r="G1271" s="66"/>
      <c r="H1271" s="180">
        <v>41769.334999999999</v>
      </c>
      <c r="I1271" s="66"/>
      <c r="J1271" s="180">
        <v>9342.4220000000005</v>
      </c>
      <c r="K1271" s="76"/>
    </row>
    <row r="1272" spans="1:11" ht="15" customHeight="1" x14ac:dyDescent="0.2">
      <c r="B1272" s="75">
        <v>2019</v>
      </c>
      <c r="C1272" s="244"/>
      <c r="D1272" s="180">
        <v>696</v>
      </c>
      <c r="E1272" s="180"/>
      <c r="F1272" s="180">
        <v>1233</v>
      </c>
      <c r="G1272" s="66"/>
      <c r="H1272" s="180">
        <v>49103.7</v>
      </c>
      <c r="I1272" s="66"/>
      <c r="J1272" s="180">
        <v>13571.09</v>
      </c>
      <c r="K1272" s="76"/>
    </row>
    <row r="1273" spans="1:11" ht="15" customHeight="1" x14ac:dyDescent="0.2">
      <c r="B1273" s="75">
        <v>2018</v>
      </c>
      <c r="C1273" s="71"/>
      <c r="D1273" s="76">
        <v>675</v>
      </c>
      <c r="E1273" s="76"/>
      <c r="F1273" s="180">
        <v>1150</v>
      </c>
      <c r="G1273" s="68"/>
      <c r="H1273" s="180">
        <v>45159.199999999997</v>
      </c>
      <c r="I1273" s="68"/>
      <c r="J1273" s="76">
        <v>12216.347</v>
      </c>
      <c r="K1273" s="76"/>
    </row>
    <row r="1274" spans="1:11" ht="15" customHeight="1" x14ac:dyDescent="0.2">
      <c r="B1274" s="75">
        <v>2017</v>
      </c>
      <c r="C1274" s="71"/>
      <c r="D1274" s="76">
        <v>630</v>
      </c>
      <c r="E1274" s="76" t="s">
        <v>50</v>
      </c>
      <c r="F1274" s="76">
        <v>1068</v>
      </c>
      <c r="G1274" s="227" t="s">
        <v>50</v>
      </c>
      <c r="H1274" s="76">
        <v>39725.415999999997</v>
      </c>
      <c r="I1274" s="227" t="s">
        <v>50</v>
      </c>
      <c r="J1274" s="76">
        <v>10739.632</v>
      </c>
      <c r="K1274" s="76" t="s">
        <v>50</v>
      </c>
    </row>
    <row r="1275" spans="1:11" ht="15" customHeight="1" x14ac:dyDescent="0.2">
      <c r="B1275" s="44">
        <v>2016</v>
      </c>
      <c r="C1275" s="71"/>
      <c r="D1275" s="177">
        <v>621</v>
      </c>
      <c r="E1275" s="177" t="s">
        <v>50</v>
      </c>
      <c r="F1275" s="177">
        <v>1008</v>
      </c>
      <c r="G1275" s="227" t="s">
        <v>50</v>
      </c>
      <c r="H1275" s="177">
        <v>34989.548000000003</v>
      </c>
      <c r="I1275" s="227" t="s">
        <v>50</v>
      </c>
      <c r="J1275" s="177">
        <v>9288.75</v>
      </c>
      <c r="K1275" s="177" t="s">
        <v>50</v>
      </c>
    </row>
    <row r="1276" spans="1:11" ht="15" customHeight="1" x14ac:dyDescent="0.2">
      <c r="B1276" s="44">
        <v>2015</v>
      </c>
      <c r="C1276" s="71"/>
      <c r="D1276" s="177">
        <v>597</v>
      </c>
      <c r="E1276" s="177" t="s">
        <v>50</v>
      </c>
      <c r="F1276" s="177">
        <v>979</v>
      </c>
      <c r="G1276" s="227" t="s">
        <v>50</v>
      </c>
      <c r="H1276" s="177">
        <v>30697.474999999999</v>
      </c>
      <c r="I1276" s="227" t="s">
        <v>50</v>
      </c>
      <c r="J1276" s="177">
        <v>8108.6980000000003</v>
      </c>
      <c r="K1276" s="177" t="s">
        <v>50</v>
      </c>
    </row>
    <row r="1277" spans="1:11" s="68" customFormat="1" ht="15" customHeight="1" outlineLevel="1" x14ac:dyDescent="0.2">
      <c r="A1277" s="11"/>
      <c r="B1277" s="228" t="s">
        <v>17</v>
      </c>
      <c r="C1277" s="71"/>
      <c r="D1277" s="76"/>
      <c r="E1277" s="76"/>
      <c r="F1277" s="11"/>
      <c r="H1277" s="11"/>
      <c r="J1277" s="76"/>
      <c r="K1277" s="11"/>
    </row>
    <row r="1278" spans="1:11" s="68" customFormat="1" ht="15" customHeight="1" outlineLevel="1" x14ac:dyDescent="0.2">
      <c r="A1278" s="11"/>
      <c r="B1278" s="75">
        <v>2020</v>
      </c>
      <c r="C1278" s="71"/>
      <c r="D1278" s="180">
        <v>282</v>
      </c>
      <c r="E1278" s="180"/>
      <c r="F1278" s="180">
        <v>293</v>
      </c>
      <c r="G1278" s="66"/>
      <c r="H1278" s="180">
        <v>1714.759</v>
      </c>
      <c r="I1278" s="66"/>
      <c r="J1278" s="180">
        <v>675.47199999999998</v>
      </c>
      <c r="K1278" s="11"/>
    </row>
    <row r="1279" spans="1:11" s="68" customFormat="1" ht="15" customHeight="1" outlineLevel="1" x14ac:dyDescent="0.2">
      <c r="A1279" s="11"/>
      <c r="B1279" s="75">
        <v>2019</v>
      </c>
      <c r="C1279" s="244"/>
      <c r="D1279" s="180">
        <v>264</v>
      </c>
      <c r="E1279" s="180"/>
      <c r="F1279" s="180">
        <v>271</v>
      </c>
      <c r="G1279" s="66"/>
      <c r="H1279" s="180">
        <v>1747.0440000000001</v>
      </c>
      <c r="I1279" s="66"/>
      <c r="J1279" s="180">
        <v>640.24099999999999</v>
      </c>
      <c r="K1279" s="11"/>
    </row>
    <row r="1280" spans="1:11" s="68" customFormat="1" ht="15" customHeight="1" outlineLevel="1" x14ac:dyDescent="0.2">
      <c r="A1280" s="11"/>
      <c r="B1280" s="75">
        <v>2018</v>
      </c>
      <c r="C1280" s="71"/>
      <c r="D1280" s="76">
        <v>277</v>
      </c>
      <c r="E1280" s="76"/>
      <c r="F1280" s="180">
        <v>282</v>
      </c>
      <c r="H1280" s="180">
        <v>1496.174</v>
      </c>
      <c r="J1280" s="76">
        <v>543.89700000000005</v>
      </c>
      <c r="K1280" s="11"/>
    </row>
    <row r="1281" spans="2:11" ht="15" customHeight="1" outlineLevel="1" x14ac:dyDescent="0.2">
      <c r="B1281" s="75">
        <v>2017</v>
      </c>
      <c r="C1281" s="71"/>
      <c r="D1281" s="76">
        <v>274</v>
      </c>
      <c r="E1281" s="76" t="s">
        <v>50</v>
      </c>
      <c r="F1281" s="76">
        <v>277</v>
      </c>
      <c r="G1281" s="228" t="s">
        <v>50</v>
      </c>
      <c r="H1281" s="76">
        <v>1641.6279999999999</v>
      </c>
      <c r="I1281" s="228" t="s">
        <v>50</v>
      </c>
      <c r="J1281" s="76">
        <v>594.15300000000002</v>
      </c>
      <c r="K1281" s="76" t="s">
        <v>50</v>
      </c>
    </row>
    <row r="1282" spans="2:11" ht="15" customHeight="1" outlineLevel="1" x14ac:dyDescent="0.2">
      <c r="B1282" s="44">
        <v>2016</v>
      </c>
      <c r="C1282" s="71"/>
      <c r="D1282" s="177">
        <v>280</v>
      </c>
      <c r="E1282" s="177" t="s">
        <v>50</v>
      </c>
      <c r="F1282" s="177">
        <v>282</v>
      </c>
      <c r="G1282" s="228" t="s">
        <v>50</v>
      </c>
      <c r="H1282" s="177">
        <v>1294.99</v>
      </c>
      <c r="I1282" s="228" t="s">
        <v>50</v>
      </c>
      <c r="J1282" s="177">
        <v>439.779</v>
      </c>
      <c r="K1282" s="177" t="s">
        <v>50</v>
      </c>
    </row>
    <row r="1283" spans="2:11" ht="15" customHeight="1" outlineLevel="1" x14ac:dyDescent="0.2">
      <c r="B1283" s="44">
        <v>2015</v>
      </c>
      <c r="C1283" s="71"/>
      <c r="D1283" s="177">
        <v>272</v>
      </c>
      <c r="E1283" s="177" t="s">
        <v>50</v>
      </c>
      <c r="F1283" s="177">
        <v>274</v>
      </c>
      <c r="G1283" s="228" t="s">
        <v>50</v>
      </c>
      <c r="H1283" s="177">
        <v>1768.8150000000001</v>
      </c>
      <c r="I1283" s="228" t="s">
        <v>50</v>
      </c>
      <c r="J1283" s="177">
        <v>747.548</v>
      </c>
      <c r="K1283" s="177" t="s">
        <v>50</v>
      </c>
    </row>
    <row r="1284" spans="2:11" ht="15" customHeight="1" outlineLevel="1" x14ac:dyDescent="0.2">
      <c r="B1284" s="228" t="s">
        <v>18</v>
      </c>
      <c r="C1284" s="71"/>
      <c r="D1284" s="76"/>
      <c r="E1284" s="76"/>
      <c r="F1284" s="76"/>
      <c r="G1284" s="228"/>
      <c r="H1284" s="76"/>
      <c r="I1284" s="228"/>
      <c r="J1284" s="76"/>
      <c r="K1284" s="76"/>
    </row>
    <row r="1285" spans="2:11" ht="15" customHeight="1" outlineLevel="1" x14ac:dyDescent="0.2">
      <c r="B1285" s="75">
        <v>2020</v>
      </c>
      <c r="C1285" s="71"/>
      <c r="D1285" s="76">
        <v>0</v>
      </c>
      <c r="E1285" s="180"/>
      <c r="F1285" s="76">
        <v>0</v>
      </c>
      <c r="G1285" s="66"/>
      <c r="H1285" s="76">
        <v>0</v>
      </c>
      <c r="I1285" s="66"/>
      <c r="J1285" s="76">
        <v>0</v>
      </c>
      <c r="K1285" s="76"/>
    </row>
    <row r="1286" spans="2:11" ht="15" customHeight="1" outlineLevel="1" x14ac:dyDescent="0.2">
      <c r="B1286" s="75">
        <v>2019</v>
      </c>
      <c r="C1286" s="244"/>
      <c r="D1286" s="76">
        <v>0</v>
      </c>
      <c r="E1286" s="76"/>
      <c r="F1286" s="76">
        <v>0</v>
      </c>
      <c r="G1286" s="76"/>
      <c r="H1286" s="76">
        <v>0</v>
      </c>
      <c r="I1286" s="76"/>
      <c r="J1286" s="76">
        <v>0</v>
      </c>
      <c r="K1286" s="76"/>
    </row>
    <row r="1287" spans="2:11" ht="15" customHeight="1" outlineLevel="1" x14ac:dyDescent="0.2">
      <c r="B1287" s="75">
        <v>2018</v>
      </c>
      <c r="C1287" s="71"/>
      <c r="D1287" s="76">
        <v>0</v>
      </c>
      <c r="E1287" s="76"/>
      <c r="F1287" s="76">
        <v>0</v>
      </c>
      <c r="G1287" s="68"/>
      <c r="H1287" s="76">
        <v>0</v>
      </c>
      <c r="I1287" s="68"/>
      <c r="J1287" s="76">
        <v>0</v>
      </c>
      <c r="K1287" s="76"/>
    </row>
    <row r="1288" spans="2:11" ht="15" customHeight="1" outlineLevel="1" x14ac:dyDescent="0.2">
      <c r="B1288" s="75">
        <v>2017</v>
      </c>
      <c r="C1288" s="71"/>
      <c r="D1288" s="76">
        <v>0</v>
      </c>
      <c r="E1288" s="76" t="s">
        <v>50</v>
      </c>
      <c r="F1288" s="76">
        <v>0</v>
      </c>
      <c r="G1288" s="228" t="s">
        <v>50</v>
      </c>
      <c r="H1288" s="76">
        <v>0</v>
      </c>
      <c r="I1288" s="228" t="s">
        <v>50</v>
      </c>
      <c r="J1288" s="76">
        <v>0</v>
      </c>
      <c r="K1288" s="76" t="s">
        <v>50</v>
      </c>
    </row>
    <row r="1289" spans="2:11" ht="15" customHeight="1" outlineLevel="1" x14ac:dyDescent="0.2">
      <c r="B1289" s="44">
        <v>2016</v>
      </c>
      <c r="C1289" s="71"/>
      <c r="D1289" s="76">
        <v>0</v>
      </c>
      <c r="E1289" s="76" t="s">
        <v>50</v>
      </c>
      <c r="F1289" s="76">
        <v>0</v>
      </c>
      <c r="G1289" s="228" t="s">
        <v>50</v>
      </c>
      <c r="H1289" s="76">
        <v>0</v>
      </c>
      <c r="I1289" s="228" t="s">
        <v>50</v>
      </c>
      <c r="J1289" s="76">
        <v>0</v>
      </c>
      <c r="K1289" s="76" t="s">
        <v>50</v>
      </c>
    </row>
    <row r="1290" spans="2:11" ht="15" customHeight="1" outlineLevel="1" x14ac:dyDescent="0.2">
      <c r="B1290" s="44">
        <v>2015</v>
      </c>
      <c r="C1290" s="71"/>
      <c r="D1290" s="76">
        <v>0</v>
      </c>
      <c r="E1290" s="76" t="s">
        <v>50</v>
      </c>
      <c r="F1290" s="76">
        <v>0</v>
      </c>
      <c r="G1290" s="228" t="s">
        <v>50</v>
      </c>
      <c r="H1290" s="76">
        <v>0</v>
      </c>
      <c r="I1290" s="228" t="s">
        <v>50</v>
      </c>
      <c r="J1290" s="76">
        <v>0</v>
      </c>
      <c r="K1290" s="76" t="s">
        <v>50</v>
      </c>
    </row>
    <row r="1291" spans="2:11" ht="15" customHeight="1" outlineLevel="1" x14ac:dyDescent="0.2">
      <c r="B1291" s="228" t="s">
        <v>19</v>
      </c>
      <c r="C1291" s="71"/>
      <c r="D1291" s="76"/>
      <c r="E1291" s="76"/>
      <c r="F1291" s="76"/>
      <c r="G1291" s="228"/>
      <c r="H1291" s="76"/>
      <c r="I1291" s="228"/>
      <c r="J1291" s="76"/>
      <c r="K1291" s="76"/>
    </row>
    <row r="1292" spans="2:11" ht="15" customHeight="1" outlineLevel="1" x14ac:dyDescent="0.2">
      <c r="B1292" s="75">
        <v>2020</v>
      </c>
      <c r="C1292" s="71"/>
      <c r="D1292" s="180">
        <v>15</v>
      </c>
      <c r="E1292" s="180"/>
      <c r="F1292" s="180">
        <v>69</v>
      </c>
      <c r="G1292" s="66"/>
      <c r="H1292" s="180">
        <v>2965.0279999999998</v>
      </c>
      <c r="I1292" s="66"/>
      <c r="J1292" s="180">
        <v>1086.6379999999999</v>
      </c>
      <c r="K1292" s="76"/>
    </row>
    <row r="1293" spans="2:11" ht="15" customHeight="1" outlineLevel="1" x14ac:dyDescent="0.2">
      <c r="B1293" s="75">
        <v>2019</v>
      </c>
      <c r="C1293" s="244"/>
      <c r="D1293" s="180">
        <v>14</v>
      </c>
      <c r="E1293" s="180"/>
      <c r="F1293" s="180">
        <v>63</v>
      </c>
      <c r="G1293" s="66"/>
      <c r="H1293" s="180">
        <v>2630.8130000000001</v>
      </c>
      <c r="I1293" s="66"/>
      <c r="J1293" s="180">
        <v>739.322</v>
      </c>
      <c r="K1293" s="76"/>
    </row>
    <row r="1294" spans="2:11" ht="15" customHeight="1" outlineLevel="1" x14ac:dyDescent="0.2">
      <c r="B1294" s="75">
        <v>2018</v>
      </c>
      <c r="C1294" s="71"/>
      <c r="D1294" s="76">
        <v>14</v>
      </c>
      <c r="E1294" s="76"/>
      <c r="F1294" s="180">
        <v>62</v>
      </c>
      <c r="G1294" s="68"/>
      <c r="H1294" s="180">
        <v>2461.8980000000001</v>
      </c>
      <c r="I1294" s="68"/>
      <c r="J1294" s="76">
        <v>810.78300000000002</v>
      </c>
      <c r="K1294" s="76"/>
    </row>
    <row r="1295" spans="2:11" ht="15" customHeight="1" outlineLevel="1" x14ac:dyDescent="0.2">
      <c r="B1295" s="75">
        <v>2017</v>
      </c>
      <c r="C1295" s="71"/>
      <c r="D1295" s="76">
        <v>13</v>
      </c>
      <c r="E1295" s="76" t="s">
        <v>50</v>
      </c>
      <c r="F1295" s="76">
        <v>56</v>
      </c>
      <c r="G1295" s="228" t="s">
        <v>50</v>
      </c>
      <c r="H1295" s="76">
        <v>2528.6260000000002</v>
      </c>
      <c r="I1295" s="228" t="s">
        <v>50</v>
      </c>
      <c r="J1295" s="76">
        <v>929.08399999999995</v>
      </c>
      <c r="K1295" s="76" t="s">
        <v>50</v>
      </c>
    </row>
    <row r="1296" spans="2:11" ht="15" customHeight="1" outlineLevel="1" x14ac:dyDescent="0.2">
      <c r="B1296" s="44">
        <v>2016</v>
      </c>
      <c r="C1296" s="71"/>
      <c r="D1296" s="177">
        <v>12</v>
      </c>
      <c r="E1296" s="177" t="s">
        <v>50</v>
      </c>
      <c r="F1296" s="177">
        <v>56</v>
      </c>
      <c r="G1296" s="228" t="s">
        <v>50</v>
      </c>
      <c r="H1296" s="177">
        <v>2472.5540000000001</v>
      </c>
      <c r="I1296" s="228" t="s">
        <v>50</v>
      </c>
      <c r="J1296" s="177">
        <v>849.23800000000006</v>
      </c>
      <c r="K1296" s="177" t="s">
        <v>50</v>
      </c>
    </row>
    <row r="1297" spans="2:11" ht="15" customHeight="1" outlineLevel="1" x14ac:dyDescent="0.2">
      <c r="B1297" s="44">
        <v>2015</v>
      </c>
      <c r="C1297" s="71"/>
      <c r="D1297" s="177">
        <v>13</v>
      </c>
      <c r="E1297" s="177" t="s">
        <v>50</v>
      </c>
      <c r="F1297" s="177">
        <v>57</v>
      </c>
      <c r="G1297" s="228" t="s">
        <v>50</v>
      </c>
      <c r="H1297" s="177">
        <v>2013.3430000000001</v>
      </c>
      <c r="I1297" s="228" t="s">
        <v>50</v>
      </c>
      <c r="J1297" s="177">
        <v>868.96699999999998</v>
      </c>
      <c r="K1297" s="177" t="s">
        <v>50</v>
      </c>
    </row>
    <row r="1298" spans="2:11" ht="15" customHeight="1" outlineLevel="1" x14ac:dyDescent="0.2">
      <c r="B1298" s="228" t="s">
        <v>20</v>
      </c>
      <c r="C1298" s="71"/>
      <c r="D1298" s="76"/>
      <c r="E1298" s="76"/>
      <c r="F1298" s="76"/>
      <c r="G1298" s="228"/>
      <c r="H1298" s="76"/>
      <c r="I1298" s="228"/>
      <c r="J1298" s="76"/>
      <c r="K1298" s="76"/>
    </row>
    <row r="1299" spans="2:11" ht="15" customHeight="1" outlineLevel="1" x14ac:dyDescent="0.2">
      <c r="B1299" s="75">
        <v>2020</v>
      </c>
      <c r="C1299" s="71"/>
      <c r="D1299" s="180">
        <v>2</v>
      </c>
      <c r="E1299" s="180"/>
      <c r="F1299" s="76">
        <v>0</v>
      </c>
      <c r="G1299" s="66"/>
      <c r="H1299" s="76">
        <v>0</v>
      </c>
      <c r="I1299" s="66"/>
      <c r="J1299" s="76">
        <v>0</v>
      </c>
      <c r="K1299" s="76"/>
    </row>
    <row r="1300" spans="2:11" ht="15" customHeight="1" outlineLevel="1" x14ac:dyDescent="0.2">
      <c r="B1300" s="75">
        <v>2019</v>
      </c>
      <c r="C1300" s="244"/>
      <c r="D1300" s="180">
        <v>2</v>
      </c>
      <c r="E1300" s="180"/>
      <c r="F1300" s="180" t="s">
        <v>37</v>
      </c>
      <c r="G1300" s="66"/>
      <c r="H1300" s="180" t="s">
        <v>37</v>
      </c>
      <c r="I1300" s="66"/>
      <c r="J1300" s="180" t="s">
        <v>37</v>
      </c>
      <c r="K1300" s="76"/>
    </row>
    <row r="1301" spans="2:11" ht="15" customHeight="1" outlineLevel="1" x14ac:dyDescent="0.2">
      <c r="B1301" s="75">
        <v>2018</v>
      </c>
      <c r="C1301" s="71"/>
      <c r="D1301" s="76">
        <v>1</v>
      </c>
      <c r="E1301" s="76"/>
      <c r="F1301" s="180" t="s">
        <v>37</v>
      </c>
      <c r="G1301" s="68"/>
      <c r="H1301" s="180" t="s">
        <v>37</v>
      </c>
      <c r="I1301" s="68"/>
      <c r="J1301" s="76" t="s">
        <v>37</v>
      </c>
      <c r="K1301" s="76"/>
    </row>
    <row r="1302" spans="2:11" ht="15" customHeight="1" outlineLevel="1" x14ac:dyDescent="0.2">
      <c r="B1302" s="75">
        <v>2017</v>
      </c>
      <c r="C1302" s="71"/>
      <c r="D1302" s="76">
        <v>1</v>
      </c>
      <c r="E1302" s="76" t="s">
        <v>50</v>
      </c>
      <c r="F1302" s="180" t="s">
        <v>37</v>
      </c>
      <c r="G1302" s="68"/>
      <c r="H1302" s="180" t="s">
        <v>37</v>
      </c>
      <c r="I1302" s="68"/>
      <c r="J1302" s="76" t="s">
        <v>37</v>
      </c>
      <c r="K1302" s="76"/>
    </row>
    <row r="1303" spans="2:11" ht="15" customHeight="1" outlineLevel="1" x14ac:dyDescent="0.2">
      <c r="B1303" s="44">
        <v>2016</v>
      </c>
      <c r="C1303" s="71"/>
      <c r="D1303" s="177">
        <v>1</v>
      </c>
      <c r="E1303" s="177" t="s">
        <v>50</v>
      </c>
      <c r="F1303" s="76" t="s">
        <v>37</v>
      </c>
      <c r="G1303" s="228"/>
      <c r="H1303" s="76" t="s">
        <v>37</v>
      </c>
      <c r="I1303" s="228"/>
      <c r="J1303" s="76" t="s">
        <v>37</v>
      </c>
      <c r="K1303" s="76"/>
    </row>
    <row r="1304" spans="2:11" ht="15" customHeight="1" outlineLevel="1" x14ac:dyDescent="0.2">
      <c r="B1304" s="44">
        <v>2015</v>
      </c>
      <c r="C1304" s="71"/>
      <c r="D1304" s="76">
        <v>0</v>
      </c>
      <c r="E1304" s="76" t="s">
        <v>50</v>
      </c>
      <c r="F1304" s="76">
        <v>0</v>
      </c>
      <c r="G1304" s="228" t="s">
        <v>50</v>
      </c>
      <c r="H1304" s="76">
        <v>0</v>
      </c>
      <c r="I1304" s="228" t="s">
        <v>50</v>
      </c>
      <c r="J1304" s="76">
        <v>0</v>
      </c>
      <c r="K1304" s="76" t="s">
        <v>50</v>
      </c>
    </row>
    <row r="1305" spans="2:11" ht="15" customHeight="1" outlineLevel="1" x14ac:dyDescent="0.2">
      <c r="B1305" s="228" t="s">
        <v>21</v>
      </c>
      <c r="C1305" s="71"/>
      <c r="D1305" s="76"/>
      <c r="E1305" s="76"/>
      <c r="F1305" s="76"/>
      <c r="G1305" s="228"/>
      <c r="H1305" s="76"/>
      <c r="I1305" s="228"/>
      <c r="J1305" s="76"/>
      <c r="K1305" s="76"/>
    </row>
    <row r="1306" spans="2:11" ht="15" customHeight="1" outlineLevel="1" x14ac:dyDescent="0.2">
      <c r="B1306" s="75">
        <v>2020</v>
      </c>
      <c r="C1306" s="71"/>
      <c r="D1306" s="76">
        <v>0</v>
      </c>
      <c r="E1306" s="180"/>
      <c r="F1306" s="76">
        <v>0</v>
      </c>
      <c r="G1306" s="66"/>
      <c r="H1306" s="76">
        <v>0</v>
      </c>
      <c r="I1306" s="66"/>
      <c r="J1306" s="76">
        <v>0</v>
      </c>
      <c r="K1306" s="76"/>
    </row>
    <row r="1307" spans="2:11" ht="15" customHeight="1" outlineLevel="1" x14ac:dyDescent="0.2">
      <c r="B1307" s="75">
        <v>2019</v>
      </c>
      <c r="C1307" s="244"/>
      <c r="D1307" s="76">
        <v>0</v>
      </c>
      <c r="E1307" s="76"/>
      <c r="F1307" s="76">
        <v>0</v>
      </c>
      <c r="G1307" s="76"/>
      <c r="H1307" s="76">
        <v>0</v>
      </c>
      <c r="I1307" s="76"/>
      <c r="J1307" s="76">
        <v>0</v>
      </c>
      <c r="K1307" s="76"/>
    </row>
    <row r="1308" spans="2:11" ht="15" customHeight="1" outlineLevel="1" x14ac:dyDescent="0.2">
      <c r="B1308" s="75">
        <v>2018</v>
      </c>
      <c r="C1308" s="71"/>
      <c r="D1308" s="76">
        <v>0</v>
      </c>
      <c r="E1308" s="76"/>
      <c r="F1308" s="76">
        <v>0</v>
      </c>
      <c r="G1308" s="68"/>
      <c r="H1308" s="76">
        <v>0</v>
      </c>
      <c r="I1308" s="68"/>
      <c r="J1308" s="76">
        <v>0</v>
      </c>
      <c r="K1308" s="76"/>
    </row>
    <row r="1309" spans="2:11" ht="15" customHeight="1" outlineLevel="1" x14ac:dyDescent="0.2">
      <c r="B1309" s="75">
        <v>2017</v>
      </c>
      <c r="C1309" s="71"/>
      <c r="D1309" s="76">
        <v>0</v>
      </c>
      <c r="E1309" s="76" t="s">
        <v>50</v>
      </c>
      <c r="F1309" s="76">
        <v>0</v>
      </c>
      <c r="G1309" s="228" t="s">
        <v>50</v>
      </c>
      <c r="H1309" s="76">
        <v>0</v>
      </c>
      <c r="I1309" s="228" t="s">
        <v>50</v>
      </c>
      <c r="J1309" s="76">
        <v>0</v>
      </c>
      <c r="K1309" s="76" t="s">
        <v>50</v>
      </c>
    </row>
    <row r="1310" spans="2:11" ht="15" customHeight="1" outlineLevel="1" x14ac:dyDescent="0.2">
      <c r="B1310" s="44">
        <v>2016</v>
      </c>
      <c r="C1310" s="71"/>
      <c r="D1310" s="76">
        <v>0</v>
      </c>
      <c r="E1310" s="76" t="s">
        <v>50</v>
      </c>
      <c r="F1310" s="76">
        <v>0</v>
      </c>
      <c r="G1310" s="228" t="s">
        <v>50</v>
      </c>
      <c r="H1310" s="76">
        <v>0</v>
      </c>
      <c r="I1310" s="228" t="s">
        <v>50</v>
      </c>
      <c r="J1310" s="76">
        <v>0</v>
      </c>
      <c r="K1310" s="76" t="s">
        <v>50</v>
      </c>
    </row>
    <row r="1311" spans="2:11" ht="15" customHeight="1" outlineLevel="1" x14ac:dyDescent="0.2">
      <c r="B1311" s="44">
        <v>2015</v>
      </c>
      <c r="C1311" s="71"/>
      <c r="D1311" s="76">
        <v>0</v>
      </c>
      <c r="E1311" s="76" t="s">
        <v>50</v>
      </c>
      <c r="F1311" s="76">
        <v>0</v>
      </c>
      <c r="G1311" s="228" t="s">
        <v>50</v>
      </c>
      <c r="H1311" s="76">
        <v>0</v>
      </c>
      <c r="I1311" s="228" t="s">
        <v>50</v>
      </c>
      <c r="J1311" s="76">
        <v>0</v>
      </c>
      <c r="K1311" s="76" t="s">
        <v>50</v>
      </c>
    </row>
    <row r="1312" spans="2:11" ht="15" customHeight="1" outlineLevel="1" x14ac:dyDescent="0.2">
      <c r="B1312" s="228" t="s">
        <v>22</v>
      </c>
      <c r="C1312" s="71"/>
      <c r="D1312" s="76"/>
      <c r="E1312" s="76"/>
      <c r="F1312" s="76"/>
      <c r="G1312" s="228"/>
      <c r="H1312" s="76"/>
      <c r="I1312" s="228"/>
      <c r="J1312" s="76"/>
      <c r="K1312" s="76"/>
    </row>
    <row r="1313" spans="2:11" ht="15" customHeight="1" outlineLevel="1" x14ac:dyDescent="0.2">
      <c r="B1313" s="75">
        <v>2020</v>
      </c>
      <c r="C1313" s="71"/>
      <c r="D1313" s="180">
        <v>46</v>
      </c>
      <c r="E1313" s="180"/>
      <c r="F1313" s="180">
        <v>190</v>
      </c>
      <c r="G1313" s="66"/>
      <c r="H1313" s="180">
        <v>6137.7439999999997</v>
      </c>
      <c r="I1313" s="66"/>
      <c r="J1313" s="180">
        <v>1777.9590000000001</v>
      </c>
      <c r="K1313" s="76"/>
    </row>
    <row r="1314" spans="2:11" ht="15" customHeight="1" outlineLevel="1" x14ac:dyDescent="0.2">
      <c r="B1314" s="75">
        <v>2019</v>
      </c>
      <c r="C1314" s="244"/>
      <c r="D1314" s="180">
        <v>50</v>
      </c>
      <c r="E1314" s="180"/>
      <c r="F1314" s="180">
        <v>193</v>
      </c>
      <c r="G1314" s="66"/>
      <c r="H1314" s="180">
        <v>7129.7380000000003</v>
      </c>
      <c r="I1314" s="66"/>
      <c r="J1314" s="180">
        <v>3122.8980000000001</v>
      </c>
      <c r="K1314" s="76"/>
    </row>
    <row r="1315" spans="2:11" ht="15" customHeight="1" outlineLevel="1" x14ac:dyDescent="0.2">
      <c r="B1315" s="75">
        <v>2018</v>
      </c>
      <c r="C1315" s="71"/>
      <c r="D1315" s="76">
        <v>42</v>
      </c>
      <c r="E1315" s="76"/>
      <c r="F1315" s="180">
        <v>144</v>
      </c>
      <c r="G1315" s="68"/>
      <c r="H1315" s="180">
        <v>4901.3320000000003</v>
      </c>
      <c r="I1315" s="68"/>
      <c r="J1315" s="76">
        <v>1584.0989999999999</v>
      </c>
      <c r="K1315" s="76"/>
    </row>
    <row r="1316" spans="2:11" ht="15" customHeight="1" outlineLevel="1" x14ac:dyDescent="0.2">
      <c r="B1316" s="75">
        <v>2017</v>
      </c>
      <c r="C1316" s="71"/>
      <c r="D1316" s="76">
        <v>37</v>
      </c>
      <c r="E1316" s="76" t="s">
        <v>50</v>
      </c>
      <c r="F1316" s="76">
        <v>139</v>
      </c>
      <c r="G1316" s="228" t="s">
        <v>50</v>
      </c>
      <c r="H1316" s="76">
        <v>3604.0279999999998</v>
      </c>
      <c r="I1316" s="228" t="s">
        <v>50</v>
      </c>
      <c r="J1316" s="76">
        <v>1129.752</v>
      </c>
      <c r="K1316" s="76" t="s">
        <v>50</v>
      </c>
    </row>
    <row r="1317" spans="2:11" ht="15" customHeight="1" outlineLevel="1" x14ac:dyDescent="0.2">
      <c r="B1317" s="44">
        <v>2016</v>
      </c>
      <c r="C1317" s="71"/>
      <c r="D1317" s="177">
        <v>40</v>
      </c>
      <c r="E1317" s="177" t="s">
        <v>50</v>
      </c>
      <c r="F1317" s="177">
        <v>123</v>
      </c>
      <c r="G1317" s="228" t="s">
        <v>50</v>
      </c>
      <c r="H1317" s="177">
        <v>3041.201</v>
      </c>
      <c r="I1317" s="228" t="s">
        <v>50</v>
      </c>
      <c r="J1317" s="177">
        <v>1018.937</v>
      </c>
      <c r="K1317" s="177" t="s">
        <v>50</v>
      </c>
    </row>
    <row r="1318" spans="2:11" ht="15" customHeight="1" outlineLevel="1" x14ac:dyDescent="0.2">
      <c r="B1318" s="44">
        <v>2015</v>
      </c>
      <c r="C1318" s="71"/>
      <c r="D1318" s="177">
        <v>41</v>
      </c>
      <c r="E1318" s="177" t="s">
        <v>50</v>
      </c>
      <c r="F1318" s="177">
        <v>123</v>
      </c>
      <c r="G1318" s="228" t="s">
        <v>50</v>
      </c>
      <c r="H1318" s="177">
        <v>2820.165</v>
      </c>
      <c r="I1318" s="228" t="s">
        <v>50</v>
      </c>
      <c r="J1318" s="177">
        <v>1096.069</v>
      </c>
      <c r="K1318" s="177" t="s">
        <v>50</v>
      </c>
    </row>
    <row r="1319" spans="2:11" ht="15" customHeight="1" outlineLevel="1" x14ac:dyDescent="0.2">
      <c r="B1319" s="228" t="s">
        <v>23</v>
      </c>
      <c r="C1319" s="71"/>
      <c r="D1319" s="76"/>
      <c r="E1319" s="76"/>
      <c r="F1319" s="76"/>
      <c r="G1319" s="228"/>
      <c r="H1319" s="76"/>
      <c r="I1319" s="228"/>
      <c r="J1319" s="76"/>
      <c r="K1319" s="76"/>
    </row>
    <row r="1320" spans="2:11" ht="15" customHeight="1" outlineLevel="1" x14ac:dyDescent="0.2">
      <c r="B1320" s="75">
        <v>2020</v>
      </c>
      <c r="C1320" s="71"/>
      <c r="D1320" s="180">
        <v>74</v>
      </c>
      <c r="E1320" s="180"/>
      <c r="F1320" s="180">
        <v>165</v>
      </c>
      <c r="G1320" s="66"/>
      <c r="H1320" s="180">
        <v>23354.328000000001</v>
      </c>
      <c r="I1320" s="66"/>
      <c r="J1320" s="180">
        <v>2701.7930000000001</v>
      </c>
      <c r="K1320" s="76"/>
    </row>
    <row r="1321" spans="2:11" ht="15" customHeight="1" outlineLevel="1" x14ac:dyDescent="0.2">
      <c r="B1321" s="75">
        <v>2019</v>
      </c>
      <c r="C1321" s="244"/>
      <c r="D1321" s="180">
        <v>75</v>
      </c>
      <c r="E1321" s="180"/>
      <c r="F1321" s="180">
        <v>159</v>
      </c>
      <c r="G1321" s="66"/>
      <c r="H1321" s="180">
        <v>23975.353999999999</v>
      </c>
      <c r="I1321" s="66"/>
      <c r="J1321" s="180">
        <v>2470.779</v>
      </c>
      <c r="K1321" s="76"/>
    </row>
    <row r="1322" spans="2:11" ht="15" customHeight="1" outlineLevel="1" x14ac:dyDescent="0.2">
      <c r="B1322" s="75">
        <v>2018</v>
      </c>
      <c r="C1322" s="71"/>
      <c r="D1322" s="76">
        <v>72</v>
      </c>
      <c r="E1322" s="76"/>
      <c r="F1322" s="180">
        <v>158</v>
      </c>
      <c r="G1322" s="68"/>
      <c r="H1322" s="180">
        <v>23683.135999999999</v>
      </c>
      <c r="I1322" s="68"/>
      <c r="J1322" s="76">
        <v>2542.0439999999999</v>
      </c>
      <c r="K1322" s="76"/>
    </row>
    <row r="1323" spans="2:11" ht="15" customHeight="1" outlineLevel="1" x14ac:dyDescent="0.2">
      <c r="B1323" s="75">
        <v>2017</v>
      </c>
      <c r="C1323" s="71"/>
      <c r="D1323" s="76">
        <v>66</v>
      </c>
      <c r="E1323" s="76" t="s">
        <v>50</v>
      </c>
      <c r="F1323" s="76">
        <v>150</v>
      </c>
      <c r="G1323" s="228" t="s">
        <v>50</v>
      </c>
      <c r="H1323" s="76">
        <v>20530.297999999999</v>
      </c>
      <c r="I1323" s="228" t="s">
        <v>50</v>
      </c>
      <c r="J1323" s="76">
        <v>1902.0909999999999</v>
      </c>
      <c r="K1323" s="76" t="s">
        <v>50</v>
      </c>
    </row>
    <row r="1324" spans="2:11" ht="15" customHeight="1" outlineLevel="1" x14ac:dyDescent="0.2">
      <c r="B1324" s="44">
        <v>2016</v>
      </c>
      <c r="C1324" s="71"/>
      <c r="D1324" s="177">
        <v>76</v>
      </c>
      <c r="E1324" s="177" t="s">
        <v>50</v>
      </c>
      <c r="F1324" s="177">
        <v>161</v>
      </c>
      <c r="G1324" s="228" t="s">
        <v>50</v>
      </c>
      <c r="H1324" s="177">
        <v>18128.297999999999</v>
      </c>
      <c r="I1324" s="228" t="s">
        <v>50</v>
      </c>
      <c r="J1324" s="177">
        <v>1680.2729999999999</v>
      </c>
      <c r="K1324" s="177" t="s">
        <v>50</v>
      </c>
    </row>
    <row r="1325" spans="2:11" ht="15" customHeight="1" outlineLevel="1" x14ac:dyDescent="0.2">
      <c r="B1325" s="44">
        <v>2015</v>
      </c>
      <c r="C1325" s="71"/>
      <c r="D1325" s="177">
        <v>71</v>
      </c>
      <c r="E1325" s="177" t="s">
        <v>50</v>
      </c>
      <c r="F1325" s="177">
        <v>153</v>
      </c>
      <c r="G1325" s="228" t="s">
        <v>50</v>
      </c>
      <c r="H1325" s="177">
        <v>15877.656999999999</v>
      </c>
      <c r="I1325" s="228" t="s">
        <v>50</v>
      </c>
      <c r="J1325" s="177">
        <v>1644.6880000000001</v>
      </c>
      <c r="K1325" s="177" t="s">
        <v>50</v>
      </c>
    </row>
    <row r="1326" spans="2:11" ht="15" customHeight="1" outlineLevel="1" x14ac:dyDescent="0.2">
      <c r="B1326" s="228" t="s">
        <v>24</v>
      </c>
      <c r="C1326" s="71"/>
      <c r="D1326" s="76"/>
      <c r="E1326" s="76"/>
      <c r="F1326" s="76"/>
      <c r="G1326" s="228"/>
      <c r="H1326" s="76"/>
      <c r="I1326" s="228"/>
      <c r="J1326" s="76"/>
      <c r="K1326" s="76"/>
    </row>
    <row r="1327" spans="2:11" ht="15" customHeight="1" outlineLevel="1" x14ac:dyDescent="0.2">
      <c r="B1327" s="75">
        <v>2020</v>
      </c>
      <c r="C1327" s="71"/>
      <c r="D1327" s="180">
        <v>10</v>
      </c>
      <c r="E1327" s="180"/>
      <c r="F1327" s="180">
        <v>18</v>
      </c>
      <c r="G1327" s="66"/>
      <c r="H1327" s="180">
        <v>284.88799999999998</v>
      </c>
      <c r="I1327" s="66"/>
      <c r="J1327" s="180">
        <v>134.04900000000001</v>
      </c>
      <c r="K1327" s="76"/>
    </row>
    <row r="1328" spans="2:11" ht="15" customHeight="1" outlineLevel="1" x14ac:dyDescent="0.2">
      <c r="B1328" s="75">
        <v>2019</v>
      </c>
      <c r="C1328" s="244"/>
      <c r="D1328" s="180">
        <v>13</v>
      </c>
      <c r="E1328" s="180"/>
      <c r="F1328" s="180">
        <v>23</v>
      </c>
      <c r="G1328" s="66"/>
      <c r="H1328" s="180">
        <v>374.18900000000002</v>
      </c>
      <c r="I1328" s="66"/>
      <c r="J1328" s="180">
        <v>169.017</v>
      </c>
      <c r="K1328" s="76"/>
    </row>
    <row r="1329" spans="2:11" ht="15" customHeight="1" outlineLevel="1" x14ac:dyDescent="0.2">
      <c r="B1329" s="75">
        <v>2018</v>
      </c>
      <c r="C1329" s="71"/>
      <c r="D1329" s="76">
        <v>14</v>
      </c>
      <c r="E1329" s="76"/>
      <c r="F1329" s="76" t="s">
        <v>37</v>
      </c>
      <c r="G1329" s="68"/>
      <c r="H1329" s="76" t="s">
        <v>37</v>
      </c>
      <c r="I1329" s="68"/>
      <c r="J1329" s="76" t="s">
        <v>37</v>
      </c>
      <c r="K1329" s="76"/>
    </row>
    <row r="1330" spans="2:11" ht="15" customHeight="1" outlineLevel="1" x14ac:dyDescent="0.2">
      <c r="B1330" s="75">
        <v>2017</v>
      </c>
      <c r="C1330" s="71"/>
      <c r="D1330" s="76">
        <v>12</v>
      </c>
      <c r="E1330" s="76" t="s">
        <v>50</v>
      </c>
      <c r="F1330" s="76">
        <v>18</v>
      </c>
      <c r="G1330" s="228" t="s">
        <v>50</v>
      </c>
      <c r="H1330" s="76">
        <v>272.31099999999998</v>
      </c>
      <c r="I1330" s="228" t="s">
        <v>50</v>
      </c>
      <c r="J1330" s="76">
        <v>144.167</v>
      </c>
      <c r="K1330" s="76" t="s">
        <v>50</v>
      </c>
    </row>
    <row r="1331" spans="2:11" ht="15" customHeight="1" outlineLevel="1" x14ac:dyDescent="0.2">
      <c r="B1331" s="44">
        <v>2016</v>
      </c>
      <c r="C1331" s="71"/>
      <c r="D1331" s="177">
        <v>12</v>
      </c>
      <c r="E1331" s="177" t="s">
        <v>50</v>
      </c>
      <c r="F1331" s="177">
        <v>18</v>
      </c>
      <c r="G1331" s="228" t="s">
        <v>50</v>
      </c>
      <c r="H1331" s="177">
        <v>305.83699999999999</v>
      </c>
      <c r="I1331" s="228" t="s">
        <v>50</v>
      </c>
      <c r="J1331" s="177">
        <v>151.333</v>
      </c>
      <c r="K1331" s="177" t="s">
        <v>50</v>
      </c>
    </row>
    <row r="1332" spans="2:11" ht="15" customHeight="1" outlineLevel="1" x14ac:dyDescent="0.2">
      <c r="B1332" s="44">
        <v>2015</v>
      </c>
      <c r="C1332" s="71"/>
      <c r="D1332" s="177">
        <v>14</v>
      </c>
      <c r="E1332" s="177" t="s">
        <v>50</v>
      </c>
      <c r="F1332" s="177">
        <v>21</v>
      </c>
      <c r="G1332" s="228" t="s">
        <v>50</v>
      </c>
      <c r="H1332" s="177">
        <v>276.04399999999998</v>
      </c>
      <c r="I1332" s="228" t="s">
        <v>50</v>
      </c>
      <c r="J1332" s="177">
        <v>164.81299999999999</v>
      </c>
      <c r="K1332" s="177" t="s">
        <v>50</v>
      </c>
    </row>
    <row r="1333" spans="2:11" ht="15" customHeight="1" outlineLevel="1" x14ac:dyDescent="0.2">
      <c r="B1333" s="228" t="s">
        <v>25</v>
      </c>
      <c r="C1333" s="71"/>
      <c r="D1333" s="76"/>
      <c r="E1333" s="76"/>
      <c r="F1333" s="76"/>
      <c r="G1333" s="228"/>
      <c r="H1333" s="76"/>
      <c r="I1333" s="228"/>
      <c r="J1333" s="76"/>
      <c r="K1333" s="76"/>
    </row>
    <row r="1334" spans="2:11" ht="15" customHeight="1" outlineLevel="1" x14ac:dyDescent="0.2">
      <c r="B1334" s="75">
        <v>2020</v>
      </c>
      <c r="C1334" s="71"/>
      <c r="D1334" s="180">
        <v>151</v>
      </c>
      <c r="E1334" s="180"/>
      <c r="F1334" s="180">
        <v>331</v>
      </c>
      <c r="G1334" s="66"/>
      <c r="H1334" s="180">
        <v>5150.7889999999998</v>
      </c>
      <c r="I1334" s="66"/>
      <c r="J1334" s="180">
        <v>1745.08</v>
      </c>
      <c r="K1334" s="76"/>
    </row>
    <row r="1335" spans="2:11" ht="15" customHeight="1" outlineLevel="1" x14ac:dyDescent="0.2">
      <c r="B1335" s="75">
        <v>2019</v>
      </c>
      <c r="C1335" s="244"/>
      <c r="D1335" s="180">
        <v>141</v>
      </c>
      <c r="E1335" s="180"/>
      <c r="F1335" s="180">
        <v>333</v>
      </c>
      <c r="G1335" s="66"/>
      <c r="H1335" s="180">
        <v>9236.08</v>
      </c>
      <c r="I1335" s="66"/>
      <c r="J1335" s="180">
        <v>4153.9139999999998</v>
      </c>
      <c r="K1335" s="76"/>
    </row>
    <row r="1336" spans="2:11" ht="15" customHeight="1" outlineLevel="1" x14ac:dyDescent="0.2">
      <c r="B1336" s="75">
        <v>2018</v>
      </c>
      <c r="C1336" s="71"/>
      <c r="D1336" s="76">
        <v>127</v>
      </c>
      <c r="E1336" s="76"/>
      <c r="F1336" s="180">
        <v>303</v>
      </c>
      <c r="G1336" s="68"/>
      <c r="H1336" s="180">
        <v>8822.3279999999995</v>
      </c>
      <c r="I1336" s="68"/>
      <c r="J1336" s="76">
        <v>4410.2979999999998</v>
      </c>
      <c r="K1336" s="76"/>
    </row>
    <row r="1337" spans="2:11" ht="15" customHeight="1" outlineLevel="1" x14ac:dyDescent="0.2">
      <c r="B1337" s="75">
        <v>2017</v>
      </c>
      <c r="C1337" s="71"/>
      <c r="D1337" s="76">
        <v>110</v>
      </c>
      <c r="E1337" s="76" t="s">
        <v>50</v>
      </c>
      <c r="F1337" s="76">
        <v>267</v>
      </c>
      <c r="G1337" s="228" t="s">
        <v>50</v>
      </c>
      <c r="H1337" s="76">
        <v>8143.0749999999998</v>
      </c>
      <c r="I1337" s="228" t="s">
        <v>50</v>
      </c>
      <c r="J1337" s="76">
        <v>4170.576</v>
      </c>
      <c r="K1337" s="76" t="s">
        <v>50</v>
      </c>
    </row>
    <row r="1338" spans="2:11" ht="15" customHeight="1" outlineLevel="1" x14ac:dyDescent="0.2">
      <c r="B1338" s="44">
        <v>2016</v>
      </c>
      <c r="C1338" s="71"/>
      <c r="D1338" s="177">
        <v>91</v>
      </c>
      <c r="E1338" s="177" t="s">
        <v>50</v>
      </c>
      <c r="F1338" s="177">
        <v>227</v>
      </c>
      <c r="G1338" s="228" t="s">
        <v>50</v>
      </c>
      <c r="H1338" s="177">
        <v>7045.5479999999998</v>
      </c>
      <c r="I1338" s="228" t="s">
        <v>50</v>
      </c>
      <c r="J1338" s="177">
        <v>3506.2660000000001</v>
      </c>
      <c r="K1338" s="177" t="s">
        <v>50</v>
      </c>
    </row>
    <row r="1339" spans="2:11" ht="15" customHeight="1" outlineLevel="1" x14ac:dyDescent="0.2">
      <c r="B1339" s="44">
        <v>2015</v>
      </c>
      <c r="C1339" s="71"/>
      <c r="D1339" s="177">
        <v>75</v>
      </c>
      <c r="E1339" s="177" t="s">
        <v>50</v>
      </c>
      <c r="F1339" s="177">
        <v>215</v>
      </c>
      <c r="G1339" s="228" t="s">
        <v>50</v>
      </c>
      <c r="H1339" s="177">
        <v>6028.0140000000001</v>
      </c>
      <c r="I1339" s="228" t="s">
        <v>50</v>
      </c>
      <c r="J1339" s="177">
        <v>2564.326</v>
      </c>
      <c r="K1339" s="177" t="s">
        <v>50</v>
      </c>
    </row>
    <row r="1340" spans="2:11" ht="15" customHeight="1" outlineLevel="1" x14ac:dyDescent="0.2">
      <c r="B1340" s="228" t="s">
        <v>26</v>
      </c>
      <c r="C1340" s="71"/>
      <c r="D1340" s="76"/>
      <c r="E1340" s="76"/>
      <c r="F1340" s="76"/>
      <c r="G1340" s="228"/>
      <c r="H1340" s="76"/>
      <c r="I1340" s="228"/>
      <c r="J1340" s="76"/>
      <c r="K1340" s="76"/>
    </row>
    <row r="1341" spans="2:11" ht="15" customHeight="1" outlineLevel="1" x14ac:dyDescent="0.2">
      <c r="B1341" s="75">
        <v>2020</v>
      </c>
      <c r="C1341" s="71"/>
      <c r="D1341" s="180">
        <v>1</v>
      </c>
      <c r="E1341" s="180"/>
      <c r="F1341" s="76">
        <v>0</v>
      </c>
      <c r="G1341" s="66"/>
      <c r="H1341" s="76">
        <v>0</v>
      </c>
      <c r="I1341" s="66"/>
      <c r="J1341" s="76">
        <v>0</v>
      </c>
      <c r="K1341" s="76"/>
    </row>
    <row r="1342" spans="2:11" ht="15" customHeight="1" outlineLevel="1" x14ac:dyDescent="0.2">
      <c r="B1342" s="75">
        <v>2019</v>
      </c>
      <c r="C1342" s="244"/>
      <c r="D1342" s="180">
        <v>1</v>
      </c>
      <c r="E1342" s="180"/>
      <c r="F1342" s="180" t="s">
        <v>37</v>
      </c>
      <c r="G1342" s="66"/>
      <c r="H1342" s="180" t="s">
        <v>37</v>
      </c>
      <c r="I1342" s="66"/>
      <c r="J1342" s="180" t="s">
        <v>37</v>
      </c>
      <c r="K1342" s="76"/>
    </row>
    <row r="1343" spans="2:11" ht="15" customHeight="1" outlineLevel="1" x14ac:dyDescent="0.2">
      <c r="B1343" s="75">
        <v>2018</v>
      </c>
      <c r="C1343" s="71"/>
      <c r="D1343" s="76">
        <v>1</v>
      </c>
      <c r="E1343" s="76"/>
      <c r="F1343" s="76" t="s">
        <v>37</v>
      </c>
      <c r="G1343" s="68"/>
      <c r="H1343" s="76" t="s">
        <v>37</v>
      </c>
      <c r="I1343" s="68"/>
      <c r="J1343" s="76" t="s">
        <v>37</v>
      </c>
      <c r="K1343" s="76"/>
    </row>
    <row r="1344" spans="2:11" ht="15" customHeight="1" outlineLevel="1" x14ac:dyDescent="0.2">
      <c r="B1344" s="75">
        <v>2017</v>
      </c>
      <c r="C1344" s="71"/>
      <c r="D1344" s="76">
        <v>1</v>
      </c>
      <c r="E1344" s="76" t="s">
        <v>50</v>
      </c>
      <c r="F1344" s="76" t="s">
        <v>37</v>
      </c>
      <c r="G1344" s="228"/>
      <c r="H1344" s="76" t="s">
        <v>37</v>
      </c>
      <c r="I1344" s="228"/>
      <c r="J1344" s="76" t="s">
        <v>37</v>
      </c>
      <c r="K1344" s="76"/>
    </row>
    <row r="1345" spans="2:11" ht="15" customHeight="1" outlineLevel="1" x14ac:dyDescent="0.2">
      <c r="B1345" s="44">
        <v>2016</v>
      </c>
      <c r="C1345" s="71"/>
      <c r="D1345" s="177">
        <v>2</v>
      </c>
      <c r="E1345" s="177" t="s">
        <v>50</v>
      </c>
      <c r="F1345" s="76" t="s">
        <v>37</v>
      </c>
      <c r="G1345" s="228"/>
      <c r="H1345" s="76" t="s">
        <v>37</v>
      </c>
      <c r="I1345" s="228"/>
      <c r="J1345" s="76" t="s">
        <v>37</v>
      </c>
      <c r="K1345" s="76"/>
    </row>
    <row r="1346" spans="2:11" ht="15" customHeight="1" outlineLevel="1" x14ac:dyDescent="0.2">
      <c r="B1346" s="44">
        <v>2015</v>
      </c>
      <c r="C1346" s="71"/>
      <c r="D1346" s="177">
        <v>2</v>
      </c>
      <c r="E1346" s="177" t="s">
        <v>50</v>
      </c>
      <c r="F1346" s="76" t="s">
        <v>37</v>
      </c>
      <c r="G1346" s="228"/>
      <c r="H1346" s="76" t="s">
        <v>37</v>
      </c>
      <c r="I1346" s="228"/>
      <c r="J1346" s="76" t="s">
        <v>37</v>
      </c>
      <c r="K1346" s="76"/>
    </row>
    <row r="1347" spans="2:11" ht="15" customHeight="1" outlineLevel="1" x14ac:dyDescent="0.2">
      <c r="B1347" s="228" t="s">
        <v>27</v>
      </c>
      <c r="C1347" s="71"/>
      <c r="D1347" s="76"/>
      <c r="E1347" s="76"/>
      <c r="F1347" s="180"/>
      <c r="G1347" s="68"/>
      <c r="H1347" s="180"/>
      <c r="I1347" s="68"/>
      <c r="J1347" s="76"/>
      <c r="K1347" s="76"/>
    </row>
    <row r="1348" spans="2:11" ht="15" customHeight="1" outlineLevel="1" x14ac:dyDescent="0.2">
      <c r="B1348" s="75">
        <v>2020</v>
      </c>
      <c r="C1348" s="71"/>
      <c r="D1348" s="180">
        <v>6</v>
      </c>
      <c r="E1348" s="180"/>
      <c r="F1348" s="180">
        <v>6</v>
      </c>
      <c r="G1348" s="66"/>
      <c r="H1348" s="180">
        <v>150.00700000000001</v>
      </c>
      <c r="I1348" s="66"/>
      <c r="J1348" s="180">
        <v>43.021999999999998</v>
      </c>
      <c r="K1348" s="76"/>
    </row>
    <row r="1349" spans="2:11" ht="15" customHeight="1" outlineLevel="1" x14ac:dyDescent="0.2">
      <c r="B1349" s="75">
        <v>2019</v>
      </c>
      <c r="C1349" s="244"/>
      <c r="D1349" s="180">
        <v>8</v>
      </c>
      <c r="E1349" s="180"/>
      <c r="F1349" s="180">
        <v>8</v>
      </c>
      <c r="G1349" s="66"/>
      <c r="H1349" s="180">
        <v>126.19</v>
      </c>
      <c r="I1349" s="66"/>
      <c r="J1349" s="180">
        <v>103.611</v>
      </c>
      <c r="K1349" s="76"/>
    </row>
    <row r="1350" spans="2:11" ht="15" customHeight="1" outlineLevel="1" x14ac:dyDescent="0.2">
      <c r="B1350" s="75">
        <v>2018</v>
      </c>
      <c r="C1350" s="71"/>
      <c r="D1350" s="76">
        <v>7</v>
      </c>
      <c r="E1350" s="76"/>
      <c r="F1350" s="180">
        <v>7</v>
      </c>
      <c r="G1350" s="68"/>
      <c r="H1350" s="180">
        <v>113.819</v>
      </c>
      <c r="I1350" s="68"/>
      <c r="J1350" s="76">
        <v>66.555000000000007</v>
      </c>
      <c r="K1350" s="76"/>
    </row>
    <row r="1351" spans="2:11" ht="15" customHeight="1" outlineLevel="1" x14ac:dyDescent="0.2">
      <c r="B1351" s="75">
        <v>2017</v>
      </c>
      <c r="C1351" s="71"/>
      <c r="D1351" s="76">
        <v>7</v>
      </c>
      <c r="E1351" s="76" t="s">
        <v>50</v>
      </c>
      <c r="F1351" s="76" t="s">
        <v>37</v>
      </c>
      <c r="G1351" s="228"/>
      <c r="H1351" s="76" t="s">
        <v>37</v>
      </c>
      <c r="I1351" s="228"/>
      <c r="J1351" s="76" t="s">
        <v>37</v>
      </c>
      <c r="K1351" s="76"/>
    </row>
    <row r="1352" spans="2:11" ht="15" customHeight="1" outlineLevel="1" x14ac:dyDescent="0.2">
      <c r="B1352" s="44">
        <v>2016</v>
      </c>
      <c r="C1352" s="71"/>
      <c r="D1352" s="177">
        <v>7</v>
      </c>
      <c r="E1352" s="177" t="s">
        <v>50</v>
      </c>
      <c r="F1352" s="177">
        <v>7</v>
      </c>
      <c r="G1352" s="228" t="s">
        <v>50</v>
      </c>
      <c r="H1352" s="177">
        <v>70.201999999999998</v>
      </c>
      <c r="I1352" s="228" t="s">
        <v>50</v>
      </c>
      <c r="J1352" s="177">
        <v>55.482999999999997</v>
      </c>
      <c r="K1352" s="177" t="s">
        <v>50</v>
      </c>
    </row>
    <row r="1353" spans="2:11" ht="15" customHeight="1" outlineLevel="1" x14ac:dyDescent="0.2">
      <c r="B1353" s="44">
        <v>2015</v>
      </c>
      <c r="C1353" s="71"/>
      <c r="D1353" s="177">
        <v>7</v>
      </c>
      <c r="E1353" s="177" t="s">
        <v>50</v>
      </c>
      <c r="F1353" s="177">
        <v>7</v>
      </c>
      <c r="G1353" s="228" t="s">
        <v>50</v>
      </c>
      <c r="H1353" s="177">
        <v>57.383000000000003</v>
      </c>
      <c r="I1353" s="228" t="s">
        <v>50</v>
      </c>
      <c r="J1353" s="182">
        <v>-31.664000000000001</v>
      </c>
      <c r="K1353" s="177" t="s">
        <v>50</v>
      </c>
    </row>
    <row r="1354" spans="2:11" ht="15" customHeight="1" outlineLevel="1" x14ac:dyDescent="0.2">
      <c r="B1354" s="228" t="s">
        <v>28</v>
      </c>
      <c r="C1354" s="71"/>
      <c r="D1354" s="76"/>
      <c r="E1354" s="76"/>
      <c r="F1354" s="76"/>
      <c r="G1354" s="228"/>
      <c r="H1354" s="76"/>
      <c r="I1354" s="228"/>
      <c r="J1354" s="76"/>
      <c r="K1354" s="76"/>
    </row>
    <row r="1355" spans="2:11" ht="15" customHeight="1" outlineLevel="1" x14ac:dyDescent="0.2">
      <c r="B1355" s="75">
        <v>2020</v>
      </c>
      <c r="C1355" s="71"/>
      <c r="D1355" s="180">
        <v>32</v>
      </c>
      <c r="E1355" s="180"/>
      <c r="F1355" s="180">
        <v>44</v>
      </c>
      <c r="G1355" s="66"/>
      <c r="H1355" s="180">
        <v>880.70799999999997</v>
      </c>
      <c r="I1355" s="66"/>
      <c r="J1355" s="180">
        <v>603.76599999999996</v>
      </c>
      <c r="K1355" s="76"/>
    </row>
    <row r="1356" spans="2:11" ht="15" customHeight="1" outlineLevel="1" x14ac:dyDescent="0.2">
      <c r="B1356" s="75">
        <v>2019</v>
      </c>
      <c r="C1356" s="244"/>
      <c r="D1356" s="180">
        <v>29</v>
      </c>
      <c r="E1356" s="180"/>
      <c r="F1356" s="180">
        <v>37</v>
      </c>
      <c r="G1356" s="66"/>
      <c r="H1356" s="180">
        <v>740.84199999999998</v>
      </c>
      <c r="I1356" s="66"/>
      <c r="J1356" s="180">
        <v>493.17899999999997</v>
      </c>
      <c r="K1356" s="76"/>
    </row>
    <row r="1357" spans="2:11" ht="15" customHeight="1" outlineLevel="1" x14ac:dyDescent="0.2">
      <c r="B1357" s="75">
        <v>2018</v>
      </c>
      <c r="C1357" s="71"/>
      <c r="D1357" s="76">
        <v>25</v>
      </c>
      <c r="E1357" s="76"/>
      <c r="F1357" s="180">
        <v>30</v>
      </c>
      <c r="G1357" s="68"/>
      <c r="H1357" s="180">
        <v>534.38599999999997</v>
      </c>
      <c r="I1357" s="68"/>
      <c r="J1357" s="76">
        <v>336.22</v>
      </c>
      <c r="K1357" s="76"/>
    </row>
    <row r="1358" spans="2:11" ht="15" customHeight="1" outlineLevel="1" x14ac:dyDescent="0.2">
      <c r="B1358" s="75">
        <v>2017</v>
      </c>
      <c r="C1358" s="71"/>
      <c r="D1358" s="76">
        <v>26</v>
      </c>
      <c r="E1358" s="76" t="s">
        <v>50</v>
      </c>
      <c r="F1358" s="76">
        <v>31</v>
      </c>
      <c r="G1358" s="228" t="s">
        <v>50</v>
      </c>
      <c r="H1358" s="76">
        <v>433.59699999999998</v>
      </c>
      <c r="I1358" s="228" t="s">
        <v>50</v>
      </c>
      <c r="J1358" s="76">
        <v>255.68100000000001</v>
      </c>
      <c r="K1358" s="76" t="s">
        <v>50</v>
      </c>
    </row>
    <row r="1359" spans="2:11" ht="15" customHeight="1" outlineLevel="1" x14ac:dyDescent="0.2">
      <c r="B1359" s="44">
        <v>2016</v>
      </c>
      <c r="C1359" s="71"/>
      <c r="D1359" s="177">
        <v>19</v>
      </c>
      <c r="E1359" s="177" t="s">
        <v>50</v>
      </c>
      <c r="F1359" s="177">
        <v>20</v>
      </c>
      <c r="G1359" s="228" t="s">
        <v>50</v>
      </c>
      <c r="H1359" s="177">
        <v>428.88600000000002</v>
      </c>
      <c r="I1359" s="228" t="s">
        <v>50</v>
      </c>
      <c r="J1359" s="177">
        <v>302.005</v>
      </c>
      <c r="K1359" s="177" t="s">
        <v>50</v>
      </c>
    </row>
    <row r="1360" spans="2:11" ht="15" customHeight="1" outlineLevel="1" x14ac:dyDescent="0.2">
      <c r="B1360" s="44">
        <v>2015</v>
      </c>
      <c r="C1360" s="71"/>
      <c r="D1360" s="177">
        <v>21</v>
      </c>
      <c r="E1360" s="177" t="s">
        <v>50</v>
      </c>
      <c r="F1360" s="177">
        <v>22</v>
      </c>
      <c r="G1360" s="228" t="s">
        <v>50</v>
      </c>
      <c r="H1360" s="177">
        <v>274.05900000000003</v>
      </c>
      <c r="I1360" s="228" t="s">
        <v>50</v>
      </c>
      <c r="J1360" s="177">
        <v>212.785</v>
      </c>
      <c r="K1360" s="177" t="s">
        <v>50</v>
      </c>
    </row>
    <row r="1361" spans="2:11" ht="15" customHeight="1" outlineLevel="1" x14ac:dyDescent="0.2">
      <c r="B1361" s="228" t="s">
        <v>29</v>
      </c>
      <c r="C1361" s="71"/>
      <c r="D1361" s="76"/>
      <c r="E1361" s="76"/>
      <c r="F1361" s="76"/>
      <c r="G1361" s="228"/>
      <c r="H1361" s="76"/>
      <c r="I1361" s="228"/>
      <c r="J1361" s="76"/>
      <c r="K1361" s="76"/>
    </row>
    <row r="1362" spans="2:11" ht="15" customHeight="1" outlineLevel="1" x14ac:dyDescent="0.2">
      <c r="B1362" s="75">
        <v>2020</v>
      </c>
      <c r="C1362" s="71"/>
      <c r="D1362" s="180">
        <v>34</v>
      </c>
      <c r="E1362" s="180"/>
      <c r="F1362" s="180">
        <v>41</v>
      </c>
      <c r="G1362" s="66"/>
      <c r="H1362" s="180">
        <v>415.30799999999999</v>
      </c>
      <c r="I1362" s="66"/>
      <c r="J1362" s="180">
        <v>254.059</v>
      </c>
      <c r="K1362" s="76"/>
    </row>
    <row r="1363" spans="2:11" ht="15" customHeight="1" outlineLevel="1" x14ac:dyDescent="0.2">
      <c r="B1363" s="75">
        <v>2019</v>
      </c>
      <c r="C1363" s="244"/>
      <c r="D1363" s="180">
        <v>39</v>
      </c>
      <c r="E1363" s="180"/>
      <c r="F1363" s="180">
        <v>46</v>
      </c>
      <c r="G1363" s="66"/>
      <c r="H1363" s="180">
        <v>1217.3320000000001</v>
      </c>
      <c r="I1363" s="66"/>
      <c r="J1363" s="180">
        <v>400.21199999999999</v>
      </c>
      <c r="K1363" s="76"/>
    </row>
    <row r="1364" spans="2:11" ht="15" customHeight="1" outlineLevel="1" x14ac:dyDescent="0.2">
      <c r="B1364" s="75">
        <v>2018</v>
      </c>
      <c r="C1364" s="71"/>
      <c r="D1364" s="76">
        <v>42</v>
      </c>
      <c r="E1364" s="76"/>
      <c r="F1364" s="180">
        <v>48</v>
      </c>
      <c r="G1364" s="68"/>
      <c r="H1364" s="180">
        <v>1005.205</v>
      </c>
      <c r="I1364" s="68"/>
      <c r="J1364" s="76">
        <v>408.48899999999998</v>
      </c>
      <c r="K1364" s="76"/>
    </row>
    <row r="1365" spans="2:11" ht="15" customHeight="1" outlineLevel="1" x14ac:dyDescent="0.2">
      <c r="B1365" s="75">
        <v>2017</v>
      </c>
      <c r="C1365" s="71"/>
      <c r="D1365" s="76">
        <v>34</v>
      </c>
      <c r="E1365" s="76" t="s">
        <v>50</v>
      </c>
      <c r="F1365" s="76">
        <v>41</v>
      </c>
      <c r="G1365" s="228" t="s">
        <v>50</v>
      </c>
      <c r="H1365" s="76">
        <v>940.22199999999998</v>
      </c>
      <c r="I1365" s="228" t="s">
        <v>50</v>
      </c>
      <c r="J1365" s="76">
        <v>360.44299999999998</v>
      </c>
      <c r="K1365" s="76" t="s">
        <v>50</v>
      </c>
    </row>
    <row r="1366" spans="2:11" ht="15" customHeight="1" outlineLevel="1" x14ac:dyDescent="0.2">
      <c r="B1366" s="44">
        <v>2016</v>
      </c>
      <c r="C1366" s="71"/>
      <c r="D1366" s="177">
        <v>30</v>
      </c>
      <c r="E1366" s="177" t="s">
        <v>50</v>
      </c>
      <c r="F1366" s="177">
        <v>33</v>
      </c>
      <c r="G1366" s="228" t="s">
        <v>50</v>
      </c>
      <c r="H1366" s="177">
        <v>842.899</v>
      </c>
      <c r="I1366" s="228" t="s">
        <v>50</v>
      </c>
      <c r="J1366" s="177">
        <v>302.61399999999998</v>
      </c>
      <c r="K1366" s="177" t="s">
        <v>50</v>
      </c>
    </row>
    <row r="1367" spans="2:11" ht="15" customHeight="1" outlineLevel="1" x14ac:dyDescent="0.2">
      <c r="B1367" s="44">
        <v>2015</v>
      </c>
      <c r="C1367" s="71"/>
      <c r="D1367" s="177">
        <v>39</v>
      </c>
      <c r="E1367" s="177" t="s">
        <v>50</v>
      </c>
      <c r="F1367" s="177">
        <v>42</v>
      </c>
      <c r="G1367" s="228" t="s">
        <v>50</v>
      </c>
      <c r="H1367" s="177">
        <v>863.70600000000002</v>
      </c>
      <c r="I1367" s="228" t="s">
        <v>50</v>
      </c>
      <c r="J1367" s="177">
        <v>298.38</v>
      </c>
      <c r="K1367" s="177" t="s">
        <v>50</v>
      </c>
    </row>
    <row r="1368" spans="2:11" ht="15" customHeight="1" outlineLevel="1" x14ac:dyDescent="0.2">
      <c r="B1368" s="228" t="s">
        <v>30</v>
      </c>
      <c r="C1368" s="71"/>
      <c r="D1368" s="76"/>
      <c r="E1368" s="76"/>
      <c r="F1368" s="76"/>
      <c r="G1368" s="228"/>
      <c r="H1368" s="76"/>
      <c r="I1368" s="228"/>
      <c r="J1368" s="76"/>
      <c r="K1368" s="76"/>
    </row>
    <row r="1369" spans="2:11" ht="15" customHeight="1" outlineLevel="1" x14ac:dyDescent="0.2">
      <c r="B1369" s="75">
        <v>2020</v>
      </c>
      <c r="C1369" s="71"/>
      <c r="D1369" s="180">
        <v>7</v>
      </c>
      <c r="E1369" s="180"/>
      <c r="F1369" s="180">
        <v>8</v>
      </c>
      <c r="G1369" s="66"/>
      <c r="H1369" s="180">
        <v>65.557000000000002</v>
      </c>
      <c r="I1369" s="66"/>
      <c r="J1369" s="180">
        <v>50.588999999999999</v>
      </c>
      <c r="K1369" s="76"/>
    </row>
    <row r="1370" spans="2:11" ht="15" customHeight="1" outlineLevel="1" x14ac:dyDescent="0.2">
      <c r="B1370" s="75">
        <v>2019</v>
      </c>
      <c r="C1370" s="244"/>
      <c r="D1370" s="180">
        <v>7</v>
      </c>
      <c r="E1370" s="180"/>
      <c r="F1370" s="180">
        <v>10</v>
      </c>
      <c r="G1370" s="66"/>
      <c r="H1370" s="180">
        <v>193.62200000000001</v>
      </c>
      <c r="I1370" s="66"/>
      <c r="J1370" s="180">
        <v>64.563000000000002</v>
      </c>
      <c r="K1370" s="76"/>
    </row>
    <row r="1371" spans="2:11" ht="15" customHeight="1" outlineLevel="1" x14ac:dyDescent="0.2">
      <c r="B1371" s="75">
        <v>2018</v>
      </c>
      <c r="C1371" s="71"/>
      <c r="D1371" s="76">
        <v>8</v>
      </c>
      <c r="E1371" s="76"/>
      <c r="F1371" s="180">
        <v>12</v>
      </c>
      <c r="G1371" s="68"/>
      <c r="H1371" s="180">
        <v>197.98599999999999</v>
      </c>
      <c r="I1371" s="68"/>
      <c r="J1371" s="76">
        <v>71.394000000000005</v>
      </c>
      <c r="K1371" s="76"/>
    </row>
    <row r="1372" spans="2:11" ht="15" customHeight="1" outlineLevel="1" x14ac:dyDescent="0.2">
      <c r="B1372" s="75">
        <v>2017</v>
      </c>
      <c r="C1372" s="71"/>
      <c r="D1372" s="76">
        <v>7</v>
      </c>
      <c r="E1372" s="76" t="s">
        <v>50</v>
      </c>
      <c r="F1372" s="76">
        <v>10</v>
      </c>
      <c r="G1372" s="228" t="s">
        <v>50</v>
      </c>
      <c r="H1372" s="76">
        <v>207.74199999999999</v>
      </c>
      <c r="I1372" s="228" t="s">
        <v>50</v>
      </c>
      <c r="J1372" s="76">
        <v>93.712999999999994</v>
      </c>
      <c r="K1372" s="76" t="s">
        <v>50</v>
      </c>
    </row>
    <row r="1373" spans="2:11" ht="15" customHeight="1" outlineLevel="1" x14ac:dyDescent="0.2">
      <c r="B1373" s="44">
        <v>2016</v>
      </c>
      <c r="C1373" s="71"/>
      <c r="D1373" s="177">
        <v>6</v>
      </c>
      <c r="E1373" s="177" t="s">
        <v>50</v>
      </c>
      <c r="F1373" s="177">
        <v>10</v>
      </c>
      <c r="G1373" s="228" t="s">
        <v>50</v>
      </c>
      <c r="H1373" s="177">
        <v>210.49600000000001</v>
      </c>
      <c r="I1373" s="228" t="s">
        <v>50</v>
      </c>
      <c r="J1373" s="177">
        <v>68.213999999999999</v>
      </c>
      <c r="K1373" s="177" t="s">
        <v>50</v>
      </c>
    </row>
    <row r="1374" spans="2:11" ht="15" customHeight="1" outlineLevel="1" x14ac:dyDescent="0.2">
      <c r="B1374" s="44">
        <v>2015</v>
      </c>
      <c r="C1374" s="71"/>
      <c r="D1374" s="177">
        <v>10</v>
      </c>
      <c r="E1374" s="177" t="s">
        <v>50</v>
      </c>
      <c r="F1374" s="177">
        <v>12</v>
      </c>
      <c r="G1374" s="228" t="s">
        <v>50</v>
      </c>
      <c r="H1374" s="177">
        <v>154.15899999999999</v>
      </c>
      <c r="I1374" s="228" t="s">
        <v>50</v>
      </c>
      <c r="J1374" s="177">
        <v>64.834999999999994</v>
      </c>
      <c r="K1374" s="177" t="s">
        <v>50</v>
      </c>
    </row>
    <row r="1375" spans="2:11" ht="15" customHeight="1" outlineLevel="1" x14ac:dyDescent="0.2">
      <c r="B1375" s="228" t="s">
        <v>31</v>
      </c>
      <c r="C1375" s="71"/>
      <c r="D1375" s="76"/>
      <c r="E1375" s="76"/>
      <c r="F1375" s="76"/>
      <c r="G1375" s="228"/>
      <c r="H1375" s="76"/>
      <c r="I1375" s="228"/>
      <c r="J1375" s="76"/>
      <c r="K1375" s="76"/>
    </row>
    <row r="1376" spans="2:11" ht="15" customHeight="1" outlineLevel="1" x14ac:dyDescent="0.2">
      <c r="B1376" s="75">
        <v>2020</v>
      </c>
      <c r="C1376" s="71"/>
      <c r="D1376" s="180">
        <v>22</v>
      </c>
      <c r="E1376" s="180"/>
      <c r="F1376" s="180">
        <v>25</v>
      </c>
      <c r="G1376" s="66"/>
      <c r="H1376" s="180">
        <v>256.31299999999999</v>
      </c>
      <c r="I1376" s="66"/>
      <c r="J1376" s="180">
        <v>143.33500000000001</v>
      </c>
      <c r="K1376" s="76"/>
    </row>
    <row r="1377" spans="2:11" ht="15" customHeight="1" outlineLevel="1" x14ac:dyDescent="0.2">
      <c r="B1377" s="75">
        <v>2019</v>
      </c>
      <c r="C1377" s="244"/>
      <c r="D1377" s="180">
        <v>24</v>
      </c>
      <c r="E1377" s="180"/>
      <c r="F1377" s="180">
        <v>24</v>
      </c>
      <c r="G1377" s="66"/>
      <c r="H1377" s="180">
        <v>376.76</v>
      </c>
      <c r="I1377" s="66"/>
      <c r="J1377" s="180">
        <v>240.76400000000001</v>
      </c>
      <c r="K1377" s="76"/>
    </row>
    <row r="1378" spans="2:11" ht="15" customHeight="1" outlineLevel="1" x14ac:dyDescent="0.2">
      <c r="B1378" s="75">
        <v>2018</v>
      </c>
      <c r="C1378" s="71"/>
      <c r="D1378" s="76">
        <v>19</v>
      </c>
      <c r="E1378" s="76"/>
      <c r="F1378" s="180">
        <v>19</v>
      </c>
      <c r="G1378" s="68"/>
      <c r="H1378" s="180">
        <v>325.608</v>
      </c>
      <c r="I1378" s="68"/>
      <c r="J1378" s="76">
        <v>250.93100000000001</v>
      </c>
      <c r="K1378" s="76"/>
    </row>
    <row r="1379" spans="2:11" ht="15" customHeight="1" outlineLevel="1" x14ac:dyDescent="0.2">
      <c r="B1379" s="75">
        <v>2017</v>
      </c>
      <c r="C1379" s="71"/>
      <c r="D1379" s="76">
        <v>21</v>
      </c>
      <c r="E1379" s="76" t="s">
        <v>50</v>
      </c>
      <c r="F1379" s="76">
        <v>21</v>
      </c>
      <c r="G1379" s="228" t="s">
        <v>50</v>
      </c>
      <c r="H1379" s="76">
        <v>215.62100000000001</v>
      </c>
      <c r="I1379" s="228" t="s">
        <v>50</v>
      </c>
      <c r="J1379" s="76">
        <v>179.916</v>
      </c>
      <c r="K1379" s="76" t="s">
        <v>50</v>
      </c>
    </row>
    <row r="1380" spans="2:11" ht="15" customHeight="1" outlineLevel="1" x14ac:dyDescent="0.2">
      <c r="B1380" s="44">
        <v>2016</v>
      </c>
      <c r="C1380" s="71"/>
      <c r="D1380" s="177">
        <v>21</v>
      </c>
      <c r="E1380" s="177" t="s">
        <v>50</v>
      </c>
      <c r="F1380" s="177">
        <v>21</v>
      </c>
      <c r="G1380" s="228" t="s">
        <v>50</v>
      </c>
      <c r="H1380" s="177">
        <v>177.904</v>
      </c>
      <c r="I1380" s="228" t="s">
        <v>50</v>
      </c>
      <c r="J1380" s="177">
        <v>152.315</v>
      </c>
      <c r="K1380" s="177" t="s">
        <v>50</v>
      </c>
    </row>
    <row r="1381" spans="2:11" ht="15" customHeight="1" outlineLevel="1" x14ac:dyDescent="0.2">
      <c r="B1381" s="44">
        <v>2015</v>
      </c>
      <c r="C1381" s="71"/>
      <c r="D1381" s="177">
        <v>14</v>
      </c>
      <c r="E1381" s="177" t="s">
        <v>50</v>
      </c>
      <c r="F1381" s="177">
        <v>14</v>
      </c>
      <c r="G1381" s="228" t="s">
        <v>50</v>
      </c>
      <c r="H1381" s="177">
        <v>117.28400000000001</v>
      </c>
      <c r="I1381" s="228" t="s">
        <v>50</v>
      </c>
      <c r="J1381" s="177">
        <v>100.37</v>
      </c>
      <c r="K1381" s="177" t="s">
        <v>50</v>
      </c>
    </row>
    <row r="1382" spans="2:11" ht="15" customHeight="1" outlineLevel="1" x14ac:dyDescent="0.2">
      <c r="B1382" s="228" t="s">
        <v>32</v>
      </c>
      <c r="C1382" s="71"/>
      <c r="D1382" s="76"/>
      <c r="E1382" s="76"/>
      <c r="F1382" s="76"/>
      <c r="G1382" s="228"/>
      <c r="H1382" s="76"/>
      <c r="I1382" s="228"/>
      <c r="J1382" s="76"/>
      <c r="K1382" s="76"/>
    </row>
    <row r="1383" spans="2:11" ht="15" customHeight="1" outlineLevel="1" x14ac:dyDescent="0.2">
      <c r="B1383" s="75">
        <v>2020</v>
      </c>
      <c r="C1383" s="71"/>
      <c r="D1383" s="180">
        <v>11</v>
      </c>
      <c r="E1383" s="180"/>
      <c r="F1383" s="180">
        <v>44</v>
      </c>
      <c r="G1383" s="66"/>
      <c r="H1383" s="180">
        <v>200.90799999999999</v>
      </c>
      <c r="I1383" s="66"/>
      <c r="J1383" s="180">
        <v>11.038</v>
      </c>
      <c r="K1383" s="76"/>
    </row>
    <row r="1384" spans="2:11" ht="15" customHeight="1" outlineLevel="1" x14ac:dyDescent="0.2">
      <c r="B1384" s="75">
        <v>2019</v>
      </c>
      <c r="C1384" s="244"/>
      <c r="D1384" s="180">
        <v>12</v>
      </c>
      <c r="E1384" s="180"/>
      <c r="F1384" s="180">
        <v>46</v>
      </c>
      <c r="G1384" s="66"/>
      <c r="H1384" s="180">
        <v>1219.9839999999999</v>
      </c>
      <c r="I1384" s="66"/>
      <c r="J1384" s="180">
        <v>880.05899999999997</v>
      </c>
      <c r="K1384" s="76"/>
    </row>
    <row r="1385" spans="2:11" ht="15" customHeight="1" outlineLevel="1" x14ac:dyDescent="0.2">
      <c r="B1385" s="75">
        <v>2018</v>
      </c>
      <c r="C1385" s="71"/>
      <c r="D1385" s="76">
        <v>9</v>
      </c>
      <c r="E1385" s="76"/>
      <c r="F1385" s="180">
        <v>45</v>
      </c>
      <c r="G1385" s="68"/>
      <c r="H1385" s="180">
        <v>1113.7529999999999</v>
      </c>
      <c r="I1385" s="68"/>
      <c r="J1385" s="76">
        <v>891.60500000000002</v>
      </c>
      <c r="K1385" s="76"/>
    </row>
    <row r="1386" spans="2:11" ht="15" customHeight="1" outlineLevel="1" x14ac:dyDescent="0.2">
      <c r="B1386" s="75">
        <v>2017</v>
      </c>
      <c r="C1386" s="71"/>
      <c r="D1386" s="76">
        <v>6</v>
      </c>
      <c r="E1386" s="76" t="s">
        <v>50</v>
      </c>
      <c r="F1386" s="76">
        <v>34</v>
      </c>
      <c r="G1386" s="228" t="s">
        <v>50</v>
      </c>
      <c r="H1386" s="76">
        <v>1044.943</v>
      </c>
      <c r="I1386" s="228" t="s">
        <v>50</v>
      </c>
      <c r="J1386" s="76">
        <v>863.24199999999996</v>
      </c>
      <c r="K1386" s="76" t="s">
        <v>50</v>
      </c>
    </row>
    <row r="1387" spans="2:11" ht="15" customHeight="1" outlineLevel="1" x14ac:dyDescent="0.2">
      <c r="B1387" s="44">
        <v>2016</v>
      </c>
      <c r="C1387" s="71"/>
      <c r="D1387" s="177">
        <v>11</v>
      </c>
      <c r="E1387" s="177" t="s">
        <v>50</v>
      </c>
      <c r="F1387" s="177">
        <v>34</v>
      </c>
      <c r="G1387" s="228" t="s">
        <v>50</v>
      </c>
      <c r="H1387" s="177">
        <v>886.27499999999998</v>
      </c>
      <c r="I1387" s="228" t="s">
        <v>50</v>
      </c>
      <c r="J1387" s="177">
        <v>693.79899999999998</v>
      </c>
      <c r="K1387" s="177" t="s">
        <v>50</v>
      </c>
    </row>
    <row r="1388" spans="2:11" ht="15" customHeight="1" outlineLevel="1" x14ac:dyDescent="0.2">
      <c r="B1388" s="44">
        <v>2015</v>
      </c>
      <c r="C1388" s="71"/>
      <c r="D1388" s="177">
        <v>7</v>
      </c>
      <c r="E1388" s="177" t="s">
        <v>50</v>
      </c>
      <c r="F1388" s="76" t="s">
        <v>37</v>
      </c>
      <c r="G1388" s="228"/>
      <c r="H1388" s="76" t="s">
        <v>37</v>
      </c>
      <c r="I1388" s="228"/>
      <c r="J1388" s="76" t="s">
        <v>37</v>
      </c>
      <c r="K1388" s="76"/>
    </row>
    <row r="1389" spans="2:11" ht="15" customHeight="1" outlineLevel="1" x14ac:dyDescent="0.2">
      <c r="B1389" s="228" t="s">
        <v>33</v>
      </c>
      <c r="C1389" s="71"/>
      <c r="D1389" s="76"/>
      <c r="E1389" s="76"/>
      <c r="F1389" s="76"/>
      <c r="G1389" s="228"/>
      <c r="H1389" s="76"/>
      <c r="I1389" s="228"/>
      <c r="J1389" s="76"/>
      <c r="K1389" s="76"/>
    </row>
    <row r="1390" spans="2:11" ht="15" customHeight="1" outlineLevel="1" x14ac:dyDescent="0.2">
      <c r="B1390" s="75">
        <v>2020</v>
      </c>
      <c r="C1390" s="71"/>
      <c r="D1390" s="180">
        <v>15</v>
      </c>
      <c r="E1390" s="180"/>
      <c r="F1390" s="180">
        <v>15</v>
      </c>
      <c r="G1390" s="66"/>
      <c r="H1390" s="180">
        <v>90.204999999999998</v>
      </c>
      <c r="I1390" s="66"/>
      <c r="J1390" s="180">
        <v>73.290000000000006</v>
      </c>
      <c r="K1390" s="76"/>
    </row>
    <row r="1391" spans="2:11" ht="15" customHeight="1" outlineLevel="1" x14ac:dyDescent="0.2">
      <c r="B1391" s="75">
        <v>2019</v>
      </c>
      <c r="C1391" s="244"/>
      <c r="D1391" s="180">
        <v>17</v>
      </c>
      <c r="E1391" s="180"/>
      <c r="F1391" s="180">
        <v>17</v>
      </c>
      <c r="G1391" s="66"/>
      <c r="H1391" s="180">
        <v>91.807000000000002</v>
      </c>
      <c r="I1391" s="66"/>
      <c r="J1391" s="180">
        <v>74.724999999999994</v>
      </c>
      <c r="K1391" s="76"/>
    </row>
    <row r="1392" spans="2:11" ht="15" customHeight="1" outlineLevel="1" x14ac:dyDescent="0.2">
      <c r="B1392" s="75">
        <v>2018</v>
      </c>
      <c r="C1392" s="71"/>
      <c r="D1392" s="76">
        <v>17</v>
      </c>
      <c r="E1392" s="76"/>
      <c r="F1392" s="180">
        <v>17</v>
      </c>
      <c r="G1392" s="68"/>
      <c r="H1392" s="180">
        <v>102.798</v>
      </c>
      <c r="I1392" s="68"/>
      <c r="J1392" s="76">
        <v>83.539000000000001</v>
      </c>
      <c r="K1392" s="76"/>
    </row>
    <row r="1393" spans="1:11" ht="15" customHeight="1" outlineLevel="1" x14ac:dyDescent="0.2">
      <c r="B1393" s="75">
        <v>2017</v>
      </c>
      <c r="C1393" s="71"/>
      <c r="D1393" s="76">
        <v>15</v>
      </c>
      <c r="E1393" s="76" t="s">
        <v>50</v>
      </c>
      <c r="F1393" s="76">
        <v>15</v>
      </c>
      <c r="G1393" s="228" t="s">
        <v>50</v>
      </c>
      <c r="H1393" s="76">
        <v>62.67</v>
      </c>
      <c r="I1393" s="228" t="s">
        <v>50</v>
      </c>
      <c r="J1393" s="76">
        <v>50.863</v>
      </c>
      <c r="K1393" s="76" t="s">
        <v>50</v>
      </c>
    </row>
    <row r="1394" spans="1:11" ht="15" customHeight="1" outlineLevel="1" x14ac:dyDescent="0.2">
      <c r="B1394" s="44">
        <v>2016</v>
      </c>
      <c r="C1394" s="71"/>
      <c r="D1394" s="177">
        <v>13</v>
      </c>
      <c r="E1394" s="177" t="s">
        <v>50</v>
      </c>
      <c r="F1394" s="177">
        <v>13</v>
      </c>
      <c r="G1394" s="228" t="s">
        <v>50</v>
      </c>
      <c r="H1394" s="177">
        <v>68.486999999999995</v>
      </c>
      <c r="I1394" s="228" t="s">
        <v>50</v>
      </c>
      <c r="J1394" s="177">
        <v>54.811999999999998</v>
      </c>
      <c r="K1394" s="177" t="s">
        <v>50</v>
      </c>
    </row>
    <row r="1395" spans="1:11" ht="15" customHeight="1" outlineLevel="1" x14ac:dyDescent="0.2">
      <c r="B1395" s="44">
        <v>2015</v>
      </c>
      <c r="C1395" s="71"/>
      <c r="D1395" s="177">
        <v>11</v>
      </c>
      <c r="E1395" s="177" t="s">
        <v>50</v>
      </c>
      <c r="F1395" s="177">
        <v>11</v>
      </c>
      <c r="G1395" s="228" t="s">
        <v>50</v>
      </c>
      <c r="H1395" s="177">
        <v>69.271000000000001</v>
      </c>
      <c r="I1395" s="228" t="s">
        <v>50</v>
      </c>
      <c r="J1395" s="177">
        <v>54.896000000000001</v>
      </c>
      <c r="K1395" s="177" t="s">
        <v>50</v>
      </c>
    </row>
    <row r="1396" spans="1:11" ht="15" customHeight="1" x14ac:dyDescent="0.2">
      <c r="B1396" s="227" t="s">
        <v>207</v>
      </c>
      <c r="C1396" s="71"/>
      <c r="D1396" s="76"/>
      <c r="E1396" s="76"/>
      <c r="F1396" s="76"/>
      <c r="G1396" s="227"/>
      <c r="H1396" s="76"/>
      <c r="I1396" s="227"/>
      <c r="J1396" s="76"/>
      <c r="K1396" s="76"/>
    </row>
    <row r="1397" spans="1:11" ht="15" customHeight="1" x14ac:dyDescent="0.2">
      <c r="B1397" s="75">
        <v>2020</v>
      </c>
      <c r="C1397" s="71"/>
      <c r="D1397" s="180">
        <v>473</v>
      </c>
      <c r="E1397" s="180"/>
      <c r="F1397" s="180">
        <v>1159</v>
      </c>
      <c r="G1397" s="66"/>
      <c r="H1397" s="180">
        <v>29887.664000000001</v>
      </c>
      <c r="I1397" s="66"/>
      <c r="J1397" s="180">
        <v>10133.044</v>
      </c>
      <c r="K1397" s="76"/>
    </row>
    <row r="1398" spans="1:11" ht="15" customHeight="1" x14ac:dyDescent="0.2">
      <c r="B1398" s="75">
        <v>2019</v>
      </c>
      <c r="C1398" s="244"/>
      <c r="D1398" s="180">
        <v>500</v>
      </c>
      <c r="E1398" s="180"/>
      <c r="F1398" s="180">
        <v>1087</v>
      </c>
      <c r="G1398" s="66"/>
      <c r="H1398" s="180">
        <v>39806.635000000002</v>
      </c>
      <c r="I1398" s="66"/>
      <c r="J1398" s="180">
        <v>14222.886</v>
      </c>
      <c r="K1398" s="76"/>
    </row>
    <row r="1399" spans="1:11" ht="15" customHeight="1" x14ac:dyDescent="0.2">
      <c r="B1399" s="75">
        <v>2018</v>
      </c>
      <c r="C1399" s="71"/>
      <c r="D1399" s="76">
        <v>479</v>
      </c>
      <c r="E1399" s="76"/>
      <c r="F1399" s="180">
        <v>1035</v>
      </c>
      <c r="G1399" s="68"/>
      <c r="H1399" s="180">
        <v>38326.748</v>
      </c>
      <c r="I1399" s="68"/>
      <c r="J1399" s="76">
        <v>13571.932000000001</v>
      </c>
      <c r="K1399" s="76"/>
    </row>
    <row r="1400" spans="1:11" ht="15" customHeight="1" x14ac:dyDescent="0.2">
      <c r="B1400" s="75">
        <v>2017</v>
      </c>
      <c r="C1400" s="71"/>
      <c r="D1400" s="76">
        <v>462</v>
      </c>
      <c r="E1400" s="76" t="s">
        <v>50</v>
      </c>
      <c r="F1400" s="76">
        <v>999</v>
      </c>
      <c r="G1400" s="227" t="s">
        <v>50</v>
      </c>
      <c r="H1400" s="76">
        <v>37621.663999999997</v>
      </c>
      <c r="I1400" s="227" t="s">
        <v>50</v>
      </c>
      <c r="J1400" s="76">
        <v>13743.308000000001</v>
      </c>
      <c r="K1400" s="76" t="s">
        <v>50</v>
      </c>
    </row>
    <row r="1401" spans="1:11" ht="15" customHeight="1" x14ac:dyDescent="0.2">
      <c r="B1401" s="44">
        <v>2016</v>
      </c>
      <c r="C1401" s="71"/>
      <c r="D1401" s="177">
        <v>469</v>
      </c>
      <c r="E1401" s="177" t="s">
        <v>50</v>
      </c>
      <c r="F1401" s="177">
        <v>954</v>
      </c>
      <c r="G1401" s="227" t="s">
        <v>50</v>
      </c>
      <c r="H1401" s="177">
        <v>33604.697999999997</v>
      </c>
      <c r="I1401" s="227" t="s">
        <v>50</v>
      </c>
      <c r="J1401" s="177">
        <v>11734.328</v>
      </c>
      <c r="K1401" s="177" t="s">
        <v>50</v>
      </c>
    </row>
    <row r="1402" spans="1:11" ht="15" customHeight="1" x14ac:dyDescent="0.2">
      <c r="B1402" s="44">
        <v>2015</v>
      </c>
      <c r="C1402" s="71"/>
      <c r="D1402" s="177">
        <v>451</v>
      </c>
      <c r="E1402" s="177" t="s">
        <v>50</v>
      </c>
      <c r="F1402" s="177">
        <v>852</v>
      </c>
      <c r="G1402" s="227" t="s">
        <v>50</v>
      </c>
      <c r="H1402" s="177">
        <v>29223.446</v>
      </c>
      <c r="I1402" s="227" t="s">
        <v>50</v>
      </c>
      <c r="J1402" s="177">
        <v>8217.9069999999992</v>
      </c>
      <c r="K1402" s="177" t="s">
        <v>50</v>
      </c>
    </row>
    <row r="1403" spans="1:11" s="68" customFormat="1" ht="15" customHeight="1" outlineLevel="1" x14ac:dyDescent="0.2">
      <c r="A1403" s="11"/>
      <c r="B1403" s="228" t="s">
        <v>17</v>
      </c>
      <c r="C1403" s="71"/>
      <c r="D1403" s="76"/>
      <c r="E1403" s="76"/>
      <c r="F1403" s="11"/>
      <c r="H1403" s="11"/>
      <c r="J1403" s="76"/>
      <c r="K1403" s="11"/>
    </row>
    <row r="1404" spans="1:11" s="68" customFormat="1" ht="15" customHeight="1" outlineLevel="1" x14ac:dyDescent="0.2">
      <c r="A1404" s="11"/>
      <c r="B1404" s="75">
        <v>2020</v>
      </c>
      <c r="C1404" s="71"/>
      <c r="D1404" s="180">
        <v>23</v>
      </c>
      <c r="E1404" s="180"/>
      <c r="F1404" s="180">
        <v>32</v>
      </c>
      <c r="G1404" s="66"/>
      <c r="H1404" s="180">
        <v>263.38799999999998</v>
      </c>
      <c r="I1404" s="66"/>
      <c r="J1404" s="180">
        <v>70.721000000000004</v>
      </c>
      <c r="K1404" s="11"/>
    </row>
    <row r="1405" spans="1:11" s="68" customFormat="1" ht="15" customHeight="1" outlineLevel="1" x14ac:dyDescent="0.2">
      <c r="A1405" s="11"/>
      <c r="B1405" s="75">
        <v>2019</v>
      </c>
      <c r="C1405" s="244"/>
      <c r="D1405" s="180">
        <v>26</v>
      </c>
      <c r="E1405" s="180"/>
      <c r="F1405" s="180">
        <v>43</v>
      </c>
      <c r="G1405" s="66"/>
      <c r="H1405" s="180">
        <v>376.19499999999999</v>
      </c>
      <c r="I1405" s="66"/>
      <c r="J1405" s="180">
        <v>147.446</v>
      </c>
      <c r="K1405" s="180"/>
    </row>
    <row r="1406" spans="1:11" s="68" customFormat="1" ht="15" customHeight="1" outlineLevel="1" x14ac:dyDescent="0.2">
      <c r="A1406" s="11"/>
      <c r="B1406" s="75">
        <v>2018</v>
      </c>
      <c r="C1406" s="71"/>
      <c r="D1406" s="76">
        <v>20</v>
      </c>
      <c r="E1406" s="76"/>
      <c r="F1406" s="180">
        <v>31</v>
      </c>
      <c r="H1406" s="180">
        <v>446.80900000000003</v>
      </c>
      <c r="J1406" s="76">
        <v>218.75399999999999</v>
      </c>
      <c r="K1406" s="11"/>
    </row>
    <row r="1407" spans="1:11" ht="15" customHeight="1" outlineLevel="1" x14ac:dyDescent="0.2">
      <c r="B1407" s="75">
        <v>2017</v>
      </c>
      <c r="C1407" s="71"/>
      <c r="D1407" s="76">
        <v>18</v>
      </c>
      <c r="E1407" s="76" t="s">
        <v>50</v>
      </c>
      <c r="F1407" s="76">
        <v>31</v>
      </c>
      <c r="G1407" s="228" t="s">
        <v>50</v>
      </c>
      <c r="H1407" s="76">
        <v>343.66300000000001</v>
      </c>
      <c r="I1407" s="228" t="s">
        <v>50</v>
      </c>
      <c r="J1407" s="76">
        <v>164.59399999999999</v>
      </c>
      <c r="K1407" s="76" t="s">
        <v>50</v>
      </c>
    </row>
    <row r="1408" spans="1:11" ht="15" customHeight="1" outlineLevel="1" x14ac:dyDescent="0.2">
      <c r="B1408" s="44">
        <v>2016</v>
      </c>
      <c r="C1408" s="71"/>
      <c r="D1408" s="177">
        <v>20</v>
      </c>
      <c r="E1408" s="177" t="s">
        <v>50</v>
      </c>
      <c r="F1408" s="177">
        <v>39</v>
      </c>
      <c r="G1408" s="228" t="s">
        <v>50</v>
      </c>
      <c r="H1408" s="177">
        <v>264.97399999999999</v>
      </c>
      <c r="I1408" s="228" t="s">
        <v>50</v>
      </c>
      <c r="J1408" s="177">
        <v>80.894000000000005</v>
      </c>
      <c r="K1408" s="177" t="s">
        <v>50</v>
      </c>
    </row>
    <row r="1409" spans="2:11" ht="15" customHeight="1" outlineLevel="1" x14ac:dyDescent="0.2">
      <c r="B1409" s="44">
        <v>2015</v>
      </c>
      <c r="C1409" s="71"/>
      <c r="D1409" s="177">
        <v>17</v>
      </c>
      <c r="E1409" s="177" t="s">
        <v>50</v>
      </c>
      <c r="F1409" s="177">
        <v>39</v>
      </c>
      <c r="G1409" s="228" t="s">
        <v>50</v>
      </c>
      <c r="H1409" s="177">
        <v>367.96600000000001</v>
      </c>
      <c r="I1409" s="228" t="s">
        <v>50</v>
      </c>
      <c r="J1409" s="177">
        <v>127.79600000000001</v>
      </c>
      <c r="K1409" s="177" t="s">
        <v>50</v>
      </c>
    </row>
    <row r="1410" spans="2:11" ht="15" customHeight="1" outlineLevel="1" x14ac:dyDescent="0.2">
      <c r="B1410" s="228" t="s">
        <v>18</v>
      </c>
      <c r="C1410" s="71"/>
      <c r="D1410" s="76"/>
      <c r="E1410" s="76"/>
      <c r="F1410" s="76"/>
      <c r="G1410" s="228"/>
      <c r="H1410" s="76"/>
      <c r="I1410" s="228"/>
      <c r="J1410" s="76"/>
      <c r="K1410" s="76"/>
    </row>
    <row r="1411" spans="2:11" ht="15" customHeight="1" outlineLevel="1" x14ac:dyDescent="0.2">
      <c r="B1411" s="75">
        <v>2020</v>
      </c>
      <c r="C1411" s="71"/>
      <c r="D1411" s="180">
        <v>1</v>
      </c>
      <c r="E1411" s="180"/>
      <c r="F1411" s="76">
        <v>0</v>
      </c>
      <c r="G1411" s="66"/>
      <c r="H1411" s="76">
        <v>0</v>
      </c>
      <c r="I1411" s="66"/>
      <c r="J1411" s="76">
        <v>0</v>
      </c>
      <c r="K1411" s="76"/>
    </row>
    <row r="1412" spans="2:11" ht="15" customHeight="1" outlineLevel="1" x14ac:dyDescent="0.2">
      <c r="B1412" s="75">
        <v>2019</v>
      </c>
      <c r="C1412" s="244"/>
      <c r="D1412" s="180">
        <v>1</v>
      </c>
      <c r="E1412" s="180"/>
      <c r="F1412" s="180" t="s">
        <v>37</v>
      </c>
      <c r="G1412" s="66"/>
      <c r="H1412" s="180" t="s">
        <v>37</v>
      </c>
      <c r="I1412" s="66"/>
      <c r="J1412" s="180" t="s">
        <v>37</v>
      </c>
      <c r="K1412" s="76"/>
    </row>
    <row r="1413" spans="2:11" ht="15" customHeight="1" outlineLevel="1" x14ac:dyDescent="0.2">
      <c r="B1413" s="75">
        <v>2018</v>
      </c>
      <c r="C1413" s="71"/>
      <c r="D1413" s="180">
        <v>1</v>
      </c>
      <c r="E1413" s="180"/>
      <c r="F1413" s="180" t="s">
        <v>37</v>
      </c>
      <c r="G1413" s="66"/>
      <c r="H1413" s="180" t="s">
        <v>37</v>
      </c>
      <c r="I1413" s="66"/>
      <c r="J1413" s="180" t="s">
        <v>37</v>
      </c>
      <c r="K1413" s="76"/>
    </row>
    <row r="1414" spans="2:11" ht="15" customHeight="1" outlineLevel="1" x14ac:dyDescent="0.2">
      <c r="B1414" s="75">
        <v>2017</v>
      </c>
      <c r="C1414" s="71"/>
      <c r="D1414" s="180">
        <v>1</v>
      </c>
      <c r="E1414" s="180" t="s">
        <v>50</v>
      </c>
      <c r="F1414" s="180" t="s">
        <v>37</v>
      </c>
      <c r="G1414" s="66"/>
      <c r="H1414" s="180" t="s">
        <v>37</v>
      </c>
      <c r="I1414" s="66"/>
      <c r="J1414" s="180" t="s">
        <v>37</v>
      </c>
      <c r="K1414" s="76"/>
    </row>
    <row r="1415" spans="2:11" ht="15" customHeight="1" outlineLevel="1" x14ac:dyDescent="0.2">
      <c r="B1415" s="44">
        <v>2016</v>
      </c>
      <c r="C1415" s="71"/>
      <c r="D1415" s="180">
        <v>1</v>
      </c>
      <c r="E1415" s="180" t="s">
        <v>50</v>
      </c>
      <c r="F1415" s="180" t="s">
        <v>37</v>
      </c>
      <c r="G1415" s="66"/>
      <c r="H1415" s="180" t="s">
        <v>37</v>
      </c>
      <c r="I1415" s="66"/>
      <c r="J1415" s="180" t="s">
        <v>37</v>
      </c>
      <c r="K1415" s="76"/>
    </row>
    <row r="1416" spans="2:11" ht="15" customHeight="1" outlineLevel="1" x14ac:dyDescent="0.2">
      <c r="B1416" s="44">
        <v>2015</v>
      </c>
      <c r="C1416" s="71"/>
      <c r="D1416" s="180">
        <v>1</v>
      </c>
      <c r="E1416" s="180" t="s">
        <v>50</v>
      </c>
      <c r="F1416" s="180" t="s">
        <v>37</v>
      </c>
      <c r="G1416" s="66"/>
      <c r="H1416" s="180" t="s">
        <v>37</v>
      </c>
      <c r="I1416" s="66"/>
      <c r="J1416" s="180" t="s">
        <v>37</v>
      </c>
      <c r="K1416" s="76"/>
    </row>
    <row r="1417" spans="2:11" ht="15" customHeight="1" outlineLevel="1" x14ac:dyDescent="0.2">
      <c r="B1417" s="228" t="s">
        <v>19</v>
      </c>
      <c r="C1417" s="71"/>
      <c r="D1417" s="180"/>
      <c r="E1417" s="180"/>
      <c r="F1417" s="180"/>
      <c r="G1417" s="66"/>
      <c r="H1417" s="180"/>
      <c r="I1417" s="66"/>
      <c r="J1417" s="180"/>
      <c r="K1417" s="76"/>
    </row>
    <row r="1418" spans="2:11" ht="15" customHeight="1" outlineLevel="1" x14ac:dyDescent="0.2">
      <c r="B1418" s="75">
        <v>2020</v>
      </c>
      <c r="C1418" s="71"/>
      <c r="D1418" s="180">
        <v>10</v>
      </c>
      <c r="E1418" s="180"/>
      <c r="F1418" s="180">
        <v>19</v>
      </c>
      <c r="G1418" s="66"/>
      <c r="H1418" s="180">
        <v>534.54</v>
      </c>
      <c r="I1418" s="66"/>
      <c r="J1418" s="180">
        <v>126.937</v>
      </c>
      <c r="K1418" s="76"/>
    </row>
    <row r="1419" spans="2:11" ht="15" customHeight="1" outlineLevel="1" x14ac:dyDescent="0.2">
      <c r="B1419" s="75">
        <v>2019</v>
      </c>
      <c r="C1419" s="244"/>
      <c r="D1419" s="180">
        <v>12</v>
      </c>
      <c r="E1419" s="180"/>
      <c r="F1419" s="180">
        <v>23</v>
      </c>
      <c r="G1419" s="66"/>
      <c r="H1419" s="180">
        <v>669.22</v>
      </c>
      <c r="I1419" s="66"/>
      <c r="J1419" s="180">
        <v>221.32</v>
      </c>
      <c r="K1419" s="76"/>
    </row>
    <row r="1420" spans="2:11" ht="15" customHeight="1" outlineLevel="1" x14ac:dyDescent="0.2">
      <c r="B1420" s="75">
        <v>2018</v>
      </c>
      <c r="C1420" s="71"/>
      <c r="D1420" s="180">
        <v>14</v>
      </c>
      <c r="E1420" s="180"/>
      <c r="F1420" s="180">
        <v>23</v>
      </c>
      <c r="G1420" s="66"/>
      <c r="H1420" s="180">
        <v>518.20500000000004</v>
      </c>
      <c r="I1420" s="66"/>
      <c r="J1420" s="180">
        <v>101.27800000000001</v>
      </c>
      <c r="K1420" s="76"/>
    </row>
    <row r="1421" spans="2:11" ht="15" customHeight="1" outlineLevel="1" x14ac:dyDescent="0.2">
      <c r="B1421" s="75">
        <v>2017</v>
      </c>
      <c r="C1421" s="71"/>
      <c r="D1421" s="180">
        <v>16</v>
      </c>
      <c r="E1421" s="180" t="s">
        <v>50</v>
      </c>
      <c r="F1421" s="180">
        <v>23</v>
      </c>
      <c r="G1421" s="66" t="s">
        <v>50</v>
      </c>
      <c r="H1421" s="180">
        <v>524.18700000000001</v>
      </c>
      <c r="I1421" s="66" t="s">
        <v>50</v>
      </c>
      <c r="J1421" s="180">
        <v>133.13300000000001</v>
      </c>
      <c r="K1421" s="76" t="s">
        <v>50</v>
      </c>
    </row>
    <row r="1422" spans="2:11" ht="15" customHeight="1" outlineLevel="1" x14ac:dyDescent="0.2">
      <c r="B1422" s="44">
        <v>2016</v>
      </c>
      <c r="C1422" s="71"/>
      <c r="D1422" s="180">
        <v>15</v>
      </c>
      <c r="E1422" s="180" t="s">
        <v>50</v>
      </c>
      <c r="F1422" s="180">
        <v>23</v>
      </c>
      <c r="G1422" s="66" t="s">
        <v>50</v>
      </c>
      <c r="H1422" s="180">
        <v>437.25200000000001</v>
      </c>
      <c r="I1422" s="66" t="s">
        <v>50</v>
      </c>
      <c r="J1422" s="180">
        <v>129.80600000000001</v>
      </c>
      <c r="K1422" s="177" t="s">
        <v>50</v>
      </c>
    </row>
    <row r="1423" spans="2:11" ht="15" customHeight="1" outlineLevel="1" x14ac:dyDescent="0.2">
      <c r="B1423" s="44">
        <v>2015</v>
      </c>
      <c r="C1423" s="71"/>
      <c r="D1423" s="180">
        <v>13</v>
      </c>
      <c r="E1423" s="180" t="s">
        <v>50</v>
      </c>
      <c r="F1423" s="180">
        <v>24</v>
      </c>
      <c r="G1423" s="66" t="s">
        <v>50</v>
      </c>
      <c r="H1423" s="180">
        <v>418.28</v>
      </c>
      <c r="I1423" s="66" t="s">
        <v>50</v>
      </c>
      <c r="J1423" s="180">
        <v>33.938000000000002</v>
      </c>
      <c r="K1423" s="177" t="s">
        <v>50</v>
      </c>
    </row>
    <row r="1424" spans="2:11" ht="15" customHeight="1" outlineLevel="1" x14ac:dyDescent="0.2">
      <c r="B1424" s="228" t="s">
        <v>20</v>
      </c>
      <c r="C1424" s="71"/>
      <c r="D1424" s="180"/>
      <c r="E1424" s="180"/>
      <c r="F1424" s="180"/>
      <c r="G1424" s="66"/>
      <c r="H1424" s="180"/>
      <c r="I1424" s="66"/>
      <c r="J1424" s="180"/>
      <c r="K1424" s="76"/>
    </row>
    <row r="1425" spans="2:11" ht="15" customHeight="1" outlineLevel="1" x14ac:dyDescent="0.2">
      <c r="B1425" s="75">
        <v>2020</v>
      </c>
      <c r="C1425" s="71"/>
      <c r="D1425" s="180">
        <v>2</v>
      </c>
      <c r="E1425" s="180"/>
      <c r="F1425" s="76">
        <v>0</v>
      </c>
      <c r="G1425" s="66"/>
      <c r="H1425" s="76">
        <v>0</v>
      </c>
      <c r="I1425" s="66"/>
      <c r="J1425" s="76">
        <v>0</v>
      </c>
      <c r="K1425" s="76"/>
    </row>
    <row r="1426" spans="2:11" ht="15" customHeight="1" outlineLevel="1" x14ac:dyDescent="0.2">
      <c r="B1426" s="75">
        <v>2019</v>
      </c>
      <c r="C1426" s="244"/>
      <c r="D1426" s="180">
        <v>2</v>
      </c>
      <c r="E1426" s="180"/>
      <c r="F1426" s="180" t="s">
        <v>37</v>
      </c>
      <c r="G1426" s="66"/>
      <c r="H1426" s="180" t="s">
        <v>37</v>
      </c>
      <c r="I1426" s="66"/>
      <c r="J1426" s="180" t="s">
        <v>37</v>
      </c>
      <c r="K1426" s="76"/>
    </row>
    <row r="1427" spans="2:11" ht="15" customHeight="1" outlineLevel="1" x14ac:dyDescent="0.2">
      <c r="B1427" s="75">
        <v>2018</v>
      </c>
      <c r="C1427" s="71"/>
      <c r="D1427" s="180">
        <v>2</v>
      </c>
      <c r="E1427" s="180"/>
      <c r="F1427" s="180" t="s">
        <v>37</v>
      </c>
      <c r="G1427" s="66"/>
      <c r="H1427" s="180" t="s">
        <v>37</v>
      </c>
      <c r="I1427" s="66"/>
      <c r="J1427" s="180" t="s">
        <v>37</v>
      </c>
      <c r="K1427" s="76"/>
    </row>
    <row r="1428" spans="2:11" ht="15" customHeight="1" outlineLevel="1" x14ac:dyDescent="0.2">
      <c r="B1428" s="75">
        <v>2017</v>
      </c>
      <c r="C1428" s="71"/>
      <c r="D1428" s="180">
        <v>1</v>
      </c>
      <c r="E1428" s="180" t="s">
        <v>50</v>
      </c>
      <c r="F1428" s="180" t="s">
        <v>37</v>
      </c>
      <c r="G1428" s="66"/>
      <c r="H1428" s="180" t="s">
        <v>37</v>
      </c>
      <c r="I1428" s="66"/>
      <c r="J1428" s="180" t="s">
        <v>37</v>
      </c>
      <c r="K1428" s="76"/>
    </row>
    <row r="1429" spans="2:11" ht="15" customHeight="1" outlineLevel="1" x14ac:dyDescent="0.2">
      <c r="B1429" s="44">
        <v>2016</v>
      </c>
      <c r="C1429" s="71"/>
      <c r="D1429" s="180">
        <v>1</v>
      </c>
      <c r="E1429" s="180" t="s">
        <v>50</v>
      </c>
      <c r="F1429" s="180" t="s">
        <v>37</v>
      </c>
      <c r="G1429" s="66"/>
      <c r="H1429" s="180" t="s">
        <v>37</v>
      </c>
      <c r="I1429" s="66"/>
      <c r="J1429" s="180" t="s">
        <v>37</v>
      </c>
      <c r="K1429" s="76"/>
    </row>
    <row r="1430" spans="2:11" ht="15" customHeight="1" outlineLevel="1" x14ac:dyDescent="0.2">
      <c r="B1430" s="44">
        <v>2015</v>
      </c>
      <c r="C1430" s="71"/>
      <c r="D1430" s="180">
        <v>1</v>
      </c>
      <c r="E1430" s="180" t="s">
        <v>50</v>
      </c>
      <c r="F1430" s="180" t="s">
        <v>37</v>
      </c>
      <c r="G1430" s="66"/>
      <c r="H1430" s="180" t="s">
        <v>37</v>
      </c>
      <c r="I1430" s="66"/>
      <c r="J1430" s="180" t="s">
        <v>37</v>
      </c>
      <c r="K1430" s="76"/>
    </row>
    <row r="1431" spans="2:11" ht="15" customHeight="1" outlineLevel="1" x14ac:dyDescent="0.2">
      <c r="B1431" s="228" t="s">
        <v>21</v>
      </c>
      <c r="C1431" s="71"/>
      <c r="D1431" s="180"/>
      <c r="E1431" s="180"/>
      <c r="F1431" s="180"/>
      <c r="G1431" s="66"/>
      <c r="H1431" s="180"/>
      <c r="I1431" s="66"/>
      <c r="J1431" s="180"/>
      <c r="K1431" s="76"/>
    </row>
    <row r="1432" spans="2:11" ht="15" customHeight="1" outlineLevel="1" x14ac:dyDescent="0.2">
      <c r="B1432" s="75">
        <v>2020</v>
      </c>
      <c r="C1432" s="71"/>
      <c r="D1432" s="76">
        <v>0</v>
      </c>
      <c r="E1432" s="180"/>
      <c r="F1432" s="76">
        <v>0</v>
      </c>
      <c r="G1432" s="66"/>
      <c r="H1432" s="76">
        <v>0</v>
      </c>
      <c r="I1432" s="66"/>
      <c r="J1432" s="76">
        <v>0</v>
      </c>
      <c r="K1432" s="76"/>
    </row>
    <row r="1433" spans="2:11" ht="15" customHeight="1" outlineLevel="1" x14ac:dyDescent="0.2">
      <c r="B1433" s="75">
        <v>2019</v>
      </c>
      <c r="C1433" s="244"/>
      <c r="D1433" s="76">
        <v>0</v>
      </c>
      <c r="E1433" s="76"/>
      <c r="F1433" s="76">
        <v>0</v>
      </c>
      <c r="G1433" s="76"/>
      <c r="H1433" s="76">
        <v>0</v>
      </c>
      <c r="I1433" s="76"/>
      <c r="J1433" s="76">
        <v>0</v>
      </c>
      <c r="K1433" s="76"/>
    </row>
    <row r="1434" spans="2:11" ht="15" customHeight="1" outlineLevel="1" x14ac:dyDescent="0.2">
      <c r="B1434" s="75">
        <v>2018</v>
      </c>
      <c r="C1434" s="71"/>
      <c r="D1434" s="76">
        <v>0</v>
      </c>
      <c r="E1434" s="76"/>
      <c r="F1434" s="76">
        <v>0</v>
      </c>
      <c r="G1434" s="68"/>
      <c r="H1434" s="76">
        <v>0</v>
      </c>
      <c r="I1434" s="68"/>
      <c r="J1434" s="76">
        <v>0</v>
      </c>
      <c r="K1434" s="76"/>
    </row>
    <row r="1435" spans="2:11" ht="15" customHeight="1" outlineLevel="1" x14ac:dyDescent="0.2">
      <c r="B1435" s="75">
        <v>2017</v>
      </c>
      <c r="C1435" s="71"/>
      <c r="D1435" s="76">
        <v>0</v>
      </c>
      <c r="E1435" s="76" t="s">
        <v>50</v>
      </c>
      <c r="F1435" s="76">
        <v>0</v>
      </c>
      <c r="G1435" s="228" t="s">
        <v>50</v>
      </c>
      <c r="H1435" s="76">
        <v>0</v>
      </c>
      <c r="I1435" s="228" t="s">
        <v>50</v>
      </c>
      <c r="J1435" s="76">
        <v>0</v>
      </c>
      <c r="K1435" s="76" t="s">
        <v>50</v>
      </c>
    </row>
    <row r="1436" spans="2:11" ht="15" customHeight="1" outlineLevel="1" x14ac:dyDescent="0.2">
      <c r="B1436" s="44">
        <v>2016</v>
      </c>
      <c r="C1436" s="71"/>
      <c r="D1436" s="76">
        <v>0</v>
      </c>
      <c r="E1436" s="76" t="s">
        <v>50</v>
      </c>
      <c r="F1436" s="76">
        <v>0</v>
      </c>
      <c r="G1436" s="228" t="s">
        <v>50</v>
      </c>
      <c r="H1436" s="76">
        <v>0</v>
      </c>
      <c r="I1436" s="228" t="s">
        <v>50</v>
      </c>
      <c r="J1436" s="76">
        <v>0</v>
      </c>
      <c r="K1436" s="76" t="s">
        <v>50</v>
      </c>
    </row>
    <row r="1437" spans="2:11" ht="15" customHeight="1" outlineLevel="1" x14ac:dyDescent="0.2">
      <c r="B1437" s="44">
        <v>2015</v>
      </c>
      <c r="C1437" s="71"/>
      <c r="D1437" s="76">
        <v>0</v>
      </c>
      <c r="E1437" s="76" t="s">
        <v>50</v>
      </c>
      <c r="F1437" s="76">
        <v>0</v>
      </c>
      <c r="G1437" s="228" t="s">
        <v>50</v>
      </c>
      <c r="H1437" s="76">
        <v>0</v>
      </c>
      <c r="I1437" s="228" t="s">
        <v>50</v>
      </c>
      <c r="J1437" s="76">
        <v>0</v>
      </c>
      <c r="K1437" s="76" t="s">
        <v>50</v>
      </c>
    </row>
    <row r="1438" spans="2:11" ht="15" customHeight="1" outlineLevel="1" x14ac:dyDescent="0.2">
      <c r="B1438" s="228" t="s">
        <v>22</v>
      </c>
      <c r="C1438" s="71"/>
      <c r="D1438" s="76"/>
      <c r="E1438" s="76"/>
      <c r="F1438" s="76"/>
      <c r="G1438" s="228"/>
      <c r="H1438" s="76"/>
      <c r="I1438" s="228"/>
      <c r="J1438" s="76"/>
      <c r="K1438" s="76"/>
    </row>
    <row r="1439" spans="2:11" ht="15" customHeight="1" outlineLevel="1" x14ac:dyDescent="0.2">
      <c r="B1439" s="75">
        <v>2020</v>
      </c>
      <c r="C1439" s="71"/>
      <c r="D1439" s="180">
        <v>23</v>
      </c>
      <c r="E1439" s="180"/>
      <c r="F1439" s="180">
        <v>125</v>
      </c>
      <c r="G1439" s="66"/>
      <c r="H1439" s="180">
        <v>4391.3360000000002</v>
      </c>
      <c r="I1439" s="66"/>
      <c r="J1439" s="180">
        <v>1976.123</v>
      </c>
      <c r="K1439" s="76"/>
    </row>
    <row r="1440" spans="2:11" ht="15" customHeight="1" outlineLevel="1" x14ac:dyDescent="0.2">
      <c r="B1440" s="75">
        <v>2019</v>
      </c>
      <c r="C1440" s="244"/>
      <c r="D1440" s="180">
        <v>20</v>
      </c>
      <c r="E1440" s="180"/>
      <c r="F1440" s="180">
        <v>94</v>
      </c>
      <c r="G1440" s="66"/>
      <c r="H1440" s="180">
        <v>4288.6639999999998</v>
      </c>
      <c r="I1440" s="66"/>
      <c r="J1440" s="180">
        <v>1747.415</v>
      </c>
      <c r="K1440" s="76"/>
    </row>
    <row r="1441" spans="2:11" ht="15" customHeight="1" outlineLevel="1" x14ac:dyDescent="0.2">
      <c r="B1441" s="75">
        <v>2018</v>
      </c>
      <c r="C1441" s="71"/>
      <c r="D1441" s="180">
        <v>21</v>
      </c>
      <c r="E1441" s="180"/>
      <c r="F1441" s="180">
        <v>72</v>
      </c>
      <c r="G1441" s="66"/>
      <c r="H1441" s="180">
        <v>2217.4870000000001</v>
      </c>
      <c r="I1441" s="66"/>
      <c r="J1441" s="180">
        <v>749.524</v>
      </c>
      <c r="K1441" s="76"/>
    </row>
    <row r="1442" spans="2:11" ht="15" customHeight="1" outlineLevel="1" x14ac:dyDescent="0.2">
      <c r="B1442" s="75">
        <v>2017</v>
      </c>
      <c r="C1442" s="71"/>
      <c r="D1442" s="180">
        <v>18</v>
      </c>
      <c r="E1442" s="180" t="s">
        <v>50</v>
      </c>
      <c r="F1442" s="180">
        <v>59</v>
      </c>
      <c r="G1442" s="66" t="s">
        <v>50</v>
      </c>
      <c r="H1442" s="180">
        <v>2627.3939999999998</v>
      </c>
      <c r="I1442" s="66" t="s">
        <v>50</v>
      </c>
      <c r="J1442" s="180">
        <v>1171.9590000000001</v>
      </c>
      <c r="K1442" s="76" t="s">
        <v>50</v>
      </c>
    </row>
    <row r="1443" spans="2:11" ht="15" customHeight="1" outlineLevel="1" x14ac:dyDescent="0.2">
      <c r="B1443" s="44">
        <v>2016</v>
      </c>
      <c r="C1443" s="71"/>
      <c r="D1443" s="180">
        <v>15</v>
      </c>
      <c r="E1443" s="180" t="s">
        <v>50</v>
      </c>
      <c r="F1443" s="180">
        <v>36</v>
      </c>
      <c r="G1443" s="66" t="s">
        <v>50</v>
      </c>
      <c r="H1443" s="180">
        <v>876.54399999999998</v>
      </c>
      <c r="I1443" s="66" t="s">
        <v>50</v>
      </c>
      <c r="J1443" s="180">
        <v>293.58</v>
      </c>
      <c r="K1443" s="177" t="s">
        <v>50</v>
      </c>
    </row>
    <row r="1444" spans="2:11" ht="15" customHeight="1" outlineLevel="1" x14ac:dyDescent="0.2">
      <c r="B1444" s="44">
        <v>2015</v>
      </c>
      <c r="C1444" s="71"/>
      <c r="D1444" s="180">
        <v>17</v>
      </c>
      <c r="E1444" s="180" t="s">
        <v>50</v>
      </c>
      <c r="F1444" s="180">
        <v>45</v>
      </c>
      <c r="G1444" s="66" t="s">
        <v>50</v>
      </c>
      <c r="H1444" s="180">
        <v>2113.9789999999998</v>
      </c>
      <c r="I1444" s="66" t="s">
        <v>50</v>
      </c>
      <c r="J1444" s="180">
        <v>569.24599999999998</v>
      </c>
      <c r="K1444" s="177" t="s">
        <v>50</v>
      </c>
    </row>
    <row r="1445" spans="2:11" ht="15" customHeight="1" outlineLevel="1" x14ac:dyDescent="0.2">
      <c r="B1445" s="228" t="s">
        <v>23</v>
      </c>
      <c r="C1445" s="71"/>
      <c r="D1445" s="180"/>
      <c r="E1445" s="180"/>
      <c r="F1445" s="180"/>
      <c r="G1445" s="66"/>
      <c r="H1445" s="180"/>
      <c r="I1445" s="66"/>
      <c r="J1445" s="180"/>
      <c r="K1445" s="76"/>
    </row>
    <row r="1446" spans="2:11" ht="15" customHeight="1" outlineLevel="1" x14ac:dyDescent="0.2">
      <c r="B1446" s="75">
        <v>2020</v>
      </c>
      <c r="C1446" s="71"/>
      <c r="D1446" s="180">
        <v>74</v>
      </c>
      <c r="E1446" s="180"/>
      <c r="F1446" s="180">
        <v>204</v>
      </c>
      <c r="G1446" s="66"/>
      <c r="H1446" s="180">
        <v>12260.482</v>
      </c>
      <c r="I1446" s="66"/>
      <c r="J1446" s="180">
        <v>2540.069</v>
      </c>
      <c r="K1446" s="76"/>
    </row>
    <row r="1447" spans="2:11" ht="15" customHeight="1" outlineLevel="1" x14ac:dyDescent="0.2">
      <c r="B1447" s="75">
        <v>2019</v>
      </c>
      <c r="C1447" s="244"/>
      <c r="D1447" s="180">
        <v>79</v>
      </c>
      <c r="E1447" s="180"/>
      <c r="F1447" s="180">
        <v>225</v>
      </c>
      <c r="G1447" s="66"/>
      <c r="H1447" s="180">
        <v>15102.031000000001</v>
      </c>
      <c r="I1447" s="66"/>
      <c r="J1447" s="180">
        <v>3093.37</v>
      </c>
      <c r="K1447" s="76"/>
    </row>
    <row r="1448" spans="2:11" ht="15" customHeight="1" outlineLevel="1" x14ac:dyDescent="0.2">
      <c r="B1448" s="75">
        <v>2018</v>
      </c>
      <c r="C1448" s="71"/>
      <c r="D1448" s="180">
        <v>80</v>
      </c>
      <c r="E1448" s="180"/>
      <c r="F1448" s="180">
        <v>230</v>
      </c>
      <c r="G1448" s="66"/>
      <c r="H1448" s="180">
        <v>15910.887000000001</v>
      </c>
      <c r="I1448" s="66"/>
      <c r="J1448" s="180">
        <v>3401.4720000000002</v>
      </c>
      <c r="K1448" s="76"/>
    </row>
    <row r="1449" spans="2:11" ht="15" customHeight="1" outlineLevel="1" x14ac:dyDescent="0.2">
      <c r="B1449" s="75">
        <v>2017</v>
      </c>
      <c r="C1449" s="71"/>
      <c r="D1449" s="180">
        <v>76</v>
      </c>
      <c r="E1449" s="180" t="s">
        <v>50</v>
      </c>
      <c r="F1449" s="180">
        <v>218</v>
      </c>
      <c r="G1449" s="66" t="s">
        <v>50</v>
      </c>
      <c r="H1449" s="180">
        <v>15008.88</v>
      </c>
      <c r="I1449" s="66" t="s">
        <v>50</v>
      </c>
      <c r="J1449" s="180">
        <v>2843.14</v>
      </c>
      <c r="K1449" s="76" t="s">
        <v>50</v>
      </c>
    </row>
    <row r="1450" spans="2:11" ht="15" customHeight="1" outlineLevel="1" x14ac:dyDescent="0.2">
      <c r="B1450" s="44">
        <v>2016</v>
      </c>
      <c r="C1450" s="71"/>
      <c r="D1450" s="180">
        <v>81</v>
      </c>
      <c r="E1450" s="180" t="s">
        <v>50</v>
      </c>
      <c r="F1450" s="180">
        <v>209</v>
      </c>
      <c r="G1450" s="66" t="s">
        <v>50</v>
      </c>
      <c r="H1450" s="180">
        <v>14136.61</v>
      </c>
      <c r="I1450" s="66" t="s">
        <v>50</v>
      </c>
      <c r="J1450" s="180">
        <v>2792.5309999999999</v>
      </c>
      <c r="K1450" s="177" t="s">
        <v>50</v>
      </c>
    </row>
    <row r="1451" spans="2:11" ht="15" customHeight="1" outlineLevel="1" x14ac:dyDescent="0.2">
      <c r="B1451" s="44">
        <v>2015</v>
      </c>
      <c r="C1451" s="71"/>
      <c r="D1451" s="180">
        <v>83</v>
      </c>
      <c r="E1451" s="180" t="s">
        <v>50</v>
      </c>
      <c r="F1451" s="180">
        <v>212</v>
      </c>
      <c r="G1451" s="66" t="s">
        <v>50</v>
      </c>
      <c r="H1451" s="180">
        <v>13310.463</v>
      </c>
      <c r="I1451" s="66" t="s">
        <v>50</v>
      </c>
      <c r="J1451" s="180">
        <v>2242.04</v>
      </c>
      <c r="K1451" s="177" t="s">
        <v>50</v>
      </c>
    </row>
    <row r="1452" spans="2:11" ht="15" customHeight="1" outlineLevel="1" x14ac:dyDescent="0.2">
      <c r="B1452" s="228" t="s">
        <v>24</v>
      </c>
      <c r="C1452" s="71"/>
      <c r="D1452" s="180"/>
      <c r="E1452" s="180"/>
      <c r="F1452" s="180"/>
      <c r="G1452" s="66"/>
      <c r="H1452" s="180"/>
      <c r="I1452" s="66"/>
      <c r="J1452" s="180"/>
      <c r="K1452" s="76"/>
    </row>
    <row r="1453" spans="2:11" ht="15" customHeight="1" outlineLevel="1" x14ac:dyDescent="0.2">
      <c r="B1453" s="75">
        <v>2020</v>
      </c>
      <c r="C1453" s="71"/>
      <c r="D1453" s="180">
        <v>30</v>
      </c>
      <c r="E1453" s="180"/>
      <c r="F1453" s="180">
        <v>41</v>
      </c>
      <c r="G1453" s="66"/>
      <c r="H1453" s="180">
        <v>506.65100000000001</v>
      </c>
      <c r="I1453" s="66"/>
      <c r="J1453" s="180">
        <v>262.149</v>
      </c>
      <c r="K1453" s="76"/>
    </row>
    <row r="1454" spans="2:11" ht="15" customHeight="1" outlineLevel="1" x14ac:dyDescent="0.2">
      <c r="B1454" s="75">
        <v>2019</v>
      </c>
      <c r="C1454" s="244"/>
      <c r="D1454" s="180">
        <v>33</v>
      </c>
      <c r="E1454" s="180"/>
      <c r="F1454" s="180">
        <v>43</v>
      </c>
      <c r="G1454" s="66"/>
      <c r="H1454" s="180">
        <v>653.79200000000003</v>
      </c>
      <c r="I1454" s="66"/>
      <c r="J1454" s="180">
        <v>372.63</v>
      </c>
      <c r="K1454" s="76"/>
    </row>
    <row r="1455" spans="2:11" ht="15" customHeight="1" outlineLevel="1" x14ac:dyDescent="0.2">
      <c r="B1455" s="75">
        <v>2018</v>
      </c>
      <c r="C1455" s="71"/>
      <c r="D1455" s="180">
        <v>31</v>
      </c>
      <c r="E1455" s="180"/>
      <c r="F1455" s="180">
        <v>42</v>
      </c>
      <c r="G1455" s="66"/>
      <c r="H1455" s="180">
        <v>552.68399999999997</v>
      </c>
      <c r="I1455" s="66"/>
      <c r="J1455" s="180">
        <v>265.95699999999999</v>
      </c>
      <c r="K1455" s="76"/>
    </row>
    <row r="1456" spans="2:11" ht="15" customHeight="1" outlineLevel="1" x14ac:dyDescent="0.2">
      <c r="B1456" s="75">
        <v>2017</v>
      </c>
      <c r="C1456" s="71"/>
      <c r="D1456" s="180">
        <v>30</v>
      </c>
      <c r="E1456" s="180" t="s">
        <v>50</v>
      </c>
      <c r="F1456" s="180">
        <v>42</v>
      </c>
      <c r="G1456" s="66" t="s">
        <v>50</v>
      </c>
      <c r="H1456" s="180">
        <v>537.23299999999995</v>
      </c>
      <c r="I1456" s="66" t="s">
        <v>50</v>
      </c>
      <c r="J1456" s="180">
        <v>304.57</v>
      </c>
      <c r="K1456" s="76" t="s">
        <v>50</v>
      </c>
    </row>
    <row r="1457" spans="2:11" ht="15" customHeight="1" outlineLevel="1" x14ac:dyDescent="0.2">
      <c r="B1457" s="44">
        <v>2016</v>
      </c>
      <c r="C1457" s="71"/>
      <c r="D1457" s="180">
        <v>33</v>
      </c>
      <c r="E1457" s="180" t="s">
        <v>50</v>
      </c>
      <c r="F1457" s="180">
        <v>44</v>
      </c>
      <c r="G1457" s="66" t="s">
        <v>50</v>
      </c>
      <c r="H1457" s="180">
        <v>507.93599999999998</v>
      </c>
      <c r="I1457" s="66" t="s">
        <v>50</v>
      </c>
      <c r="J1457" s="180">
        <v>250.15700000000001</v>
      </c>
      <c r="K1457" s="177" t="s">
        <v>50</v>
      </c>
    </row>
    <row r="1458" spans="2:11" ht="15" customHeight="1" outlineLevel="1" x14ac:dyDescent="0.2">
      <c r="B1458" s="44">
        <v>2015</v>
      </c>
      <c r="C1458" s="71"/>
      <c r="D1458" s="180">
        <v>31</v>
      </c>
      <c r="E1458" s="180" t="s">
        <v>50</v>
      </c>
      <c r="F1458" s="180">
        <v>43</v>
      </c>
      <c r="G1458" s="66" t="s">
        <v>50</v>
      </c>
      <c r="H1458" s="180">
        <v>545.125</v>
      </c>
      <c r="I1458" s="66" t="s">
        <v>50</v>
      </c>
      <c r="J1458" s="180">
        <v>254.80600000000001</v>
      </c>
      <c r="K1458" s="177" t="s">
        <v>50</v>
      </c>
    </row>
    <row r="1459" spans="2:11" ht="15" customHeight="1" outlineLevel="1" x14ac:dyDescent="0.2">
      <c r="B1459" s="228" t="s">
        <v>25</v>
      </c>
      <c r="C1459" s="71"/>
      <c r="D1459" s="180"/>
      <c r="E1459" s="180"/>
      <c r="F1459" s="180"/>
      <c r="G1459" s="66"/>
      <c r="H1459" s="180"/>
      <c r="I1459" s="66"/>
      <c r="J1459" s="180"/>
      <c r="K1459" s="76"/>
    </row>
    <row r="1460" spans="2:11" ht="15" customHeight="1" outlineLevel="1" x14ac:dyDescent="0.2">
      <c r="B1460" s="75">
        <v>2020</v>
      </c>
      <c r="C1460" s="71"/>
      <c r="D1460" s="180">
        <v>93</v>
      </c>
      <c r="E1460" s="180"/>
      <c r="F1460" s="180">
        <v>402</v>
      </c>
      <c r="G1460" s="66"/>
      <c r="H1460" s="180">
        <v>7726.33</v>
      </c>
      <c r="I1460" s="66"/>
      <c r="J1460" s="180">
        <v>2691.5259999999998</v>
      </c>
      <c r="K1460" s="76"/>
    </row>
    <row r="1461" spans="2:11" ht="15" customHeight="1" outlineLevel="1" x14ac:dyDescent="0.2">
      <c r="B1461" s="75">
        <v>2019</v>
      </c>
      <c r="C1461" s="244"/>
      <c r="D1461" s="180">
        <v>105</v>
      </c>
      <c r="E1461" s="180"/>
      <c r="F1461" s="180">
        <v>346</v>
      </c>
      <c r="G1461" s="66"/>
      <c r="H1461" s="180">
        <v>13986.466</v>
      </c>
      <c r="I1461" s="66"/>
      <c r="J1461" s="180">
        <v>5659.625</v>
      </c>
      <c r="K1461" s="76"/>
    </row>
    <row r="1462" spans="2:11" ht="15" customHeight="1" outlineLevel="1" x14ac:dyDescent="0.2">
      <c r="B1462" s="75">
        <v>2018</v>
      </c>
      <c r="C1462" s="71"/>
      <c r="D1462" s="76">
        <v>107</v>
      </c>
      <c r="E1462" s="76"/>
      <c r="F1462" s="180">
        <v>363</v>
      </c>
      <c r="G1462" s="68"/>
      <c r="H1462" s="180">
        <v>14176.14</v>
      </c>
      <c r="I1462" s="68"/>
      <c r="J1462" s="76">
        <v>5840.8130000000001</v>
      </c>
      <c r="K1462" s="76"/>
    </row>
    <row r="1463" spans="2:11" ht="15" customHeight="1" outlineLevel="1" x14ac:dyDescent="0.2">
      <c r="B1463" s="75">
        <v>2017</v>
      </c>
      <c r="C1463" s="71"/>
      <c r="D1463" s="76">
        <v>92</v>
      </c>
      <c r="E1463" s="76" t="s">
        <v>50</v>
      </c>
      <c r="F1463" s="76">
        <v>349</v>
      </c>
      <c r="G1463" s="228" t="s">
        <v>50</v>
      </c>
      <c r="H1463" s="76">
        <v>13998.540999999999</v>
      </c>
      <c r="I1463" s="228" t="s">
        <v>50</v>
      </c>
      <c r="J1463" s="76">
        <v>6310.7070000000003</v>
      </c>
      <c r="K1463" s="76" t="s">
        <v>50</v>
      </c>
    </row>
    <row r="1464" spans="2:11" ht="15" customHeight="1" outlineLevel="1" x14ac:dyDescent="0.2">
      <c r="B1464" s="44">
        <v>2016</v>
      </c>
      <c r="C1464" s="71"/>
      <c r="D1464" s="177">
        <v>93</v>
      </c>
      <c r="E1464" s="177" t="s">
        <v>50</v>
      </c>
      <c r="F1464" s="177">
        <v>325</v>
      </c>
      <c r="G1464" s="228" t="s">
        <v>50</v>
      </c>
      <c r="H1464" s="177">
        <v>13171.954</v>
      </c>
      <c r="I1464" s="228" t="s">
        <v>50</v>
      </c>
      <c r="J1464" s="177">
        <v>5501.6880000000001</v>
      </c>
      <c r="K1464" s="177" t="s">
        <v>50</v>
      </c>
    </row>
    <row r="1465" spans="2:11" ht="15" customHeight="1" outlineLevel="1" x14ac:dyDescent="0.2">
      <c r="B1465" s="44">
        <v>2015</v>
      </c>
      <c r="C1465" s="71"/>
      <c r="D1465" s="177">
        <v>92</v>
      </c>
      <c r="E1465" s="177" t="s">
        <v>50</v>
      </c>
      <c r="F1465" s="177">
        <v>235</v>
      </c>
      <c r="G1465" s="228" t="s">
        <v>50</v>
      </c>
      <c r="H1465" s="177">
        <v>9248.5310000000009</v>
      </c>
      <c r="I1465" s="228" t="s">
        <v>50</v>
      </c>
      <c r="J1465" s="177">
        <v>2947.9929999999999</v>
      </c>
      <c r="K1465" s="177" t="s">
        <v>50</v>
      </c>
    </row>
    <row r="1466" spans="2:11" ht="15" customHeight="1" outlineLevel="1" x14ac:dyDescent="0.2">
      <c r="B1466" s="228" t="s">
        <v>26</v>
      </c>
      <c r="C1466" s="71"/>
      <c r="D1466" s="76"/>
      <c r="E1466" s="76"/>
      <c r="F1466" s="76"/>
      <c r="G1466" s="228"/>
      <c r="H1466" s="76"/>
      <c r="I1466" s="228"/>
      <c r="J1466" s="76"/>
      <c r="K1466" s="76"/>
    </row>
    <row r="1467" spans="2:11" ht="15" customHeight="1" outlineLevel="1" x14ac:dyDescent="0.2">
      <c r="B1467" s="75">
        <v>2020</v>
      </c>
      <c r="C1467" s="71"/>
      <c r="D1467" s="180">
        <v>2</v>
      </c>
      <c r="E1467" s="180"/>
      <c r="F1467" s="76">
        <v>0</v>
      </c>
      <c r="G1467" s="76"/>
      <c r="H1467" s="76">
        <v>0</v>
      </c>
      <c r="I1467" s="66"/>
      <c r="J1467" s="76">
        <v>0</v>
      </c>
      <c r="K1467" s="76"/>
    </row>
    <row r="1468" spans="2:11" ht="15" customHeight="1" outlineLevel="1" x14ac:dyDescent="0.2">
      <c r="B1468" s="75">
        <v>2019</v>
      </c>
      <c r="C1468" s="244"/>
      <c r="D1468" s="180">
        <v>4</v>
      </c>
      <c r="E1468" s="180"/>
      <c r="F1468" s="180">
        <v>9</v>
      </c>
      <c r="G1468" s="66"/>
      <c r="H1468" s="180">
        <v>26.581</v>
      </c>
      <c r="I1468" s="66"/>
      <c r="J1468" s="76">
        <v>0</v>
      </c>
      <c r="K1468" s="76"/>
    </row>
    <row r="1469" spans="2:11" ht="15" customHeight="1" outlineLevel="1" x14ac:dyDescent="0.2">
      <c r="B1469" s="75">
        <v>2018</v>
      </c>
      <c r="C1469" s="71"/>
      <c r="D1469" s="180">
        <v>2</v>
      </c>
      <c r="E1469" s="180"/>
      <c r="F1469" s="180" t="s">
        <v>37</v>
      </c>
      <c r="G1469" s="66"/>
      <c r="H1469" s="180" t="s">
        <v>37</v>
      </c>
      <c r="I1469" s="66"/>
      <c r="J1469" s="180" t="s">
        <v>37</v>
      </c>
      <c r="K1469" s="76"/>
    </row>
    <row r="1470" spans="2:11" ht="15" customHeight="1" outlineLevel="1" x14ac:dyDescent="0.2">
      <c r="B1470" s="75">
        <v>2017</v>
      </c>
      <c r="C1470" s="71"/>
      <c r="D1470" s="180">
        <v>3</v>
      </c>
      <c r="E1470" s="180" t="s">
        <v>50</v>
      </c>
      <c r="F1470" s="180" t="s">
        <v>37</v>
      </c>
      <c r="G1470" s="66"/>
      <c r="H1470" s="180" t="s">
        <v>37</v>
      </c>
      <c r="I1470" s="66"/>
      <c r="J1470" s="180" t="s">
        <v>37</v>
      </c>
      <c r="K1470" s="76"/>
    </row>
    <row r="1471" spans="2:11" ht="15" customHeight="1" outlineLevel="1" x14ac:dyDescent="0.2">
      <c r="B1471" s="44">
        <v>2016</v>
      </c>
      <c r="C1471" s="71"/>
      <c r="D1471" s="180">
        <v>1</v>
      </c>
      <c r="E1471" s="180" t="s">
        <v>50</v>
      </c>
      <c r="F1471" s="180" t="s">
        <v>37</v>
      </c>
      <c r="G1471" s="66"/>
      <c r="H1471" s="180" t="s">
        <v>37</v>
      </c>
      <c r="I1471" s="66"/>
      <c r="J1471" s="180" t="s">
        <v>37</v>
      </c>
      <c r="K1471" s="76"/>
    </row>
    <row r="1472" spans="2:11" ht="15" customHeight="1" outlineLevel="1" x14ac:dyDescent="0.2">
      <c r="B1472" s="44">
        <v>2015</v>
      </c>
      <c r="C1472" s="71"/>
      <c r="D1472" s="180">
        <v>1</v>
      </c>
      <c r="E1472" s="180" t="s">
        <v>50</v>
      </c>
      <c r="F1472" s="180" t="s">
        <v>37</v>
      </c>
      <c r="G1472" s="66"/>
      <c r="H1472" s="180" t="s">
        <v>37</v>
      </c>
      <c r="I1472" s="66"/>
      <c r="J1472" s="180" t="s">
        <v>37</v>
      </c>
      <c r="K1472" s="76"/>
    </row>
    <row r="1473" spans="2:11" ht="15" customHeight="1" outlineLevel="1" x14ac:dyDescent="0.2">
      <c r="B1473" s="228" t="s">
        <v>27</v>
      </c>
      <c r="C1473" s="71"/>
      <c r="D1473" s="180"/>
      <c r="E1473" s="180"/>
      <c r="F1473" s="180"/>
      <c r="G1473" s="66"/>
      <c r="H1473" s="180"/>
      <c r="I1473" s="66"/>
      <c r="J1473" s="180"/>
      <c r="K1473" s="76"/>
    </row>
    <row r="1474" spans="2:11" ht="15" customHeight="1" outlineLevel="1" x14ac:dyDescent="0.2">
      <c r="B1474" s="75">
        <v>2020</v>
      </c>
      <c r="C1474" s="71"/>
      <c r="D1474" s="180">
        <v>14</v>
      </c>
      <c r="E1474" s="180"/>
      <c r="F1474" s="180">
        <v>14</v>
      </c>
      <c r="G1474" s="66"/>
      <c r="H1474" s="180">
        <v>456.35899999999998</v>
      </c>
      <c r="I1474" s="66"/>
      <c r="J1474" s="180">
        <v>36.045999999999999</v>
      </c>
      <c r="K1474" s="76"/>
    </row>
    <row r="1475" spans="2:11" ht="15" customHeight="1" outlineLevel="1" x14ac:dyDescent="0.2">
      <c r="B1475" s="75">
        <v>2019</v>
      </c>
      <c r="C1475" s="244"/>
      <c r="D1475" s="180">
        <v>11</v>
      </c>
      <c r="E1475" s="180"/>
      <c r="F1475" s="180">
        <v>11</v>
      </c>
      <c r="G1475" s="66"/>
      <c r="H1475" s="180">
        <v>251.79499999999999</v>
      </c>
      <c r="I1475" s="66"/>
      <c r="J1475" s="180">
        <v>7.5209999999999999</v>
      </c>
      <c r="K1475" s="76"/>
    </row>
    <row r="1476" spans="2:11" ht="15" customHeight="1" outlineLevel="1" x14ac:dyDescent="0.2">
      <c r="B1476" s="75">
        <v>2018</v>
      </c>
      <c r="C1476" s="71"/>
      <c r="D1476" s="180">
        <v>11</v>
      </c>
      <c r="E1476" s="180"/>
      <c r="F1476" s="180">
        <v>11</v>
      </c>
      <c r="G1476" s="66"/>
      <c r="H1476" s="180">
        <v>487.47300000000001</v>
      </c>
      <c r="I1476" s="66"/>
      <c r="J1476" s="180">
        <v>224.98</v>
      </c>
      <c r="K1476" s="76"/>
    </row>
    <row r="1477" spans="2:11" ht="15" customHeight="1" outlineLevel="1" x14ac:dyDescent="0.2">
      <c r="B1477" s="75">
        <v>2017</v>
      </c>
      <c r="C1477" s="71"/>
      <c r="D1477" s="180">
        <v>11</v>
      </c>
      <c r="E1477" s="180" t="s">
        <v>50</v>
      </c>
      <c r="F1477" s="180">
        <v>11</v>
      </c>
      <c r="G1477" s="66" t="s">
        <v>50</v>
      </c>
      <c r="H1477" s="180">
        <v>586.00599999999997</v>
      </c>
      <c r="I1477" s="66" t="s">
        <v>50</v>
      </c>
      <c r="J1477" s="180">
        <v>98.352000000000004</v>
      </c>
      <c r="K1477" s="76" t="s">
        <v>50</v>
      </c>
    </row>
    <row r="1478" spans="2:11" ht="15" customHeight="1" outlineLevel="1" x14ac:dyDescent="0.2">
      <c r="B1478" s="44">
        <v>2016</v>
      </c>
      <c r="C1478" s="71"/>
      <c r="D1478" s="180">
        <v>13</v>
      </c>
      <c r="E1478" s="180" t="s">
        <v>50</v>
      </c>
      <c r="F1478" s="180">
        <v>13</v>
      </c>
      <c r="G1478" s="66" t="s">
        <v>50</v>
      </c>
      <c r="H1478" s="180">
        <v>550.94000000000005</v>
      </c>
      <c r="I1478" s="66" t="s">
        <v>50</v>
      </c>
      <c r="J1478" s="180">
        <v>213.77699999999999</v>
      </c>
      <c r="K1478" s="177" t="s">
        <v>50</v>
      </c>
    </row>
    <row r="1479" spans="2:11" ht="15" customHeight="1" outlineLevel="1" x14ac:dyDescent="0.2">
      <c r="B1479" s="44">
        <v>2015</v>
      </c>
      <c r="C1479" s="71"/>
      <c r="D1479" s="180">
        <v>14</v>
      </c>
      <c r="E1479" s="180" t="s">
        <v>50</v>
      </c>
      <c r="F1479" s="180">
        <v>14</v>
      </c>
      <c r="G1479" s="66" t="s">
        <v>50</v>
      </c>
      <c r="H1479" s="180">
        <v>75.471999999999994</v>
      </c>
      <c r="I1479" s="66" t="s">
        <v>50</v>
      </c>
      <c r="J1479" s="180">
        <v>25.189</v>
      </c>
      <c r="K1479" s="177" t="s">
        <v>50</v>
      </c>
    </row>
    <row r="1480" spans="2:11" ht="15" customHeight="1" outlineLevel="1" x14ac:dyDescent="0.2">
      <c r="B1480" s="228" t="s">
        <v>28</v>
      </c>
      <c r="C1480" s="71"/>
      <c r="D1480" s="180"/>
      <c r="E1480" s="180"/>
      <c r="F1480" s="180"/>
      <c r="G1480" s="66"/>
      <c r="H1480" s="180"/>
      <c r="I1480" s="66"/>
      <c r="J1480" s="180"/>
      <c r="K1480" s="76"/>
    </row>
    <row r="1481" spans="2:11" ht="15" customHeight="1" outlineLevel="1" x14ac:dyDescent="0.2">
      <c r="B1481" s="75">
        <v>2020</v>
      </c>
      <c r="C1481" s="71"/>
      <c r="D1481" s="180">
        <v>36</v>
      </c>
      <c r="E1481" s="180"/>
      <c r="F1481" s="180">
        <v>59</v>
      </c>
      <c r="G1481" s="66"/>
      <c r="H1481" s="180">
        <v>1215.02</v>
      </c>
      <c r="I1481" s="66"/>
      <c r="J1481" s="180">
        <v>852.06299999999999</v>
      </c>
      <c r="K1481" s="76"/>
    </row>
    <row r="1482" spans="2:11" ht="15" customHeight="1" outlineLevel="1" x14ac:dyDescent="0.2">
      <c r="B1482" s="75">
        <v>2019</v>
      </c>
      <c r="C1482" s="244"/>
      <c r="D1482" s="180">
        <v>32</v>
      </c>
      <c r="E1482" s="180"/>
      <c r="F1482" s="180">
        <v>42</v>
      </c>
      <c r="G1482" s="66"/>
      <c r="H1482" s="180">
        <v>697.16700000000003</v>
      </c>
      <c r="I1482" s="66"/>
      <c r="J1482" s="180">
        <v>488.75200000000001</v>
      </c>
      <c r="K1482" s="76"/>
    </row>
    <row r="1483" spans="2:11" ht="15" customHeight="1" outlineLevel="1" x14ac:dyDescent="0.2">
      <c r="B1483" s="75">
        <v>2018</v>
      </c>
      <c r="C1483" s="71"/>
      <c r="D1483" s="180">
        <v>29</v>
      </c>
      <c r="E1483" s="180"/>
      <c r="F1483" s="180">
        <v>36</v>
      </c>
      <c r="G1483" s="66"/>
      <c r="H1483" s="180">
        <v>564.13499999999999</v>
      </c>
      <c r="I1483" s="66"/>
      <c r="J1483" s="180">
        <v>411.60199999999998</v>
      </c>
      <c r="K1483" s="76"/>
    </row>
    <row r="1484" spans="2:11" ht="15" customHeight="1" outlineLevel="1" x14ac:dyDescent="0.2">
      <c r="B1484" s="75">
        <v>2017</v>
      </c>
      <c r="C1484" s="71"/>
      <c r="D1484" s="180">
        <v>32</v>
      </c>
      <c r="E1484" s="180" t="s">
        <v>50</v>
      </c>
      <c r="F1484" s="180">
        <v>39</v>
      </c>
      <c r="G1484" s="66" t="s">
        <v>50</v>
      </c>
      <c r="H1484" s="180">
        <v>693.26599999999996</v>
      </c>
      <c r="I1484" s="66" t="s">
        <v>50</v>
      </c>
      <c r="J1484" s="180">
        <v>528.67899999999997</v>
      </c>
      <c r="K1484" s="76" t="s">
        <v>50</v>
      </c>
    </row>
    <row r="1485" spans="2:11" ht="15" customHeight="1" outlineLevel="1" x14ac:dyDescent="0.2">
      <c r="B1485" s="44">
        <v>2016</v>
      </c>
      <c r="C1485" s="71"/>
      <c r="D1485" s="180">
        <v>28</v>
      </c>
      <c r="E1485" s="180" t="s">
        <v>50</v>
      </c>
      <c r="F1485" s="180">
        <v>36</v>
      </c>
      <c r="G1485" s="66" t="s">
        <v>50</v>
      </c>
      <c r="H1485" s="180">
        <v>511.12700000000001</v>
      </c>
      <c r="I1485" s="66" t="s">
        <v>50</v>
      </c>
      <c r="J1485" s="180">
        <v>424.19</v>
      </c>
      <c r="K1485" s="177" t="s">
        <v>50</v>
      </c>
    </row>
    <row r="1486" spans="2:11" ht="15" customHeight="1" outlineLevel="1" x14ac:dyDescent="0.2">
      <c r="B1486" s="44">
        <v>2015</v>
      </c>
      <c r="C1486" s="71"/>
      <c r="D1486" s="180">
        <v>31</v>
      </c>
      <c r="E1486" s="180" t="s">
        <v>50</v>
      </c>
      <c r="F1486" s="180">
        <v>38</v>
      </c>
      <c r="G1486" s="66" t="s">
        <v>50</v>
      </c>
      <c r="H1486" s="180">
        <v>466.45400000000001</v>
      </c>
      <c r="I1486" s="66" t="s">
        <v>50</v>
      </c>
      <c r="J1486" s="180">
        <v>384.029</v>
      </c>
      <c r="K1486" s="177" t="s">
        <v>50</v>
      </c>
    </row>
    <row r="1487" spans="2:11" ht="15" customHeight="1" outlineLevel="1" x14ac:dyDescent="0.2">
      <c r="B1487" s="228" t="s">
        <v>29</v>
      </c>
      <c r="C1487" s="71"/>
      <c r="D1487" s="180"/>
      <c r="E1487" s="180"/>
      <c r="F1487" s="180"/>
      <c r="G1487" s="66"/>
      <c r="H1487" s="180"/>
      <c r="I1487" s="66"/>
      <c r="J1487" s="180"/>
      <c r="K1487" s="76"/>
    </row>
    <row r="1488" spans="2:11" ht="15" customHeight="1" outlineLevel="1" x14ac:dyDescent="0.2">
      <c r="B1488" s="75">
        <v>2020</v>
      </c>
      <c r="C1488" s="71"/>
      <c r="D1488" s="180">
        <v>92</v>
      </c>
      <c r="E1488" s="180"/>
      <c r="F1488" s="180">
        <v>158</v>
      </c>
      <c r="G1488" s="66"/>
      <c r="H1488" s="180">
        <v>1634.1759999999999</v>
      </c>
      <c r="I1488" s="66"/>
      <c r="J1488" s="180">
        <v>1105.884</v>
      </c>
      <c r="K1488" s="76"/>
    </row>
    <row r="1489" spans="2:11" ht="15" customHeight="1" outlineLevel="1" x14ac:dyDescent="0.2">
      <c r="B1489" s="75">
        <v>2019</v>
      </c>
      <c r="C1489" s="244"/>
      <c r="D1489" s="180">
        <v>100</v>
      </c>
      <c r="E1489" s="180"/>
      <c r="F1489" s="180">
        <v>149</v>
      </c>
      <c r="G1489" s="66"/>
      <c r="H1489" s="180">
        <v>2724.9780000000001</v>
      </c>
      <c r="I1489" s="66"/>
      <c r="J1489" s="180">
        <v>1921.0809999999999</v>
      </c>
      <c r="K1489" s="76"/>
    </row>
    <row r="1490" spans="2:11" ht="15" customHeight="1" outlineLevel="1" x14ac:dyDescent="0.2">
      <c r="B1490" s="75">
        <v>2018</v>
      </c>
      <c r="C1490" s="71"/>
      <c r="D1490" s="180">
        <v>95</v>
      </c>
      <c r="E1490" s="180"/>
      <c r="F1490" s="180">
        <v>139</v>
      </c>
      <c r="G1490" s="66"/>
      <c r="H1490" s="180">
        <v>2375.096</v>
      </c>
      <c r="I1490" s="66"/>
      <c r="J1490" s="180">
        <v>1745.837</v>
      </c>
      <c r="K1490" s="76"/>
    </row>
    <row r="1491" spans="2:11" ht="15" customHeight="1" outlineLevel="1" x14ac:dyDescent="0.2">
      <c r="B1491" s="75">
        <v>2017</v>
      </c>
      <c r="C1491" s="71"/>
      <c r="D1491" s="180">
        <v>99</v>
      </c>
      <c r="E1491" s="180" t="s">
        <v>50</v>
      </c>
      <c r="F1491" s="180">
        <v>140</v>
      </c>
      <c r="G1491" s="66" t="s">
        <v>50</v>
      </c>
      <c r="H1491" s="180">
        <v>2214.3290000000002</v>
      </c>
      <c r="I1491" s="66" t="s">
        <v>50</v>
      </c>
      <c r="J1491" s="180">
        <v>1603.088</v>
      </c>
      <c r="K1491" s="76" t="s">
        <v>50</v>
      </c>
    </row>
    <row r="1492" spans="2:11" ht="15" customHeight="1" outlineLevel="1" x14ac:dyDescent="0.2">
      <c r="B1492" s="44">
        <v>2016</v>
      </c>
      <c r="C1492" s="71"/>
      <c r="D1492" s="180">
        <v>95</v>
      </c>
      <c r="E1492" s="180" t="s">
        <v>50</v>
      </c>
      <c r="F1492" s="180">
        <v>133</v>
      </c>
      <c r="G1492" s="66" t="s">
        <v>50</v>
      </c>
      <c r="H1492" s="180">
        <v>2014.4590000000001</v>
      </c>
      <c r="I1492" s="66" t="s">
        <v>50</v>
      </c>
      <c r="J1492" s="180">
        <v>1399.5309999999999</v>
      </c>
      <c r="K1492" s="177" t="s">
        <v>50</v>
      </c>
    </row>
    <row r="1493" spans="2:11" ht="15" customHeight="1" outlineLevel="1" x14ac:dyDescent="0.2">
      <c r="B1493" s="44">
        <v>2015</v>
      </c>
      <c r="C1493" s="71"/>
      <c r="D1493" s="180">
        <v>70</v>
      </c>
      <c r="E1493" s="180" t="s">
        <v>50</v>
      </c>
      <c r="F1493" s="180">
        <v>102</v>
      </c>
      <c r="G1493" s="66" t="s">
        <v>50</v>
      </c>
      <c r="H1493" s="180">
        <v>1609.836</v>
      </c>
      <c r="I1493" s="66" t="s">
        <v>50</v>
      </c>
      <c r="J1493" s="180">
        <v>1030.1610000000001</v>
      </c>
      <c r="K1493" s="177" t="s">
        <v>50</v>
      </c>
    </row>
    <row r="1494" spans="2:11" ht="15" customHeight="1" outlineLevel="1" x14ac:dyDescent="0.2">
      <c r="B1494" s="228" t="s">
        <v>30</v>
      </c>
      <c r="C1494" s="71"/>
      <c r="D1494" s="180"/>
      <c r="E1494" s="180"/>
      <c r="F1494" s="180"/>
      <c r="G1494" s="66"/>
      <c r="H1494" s="180"/>
      <c r="I1494" s="66"/>
      <c r="J1494" s="180"/>
      <c r="K1494" s="76"/>
    </row>
    <row r="1495" spans="2:11" ht="15" customHeight="1" outlineLevel="1" x14ac:dyDescent="0.2">
      <c r="B1495" s="75">
        <v>2020</v>
      </c>
      <c r="C1495" s="71"/>
      <c r="D1495" s="180">
        <v>12</v>
      </c>
      <c r="E1495" s="180"/>
      <c r="F1495" s="180">
        <v>12</v>
      </c>
      <c r="G1495" s="66"/>
      <c r="H1495" s="180">
        <v>63.261000000000003</v>
      </c>
      <c r="I1495" s="66"/>
      <c r="J1495" s="180">
        <v>50.18</v>
      </c>
      <c r="K1495" s="76"/>
    </row>
    <row r="1496" spans="2:11" ht="15" customHeight="1" outlineLevel="1" x14ac:dyDescent="0.2">
      <c r="B1496" s="75">
        <v>2019</v>
      </c>
      <c r="C1496" s="244"/>
      <c r="D1496" s="180">
        <v>16</v>
      </c>
      <c r="E1496" s="180"/>
      <c r="F1496" s="180">
        <v>17</v>
      </c>
      <c r="G1496" s="66"/>
      <c r="H1496" s="180">
        <v>82.793000000000006</v>
      </c>
      <c r="I1496" s="66"/>
      <c r="J1496" s="180">
        <v>49.386000000000003</v>
      </c>
      <c r="K1496" s="76"/>
    </row>
    <row r="1497" spans="2:11" ht="15" customHeight="1" outlineLevel="1" x14ac:dyDescent="0.2">
      <c r="B1497" s="75">
        <v>2018</v>
      </c>
      <c r="C1497" s="71"/>
      <c r="D1497" s="180">
        <v>12</v>
      </c>
      <c r="E1497" s="180"/>
      <c r="F1497" s="180">
        <v>13</v>
      </c>
      <c r="G1497" s="66"/>
      <c r="H1497" s="180">
        <v>84.832999999999998</v>
      </c>
      <c r="I1497" s="66"/>
      <c r="J1497" s="180">
        <v>55.701000000000001</v>
      </c>
      <c r="K1497" s="76"/>
    </row>
    <row r="1498" spans="2:11" ht="15" customHeight="1" outlineLevel="1" x14ac:dyDescent="0.2">
      <c r="B1498" s="75">
        <v>2017</v>
      </c>
      <c r="C1498" s="71"/>
      <c r="D1498" s="180">
        <v>9</v>
      </c>
      <c r="E1498" s="180" t="s">
        <v>50</v>
      </c>
      <c r="F1498" s="180">
        <v>10</v>
      </c>
      <c r="G1498" s="66" t="s">
        <v>50</v>
      </c>
      <c r="H1498" s="180">
        <v>75.271000000000001</v>
      </c>
      <c r="I1498" s="66" t="s">
        <v>50</v>
      </c>
      <c r="J1498" s="180">
        <v>57.612000000000002</v>
      </c>
      <c r="K1498" s="76" t="s">
        <v>50</v>
      </c>
    </row>
    <row r="1499" spans="2:11" ht="15" customHeight="1" outlineLevel="1" x14ac:dyDescent="0.2">
      <c r="B1499" s="44">
        <v>2016</v>
      </c>
      <c r="C1499" s="71"/>
      <c r="D1499" s="180">
        <v>12</v>
      </c>
      <c r="E1499" s="180" t="s">
        <v>50</v>
      </c>
      <c r="F1499" s="180">
        <v>13</v>
      </c>
      <c r="G1499" s="66" t="s">
        <v>50</v>
      </c>
      <c r="H1499" s="180">
        <v>83.805999999999997</v>
      </c>
      <c r="I1499" s="66" t="s">
        <v>50</v>
      </c>
      <c r="J1499" s="180">
        <v>60.570999999999998</v>
      </c>
      <c r="K1499" s="177" t="s">
        <v>50</v>
      </c>
    </row>
    <row r="1500" spans="2:11" ht="15" customHeight="1" outlineLevel="1" x14ac:dyDescent="0.2">
      <c r="B1500" s="44">
        <v>2015</v>
      </c>
      <c r="C1500" s="71"/>
      <c r="D1500" s="180">
        <v>19</v>
      </c>
      <c r="E1500" s="180" t="s">
        <v>50</v>
      </c>
      <c r="F1500" s="180">
        <v>20</v>
      </c>
      <c r="G1500" s="66" t="s">
        <v>50</v>
      </c>
      <c r="H1500" s="180">
        <v>109.188</v>
      </c>
      <c r="I1500" s="66" t="s">
        <v>50</v>
      </c>
      <c r="J1500" s="180">
        <v>83.825999999999993</v>
      </c>
      <c r="K1500" s="177" t="s">
        <v>50</v>
      </c>
    </row>
    <row r="1501" spans="2:11" ht="15" customHeight="1" outlineLevel="1" x14ac:dyDescent="0.2">
      <c r="B1501" s="228" t="s">
        <v>31</v>
      </c>
      <c r="C1501" s="71"/>
      <c r="D1501" s="180"/>
      <c r="E1501" s="180"/>
      <c r="F1501" s="180"/>
      <c r="G1501" s="66"/>
      <c r="H1501" s="180"/>
      <c r="I1501" s="66"/>
      <c r="J1501" s="180"/>
      <c r="K1501" s="76"/>
    </row>
    <row r="1502" spans="2:11" ht="15" customHeight="1" outlineLevel="1" x14ac:dyDescent="0.2">
      <c r="B1502" s="75">
        <v>2020</v>
      </c>
      <c r="C1502" s="71"/>
      <c r="D1502" s="180">
        <v>26</v>
      </c>
      <c r="E1502" s="180"/>
      <c r="F1502" s="180">
        <v>30</v>
      </c>
      <c r="G1502" s="66"/>
      <c r="H1502" s="180">
        <v>435.51100000000002</v>
      </c>
      <c r="I1502" s="66"/>
      <c r="J1502" s="180">
        <v>234.61199999999999</v>
      </c>
      <c r="K1502" s="76"/>
    </row>
    <row r="1503" spans="2:11" ht="15" customHeight="1" outlineLevel="1" x14ac:dyDescent="0.2">
      <c r="B1503" s="75">
        <v>2019</v>
      </c>
      <c r="C1503" s="244"/>
      <c r="D1503" s="180">
        <v>24</v>
      </c>
      <c r="E1503" s="180"/>
      <c r="F1503" s="180">
        <v>29</v>
      </c>
      <c r="G1503" s="66"/>
      <c r="H1503" s="180">
        <v>430.66399999999999</v>
      </c>
      <c r="I1503" s="66"/>
      <c r="J1503" s="180">
        <v>273.19400000000002</v>
      </c>
      <c r="K1503" s="76"/>
    </row>
    <row r="1504" spans="2:11" ht="15" customHeight="1" outlineLevel="1" x14ac:dyDescent="0.2">
      <c r="B1504" s="75">
        <v>2018</v>
      </c>
      <c r="C1504" s="71"/>
      <c r="D1504" s="180">
        <v>21</v>
      </c>
      <c r="E1504" s="180"/>
      <c r="F1504" s="180">
        <v>24</v>
      </c>
      <c r="G1504" s="66"/>
      <c r="H1504" s="180">
        <v>415.99400000000003</v>
      </c>
      <c r="I1504" s="66"/>
      <c r="J1504" s="180">
        <v>223.16300000000001</v>
      </c>
      <c r="K1504" s="76"/>
    </row>
    <row r="1505" spans="2:11" ht="15" customHeight="1" outlineLevel="1" x14ac:dyDescent="0.2">
      <c r="B1505" s="75">
        <v>2017</v>
      </c>
      <c r="C1505" s="71"/>
      <c r="D1505" s="180">
        <v>21</v>
      </c>
      <c r="E1505" s="180" t="s">
        <v>50</v>
      </c>
      <c r="F1505" s="180">
        <v>26</v>
      </c>
      <c r="G1505" s="66" t="s">
        <v>50</v>
      </c>
      <c r="H1505" s="180">
        <v>517.32100000000003</v>
      </c>
      <c r="I1505" s="66" t="s">
        <v>50</v>
      </c>
      <c r="J1505" s="180">
        <v>292.47399999999999</v>
      </c>
      <c r="K1505" s="76" t="s">
        <v>50</v>
      </c>
    </row>
    <row r="1506" spans="2:11" ht="15" customHeight="1" outlineLevel="1" x14ac:dyDescent="0.2">
      <c r="B1506" s="44">
        <v>2016</v>
      </c>
      <c r="C1506" s="71"/>
      <c r="D1506" s="180">
        <v>25</v>
      </c>
      <c r="E1506" s="180" t="s">
        <v>50</v>
      </c>
      <c r="F1506" s="180">
        <v>28</v>
      </c>
      <c r="G1506" s="66" t="s">
        <v>50</v>
      </c>
      <c r="H1506" s="180">
        <v>503.87099999999998</v>
      </c>
      <c r="I1506" s="66" t="s">
        <v>50</v>
      </c>
      <c r="J1506" s="180">
        <v>292.233</v>
      </c>
      <c r="K1506" s="177" t="s">
        <v>50</v>
      </c>
    </row>
    <row r="1507" spans="2:11" ht="15" customHeight="1" outlineLevel="1" x14ac:dyDescent="0.2">
      <c r="B1507" s="44">
        <v>2015</v>
      </c>
      <c r="C1507" s="71"/>
      <c r="D1507" s="180">
        <v>22</v>
      </c>
      <c r="E1507" s="180" t="s">
        <v>50</v>
      </c>
      <c r="F1507" s="180">
        <v>25</v>
      </c>
      <c r="G1507" s="66" t="s">
        <v>50</v>
      </c>
      <c r="H1507" s="180">
        <v>421.52699999999999</v>
      </c>
      <c r="I1507" s="66" t="s">
        <v>50</v>
      </c>
      <c r="J1507" s="180">
        <v>247.97399999999999</v>
      </c>
      <c r="K1507" s="177" t="s">
        <v>50</v>
      </c>
    </row>
    <row r="1508" spans="2:11" ht="15" customHeight="1" outlineLevel="1" x14ac:dyDescent="0.2">
      <c r="B1508" s="228" t="s">
        <v>32</v>
      </c>
      <c r="C1508" s="71"/>
      <c r="D1508" s="180"/>
      <c r="E1508" s="180"/>
      <c r="F1508" s="180"/>
      <c r="G1508" s="66"/>
      <c r="H1508" s="180"/>
      <c r="I1508" s="66"/>
      <c r="J1508" s="180"/>
      <c r="K1508" s="76"/>
    </row>
    <row r="1509" spans="2:11" ht="15" customHeight="1" outlineLevel="1" x14ac:dyDescent="0.2">
      <c r="B1509" s="75">
        <v>2020</v>
      </c>
      <c r="C1509" s="71"/>
      <c r="D1509" s="180">
        <v>18</v>
      </c>
      <c r="E1509" s="180"/>
      <c r="F1509" s="180">
        <v>28</v>
      </c>
      <c r="G1509" s="66"/>
      <c r="H1509" s="180">
        <v>138.81700000000001</v>
      </c>
      <c r="I1509" s="66"/>
      <c r="J1509" s="180">
        <v>56.621000000000002</v>
      </c>
      <c r="K1509" s="76"/>
    </row>
    <row r="1510" spans="2:11" ht="15" customHeight="1" outlineLevel="1" x14ac:dyDescent="0.2">
      <c r="B1510" s="75">
        <v>2019</v>
      </c>
      <c r="C1510" s="244"/>
      <c r="D1510" s="180">
        <v>20</v>
      </c>
      <c r="E1510" s="180"/>
      <c r="F1510" s="180">
        <v>30</v>
      </c>
      <c r="G1510" s="66"/>
      <c r="H1510" s="180">
        <v>241.45400000000001</v>
      </c>
      <c r="I1510" s="66"/>
      <c r="J1510" s="180">
        <v>82.872</v>
      </c>
      <c r="K1510" s="76"/>
    </row>
    <row r="1511" spans="2:11" ht="15" customHeight="1" outlineLevel="1" x14ac:dyDescent="0.2">
      <c r="B1511" s="75">
        <v>2018</v>
      </c>
      <c r="C1511" s="71"/>
      <c r="D1511" s="180">
        <v>20</v>
      </c>
      <c r="E1511" s="180"/>
      <c r="F1511" s="180">
        <v>20</v>
      </c>
      <c r="G1511" s="66"/>
      <c r="H1511" s="180">
        <v>282.947</v>
      </c>
      <c r="I1511" s="66"/>
      <c r="J1511" s="180">
        <v>188.577</v>
      </c>
      <c r="K1511" s="76"/>
    </row>
    <row r="1512" spans="2:11" ht="15" customHeight="1" outlineLevel="1" x14ac:dyDescent="0.2">
      <c r="B1512" s="75">
        <v>2017</v>
      </c>
      <c r="C1512" s="71"/>
      <c r="D1512" s="180">
        <v>23</v>
      </c>
      <c r="E1512" s="180" t="s">
        <v>50</v>
      </c>
      <c r="F1512" s="180">
        <v>23</v>
      </c>
      <c r="G1512" s="66" t="s">
        <v>50</v>
      </c>
      <c r="H1512" s="180">
        <v>247.864</v>
      </c>
      <c r="I1512" s="66" t="s">
        <v>50</v>
      </c>
      <c r="J1512" s="180">
        <v>124.426</v>
      </c>
      <c r="K1512" s="76" t="s">
        <v>50</v>
      </c>
    </row>
    <row r="1513" spans="2:11" ht="15" customHeight="1" outlineLevel="1" x14ac:dyDescent="0.2">
      <c r="B1513" s="44">
        <v>2016</v>
      </c>
      <c r="C1513" s="71"/>
      <c r="D1513" s="180">
        <v>28</v>
      </c>
      <c r="E1513" s="180" t="s">
        <v>50</v>
      </c>
      <c r="F1513" s="180">
        <v>33</v>
      </c>
      <c r="G1513" s="66" t="s">
        <v>50</v>
      </c>
      <c r="H1513" s="180">
        <v>312.77300000000002</v>
      </c>
      <c r="I1513" s="66" t="s">
        <v>50</v>
      </c>
      <c r="J1513" s="180">
        <v>195.37299999999999</v>
      </c>
      <c r="K1513" s="177" t="s">
        <v>50</v>
      </c>
    </row>
    <row r="1514" spans="2:11" ht="15" customHeight="1" outlineLevel="1" x14ac:dyDescent="0.2">
      <c r="B1514" s="44">
        <v>2015</v>
      </c>
      <c r="C1514" s="71"/>
      <c r="D1514" s="180">
        <v>30</v>
      </c>
      <c r="E1514" s="180" t="s">
        <v>50</v>
      </c>
      <c r="F1514" s="180">
        <v>32</v>
      </c>
      <c r="G1514" s="66" t="s">
        <v>50</v>
      </c>
      <c r="H1514" s="180">
        <v>326.24700000000001</v>
      </c>
      <c r="I1514" s="66" t="s">
        <v>50</v>
      </c>
      <c r="J1514" s="180">
        <v>193.99199999999999</v>
      </c>
      <c r="K1514" s="177" t="s">
        <v>50</v>
      </c>
    </row>
    <row r="1515" spans="2:11" ht="15" customHeight="1" outlineLevel="1" x14ac:dyDescent="0.2">
      <c r="B1515" s="228" t="s">
        <v>33</v>
      </c>
      <c r="C1515" s="71"/>
      <c r="D1515" s="180"/>
      <c r="E1515" s="180"/>
      <c r="F1515" s="180"/>
      <c r="G1515" s="66"/>
      <c r="H1515" s="180"/>
      <c r="I1515" s="66"/>
      <c r="J1515" s="180"/>
      <c r="K1515" s="76"/>
    </row>
    <row r="1516" spans="2:11" ht="15" customHeight="1" outlineLevel="1" x14ac:dyDescent="0.2">
      <c r="B1516" s="75">
        <v>2020</v>
      </c>
      <c r="C1516" s="71"/>
      <c r="D1516" s="180">
        <v>17</v>
      </c>
      <c r="E1516" s="180"/>
      <c r="F1516" s="180">
        <v>25</v>
      </c>
      <c r="G1516" s="66"/>
      <c r="H1516" s="180">
        <v>211.38200000000001</v>
      </c>
      <c r="I1516" s="66"/>
      <c r="J1516" s="180">
        <v>115.447</v>
      </c>
      <c r="K1516" s="76"/>
    </row>
    <row r="1517" spans="2:11" ht="15" customHeight="1" outlineLevel="1" x14ac:dyDescent="0.2">
      <c r="B1517" s="75">
        <v>2019</v>
      </c>
      <c r="C1517" s="244"/>
      <c r="D1517" s="180">
        <v>15</v>
      </c>
      <c r="E1517" s="180"/>
      <c r="F1517" s="180">
        <v>23</v>
      </c>
      <c r="G1517" s="66"/>
      <c r="H1517" s="180">
        <v>254.1</v>
      </c>
      <c r="I1517" s="66"/>
      <c r="J1517" s="180">
        <v>144.07599999999999</v>
      </c>
      <c r="K1517" s="76"/>
    </row>
    <row r="1518" spans="2:11" ht="15" customHeight="1" outlineLevel="1" x14ac:dyDescent="0.2">
      <c r="B1518" s="75">
        <v>2018</v>
      </c>
      <c r="C1518" s="71"/>
      <c r="D1518" s="76">
        <v>13</v>
      </c>
      <c r="E1518" s="76"/>
      <c r="F1518" s="180">
        <v>20</v>
      </c>
      <c r="G1518" s="68"/>
      <c r="H1518" s="180">
        <v>230.04300000000001</v>
      </c>
      <c r="I1518" s="68"/>
      <c r="J1518" s="76">
        <v>105.786</v>
      </c>
      <c r="K1518" s="76"/>
    </row>
    <row r="1519" spans="2:11" ht="15" customHeight="1" outlineLevel="1" x14ac:dyDescent="0.2">
      <c r="B1519" s="75">
        <v>2017</v>
      </c>
      <c r="C1519" s="71"/>
      <c r="D1519" s="76">
        <v>12</v>
      </c>
      <c r="E1519" s="76" t="s">
        <v>50</v>
      </c>
      <c r="F1519" s="76">
        <v>17</v>
      </c>
      <c r="G1519" s="228" t="s">
        <v>50</v>
      </c>
      <c r="H1519" s="76">
        <v>195.28700000000001</v>
      </c>
      <c r="I1519" s="228" t="s">
        <v>50</v>
      </c>
      <c r="J1519" s="76">
        <v>87.296999999999997</v>
      </c>
      <c r="K1519" s="76" t="s">
        <v>50</v>
      </c>
    </row>
    <row r="1520" spans="2:11" ht="15" customHeight="1" outlineLevel="1" x14ac:dyDescent="0.2">
      <c r="B1520" s="44">
        <v>2016</v>
      </c>
      <c r="C1520" s="71"/>
      <c r="D1520" s="177">
        <v>8</v>
      </c>
      <c r="E1520" s="177" t="s">
        <v>50</v>
      </c>
      <c r="F1520" s="177">
        <v>13</v>
      </c>
      <c r="G1520" s="228" t="s">
        <v>50</v>
      </c>
      <c r="H1520" s="177">
        <v>180.66499999999999</v>
      </c>
      <c r="I1520" s="228" t="s">
        <v>50</v>
      </c>
      <c r="J1520" s="177">
        <v>91.677999999999997</v>
      </c>
      <c r="K1520" s="177" t="s">
        <v>50</v>
      </c>
    </row>
    <row r="1521" spans="2:11" ht="15" customHeight="1" outlineLevel="1" x14ac:dyDescent="0.2">
      <c r="B1521" s="44">
        <v>2015</v>
      </c>
      <c r="C1521" s="71"/>
      <c r="D1521" s="177">
        <v>9</v>
      </c>
      <c r="E1521" s="177" t="s">
        <v>50</v>
      </c>
      <c r="F1521" s="177">
        <v>14</v>
      </c>
      <c r="G1521" s="228" t="s">
        <v>50</v>
      </c>
      <c r="H1521" s="177">
        <v>161.858</v>
      </c>
      <c r="I1521" s="228" t="s">
        <v>50</v>
      </c>
      <c r="J1521" s="177">
        <v>68.064999999999998</v>
      </c>
      <c r="K1521" s="177" t="s">
        <v>50</v>
      </c>
    </row>
    <row r="1522" spans="2:11" ht="9.75" customHeight="1" x14ac:dyDescent="0.2">
      <c r="B1522" s="2"/>
      <c r="C1522" s="2"/>
      <c r="D1522" s="48"/>
      <c r="E1522" s="48"/>
      <c r="F1522" s="48"/>
      <c r="G1522" s="48"/>
      <c r="H1522" s="48"/>
      <c r="I1522" s="48"/>
      <c r="J1522" s="48"/>
      <c r="K1522" s="48"/>
    </row>
    <row r="1523" spans="2:11" ht="3" customHeight="1" x14ac:dyDescent="0.2">
      <c r="B1523" s="137"/>
      <c r="C1523" s="137"/>
      <c r="D1523" s="137"/>
      <c r="E1523" s="137"/>
      <c r="F1523" s="137"/>
      <c r="G1523" s="137"/>
      <c r="H1523" s="137"/>
      <c r="I1523" s="137"/>
      <c r="J1523" s="137"/>
      <c r="K1523" s="137"/>
    </row>
    <row r="1524" spans="2:11" ht="9" customHeight="1" x14ac:dyDescent="0.2">
      <c r="B1524" s="1"/>
      <c r="C1524" s="1"/>
      <c r="F1524" s="76"/>
      <c r="G1524" s="76"/>
      <c r="J1524" s="197"/>
      <c r="K1524" s="76"/>
    </row>
    <row r="1525" spans="2:11" ht="12.75" customHeight="1" x14ac:dyDescent="0.2">
      <c r="B1525" s="362" t="s">
        <v>289</v>
      </c>
      <c r="C1525" s="362"/>
      <c r="D1525" s="362"/>
      <c r="E1525" s="362"/>
      <c r="F1525" s="362"/>
      <c r="G1525" s="362"/>
      <c r="H1525" s="362"/>
      <c r="I1525" s="362"/>
      <c r="J1525" s="362"/>
      <c r="K1525" s="362"/>
    </row>
    <row r="1527" spans="2:11" ht="12" x14ac:dyDescent="0.2">
      <c r="B1527" s="391" t="s">
        <v>0</v>
      </c>
      <c r="C1527" s="391"/>
      <c r="D1527" s="391"/>
      <c r="E1527" s="226"/>
    </row>
    <row r="1532" spans="2:11" x14ac:dyDescent="0.2">
      <c r="D1532" s="24"/>
      <c r="E1532" s="24"/>
      <c r="F1532" s="24"/>
      <c r="G1532" s="24"/>
      <c r="H1532" s="24"/>
      <c r="I1532" s="24"/>
      <c r="J1532" s="24"/>
    </row>
    <row r="1533" spans="2:11" x14ac:dyDescent="0.2">
      <c r="D1533" s="24"/>
      <c r="E1533" s="24"/>
      <c r="F1533" s="24"/>
      <c r="G1533" s="24"/>
      <c r="H1533" s="24"/>
      <c r="I1533" s="24"/>
      <c r="J1533" s="24"/>
    </row>
    <row r="1534" spans="2:11" x14ac:dyDescent="0.2">
      <c r="D1534" s="24"/>
      <c r="E1534" s="24"/>
      <c r="F1534" s="24"/>
      <c r="G1534" s="24"/>
      <c r="H1534" s="24"/>
      <c r="I1534" s="24"/>
      <c r="J1534" s="24"/>
    </row>
    <row r="1535" spans="2:11" x14ac:dyDescent="0.2">
      <c r="D1535" s="24"/>
      <c r="E1535" s="24"/>
      <c r="F1535" s="24"/>
      <c r="G1535" s="24"/>
      <c r="H1535" s="24"/>
      <c r="I1535" s="24"/>
      <c r="J1535" s="24"/>
    </row>
    <row r="1536" spans="2:11" x14ac:dyDescent="0.2">
      <c r="D1536" s="24"/>
      <c r="E1536" s="24"/>
      <c r="F1536" s="24"/>
      <c r="G1536" s="24"/>
      <c r="H1536" s="24"/>
      <c r="I1536" s="24"/>
      <c r="J1536" s="24"/>
    </row>
  </sheetData>
  <mergeCells count="12">
    <mergeCell ref="B1527:D1527"/>
    <mergeCell ref="B1:K1"/>
    <mergeCell ref="B4:C7"/>
    <mergeCell ref="D4:E6"/>
    <mergeCell ref="F4:G6"/>
    <mergeCell ref="H4:I6"/>
    <mergeCell ref="J4:K6"/>
    <mergeCell ref="D7:E7"/>
    <mergeCell ref="F7:G7"/>
    <mergeCell ref="H7:I7"/>
    <mergeCell ref="J7:K7"/>
    <mergeCell ref="B1525:K1525"/>
  </mergeCells>
  <hyperlinks>
    <hyperlink ref="B1527" location="Índice!A1" display="(Voltar ao Índice)" xr:uid="{00000000-0004-0000-2200-000000000000}"/>
  </hyperlinks>
  <printOptions horizontalCentered="1"/>
  <pageMargins left="0.27559055118110237" right="0.27559055118110237" top="0.6692913385826772" bottom="0.47244094488188981" header="0" footer="0"/>
  <pageSetup paperSize="9" scale="83" fitToHeight="5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1:P107"/>
  <sheetViews>
    <sheetView showGridLines="0" zoomScaleNormal="100" workbookViewId="0">
      <pane xSplit="3" ySplit="7" topLeftCell="D8" activePane="bottomRight" state="frozen"/>
      <selection activeCell="O28" sqref="O28"/>
      <selection pane="topRight" activeCell="O28" sqref="O28"/>
      <selection pane="bottomLeft" activeCell="O28" sqref="O28"/>
      <selection pane="bottomRight"/>
    </sheetView>
  </sheetViews>
  <sheetFormatPr defaultColWidth="12.5703125" defaultRowHeight="11.25" x14ac:dyDescent="0.2"/>
  <cols>
    <col min="1" max="1" width="6.7109375" style="61" customWidth="1"/>
    <col min="2" max="2" width="20.42578125" style="61" customWidth="1"/>
    <col min="3" max="3" width="2.7109375" style="61" customWidth="1"/>
    <col min="4" max="16" width="15.7109375" style="61" customWidth="1"/>
    <col min="17" max="17" width="6.7109375" style="61" customWidth="1"/>
    <col min="18" max="16384" width="12.5703125" style="61"/>
  </cols>
  <sheetData>
    <row r="1" spans="2:16" s="121" customFormat="1" ht="24" customHeight="1" x14ac:dyDescent="0.2">
      <c r="B1" s="385" t="s">
        <v>391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</row>
    <row r="2" spans="2:16" ht="18" customHeight="1" x14ac:dyDescent="0.2">
      <c r="B2" s="62"/>
      <c r="C2" s="6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2:16" ht="9" customHeight="1" x14ac:dyDescent="0.2">
      <c r="B3" s="129" t="s">
        <v>218</v>
      </c>
      <c r="C3" s="62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2:16" s="63" customFormat="1" ht="28.5" customHeight="1" x14ac:dyDescent="0.2">
      <c r="B4" s="355" t="s">
        <v>4</v>
      </c>
      <c r="C4" s="349"/>
      <c r="D4" s="365" t="s">
        <v>6</v>
      </c>
      <c r="E4" s="366"/>
      <c r="F4" s="366"/>
      <c r="G4" s="366"/>
      <c r="H4" s="366"/>
      <c r="I4" s="366"/>
      <c r="J4" s="366"/>
      <c r="K4" s="366"/>
      <c r="L4" s="366"/>
      <c r="M4" s="366"/>
      <c r="N4" s="366"/>
      <c r="O4" s="366"/>
      <c r="P4" s="366"/>
    </row>
    <row r="5" spans="2:16" s="63" customFormat="1" ht="18" customHeight="1" x14ac:dyDescent="0.2">
      <c r="B5" s="338"/>
      <c r="C5" s="339"/>
      <c r="D5" s="334" t="s">
        <v>386</v>
      </c>
      <c r="E5" s="363"/>
      <c r="F5" s="363"/>
      <c r="G5" s="363"/>
      <c r="H5" s="363"/>
      <c r="I5" s="364"/>
      <c r="J5" s="334" t="s">
        <v>373</v>
      </c>
      <c r="K5" s="363"/>
      <c r="L5" s="363"/>
      <c r="M5" s="363"/>
      <c r="N5" s="363"/>
      <c r="O5" s="363"/>
      <c r="P5" s="363"/>
    </row>
    <row r="6" spans="2:16" s="63" customFormat="1" ht="37.5" customHeight="1" x14ac:dyDescent="0.2">
      <c r="B6" s="338"/>
      <c r="C6" s="339"/>
      <c r="D6" s="300" t="s">
        <v>1</v>
      </c>
      <c r="E6" s="303" t="s">
        <v>387</v>
      </c>
      <c r="F6" s="303" t="s">
        <v>57</v>
      </c>
      <c r="G6" s="303" t="s">
        <v>58</v>
      </c>
      <c r="H6" s="303" t="s">
        <v>59</v>
      </c>
      <c r="I6" s="303" t="s">
        <v>60</v>
      </c>
      <c r="J6" s="300" t="s">
        <v>1</v>
      </c>
      <c r="K6" s="303" t="s">
        <v>374</v>
      </c>
      <c r="L6" s="303" t="s">
        <v>375</v>
      </c>
      <c r="M6" s="303" t="s">
        <v>376</v>
      </c>
      <c r="N6" s="303" t="s">
        <v>377</v>
      </c>
      <c r="O6" s="303" t="s">
        <v>378</v>
      </c>
      <c r="P6" s="303" t="s">
        <v>379</v>
      </c>
    </row>
    <row r="7" spans="2:16" ht="18" customHeight="1" x14ac:dyDescent="0.2">
      <c r="B7" s="394"/>
      <c r="C7" s="350"/>
      <c r="D7" s="302" t="s">
        <v>15</v>
      </c>
      <c r="E7" s="302" t="s">
        <v>15</v>
      </c>
      <c r="F7" s="302" t="s">
        <v>15</v>
      </c>
      <c r="G7" s="302" t="s">
        <v>15</v>
      </c>
      <c r="H7" s="302" t="s">
        <v>15</v>
      </c>
      <c r="I7" s="302" t="s">
        <v>15</v>
      </c>
      <c r="J7" s="302"/>
      <c r="K7" s="302"/>
      <c r="L7" s="302"/>
      <c r="M7" s="302"/>
      <c r="N7" s="302"/>
      <c r="O7" s="302"/>
      <c r="P7" s="302"/>
    </row>
    <row r="8" spans="2:16" s="65" customFormat="1" ht="3.75" customHeight="1" x14ac:dyDescent="0.2">
      <c r="B8" s="64"/>
      <c r="C8" s="64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2:16" s="68" customFormat="1" ht="15" customHeight="1" x14ac:dyDescent="0.2">
      <c r="B9" s="66" t="s">
        <v>5</v>
      </c>
      <c r="C9" s="66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</row>
    <row r="10" spans="2:16" s="68" customFormat="1" ht="15" customHeight="1" x14ac:dyDescent="0.2">
      <c r="B10" s="75">
        <v>2020</v>
      </c>
      <c r="C10" s="66"/>
      <c r="D10" s="76">
        <v>28674</v>
      </c>
      <c r="E10" s="76">
        <v>28653</v>
      </c>
      <c r="F10" s="76">
        <v>27543</v>
      </c>
      <c r="G10" s="76">
        <v>958</v>
      </c>
      <c r="H10" s="76">
        <v>152</v>
      </c>
      <c r="I10" s="76">
        <v>21</v>
      </c>
      <c r="J10" s="76">
        <v>28674</v>
      </c>
      <c r="K10" s="76">
        <v>27614</v>
      </c>
      <c r="L10" s="76">
        <v>908</v>
      </c>
      <c r="M10" s="76">
        <v>593</v>
      </c>
      <c r="N10" s="76">
        <v>315</v>
      </c>
      <c r="O10" s="76">
        <v>134</v>
      </c>
      <c r="P10" s="76">
        <v>18</v>
      </c>
    </row>
    <row r="11" spans="2:16" s="68" customFormat="1" ht="15" customHeight="1" x14ac:dyDescent="0.2">
      <c r="B11" s="75">
        <v>2019</v>
      </c>
      <c r="C11" s="66"/>
      <c r="D11" s="76">
        <v>28661</v>
      </c>
      <c r="E11" s="76">
        <v>28640</v>
      </c>
      <c r="F11" s="76">
        <v>27514</v>
      </c>
      <c r="G11" s="76">
        <v>964</v>
      </c>
      <c r="H11" s="76">
        <v>162</v>
      </c>
      <c r="I11" s="76">
        <v>21</v>
      </c>
      <c r="J11" s="76">
        <v>28661</v>
      </c>
      <c r="K11" s="76">
        <v>27579</v>
      </c>
      <c r="L11" s="76">
        <v>918</v>
      </c>
      <c r="M11" s="76">
        <v>600</v>
      </c>
      <c r="N11" s="76">
        <v>318</v>
      </c>
      <c r="O11" s="76">
        <v>146</v>
      </c>
      <c r="P11" s="76">
        <v>18</v>
      </c>
    </row>
    <row r="12" spans="2:16" s="68" customFormat="1" ht="15" customHeight="1" x14ac:dyDescent="0.2">
      <c r="B12" s="75">
        <v>2018</v>
      </c>
      <c r="C12" s="66"/>
      <c r="D12" s="76">
        <v>27875</v>
      </c>
      <c r="E12" s="76">
        <v>27858</v>
      </c>
      <c r="F12" s="76">
        <v>26803</v>
      </c>
      <c r="G12" s="76">
        <v>905</v>
      </c>
      <c r="H12" s="76">
        <v>150</v>
      </c>
      <c r="I12" s="76">
        <v>17</v>
      </c>
      <c r="J12" s="76">
        <v>27875</v>
      </c>
      <c r="K12" s="76">
        <v>26849</v>
      </c>
      <c r="L12" s="76">
        <v>875</v>
      </c>
      <c r="M12" s="76">
        <v>567</v>
      </c>
      <c r="N12" s="76">
        <v>308</v>
      </c>
      <c r="O12" s="76">
        <v>136</v>
      </c>
      <c r="P12" s="76">
        <v>15</v>
      </c>
    </row>
    <row r="13" spans="2:16" s="68" customFormat="1" ht="15" customHeight="1" x14ac:dyDescent="0.2">
      <c r="B13" s="75">
        <v>2017</v>
      </c>
      <c r="C13" s="66"/>
      <c r="D13" s="76">
        <v>26400</v>
      </c>
      <c r="E13" s="76">
        <v>26384</v>
      </c>
      <c r="F13" s="76">
        <v>25420</v>
      </c>
      <c r="G13" s="76">
        <v>829</v>
      </c>
      <c r="H13" s="76">
        <v>135</v>
      </c>
      <c r="I13" s="76">
        <v>16</v>
      </c>
      <c r="J13" s="76">
        <v>26400</v>
      </c>
      <c r="K13" s="76">
        <v>25460</v>
      </c>
      <c r="L13" s="76">
        <v>806</v>
      </c>
      <c r="M13" s="76">
        <v>527</v>
      </c>
      <c r="N13" s="76">
        <v>279</v>
      </c>
      <c r="O13" s="76">
        <v>119</v>
      </c>
      <c r="P13" s="76">
        <v>15</v>
      </c>
    </row>
    <row r="14" spans="2:16" s="68" customFormat="1" ht="15" customHeight="1" x14ac:dyDescent="0.2">
      <c r="B14" s="75">
        <v>2016</v>
      </c>
      <c r="C14" s="66"/>
      <c r="D14" s="76">
        <v>25108</v>
      </c>
      <c r="E14" s="76">
        <v>25093</v>
      </c>
      <c r="F14" s="76">
        <v>24190</v>
      </c>
      <c r="G14" s="76">
        <v>791</v>
      </c>
      <c r="H14" s="76">
        <v>112</v>
      </c>
      <c r="I14" s="76">
        <v>15</v>
      </c>
      <c r="J14" s="76">
        <v>25108</v>
      </c>
      <c r="K14" s="76">
        <v>24219</v>
      </c>
      <c r="L14" s="76">
        <v>771</v>
      </c>
      <c r="M14" s="76">
        <v>511</v>
      </c>
      <c r="N14" s="76">
        <v>260</v>
      </c>
      <c r="O14" s="76">
        <v>104</v>
      </c>
      <c r="P14" s="76">
        <v>14</v>
      </c>
    </row>
    <row r="15" spans="2:16" s="68" customFormat="1" ht="15" customHeight="1" x14ac:dyDescent="0.2">
      <c r="B15" s="75">
        <v>2015</v>
      </c>
      <c r="C15" s="66"/>
      <c r="D15" s="76">
        <v>24361</v>
      </c>
      <c r="E15" s="76">
        <v>24349</v>
      </c>
      <c r="F15" s="76">
        <v>23483</v>
      </c>
      <c r="G15" s="76">
        <v>754</v>
      </c>
      <c r="H15" s="76">
        <v>112</v>
      </c>
      <c r="I15" s="76">
        <v>12</v>
      </c>
      <c r="J15" s="76">
        <v>24361</v>
      </c>
      <c r="K15" s="76">
        <v>23508</v>
      </c>
      <c r="L15" s="76">
        <v>740</v>
      </c>
      <c r="M15" s="76">
        <v>492</v>
      </c>
      <c r="N15" s="76">
        <v>248</v>
      </c>
      <c r="O15" s="76">
        <v>101</v>
      </c>
      <c r="P15" s="76">
        <v>12</v>
      </c>
    </row>
    <row r="16" spans="2:16" s="68" customFormat="1" ht="15" customHeight="1" x14ac:dyDescent="0.2">
      <c r="B16" s="227" t="s">
        <v>201</v>
      </c>
      <c r="C16" s="227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</row>
    <row r="17" spans="2:16" s="68" customFormat="1" ht="15" customHeight="1" x14ac:dyDescent="0.2">
      <c r="B17" s="75">
        <v>2020</v>
      </c>
      <c r="C17" s="281"/>
      <c r="D17" s="76">
        <v>1583</v>
      </c>
      <c r="E17" s="76">
        <v>1582</v>
      </c>
      <c r="F17" s="76">
        <v>1546</v>
      </c>
      <c r="G17" s="76">
        <v>35</v>
      </c>
      <c r="H17" s="76">
        <v>1</v>
      </c>
      <c r="I17" s="76">
        <v>1</v>
      </c>
      <c r="J17" s="76">
        <v>1583</v>
      </c>
      <c r="K17" s="76">
        <v>1546</v>
      </c>
      <c r="L17" s="76">
        <v>35</v>
      </c>
      <c r="M17" s="76">
        <v>28</v>
      </c>
      <c r="N17" s="76">
        <v>7</v>
      </c>
      <c r="O17" s="76">
        <v>1</v>
      </c>
      <c r="P17" s="76">
        <v>1</v>
      </c>
    </row>
    <row r="18" spans="2:16" s="68" customFormat="1" ht="15" customHeight="1" x14ac:dyDescent="0.2">
      <c r="B18" s="75">
        <v>2019</v>
      </c>
      <c r="C18" s="227"/>
      <c r="D18" s="76">
        <v>1612</v>
      </c>
      <c r="E18" s="76">
        <v>1611</v>
      </c>
      <c r="F18" s="76">
        <v>1575</v>
      </c>
      <c r="G18" s="76">
        <v>34</v>
      </c>
      <c r="H18" s="76">
        <v>2</v>
      </c>
      <c r="I18" s="76">
        <v>1</v>
      </c>
      <c r="J18" s="76">
        <v>1612</v>
      </c>
      <c r="K18" s="76">
        <v>1575</v>
      </c>
      <c r="L18" s="76">
        <v>34</v>
      </c>
      <c r="M18" s="76">
        <v>26</v>
      </c>
      <c r="N18" s="76">
        <v>8</v>
      </c>
      <c r="O18" s="76">
        <v>2</v>
      </c>
      <c r="P18" s="76">
        <v>1</v>
      </c>
    </row>
    <row r="19" spans="2:16" s="68" customFormat="1" ht="15" customHeight="1" x14ac:dyDescent="0.2">
      <c r="B19" s="75">
        <v>2018</v>
      </c>
      <c r="C19" s="227"/>
      <c r="D19" s="76">
        <v>1532</v>
      </c>
      <c r="E19" s="76">
        <v>1531</v>
      </c>
      <c r="F19" s="76">
        <v>1492</v>
      </c>
      <c r="G19" s="76">
        <v>37</v>
      </c>
      <c r="H19" s="76">
        <v>2</v>
      </c>
      <c r="I19" s="76">
        <v>1</v>
      </c>
      <c r="J19" s="76">
        <v>1532</v>
      </c>
      <c r="K19" s="76">
        <v>1494</v>
      </c>
      <c r="L19" s="76">
        <v>35</v>
      </c>
      <c r="M19" s="76">
        <v>29</v>
      </c>
      <c r="N19" s="76">
        <v>6</v>
      </c>
      <c r="O19" s="76">
        <v>2</v>
      </c>
      <c r="P19" s="76">
        <v>1</v>
      </c>
    </row>
    <row r="20" spans="2:16" s="68" customFormat="1" ht="15" customHeight="1" x14ac:dyDescent="0.2">
      <c r="B20" s="75">
        <v>2017</v>
      </c>
      <c r="C20" s="227"/>
      <c r="D20" s="76">
        <v>1383</v>
      </c>
      <c r="E20" s="76">
        <v>1382</v>
      </c>
      <c r="F20" s="76">
        <v>1347</v>
      </c>
      <c r="G20" s="76">
        <v>32</v>
      </c>
      <c r="H20" s="76">
        <v>3</v>
      </c>
      <c r="I20" s="76">
        <v>1</v>
      </c>
      <c r="J20" s="76">
        <v>1383</v>
      </c>
      <c r="K20" s="76">
        <v>1351</v>
      </c>
      <c r="L20" s="76">
        <v>29</v>
      </c>
      <c r="M20" s="76">
        <v>24</v>
      </c>
      <c r="N20" s="76">
        <v>5</v>
      </c>
      <c r="O20" s="76">
        <v>2</v>
      </c>
      <c r="P20" s="76">
        <v>1</v>
      </c>
    </row>
    <row r="21" spans="2:16" s="68" customFormat="1" ht="15" customHeight="1" x14ac:dyDescent="0.2">
      <c r="B21" s="75">
        <v>2016</v>
      </c>
      <c r="C21" s="227"/>
      <c r="D21" s="76">
        <v>1283</v>
      </c>
      <c r="E21" s="76">
        <v>1282</v>
      </c>
      <c r="F21" s="76">
        <v>1251</v>
      </c>
      <c r="G21" s="76">
        <v>29</v>
      </c>
      <c r="H21" s="76">
        <v>2</v>
      </c>
      <c r="I21" s="76">
        <v>1</v>
      </c>
      <c r="J21" s="76">
        <v>1283</v>
      </c>
      <c r="K21" s="76">
        <v>1252</v>
      </c>
      <c r="L21" s="76">
        <v>28</v>
      </c>
      <c r="M21" s="76">
        <v>26</v>
      </c>
      <c r="N21" s="76">
        <v>2</v>
      </c>
      <c r="O21" s="76">
        <v>2</v>
      </c>
      <c r="P21" s="76">
        <v>1</v>
      </c>
    </row>
    <row r="22" spans="2:16" s="68" customFormat="1" ht="15" customHeight="1" x14ac:dyDescent="0.2">
      <c r="B22" s="75">
        <v>2015</v>
      </c>
      <c r="C22" s="227"/>
      <c r="D22" s="76">
        <v>1204</v>
      </c>
      <c r="E22" s="76">
        <v>1203</v>
      </c>
      <c r="F22" s="76">
        <v>1176</v>
      </c>
      <c r="G22" s="76">
        <v>24</v>
      </c>
      <c r="H22" s="76">
        <v>3</v>
      </c>
      <c r="I22" s="76">
        <v>1</v>
      </c>
      <c r="J22" s="76">
        <v>1204</v>
      </c>
      <c r="K22" s="76">
        <v>1176</v>
      </c>
      <c r="L22" s="76">
        <v>24</v>
      </c>
      <c r="M22" s="76">
        <v>22</v>
      </c>
      <c r="N22" s="76">
        <v>2</v>
      </c>
      <c r="O22" s="76">
        <v>3</v>
      </c>
      <c r="P22" s="76">
        <v>1</v>
      </c>
    </row>
    <row r="23" spans="2:16" s="68" customFormat="1" ht="15" customHeight="1" x14ac:dyDescent="0.2">
      <c r="B23" s="258" t="s">
        <v>202</v>
      </c>
      <c r="C23" s="173"/>
      <c r="D23" s="173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</row>
    <row r="24" spans="2:16" s="68" customFormat="1" ht="15" customHeight="1" x14ac:dyDescent="0.2">
      <c r="B24" s="75">
        <v>2020</v>
      </c>
      <c r="C24" s="173"/>
      <c r="D24" s="76">
        <v>2918</v>
      </c>
      <c r="E24" s="76">
        <v>2918</v>
      </c>
      <c r="F24" s="76">
        <v>2834</v>
      </c>
      <c r="G24" s="76">
        <v>78</v>
      </c>
      <c r="H24" s="76">
        <v>6</v>
      </c>
      <c r="I24" s="76">
        <v>0</v>
      </c>
      <c r="J24" s="76">
        <v>2918</v>
      </c>
      <c r="K24" s="76">
        <v>2834</v>
      </c>
      <c r="L24" s="76">
        <v>78</v>
      </c>
      <c r="M24" s="76">
        <v>49</v>
      </c>
      <c r="N24" s="76">
        <v>29</v>
      </c>
      <c r="O24" s="76">
        <v>6</v>
      </c>
      <c r="P24" s="76">
        <v>0</v>
      </c>
    </row>
    <row r="25" spans="2:16" s="68" customFormat="1" ht="15" customHeight="1" x14ac:dyDescent="0.2">
      <c r="B25" s="75">
        <v>2019</v>
      </c>
      <c r="C25" s="227"/>
      <c r="D25" s="76">
        <v>2896</v>
      </c>
      <c r="E25" s="76">
        <v>2896</v>
      </c>
      <c r="F25" s="76">
        <v>2811</v>
      </c>
      <c r="G25" s="76">
        <v>79</v>
      </c>
      <c r="H25" s="76">
        <v>6</v>
      </c>
      <c r="I25" s="76">
        <v>0</v>
      </c>
      <c r="J25" s="76">
        <v>2896</v>
      </c>
      <c r="K25" s="76">
        <v>2811</v>
      </c>
      <c r="L25" s="76">
        <v>79</v>
      </c>
      <c r="M25" s="76">
        <v>49</v>
      </c>
      <c r="N25" s="76">
        <v>30</v>
      </c>
      <c r="O25" s="76">
        <v>6</v>
      </c>
      <c r="P25" s="76">
        <v>0</v>
      </c>
    </row>
    <row r="26" spans="2:16" s="68" customFormat="1" ht="15" customHeight="1" x14ac:dyDescent="0.2">
      <c r="B26" s="75">
        <v>2018</v>
      </c>
      <c r="C26" s="227"/>
      <c r="D26" s="76">
        <v>2847</v>
      </c>
      <c r="E26" s="76">
        <v>2847</v>
      </c>
      <c r="F26" s="76">
        <v>2760</v>
      </c>
      <c r="G26" s="76">
        <v>79</v>
      </c>
      <c r="H26" s="76">
        <v>8</v>
      </c>
      <c r="I26" s="76">
        <v>0</v>
      </c>
      <c r="J26" s="76">
        <v>2847</v>
      </c>
      <c r="K26" s="76">
        <v>2760</v>
      </c>
      <c r="L26" s="76">
        <v>79</v>
      </c>
      <c r="M26" s="76">
        <v>51</v>
      </c>
      <c r="N26" s="76">
        <v>28</v>
      </c>
      <c r="O26" s="76">
        <v>8</v>
      </c>
      <c r="P26" s="76">
        <v>0</v>
      </c>
    </row>
    <row r="27" spans="2:16" s="68" customFormat="1" ht="15" customHeight="1" x14ac:dyDescent="0.2">
      <c r="B27" s="75">
        <v>2017</v>
      </c>
      <c r="C27" s="227"/>
      <c r="D27" s="76">
        <v>2693</v>
      </c>
      <c r="E27" s="76">
        <v>2693</v>
      </c>
      <c r="F27" s="76">
        <v>2615</v>
      </c>
      <c r="G27" s="76">
        <v>73</v>
      </c>
      <c r="H27" s="76">
        <v>5</v>
      </c>
      <c r="I27" s="76">
        <v>0</v>
      </c>
      <c r="J27" s="76">
        <v>2693</v>
      </c>
      <c r="K27" s="76">
        <v>2615</v>
      </c>
      <c r="L27" s="76">
        <v>73</v>
      </c>
      <c r="M27" s="76">
        <v>52</v>
      </c>
      <c r="N27" s="76">
        <v>21</v>
      </c>
      <c r="O27" s="76">
        <v>5</v>
      </c>
      <c r="P27" s="76">
        <v>0</v>
      </c>
    </row>
    <row r="28" spans="2:16" s="68" customFormat="1" ht="15" customHeight="1" x14ac:dyDescent="0.2">
      <c r="B28" s="75">
        <v>2016</v>
      </c>
      <c r="C28" s="227"/>
      <c r="D28" s="76">
        <v>2580</v>
      </c>
      <c r="E28" s="76">
        <v>2580</v>
      </c>
      <c r="F28" s="76">
        <v>2511</v>
      </c>
      <c r="G28" s="76">
        <v>64</v>
      </c>
      <c r="H28" s="76">
        <v>5</v>
      </c>
      <c r="I28" s="76">
        <v>0</v>
      </c>
      <c r="J28" s="76">
        <v>2580</v>
      </c>
      <c r="K28" s="76">
        <v>2511</v>
      </c>
      <c r="L28" s="76">
        <v>64</v>
      </c>
      <c r="M28" s="76">
        <v>50</v>
      </c>
      <c r="N28" s="76">
        <v>14</v>
      </c>
      <c r="O28" s="76">
        <v>5</v>
      </c>
      <c r="P28" s="76">
        <v>0</v>
      </c>
    </row>
    <row r="29" spans="2:16" s="68" customFormat="1" ht="15" customHeight="1" x14ac:dyDescent="0.2">
      <c r="B29" s="75">
        <v>2015</v>
      </c>
      <c r="C29" s="227"/>
      <c r="D29" s="76">
        <v>2538</v>
      </c>
      <c r="E29" s="76">
        <v>2538</v>
      </c>
      <c r="F29" s="76">
        <v>2474</v>
      </c>
      <c r="G29" s="76">
        <v>60</v>
      </c>
      <c r="H29" s="76">
        <v>4</v>
      </c>
      <c r="I29" s="76">
        <v>0</v>
      </c>
      <c r="J29" s="76">
        <v>2538</v>
      </c>
      <c r="K29" s="76">
        <v>2474</v>
      </c>
      <c r="L29" s="76">
        <v>60</v>
      </c>
      <c r="M29" s="76">
        <v>41</v>
      </c>
      <c r="N29" s="76">
        <v>19</v>
      </c>
      <c r="O29" s="76">
        <v>4</v>
      </c>
      <c r="P29" s="76">
        <v>0</v>
      </c>
    </row>
    <row r="30" spans="2:16" s="68" customFormat="1" ht="15" customHeight="1" x14ac:dyDescent="0.2">
      <c r="B30" s="227" t="s">
        <v>203</v>
      </c>
      <c r="C30" s="227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</row>
    <row r="31" spans="2:16" s="68" customFormat="1" ht="15" customHeight="1" x14ac:dyDescent="0.2">
      <c r="B31" s="75">
        <v>2020</v>
      </c>
      <c r="C31" s="281"/>
      <c r="D31" s="76">
        <v>14003</v>
      </c>
      <c r="E31" s="76">
        <v>13984</v>
      </c>
      <c r="F31" s="76">
        <v>13274</v>
      </c>
      <c r="G31" s="76">
        <v>598</v>
      </c>
      <c r="H31" s="76">
        <v>112</v>
      </c>
      <c r="I31" s="76">
        <v>19</v>
      </c>
      <c r="J31" s="76">
        <v>14003</v>
      </c>
      <c r="K31" s="76">
        <v>13333</v>
      </c>
      <c r="L31" s="76">
        <v>557</v>
      </c>
      <c r="M31" s="76">
        <v>360</v>
      </c>
      <c r="N31" s="76">
        <v>197</v>
      </c>
      <c r="O31" s="76">
        <v>96</v>
      </c>
      <c r="P31" s="76">
        <v>17</v>
      </c>
    </row>
    <row r="32" spans="2:16" s="68" customFormat="1" ht="15" customHeight="1" x14ac:dyDescent="0.2">
      <c r="B32" s="75">
        <v>2019</v>
      </c>
      <c r="C32" s="227"/>
      <c r="D32" s="76">
        <v>14008</v>
      </c>
      <c r="E32" s="76">
        <v>13989</v>
      </c>
      <c r="F32" s="76">
        <v>13267</v>
      </c>
      <c r="G32" s="76">
        <v>599</v>
      </c>
      <c r="H32" s="76">
        <v>123</v>
      </c>
      <c r="I32" s="76">
        <v>19</v>
      </c>
      <c r="J32" s="76">
        <v>14008</v>
      </c>
      <c r="K32" s="76">
        <v>13323</v>
      </c>
      <c r="L32" s="76">
        <v>558</v>
      </c>
      <c r="M32" s="76">
        <v>358</v>
      </c>
      <c r="N32" s="76">
        <v>200</v>
      </c>
      <c r="O32" s="76">
        <v>110</v>
      </c>
      <c r="P32" s="76">
        <v>17</v>
      </c>
    </row>
    <row r="33" spans="2:16" s="68" customFormat="1" ht="15" customHeight="1" x14ac:dyDescent="0.2">
      <c r="B33" s="75">
        <v>2018</v>
      </c>
      <c r="C33" s="227"/>
      <c r="D33" s="76">
        <v>13667</v>
      </c>
      <c r="E33" s="76">
        <v>13652</v>
      </c>
      <c r="F33" s="76">
        <v>12981</v>
      </c>
      <c r="G33" s="76">
        <v>560</v>
      </c>
      <c r="H33" s="76">
        <v>111</v>
      </c>
      <c r="I33" s="76">
        <v>15</v>
      </c>
      <c r="J33" s="76">
        <v>13667</v>
      </c>
      <c r="K33" s="76">
        <v>13016</v>
      </c>
      <c r="L33" s="76">
        <v>537</v>
      </c>
      <c r="M33" s="76">
        <v>343</v>
      </c>
      <c r="N33" s="76">
        <v>194</v>
      </c>
      <c r="O33" s="76">
        <v>100</v>
      </c>
      <c r="P33" s="76">
        <v>14</v>
      </c>
    </row>
    <row r="34" spans="2:16" s="68" customFormat="1" ht="15" customHeight="1" x14ac:dyDescent="0.2">
      <c r="B34" s="75">
        <v>2017</v>
      </c>
      <c r="C34" s="227"/>
      <c r="D34" s="76">
        <v>13081</v>
      </c>
      <c r="E34" s="76">
        <v>13066</v>
      </c>
      <c r="F34" s="76">
        <v>12446</v>
      </c>
      <c r="G34" s="76">
        <v>519</v>
      </c>
      <c r="H34" s="76">
        <v>101</v>
      </c>
      <c r="I34" s="76">
        <v>15</v>
      </c>
      <c r="J34" s="76">
        <v>13081</v>
      </c>
      <c r="K34" s="76">
        <v>12475</v>
      </c>
      <c r="L34" s="76">
        <v>503</v>
      </c>
      <c r="M34" s="76">
        <v>319</v>
      </c>
      <c r="N34" s="76">
        <v>184</v>
      </c>
      <c r="O34" s="76">
        <v>89</v>
      </c>
      <c r="P34" s="76">
        <v>14</v>
      </c>
    </row>
    <row r="35" spans="2:16" s="68" customFormat="1" ht="15" customHeight="1" x14ac:dyDescent="0.2">
      <c r="B35" s="75">
        <v>2016</v>
      </c>
      <c r="C35" s="227"/>
      <c r="D35" s="76">
        <v>12397</v>
      </c>
      <c r="E35" s="76">
        <v>12383</v>
      </c>
      <c r="F35" s="76">
        <v>11806</v>
      </c>
      <c r="G35" s="76">
        <v>493</v>
      </c>
      <c r="H35" s="76">
        <v>84</v>
      </c>
      <c r="I35" s="76">
        <v>14</v>
      </c>
      <c r="J35" s="76">
        <v>12397</v>
      </c>
      <c r="K35" s="76">
        <v>11828</v>
      </c>
      <c r="L35" s="76">
        <v>477</v>
      </c>
      <c r="M35" s="76">
        <v>302</v>
      </c>
      <c r="N35" s="76">
        <v>175</v>
      </c>
      <c r="O35" s="76">
        <v>79</v>
      </c>
      <c r="P35" s="76">
        <v>13</v>
      </c>
    </row>
    <row r="36" spans="2:16" s="68" customFormat="1" ht="15" customHeight="1" x14ac:dyDescent="0.2">
      <c r="B36" s="75">
        <v>2015</v>
      </c>
      <c r="C36" s="227"/>
      <c r="D36" s="76">
        <v>12030</v>
      </c>
      <c r="E36" s="76">
        <v>12019</v>
      </c>
      <c r="F36" s="76">
        <v>11467</v>
      </c>
      <c r="G36" s="76">
        <v>468</v>
      </c>
      <c r="H36" s="76">
        <v>84</v>
      </c>
      <c r="I36" s="76">
        <v>11</v>
      </c>
      <c r="J36" s="76">
        <v>12030</v>
      </c>
      <c r="K36" s="76">
        <v>11486</v>
      </c>
      <c r="L36" s="76">
        <v>457</v>
      </c>
      <c r="M36" s="76">
        <v>300</v>
      </c>
      <c r="N36" s="76">
        <v>157</v>
      </c>
      <c r="O36" s="76">
        <v>76</v>
      </c>
      <c r="P36" s="76">
        <v>11</v>
      </c>
    </row>
    <row r="37" spans="2:16" s="68" customFormat="1" ht="15" customHeight="1" x14ac:dyDescent="0.2">
      <c r="B37" s="227" t="s">
        <v>204</v>
      </c>
      <c r="C37" s="227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</row>
    <row r="38" spans="2:16" s="68" customFormat="1" ht="15" customHeight="1" x14ac:dyDescent="0.2">
      <c r="B38" s="75">
        <v>2020</v>
      </c>
      <c r="C38" s="281"/>
      <c r="D38" s="76">
        <v>1558</v>
      </c>
      <c r="E38" s="76">
        <v>1557</v>
      </c>
      <c r="F38" s="76">
        <v>1486</v>
      </c>
      <c r="G38" s="76">
        <v>61</v>
      </c>
      <c r="H38" s="76">
        <v>10</v>
      </c>
      <c r="I38" s="76">
        <v>1</v>
      </c>
      <c r="J38" s="76">
        <v>1558</v>
      </c>
      <c r="K38" s="76">
        <v>1491</v>
      </c>
      <c r="L38" s="76">
        <v>58</v>
      </c>
      <c r="M38" s="76">
        <v>37</v>
      </c>
      <c r="N38" s="76">
        <v>21</v>
      </c>
      <c r="O38" s="76">
        <v>9</v>
      </c>
      <c r="P38" s="76">
        <v>0</v>
      </c>
    </row>
    <row r="39" spans="2:16" s="68" customFormat="1" ht="15" customHeight="1" x14ac:dyDescent="0.2">
      <c r="B39" s="75">
        <v>2019</v>
      </c>
      <c r="C39" s="227"/>
      <c r="D39" s="76">
        <v>1574</v>
      </c>
      <c r="E39" s="76">
        <v>1573</v>
      </c>
      <c r="F39" s="76">
        <v>1504</v>
      </c>
      <c r="G39" s="76">
        <v>58</v>
      </c>
      <c r="H39" s="76">
        <v>11</v>
      </c>
      <c r="I39" s="76">
        <v>1</v>
      </c>
      <c r="J39" s="76">
        <v>1574</v>
      </c>
      <c r="K39" s="76">
        <v>1508</v>
      </c>
      <c r="L39" s="76">
        <v>57</v>
      </c>
      <c r="M39" s="76">
        <v>37</v>
      </c>
      <c r="N39" s="76">
        <v>20</v>
      </c>
      <c r="O39" s="76">
        <v>9</v>
      </c>
      <c r="P39" s="76">
        <v>0</v>
      </c>
    </row>
    <row r="40" spans="2:16" s="68" customFormat="1" ht="15" customHeight="1" x14ac:dyDescent="0.2">
      <c r="B40" s="75">
        <v>2018</v>
      </c>
      <c r="C40" s="227"/>
      <c r="D40" s="76">
        <v>1513</v>
      </c>
      <c r="E40" s="76">
        <v>1512</v>
      </c>
      <c r="F40" s="76">
        <v>1450</v>
      </c>
      <c r="G40" s="76">
        <v>52</v>
      </c>
      <c r="H40" s="76">
        <v>10</v>
      </c>
      <c r="I40" s="76">
        <v>1</v>
      </c>
      <c r="J40" s="76">
        <v>1513</v>
      </c>
      <c r="K40" s="76">
        <v>1453</v>
      </c>
      <c r="L40" s="76">
        <v>52</v>
      </c>
      <c r="M40" s="76">
        <v>29</v>
      </c>
      <c r="N40" s="76">
        <v>23</v>
      </c>
      <c r="O40" s="76">
        <v>8</v>
      </c>
      <c r="P40" s="76">
        <v>0</v>
      </c>
    </row>
    <row r="41" spans="2:16" s="68" customFormat="1" ht="15" customHeight="1" x14ac:dyDescent="0.2">
      <c r="B41" s="75">
        <v>2017</v>
      </c>
      <c r="C41" s="227"/>
      <c r="D41" s="76">
        <v>1431</v>
      </c>
      <c r="E41" s="76">
        <v>1431</v>
      </c>
      <c r="F41" s="76">
        <v>1376</v>
      </c>
      <c r="G41" s="76">
        <v>47</v>
      </c>
      <c r="H41" s="76">
        <v>8</v>
      </c>
      <c r="I41" s="76">
        <v>0</v>
      </c>
      <c r="J41" s="76">
        <v>1431</v>
      </c>
      <c r="K41" s="76">
        <v>1379</v>
      </c>
      <c r="L41" s="76">
        <v>46</v>
      </c>
      <c r="M41" s="76">
        <v>26</v>
      </c>
      <c r="N41" s="76">
        <v>20</v>
      </c>
      <c r="O41" s="76">
        <v>6</v>
      </c>
      <c r="P41" s="76">
        <v>0</v>
      </c>
    </row>
    <row r="42" spans="2:16" s="68" customFormat="1" ht="15" customHeight="1" x14ac:dyDescent="0.2">
      <c r="B42" s="75">
        <v>2016</v>
      </c>
      <c r="C42" s="227"/>
      <c r="D42" s="76">
        <v>1343</v>
      </c>
      <c r="E42" s="76">
        <v>1343</v>
      </c>
      <c r="F42" s="76">
        <v>1291</v>
      </c>
      <c r="G42" s="76">
        <v>47</v>
      </c>
      <c r="H42" s="76">
        <v>5</v>
      </c>
      <c r="I42" s="76">
        <v>0</v>
      </c>
      <c r="J42" s="76">
        <v>1343</v>
      </c>
      <c r="K42" s="76">
        <v>1293</v>
      </c>
      <c r="L42" s="76">
        <v>47</v>
      </c>
      <c r="M42" s="76">
        <v>29</v>
      </c>
      <c r="N42" s="76">
        <v>18</v>
      </c>
      <c r="O42" s="76">
        <v>3</v>
      </c>
      <c r="P42" s="76">
        <v>0</v>
      </c>
    </row>
    <row r="43" spans="2:16" s="68" customFormat="1" ht="15" customHeight="1" x14ac:dyDescent="0.2">
      <c r="B43" s="75">
        <v>2015</v>
      </c>
      <c r="C43" s="227"/>
      <c r="D43" s="76">
        <v>1346</v>
      </c>
      <c r="E43" s="76">
        <v>1346</v>
      </c>
      <c r="F43" s="76">
        <v>1296</v>
      </c>
      <c r="G43" s="76">
        <v>46</v>
      </c>
      <c r="H43" s="76">
        <v>4</v>
      </c>
      <c r="I43" s="76">
        <v>0</v>
      </c>
      <c r="J43" s="76">
        <v>1346</v>
      </c>
      <c r="K43" s="76">
        <v>1300</v>
      </c>
      <c r="L43" s="76">
        <v>44</v>
      </c>
      <c r="M43" s="76">
        <v>24</v>
      </c>
      <c r="N43" s="76">
        <v>20</v>
      </c>
      <c r="O43" s="76">
        <v>2</v>
      </c>
      <c r="P43" s="76">
        <v>0</v>
      </c>
    </row>
    <row r="44" spans="2:16" s="68" customFormat="1" ht="15" customHeight="1" x14ac:dyDescent="0.2">
      <c r="B44" s="258" t="s">
        <v>205</v>
      </c>
      <c r="C44" s="173"/>
      <c r="D44" s="173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</row>
    <row r="45" spans="2:16" s="68" customFormat="1" ht="15" customHeight="1" x14ac:dyDescent="0.2">
      <c r="B45" s="75">
        <v>2020</v>
      </c>
      <c r="C45" s="173"/>
      <c r="D45" s="76">
        <v>1482</v>
      </c>
      <c r="E45" s="76">
        <v>1482</v>
      </c>
      <c r="F45" s="76">
        <v>1466</v>
      </c>
      <c r="G45" s="76">
        <v>14</v>
      </c>
      <c r="H45" s="76">
        <v>2</v>
      </c>
      <c r="I45" s="76">
        <v>0</v>
      </c>
      <c r="J45" s="76">
        <v>1482</v>
      </c>
      <c r="K45" s="76">
        <v>1467</v>
      </c>
      <c r="L45" s="76">
        <v>13</v>
      </c>
      <c r="M45" s="76">
        <v>9</v>
      </c>
      <c r="N45" s="76">
        <v>4</v>
      </c>
      <c r="O45" s="76">
        <v>2</v>
      </c>
      <c r="P45" s="76">
        <v>0</v>
      </c>
    </row>
    <row r="46" spans="2:16" s="68" customFormat="1" ht="15" customHeight="1" x14ac:dyDescent="0.2">
      <c r="B46" s="75">
        <v>2019</v>
      </c>
      <c r="C46" s="227"/>
      <c r="D46" s="76">
        <v>1467</v>
      </c>
      <c r="E46" s="76">
        <v>1467</v>
      </c>
      <c r="F46" s="76">
        <v>1447</v>
      </c>
      <c r="G46" s="76">
        <v>18</v>
      </c>
      <c r="H46" s="76">
        <v>2</v>
      </c>
      <c r="I46" s="76">
        <v>0</v>
      </c>
      <c r="J46" s="76">
        <v>1467</v>
      </c>
      <c r="K46" s="76">
        <v>1448</v>
      </c>
      <c r="L46" s="76">
        <v>17</v>
      </c>
      <c r="M46" s="76">
        <v>14</v>
      </c>
      <c r="N46" s="76">
        <v>3</v>
      </c>
      <c r="O46" s="76">
        <v>2</v>
      </c>
      <c r="P46" s="76">
        <v>0</v>
      </c>
    </row>
    <row r="47" spans="2:16" s="68" customFormat="1" ht="15" customHeight="1" x14ac:dyDescent="0.2">
      <c r="B47" s="75">
        <v>2018</v>
      </c>
      <c r="C47" s="227"/>
      <c r="D47" s="76">
        <v>1408</v>
      </c>
      <c r="E47" s="76">
        <v>1408</v>
      </c>
      <c r="F47" s="76">
        <v>1392</v>
      </c>
      <c r="G47" s="76">
        <v>14</v>
      </c>
      <c r="H47" s="76">
        <v>2</v>
      </c>
      <c r="I47" s="76">
        <v>0</v>
      </c>
      <c r="J47" s="76">
        <v>1408</v>
      </c>
      <c r="K47" s="76">
        <v>1393</v>
      </c>
      <c r="L47" s="76">
        <v>13</v>
      </c>
      <c r="M47" s="76">
        <v>11</v>
      </c>
      <c r="N47" s="76">
        <v>2</v>
      </c>
      <c r="O47" s="76">
        <v>2</v>
      </c>
      <c r="P47" s="76">
        <v>0</v>
      </c>
    </row>
    <row r="48" spans="2:16" s="68" customFormat="1" ht="15" customHeight="1" x14ac:dyDescent="0.2">
      <c r="B48" s="75">
        <v>2017</v>
      </c>
      <c r="C48" s="227"/>
      <c r="D48" s="76">
        <v>1302</v>
      </c>
      <c r="E48" s="76">
        <v>1302</v>
      </c>
      <c r="F48" s="76">
        <v>1290</v>
      </c>
      <c r="G48" s="76">
        <v>11</v>
      </c>
      <c r="H48" s="76">
        <v>1</v>
      </c>
      <c r="I48" s="76">
        <v>0</v>
      </c>
      <c r="J48" s="76">
        <v>1302</v>
      </c>
      <c r="K48" s="76">
        <v>1291</v>
      </c>
      <c r="L48" s="76">
        <v>10</v>
      </c>
      <c r="M48" s="76">
        <v>7</v>
      </c>
      <c r="N48" s="76">
        <v>3</v>
      </c>
      <c r="O48" s="76">
        <v>1</v>
      </c>
      <c r="P48" s="76">
        <v>0</v>
      </c>
    </row>
    <row r="49" spans="2:16" s="68" customFormat="1" ht="15" customHeight="1" x14ac:dyDescent="0.2">
      <c r="B49" s="75">
        <v>2016</v>
      </c>
      <c r="C49" s="227"/>
      <c r="D49" s="76">
        <v>1244</v>
      </c>
      <c r="E49" s="76">
        <v>1244</v>
      </c>
      <c r="F49" s="76">
        <v>1230</v>
      </c>
      <c r="G49" s="76">
        <v>14</v>
      </c>
      <c r="H49" s="76">
        <v>0</v>
      </c>
      <c r="I49" s="76">
        <v>0</v>
      </c>
      <c r="J49" s="76">
        <v>1244</v>
      </c>
      <c r="K49" s="76">
        <v>1231</v>
      </c>
      <c r="L49" s="76">
        <v>13</v>
      </c>
      <c r="M49" s="76">
        <v>9</v>
      </c>
      <c r="N49" s="76">
        <v>4</v>
      </c>
      <c r="O49" s="76">
        <v>0</v>
      </c>
      <c r="P49" s="76">
        <v>0</v>
      </c>
    </row>
    <row r="50" spans="2:16" s="68" customFormat="1" ht="15" customHeight="1" x14ac:dyDescent="0.2">
      <c r="B50" s="75">
        <v>2015</v>
      </c>
      <c r="C50" s="227"/>
      <c r="D50" s="76">
        <v>1160</v>
      </c>
      <c r="E50" s="76">
        <v>1160</v>
      </c>
      <c r="F50" s="76">
        <v>1143</v>
      </c>
      <c r="G50" s="76">
        <v>17</v>
      </c>
      <c r="H50" s="76">
        <v>0</v>
      </c>
      <c r="I50" s="76">
        <v>0</v>
      </c>
      <c r="J50" s="76">
        <v>1160</v>
      </c>
      <c r="K50" s="76">
        <v>1144</v>
      </c>
      <c r="L50" s="76">
        <v>16</v>
      </c>
      <c r="M50" s="76">
        <v>14</v>
      </c>
      <c r="N50" s="76">
        <v>2</v>
      </c>
      <c r="O50" s="76">
        <v>0</v>
      </c>
      <c r="P50" s="76">
        <v>0</v>
      </c>
    </row>
    <row r="51" spans="2:16" s="68" customFormat="1" ht="15" customHeight="1" x14ac:dyDescent="0.2">
      <c r="B51" s="258" t="s">
        <v>206</v>
      </c>
      <c r="C51" s="173"/>
      <c r="D51" s="173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</row>
    <row r="52" spans="2:16" s="68" customFormat="1" ht="15" customHeight="1" x14ac:dyDescent="0.2">
      <c r="B52" s="75">
        <v>2020</v>
      </c>
      <c r="C52" s="173"/>
      <c r="D52" s="76">
        <v>329</v>
      </c>
      <c r="E52" s="76">
        <v>329</v>
      </c>
      <c r="F52" s="76">
        <v>320</v>
      </c>
      <c r="G52" s="76">
        <v>8</v>
      </c>
      <c r="H52" s="76">
        <v>1</v>
      </c>
      <c r="I52" s="76">
        <v>0</v>
      </c>
      <c r="J52" s="76">
        <v>329</v>
      </c>
      <c r="K52" s="76">
        <v>320</v>
      </c>
      <c r="L52" s="76">
        <v>8</v>
      </c>
      <c r="M52" s="76">
        <v>5</v>
      </c>
      <c r="N52" s="76">
        <v>3</v>
      </c>
      <c r="O52" s="76">
        <v>1</v>
      </c>
      <c r="P52" s="76">
        <v>0</v>
      </c>
    </row>
    <row r="53" spans="2:16" s="68" customFormat="1" ht="15" customHeight="1" x14ac:dyDescent="0.2">
      <c r="B53" s="75">
        <v>2019</v>
      </c>
      <c r="C53" s="227"/>
      <c r="D53" s="76">
        <v>325</v>
      </c>
      <c r="E53" s="76">
        <v>325</v>
      </c>
      <c r="F53" s="76">
        <v>313</v>
      </c>
      <c r="G53" s="76">
        <v>12</v>
      </c>
      <c r="H53" s="76">
        <v>0</v>
      </c>
      <c r="I53" s="76">
        <v>0</v>
      </c>
      <c r="J53" s="76">
        <v>325</v>
      </c>
      <c r="K53" s="76">
        <v>313</v>
      </c>
      <c r="L53" s="76">
        <v>12</v>
      </c>
      <c r="M53" s="76">
        <v>9</v>
      </c>
      <c r="N53" s="76">
        <v>3</v>
      </c>
      <c r="O53" s="76">
        <v>0</v>
      </c>
      <c r="P53" s="76">
        <v>0</v>
      </c>
    </row>
    <row r="54" spans="2:16" s="68" customFormat="1" ht="15" customHeight="1" x14ac:dyDescent="0.2">
      <c r="B54" s="75">
        <v>2018</v>
      </c>
      <c r="C54" s="227"/>
      <c r="D54" s="76">
        <v>319</v>
      </c>
      <c r="E54" s="76">
        <v>319</v>
      </c>
      <c r="F54" s="76">
        <v>306</v>
      </c>
      <c r="G54" s="76">
        <v>13</v>
      </c>
      <c r="H54" s="76">
        <v>0</v>
      </c>
      <c r="I54" s="76">
        <v>0</v>
      </c>
      <c r="J54" s="76">
        <v>319</v>
      </c>
      <c r="K54" s="76">
        <v>307</v>
      </c>
      <c r="L54" s="76">
        <v>12</v>
      </c>
      <c r="M54" s="76">
        <v>7</v>
      </c>
      <c r="N54" s="76">
        <v>5</v>
      </c>
      <c r="O54" s="76">
        <v>0</v>
      </c>
      <c r="P54" s="76">
        <v>0</v>
      </c>
    </row>
    <row r="55" spans="2:16" s="68" customFormat="1" ht="15" customHeight="1" x14ac:dyDescent="0.2">
      <c r="B55" s="75">
        <v>2017</v>
      </c>
      <c r="C55" s="227"/>
      <c r="D55" s="76">
        <v>307</v>
      </c>
      <c r="E55" s="76">
        <v>307</v>
      </c>
      <c r="F55" s="76">
        <v>297</v>
      </c>
      <c r="G55" s="76">
        <v>10</v>
      </c>
      <c r="H55" s="76">
        <v>0</v>
      </c>
      <c r="I55" s="76">
        <v>0</v>
      </c>
      <c r="J55" s="76">
        <v>307</v>
      </c>
      <c r="K55" s="76">
        <v>297</v>
      </c>
      <c r="L55" s="76">
        <v>10</v>
      </c>
      <c r="M55" s="76">
        <v>6</v>
      </c>
      <c r="N55" s="76">
        <v>4</v>
      </c>
      <c r="O55" s="76">
        <v>0</v>
      </c>
      <c r="P55" s="76">
        <v>0</v>
      </c>
    </row>
    <row r="56" spans="2:16" s="68" customFormat="1" ht="15" customHeight="1" x14ac:dyDescent="0.2">
      <c r="B56" s="75">
        <v>2016</v>
      </c>
      <c r="C56" s="227"/>
      <c r="D56" s="76">
        <v>268</v>
      </c>
      <c r="E56" s="76">
        <v>268</v>
      </c>
      <c r="F56" s="76">
        <v>257</v>
      </c>
      <c r="G56" s="76">
        <v>11</v>
      </c>
      <c r="H56" s="76">
        <v>0</v>
      </c>
      <c r="I56" s="76">
        <v>0</v>
      </c>
      <c r="J56" s="76">
        <v>268</v>
      </c>
      <c r="K56" s="76">
        <v>258</v>
      </c>
      <c r="L56" s="76">
        <v>10</v>
      </c>
      <c r="M56" s="76">
        <v>7</v>
      </c>
      <c r="N56" s="76">
        <v>3</v>
      </c>
      <c r="O56" s="76">
        <v>0</v>
      </c>
      <c r="P56" s="76">
        <v>0</v>
      </c>
    </row>
    <row r="57" spans="2:16" s="68" customFormat="1" ht="15" customHeight="1" x14ac:dyDescent="0.2">
      <c r="B57" s="75">
        <v>2015</v>
      </c>
      <c r="C57" s="227"/>
      <c r="D57" s="76">
        <v>271</v>
      </c>
      <c r="E57" s="76">
        <v>271</v>
      </c>
      <c r="F57" s="76">
        <v>262</v>
      </c>
      <c r="G57" s="76">
        <v>9</v>
      </c>
      <c r="H57" s="76">
        <v>0</v>
      </c>
      <c r="I57" s="76">
        <v>0</v>
      </c>
      <c r="J57" s="76">
        <v>271</v>
      </c>
      <c r="K57" s="76">
        <v>262</v>
      </c>
      <c r="L57" s="76">
        <v>9</v>
      </c>
      <c r="M57" s="76">
        <v>6</v>
      </c>
      <c r="N57" s="76">
        <v>3</v>
      </c>
      <c r="O57" s="76">
        <v>0</v>
      </c>
      <c r="P57" s="76">
        <v>0</v>
      </c>
    </row>
    <row r="58" spans="2:16" s="68" customFormat="1" ht="15" customHeight="1" x14ac:dyDescent="0.2">
      <c r="B58" s="258" t="s">
        <v>208</v>
      </c>
      <c r="C58" s="173"/>
      <c r="D58" s="173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</row>
    <row r="59" spans="2:16" s="68" customFormat="1" ht="15" customHeight="1" x14ac:dyDescent="0.2">
      <c r="B59" s="75">
        <v>2020</v>
      </c>
      <c r="C59" s="173"/>
      <c r="D59" s="76">
        <v>1203</v>
      </c>
      <c r="E59" s="76">
        <v>1203</v>
      </c>
      <c r="F59" s="76">
        <v>1167</v>
      </c>
      <c r="G59" s="76">
        <v>33</v>
      </c>
      <c r="H59" s="76">
        <v>3</v>
      </c>
      <c r="I59" s="76">
        <v>0</v>
      </c>
      <c r="J59" s="76">
        <v>1203</v>
      </c>
      <c r="K59" s="76">
        <v>1167</v>
      </c>
      <c r="L59" s="76">
        <v>33</v>
      </c>
      <c r="M59" s="76">
        <v>23</v>
      </c>
      <c r="N59" s="76">
        <v>10</v>
      </c>
      <c r="O59" s="76">
        <v>3</v>
      </c>
      <c r="P59" s="76">
        <v>0</v>
      </c>
    </row>
    <row r="60" spans="2:16" s="68" customFormat="1" ht="15" customHeight="1" x14ac:dyDescent="0.2">
      <c r="B60" s="75">
        <v>2019</v>
      </c>
      <c r="C60" s="227"/>
      <c r="D60" s="76">
        <v>1200</v>
      </c>
      <c r="E60" s="76">
        <v>1200</v>
      </c>
      <c r="F60" s="76">
        <v>1162</v>
      </c>
      <c r="G60" s="76">
        <v>35</v>
      </c>
      <c r="H60" s="76">
        <v>3</v>
      </c>
      <c r="I60" s="76">
        <v>0</v>
      </c>
      <c r="J60" s="76">
        <v>1200</v>
      </c>
      <c r="K60" s="76">
        <v>1162</v>
      </c>
      <c r="L60" s="76">
        <v>35</v>
      </c>
      <c r="M60" s="76">
        <v>27</v>
      </c>
      <c r="N60" s="76">
        <v>8</v>
      </c>
      <c r="O60" s="76">
        <v>3</v>
      </c>
      <c r="P60" s="76">
        <v>0</v>
      </c>
    </row>
    <row r="61" spans="2:16" s="68" customFormat="1" ht="15" customHeight="1" x14ac:dyDescent="0.2">
      <c r="B61" s="75">
        <v>2018</v>
      </c>
      <c r="C61" s="227"/>
      <c r="D61" s="76">
        <v>1173</v>
      </c>
      <c r="E61" s="76">
        <v>1173</v>
      </c>
      <c r="F61" s="76">
        <v>1140</v>
      </c>
      <c r="G61" s="76">
        <v>31</v>
      </c>
      <c r="H61" s="76">
        <v>2</v>
      </c>
      <c r="I61" s="76">
        <v>0</v>
      </c>
      <c r="J61" s="76">
        <v>1173</v>
      </c>
      <c r="K61" s="76">
        <v>1140</v>
      </c>
      <c r="L61" s="76">
        <v>31</v>
      </c>
      <c r="M61" s="76">
        <v>22</v>
      </c>
      <c r="N61" s="76">
        <v>9</v>
      </c>
      <c r="O61" s="76">
        <v>2</v>
      </c>
      <c r="P61" s="76">
        <v>0</v>
      </c>
    </row>
    <row r="62" spans="2:16" s="68" customFormat="1" ht="15" customHeight="1" x14ac:dyDescent="0.2">
      <c r="B62" s="75">
        <v>2017</v>
      </c>
      <c r="C62" s="227"/>
      <c r="D62" s="76">
        <v>1085</v>
      </c>
      <c r="E62" s="76">
        <v>1085</v>
      </c>
      <c r="F62" s="76">
        <v>1053</v>
      </c>
      <c r="G62" s="76">
        <v>30</v>
      </c>
      <c r="H62" s="76">
        <v>2</v>
      </c>
      <c r="I62" s="76">
        <v>0</v>
      </c>
      <c r="J62" s="76">
        <v>1085</v>
      </c>
      <c r="K62" s="76">
        <v>1053</v>
      </c>
      <c r="L62" s="76">
        <v>30</v>
      </c>
      <c r="M62" s="76">
        <v>22</v>
      </c>
      <c r="N62" s="76">
        <v>8</v>
      </c>
      <c r="O62" s="76">
        <v>2</v>
      </c>
      <c r="P62" s="76">
        <v>0</v>
      </c>
    </row>
    <row r="63" spans="2:16" s="68" customFormat="1" ht="15" customHeight="1" x14ac:dyDescent="0.2">
      <c r="B63" s="75">
        <v>2016</v>
      </c>
      <c r="C63" s="227"/>
      <c r="D63" s="76">
        <v>1040</v>
      </c>
      <c r="E63" s="76">
        <v>1040</v>
      </c>
      <c r="F63" s="76">
        <v>1011</v>
      </c>
      <c r="G63" s="76">
        <v>27</v>
      </c>
      <c r="H63" s="76">
        <v>2</v>
      </c>
      <c r="I63" s="76">
        <v>0</v>
      </c>
      <c r="J63" s="76">
        <v>1040</v>
      </c>
      <c r="K63" s="76">
        <v>1011</v>
      </c>
      <c r="L63" s="76">
        <v>27</v>
      </c>
      <c r="M63" s="76">
        <v>20</v>
      </c>
      <c r="N63" s="76">
        <v>7</v>
      </c>
      <c r="O63" s="76">
        <v>2</v>
      </c>
      <c r="P63" s="76">
        <v>0</v>
      </c>
    </row>
    <row r="64" spans="2:16" s="68" customFormat="1" ht="15" customHeight="1" x14ac:dyDescent="0.2">
      <c r="B64" s="75">
        <v>2015</v>
      </c>
      <c r="C64" s="227"/>
      <c r="D64" s="76">
        <v>980</v>
      </c>
      <c r="E64" s="76">
        <v>980</v>
      </c>
      <c r="F64" s="76">
        <v>952</v>
      </c>
      <c r="G64" s="76">
        <v>26</v>
      </c>
      <c r="H64" s="76">
        <v>2</v>
      </c>
      <c r="I64" s="76">
        <v>0</v>
      </c>
      <c r="J64" s="76">
        <v>980</v>
      </c>
      <c r="K64" s="76">
        <v>952</v>
      </c>
      <c r="L64" s="76">
        <v>26</v>
      </c>
      <c r="M64" s="76">
        <v>19</v>
      </c>
      <c r="N64" s="76">
        <v>7</v>
      </c>
      <c r="O64" s="76">
        <v>2</v>
      </c>
      <c r="P64" s="76">
        <v>0</v>
      </c>
    </row>
    <row r="65" spans="2:16" s="68" customFormat="1" ht="15" customHeight="1" x14ac:dyDescent="0.2">
      <c r="B65" s="258" t="s">
        <v>209</v>
      </c>
      <c r="C65" s="173"/>
      <c r="D65" s="173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</row>
    <row r="66" spans="2:16" s="68" customFormat="1" ht="15" customHeight="1" x14ac:dyDescent="0.2">
      <c r="B66" s="75">
        <v>2020</v>
      </c>
      <c r="C66" s="173"/>
      <c r="D66" s="76">
        <v>3751</v>
      </c>
      <c r="E66" s="76">
        <v>3751</v>
      </c>
      <c r="F66" s="76">
        <v>3639</v>
      </c>
      <c r="G66" s="76">
        <v>98</v>
      </c>
      <c r="H66" s="76">
        <v>14</v>
      </c>
      <c r="I66" s="76">
        <v>0</v>
      </c>
      <c r="J66" s="76">
        <v>3751</v>
      </c>
      <c r="K66" s="76">
        <v>3645</v>
      </c>
      <c r="L66" s="76">
        <v>93</v>
      </c>
      <c r="M66" s="76">
        <v>60</v>
      </c>
      <c r="N66" s="76">
        <v>33</v>
      </c>
      <c r="O66" s="76">
        <v>13</v>
      </c>
      <c r="P66" s="76">
        <v>0</v>
      </c>
    </row>
    <row r="67" spans="2:16" s="68" customFormat="1" ht="15" customHeight="1" x14ac:dyDescent="0.2">
      <c r="B67" s="75">
        <v>2019</v>
      </c>
      <c r="C67" s="227"/>
      <c r="D67" s="76">
        <v>3732</v>
      </c>
      <c r="E67" s="76">
        <v>3732</v>
      </c>
      <c r="F67" s="76">
        <v>3626</v>
      </c>
      <c r="G67" s="76">
        <v>93</v>
      </c>
      <c r="H67" s="76">
        <v>13</v>
      </c>
      <c r="I67" s="76">
        <v>0</v>
      </c>
      <c r="J67" s="76">
        <v>3732</v>
      </c>
      <c r="K67" s="76">
        <v>3630</v>
      </c>
      <c r="L67" s="76">
        <v>90</v>
      </c>
      <c r="M67" s="76">
        <v>56</v>
      </c>
      <c r="N67" s="76">
        <v>34</v>
      </c>
      <c r="O67" s="76">
        <v>12</v>
      </c>
      <c r="P67" s="76">
        <v>0</v>
      </c>
    </row>
    <row r="68" spans="2:16" s="68" customFormat="1" ht="15" customHeight="1" x14ac:dyDescent="0.2">
      <c r="B68" s="75">
        <v>2018</v>
      </c>
      <c r="C68" s="227"/>
      <c r="D68" s="76">
        <v>3630</v>
      </c>
      <c r="E68" s="76">
        <v>3630</v>
      </c>
      <c r="F68" s="76">
        <v>3530</v>
      </c>
      <c r="G68" s="76">
        <v>87</v>
      </c>
      <c r="H68" s="76">
        <v>13</v>
      </c>
      <c r="I68" s="76">
        <v>0</v>
      </c>
      <c r="J68" s="76">
        <v>3630</v>
      </c>
      <c r="K68" s="76">
        <v>3534</v>
      </c>
      <c r="L68" s="76">
        <v>84</v>
      </c>
      <c r="M68" s="76">
        <v>51</v>
      </c>
      <c r="N68" s="76">
        <v>33</v>
      </c>
      <c r="O68" s="76">
        <v>12</v>
      </c>
      <c r="P68" s="76">
        <v>0</v>
      </c>
    </row>
    <row r="69" spans="2:16" s="68" customFormat="1" ht="15" customHeight="1" x14ac:dyDescent="0.2">
      <c r="B69" s="75">
        <v>2017</v>
      </c>
      <c r="C69" s="227"/>
      <c r="D69" s="76">
        <v>3431</v>
      </c>
      <c r="E69" s="76">
        <v>3431</v>
      </c>
      <c r="F69" s="76">
        <v>3340</v>
      </c>
      <c r="G69" s="76">
        <v>78</v>
      </c>
      <c r="H69" s="76">
        <v>13</v>
      </c>
      <c r="I69" s="76">
        <v>0</v>
      </c>
      <c r="J69" s="76">
        <v>3431</v>
      </c>
      <c r="K69" s="76">
        <v>3343</v>
      </c>
      <c r="L69" s="76">
        <v>76</v>
      </c>
      <c r="M69" s="76">
        <v>50</v>
      </c>
      <c r="N69" s="76">
        <v>26</v>
      </c>
      <c r="O69" s="76">
        <v>12</v>
      </c>
      <c r="P69" s="76">
        <v>0</v>
      </c>
    </row>
    <row r="70" spans="2:16" s="68" customFormat="1" ht="15" customHeight="1" x14ac:dyDescent="0.2">
      <c r="B70" s="75">
        <v>2016</v>
      </c>
      <c r="C70" s="227"/>
      <c r="D70" s="76">
        <v>3277</v>
      </c>
      <c r="E70" s="76">
        <v>3277</v>
      </c>
      <c r="F70" s="76">
        <v>3187</v>
      </c>
      <c r="G70" s="76">
        <v>78</v>
      </c>
      <c r="H70" s="76">
        <v>12</v>
      </c>
      <c r="I70" s="76">
        <v>0</v>
      </c>
      <c r="J70" s="76">
        <v>3277</v>
      </c>
      <c r="K70" s="76">
        <v>3189</v>
      </c>
      <c r="L70" s="76">
        <v>77</v>
      </c>
      <c r="M70" s="76">
        <v>48</v>
      </c>
      <c r="N70" s="76">
        <v>29</v>
      </c>
      <c r="O70" s="76">
        <v>11</v>
      </c>
      <c r="P70" s="76">
        <v>0</v>
      </c>
    </row>
    <row r="71" spans="2:16" s="68" customFormat="1" ht="15" customHeight="1" x14ac:dyDescent="0.2">
      <c r="B71" s="75">
        <v>2015</v>
      </c>
      <c r="C71" s="227"/>
      <c r="D71" s="76">
        <v>3186</v>
      </c>
      <c r="E71" s="76">
        <v>3186</v>
      </c>
      <c r="F71" s="76">
        <v>3094</v>
      </c>
      <c r="G71" s="76">
        <v>79</v>
      </c>
      <c r="H71" s="76">
        <v>13</v>
      </c>
      <c r="I71" s="76">
        <v>0</v>
      </c>
      <c r="J71" s="76">
        <v>3186</v>
      </c>
      <c r="K71" s="76">
        <v>3095</v>
      </c>
      <c r="L71" s="76">
        <v>79</v>
      </c>
      <c r="M71" s="76">
        <v>49</v>
      </c>
      <c r="N71" s="76">
        <v>30</v>
      </c>
      <c r="O71" s="76">
        <v>12</v>
      </c>
      <c r="P71" s="76">
        <v>0</v>
      </c>
    </row>
    <row r="72" spans="2:16" s="68" customFormat="1" ht="15" customHeight="1" x14ac:dyDescent="0.2">
      <c r="B72" s="227" t="s">
        <v>210</v>
      </c>
      <c r="C72" s="227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</row>
    <row r="73" spans="2:16" s="68" customFormat="1" ht="15" customHeight="1" x14ac:dyDescent="0.2">
      <c r="B73" s="75">
        <v>2020</v>
      </c>
      <c r="C73" s="281"/>
      <c r="D73" s="76">
        <v>666</v>
      </c>
      <c r="E73" s="76">
        <v>666</v>
      </c>
      <c r="F73" s="76">
        <v>657</v>
      </c>
      <c r="G73" s="76">
        <v>8</v>
      </c>
      <c r="H73" s="76">
        <v>1</v>
      </c>
      <c r="I73" s="76">
        <v>0</v>
      </c>
      <c r="J73" s="76">
        <v>666</v>
      </c>
      <c r="K73" s="76">
        <v>657</v>
      </c>
      <c r="L73" s="76">
        <v>8</v>
      </c>
      <c r="M73" s="76">
        <v>6</v>
      </c>
      <c r="N73" s="76">
        <v>2</v>
      </c>
      <c r="O73" s="76">
        <v>1</v>
      </c>
      <c r="P73" s="76">
        <v>0</v>
      </c>
    </row>
    <row r="74" spans="2:16" s="68" customFormat="1" ht="15" customHeight="1" x14ac:dyDescent="0.2">
      <c r="B74" s="75">
        <v>2019</v>
      </c>
      <c r="C74" s="227"/>
      <c r="D74" s="76">
        <v>651</v>
      </c>
      <c r="E74" s="76">
        <v>651</v>
      </c>
      <c r="F74" s="76">
        <v>643</v>
      </c>
      <c r="G74" s="76">
        <v>7</v>
      </c>
      <c r="H74" s="76">
        <v>1</v>
      </c>
      <c r="I74" s="76">
        <v>0</v>
      </c>
      <c r="J74" s="76">
        <v>651</v>
      </c>
      <c r="K74" s="76">
        <v>643</v>
      </c>
      <c r="L74" s="76">
        <v>7</v>
      </c>
      <c r="M74" s="76">
        <v>4</v>
      </c>
      <c r="N74" s="76">
        <v>3</v>
      </c>
      <c r="O74" s="76">
        <v>1</v>
      </c>
      <c r="P74" s="76">
        <v>0</v>
      </c>
    </row>
    <row r="75" spans="2:16" s="68" customFormat="1" ht="15" customHeight="1" x14ac:dyDescent="0.2">
      <c r="B75" s="75">
        <v>2018</v>
      </c>
      <c r="C75" s="227"/>
      <c r="D75" s="76">
        <v>632</v>
      </c>
      <c r="E75" s="76">
        <v>632</v>
      </c>
      <c r="F75" s="76">
        <v>625</v>
      </c>
      <c r="G75" s="76">
        <v>6</v>
      </c>
      <c r="H75" s="76">
        <v>1</v>
      </c>
      <c r="I75" s="76">
        <v>0</v>
      </c>
      <c r="J75" s="76">
        <v>632</v>
      </c>
      <c r="K75" s="76">
        <v>625</v>
      </c>
      <c r="L75" s="76">
        <v>6</v>
      </c>
      <c r="M75" s="76">
        <v>5</v>
      </c>
      <c r="N75" s="76">
        <v>1</v>
      </c>
      <c r="O75" s="76">
        <v>1</v>
      </c>
      <c r="P75" s="76">
        <v>0</v>
      </c>
    </row>
    <row r="76" spans="2:16" s="68" customFormat="1" ht="15" customHeight="1" x14ac:dyDescent="0.2">
      <c r="B76" s="75">
        <v>2017</v>
      </c>
      <c r="C76" s="227"/>
      <c r="D76" s="76">
        <v>595</v>
      </c>
      <c r="E76" s="76">
        <v>595</v>
      </c>
      <c r="F76" s="76">
        <v>589</v>
      </c>
      <c r="G76" s="76">
        <v>5</v>
      </c>
      <c r="H76" s="76">
        <v>1</v>
      </c>
      <c r="I76" s="76">
        <v>0</v>
      </c>
      <c r="J76" s="76">
        <v>595</v>
      </c>
      <c r="K76" s="76">
        <v>589</v>
      </c>
      <c r="L76" s="76">
        <v>5</v>
      </c>
      <c r="M76" s="76">
        <v>4</v>
      </c>
      <c r="N76" s="76">
        <v>1</v>
      </c>
      <c r="O76" s="76">
        <v>1</v>
      </c>
      <c r="P76" s="76">
        <v>0</v>
      </c>
    </row>
    <row r="77" spans="2:16" s="68" customFormat="1" ht="15" customHeight="1" x14ac:dyDescent="0.2">
      <c r="B77" s="75">
        <v>2016</v>
      </c>
      <c r="C77" s="227"/>
      <c r="D77" s="76">
        <v>586</v>
      </c>
      <c r="E77" s="76">
        <v>586</v>
      </c>
      <c r="F77" s="76">
        <v>580</v>
      </c>
      <c r="G77" s="76">
        <v>5</v>
      </c>
      <c r="H77" s="76">
        <v>1</v>
      </c>
      <c r="I77" s="76">
        <v>0</v>
      </c>
      <c r="J77" s="76">
        <v>586</v>
      </c>
      <c r="K77" s="76">
        <v>580</v>
      </c>
      <c r="L77" s="76">
        <v>5</v>
      </c>
      <c r="M77" s="76">
        <v>3</v>
      </c>
      <c r="N77" s="76">
        <v>2</v>
      </c>
      <c r="O77" s="76">
        <v>1</v>
      </c>
      <c r="P77" s="76">
        <v>0</v>
      </c>
    </row>
    <row r="78" spans="2:16" s="68" customFormat="1" ht="15" customHeight="1" x14ac:dyDescent="0.2">
      <c r="B78" s="75">
        <v>2015</v>
      </c>
      <c r="C78" s="227"/>
      <c r="D78" s="76">
        <v>598</v>
      </c>
      <c r="E78" s="76">
        <v>598</v>
      </c>
      <c r="F78" s="76">
        <v>592</v>
      </c>
      <c r="G78" s="76">
        <v>5</v>
      </c>
      <c r="H78" s="76">
        <v>1</v>
      </c>
      <c r="I78" s="76">
        <v>0</v>
      </c>
      <c r="J78" s="76">
        <v>598</v>
      </c>
      <c r="K78" s="76">
        <v>592</v>
      </c>
      <c r="L78" s="76">
        <v>5</v>
      </c>
      <c r="M78" s="76">
        <v>3</v>
      </c>
      <c r="N78" s="76">
        <v>2</v>
      </c>
      <c r="O78" s="76">
        <v>1</v>
      </c>
      <c r="P78" s="76">
        <v>0</v>
      </c>
    </row>
    <row r="79" spans="2:16" s="68" customFormat="1" ht="15" customHeight="1" x14ac:dyDescent="0.2">
      <c r="B79" s="258" t="s">
        <v>211</v>
      </c>
      <c r="C79" s="173"/>
      <c r="D79" s="173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</row>
    <row r="80" spans="2:16" s="68" customFormat="1" ht="15" customHeight="1" x14ac:dyDescent="0.2">
      <c r="B80" s="75">
        <v>2020</v>
      </c>
      <c r="C80" s="173"/>
      <c r="D80" s="76">
        <v>708</v>
      </c>
      <c r="E80" s="76">
        <v>708</v>
      </c>
      <c r="F80" s="76">
        <v>693</v>
      </c>
      <c r="G80" s="76">
        <v>15</v>
      </c>
      <c r="H80" s="76">
        <v>0</v>
      </c>
      <c r="I80" s="76">
        <v>0</v>
      </c>
      <c r="J80" s="76">
        <v>708</v>
      </c>
      <c r="K80" s="76">
        <v>693</v>
      </c>
      <c r="L80" s="76">
        <v>15</v>
      </c>
      <c r="M80" s="76">
        <v>9</v>
      </c>
      <c r="N80" s="76">
        <v>6</v>
      </c>
      <c r="O80" s="76">
        <v>0</v>
      </c>
      <c r="P80" s="76">
        <v>0</v>
      </c>
    </row>
    <row r="81" spans="2:16" s="68" customFormat="1" ht="15" customHeight="1" x14ac:dyDescent="0.2">
      <c r="B81" s="75">
        <v>2019</v>
      </c>
      <c r="C81" s="227"/>
      <c r="D81" s="76">
        <v>696</v>
      </c>
      <c r="E81" s="76">
        <v>696</v>
      </c>
      <c r="F81" s="76">
        <v>678</v>
      </c>
      <c r="G81" s="76">
        <v>18</v>
      </c>
      <c r="H81" s="76">
        <v>0</v>
      </c>
      <c r="I81" s="76">
        <v>0</v>
      </c>
      <c r="J81" s="76">
        <v>696</v>
      </c>
      <c r="K81" s="76">
        <v>678</v>
      </c>
      <c r="L81" s="76">
        <v>18</v>
      </c>
      <c r="M81" s="76">
        <v>12</v>
      </c>
      <c r="N81" s="76">
        <v>6</v>
      </c>
      <c r="O81" s="76">
        <v>0</v>
      </c>
      <c r="P81" s="76">
        <v>0</v>
      </c>
    </row>
    <row r="82" spans="2:16" s="68" customFormat="1" ht="15" customHeight="1" x14ac:dyDescent="0.2">
      <c r="B82" s="75">
        <v>2018</v>
      </c>
      <c r="C82" s="227"/>
      <c r="D82" s="76">
        <v>675</v>
      </c>
      <c r="E82" s="76">
        <v>675</v>
      </c>
      <c r="F82" s="76">
        <v>658</v>
      </c>
      <c r="G82" s="76">
        <v>17</v>
      </c>
      <c r="H82" s="76">
        <v>0</v>
      </c>
      <c r="I82" s="76">
        <v>0</v>
      </c>
      <c r="J82" s="76">
        <v>675</v>
      </c>
      <c r="K82" s="76">
        <v>658</v>
      </c>
      <c r="L82" s="76">
        <v>17</v>
      </c>
      <c r="M82" s="76">
        <v>12</v>
      </c>
      <c r="N82" s="76">
        <v>5</v>
      </c>
      <c r="O82" s="76">
        <v>0</v>
      </c>
      <c r="P82" s="76">
        <v>0</v>
      </c>
    </row>
    <row r="83" spans="2:16" s="68" customFormat="1" ht="15" customHeight="1" x14ac:dyDescent="0.2">
      <c r="B83" s="75">
        <v>2017</v>
      </c>
      <c r="C83" s="227"/>
      <c r="D83" s="76">
        <v>630</v>
      </c>
      <c r="E83" s="76">
        <v>630</v>
      </c>
      <c r="F83" s="76">
        <v>617</v>
      </c>
      <c r="G83" s="76">
        <v>13</v>
      </c>
      <c r="H83" s="76">
        <v>0</v>
      </c>
      <c r="I83" s="76">
        <v>0</v>
      </c>
      <c r="J83" s="76">
        <v>630</v>
      </c>
      <c r="K83" s="76">
        <v>617</v>
      </c>
      <c r="L83" s="76">
        <v>13</v>
      </c>
      <c r="M83" s="76">
        <v>8</v>
      </c>
      <c r="N83" s="76">
        <v>5</v>
      </c>
      <c r="O83" s="76">
        <v>0</v>
      </c>
      <c r="P83" s="76">
        <v>0</v>
      </c>
    </row>
    <row r="84" spans="2:16" s="68" customFormat="1" ht="15" customHeight="1" x14ac:dyDescent="0.2">
      <c r="B84" s="75">
        <v>2016</v>
      </c>
      <c r="C84" s="227"/>
      <c r="D84" s="76">
        <v>621</v>
      </c>
      <c r="E84" s="76">
        <v>621</v>
      </c>
      <c r="F84" s="76">
        <v>609</v>
      </c>
      <c r="G84" s="76">
        <v>12</v>
      </c>
      <c r="H84" s="76">
        <v>0</v>
      </c>
      <c r="I84" s="76">
        <v>0</v>
      </c>
      <c r="J84" s="76">
        <v>621</v>
      </c>
      <c r="K84" s="76">
        <v>609</v>
      </c>
      <c r="L84" s="76">
        <v>12</v>
      </c>
      <c r="M84" s="76">
        <v>7</v>
      </c>
      <c r="N84" s="76">
        <v>5</v>
      </c>
      <c r="O84" s="76">
        <v>0</v>
      </c>
      <c r="P84" s="76">
        <v>0</v>
      </c>
    </row>
    <row r="85" spans="2:16" s="68" customFormat="1" ht="15" customHeight="1" x14ac:dyDescent="0.2">
      <c r="B85" s="75">
        <v>2015</v>
      </c>
      <c r="C85" s="227"/>
      <c r="D85" s="76">
        <v>597</v>
      </c>
      <c r="E85" s="76">
        <v>597</v>
      </c>
      <c r="F85" s="76">
        <v>587</v>
      </c>
      <c r="G85" s="76">
        <v>10</v>
      </c>
      <c r="H85" s="76">
        <v>0</v>
      </c>
      <c r="I85" s="76">
        <v>0</v>
      </c>
      <c r="J85" s="76">
        <v>597</v>
      </c>
      <c r="K85" s="76">
        <v>587</v>
      </c>
      <c r="L85" s="76">
        <v>10</v>
      </c>
      <c r="M85" s="76">
        <v>5</v>
      </c>
      <c r="N85" s="76">
        <v>5</v>
      </c>
      <c r="O85" s="76">
        <v>0</v>
      </c>
      <c r="P85" s="76">
        <v>0</v>
      </c>
    </row>
    <row r="86" spans="2:16" s="68" customFormat="1" ht="15" customHeight="1" x14ac:dyDescent="0.2">
      <c r="B86" s="258" t="s">
        <v>207</v>
      </c>
      <c r="C86" s="173"/>
      <c r="D86" s="173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</row>
    <row r="87" spans="2:16" s="68" customFormat="1" ht="15" customHeight="1" x14ac:dyDescent="0.2">
      <c r="B87" s="75">
        <v>2020</v>
      </c>
      <c r="C87" s="173"/>
      <c r="D87" s="76">
        <v>473</v>
      </c>
      <c r="E87" s="76">
        <v>473</v>
      </c>
      <c r="F87" s="76">
        <v>461</v>
      </c>
      <c r="G87" s="76">
        <v>10</v>
      </c>
      <c r="H87" s="76">
        <v>2</v>
      </c>
      <c r="I87" s="76">
        <v>0</v>
      </c>
      <c r="J87" s="76">
        <v>473</v>
      </c>
      <c r="K87" s="76">
        <v>461</v>
      </c>
      <c r="L87" s="76">
        <v>10</v>
      </c>
      <c r="M87" s="76">
        <v>7</v>
      </c>
      <c r="N87" s="76">
        <v>3</v>
      </c>
      <c r="O87" s="76">
        <v>2</v>
      </c>
      <c r="P87" s="76">
        <v>0</v>
      </c>
    </row>
    <row r="88" spans="2:16" s="68" customFormat="1" ht="15" customHeight="1" x14ac:dyDescent="0.2">
      <c r="B88" s="75">
        <v>2019</v>
      </c>
      <c r="C88" s="227"/>
      <c r="D88" s="76">
        <v>500</v>
      </c>
      <c r="E88" s="76">
        <v>500</v>
      </c>
      <c r="F88" s="76">
        <v>488</v>
      </c>
      <c r="G88" s="76">
        <v>11</v>
      </c>
      <c r="H88" s="76">
        <v>1</v>
      </c>
      <c r="I88" s="76">
        <v>0</v>
      </c>
      <c r="J88" s="76">
        <v>500</v>
      </c>
      <c r="K88" s="76">
        <v>488</v>
      </c>
      <c r="L88" s="76">
        <v>11</v>
      </c>
      <c r="M88" s="76">
        <v>8</v>
      </c>
      <c r="N88" s="76">
        <v>3</v>
      </c>
      <c r="O88" s="76">
        <v>1</v>
      </c>
      <c r="P88" s="76">
        <v>0</v>
      </c>
    </row>
    <row r="89" spans="2:16" s="68" customFormat="1" ht="15" customHeight="1" x14ac:dyDescent="0.2">
      <c r="B89" s="75">
        <v>2018</v>
      </c>
      <c r="C89" s="227"/>
      <c r="D89" s="76">
        <v>479</v>
      </c>
      <c r="E89" s="76">
        <v>479</v>
      </c>
      <c r="F89" s="76">
        <v>469</v>
      </c>
      <c r="G89" s="76">
        <v>9</v>
      </c>
      <c r="H89" s="76">
        <v>1</v>
      </c>
      <c r="I89" s="76">
        <v>0</v>
      </c>
      <c r="J89" s="76">
        <v>479</v>
      </c>
      <c r="K89" s="76">
        <v>469</v>
      </c>
      <c r="L89" s="76">
        <v>9</v>
      </c>
      <c r="M89" s="76">
        <v>7</v>
      </c>
      <c r="N89" s="76">
        <v>2</v>
      </c>
      <c r="O89" s="76">
        <v>1</v>
      </c>
      <c r="P89" s="76">
        <v>0</v>
      </c>
    </row>
    <row r="90" spans="2:16" s="68" customFormat="1" ht="15" customHeight="1" x14ac:dyDescent="0.2">
      <c r="B90" s="75">
        <v>2017</v>
      </c>
      <c r="C90" s="227"/>
      <c r="D90" s="76">
        <v>462</v>
      </c>
      <c r="E90" s="76">
        <v>462</v>
      </c>
      <c r="F90" s="76">
        <v>450</v>
      </c>
      <c r="G90" s="76">
        <v>11</v>
      </c>
      <c r="H90" s="76">
        <v>1</v>
      </c>
      <c r="I90" s="76">
        <v>0</v>
      </c>
      <c r="J90" s="76">
        <v>462</v>
      </c>
      <c r="K90" s="76">
        <v>450</v>
      </c>
      <c r="L90" s="76">
        <v>11</v>
      </c>
      <c r="M90" s="76">
        <v>9</v>
      </c>
      <c r="N90" s="76">
        <v>2</v>
      </c>
      <c r="O90" s="76">
        <v>1</v>
      </c>
      <c r="P90" s="76">
        <v>0</v>
      </c>
    </row>
    <row r="91" spans="2:16" s="68" customFormat="1" ht="15" customHeight="1" x14ac:dyDescent="0.2">
      <c r="B91" s="75">
        <v>2016</v>
      </c>
      <c r="C91" s="227"/>
      <c r="D91" s="76">
        <v>469</v>
      </c>
      <c r="E91" s="76">
        <v>469</v>
      </c>
      <c r="F91" s="76">
        <v>457</v>
      </c>
      <c r="G91" s="76">
        <v>11</v>
      </c>
      <c r="H91" s="76">
        <v>1</v>
      </c>
      <c r="I91" s="76">
        <v>0</v>
      </c>
      <c r="J91" s="76">
        <v>469</v>
      </c>
      <c r="K91" s="76">
        <v>457</v>
      </c>
      <c r="L91" s="76">
        <v>11</v>
      </c>
      <c r="M91" s="76">
        <v>10</v>
      </c>
      <c r="N91" s="76">
        <v>1</v>
      </c>
      <c r="O91" s="76">
        <v>1</v>
      </c>
      <c r="P91" s="76">
        <v>0</v>
      </c>
    </row>
    <row r="92" spans="2:16" s="68" customFormat="1" ht="15" customHeight="1" x14ac:dyDescent="0.2">
      <c r="B92" s="75">
        <v>2015</v>
      </c>
      <c r="C92" s="227"/>
      <c r="D92" s="76">
        <v>451</v>
      </c>
      <c r="E92" s="76">
        <v>451</v>
      </c>
      <c r="F92" s="76">
        <v>440</v>
      </c>
      <c r="G92" s="76">
        <v>10</v>
      </c>
      <c r="H92" s="76">
        <v>1</v>
      </c>
      <c r="I92" s="76">
        <v>0</v>
      </c>
      <c r="J92" s="76">
        <v>451</v>
      </c>
      <c r="K92" s="76">
        <v>440</v>
      </c>
      <c r="L92" s="76">
        <v>10</v>
      </c>
      <c r="M92" s="76">
        <v>9</v>
      </c>
      <c r="N92" s="76">
        <v>1</v>
      </c>
      <c r="O92" s="76">
        <v>1</v>
      </c>
      <c r="P92" s="76">
        <v>0</v>
      </c>
    </row>
    <row r="93" spans="2:16" ht="9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2:16" ht="3" customHeight="1" x14ac:dyDescent="0.2"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</row>
    <row r="95" spans="2:16" ht="9" customHeight="1" x14ac:dyDescent="0.2"/>
    <row r="96" spans="2:16" ht="12.75" customHeight="1" x14ac:dyDescent="0.2">
      <c r="B96" s="362" t="s">
        <v>289</v>
      </c>
      <c r="C96" s="362"/>
      <c r="D96" s="362"/>
      <c r="E96" s="362"/>
      <c r="F96" s="362"/>
      <c r="G96" s="362"/>
      <c r="H96" s="362"/>
      <c r="I96" s="362"/>
      <c r="J96" s="362"/>
      <c r="K96" s="362"/>
      <c r="L96" s="362"/>
      <c r="M96" s="362"/>
      <c r="N96" s="362"/>
      <c r="O96" s="362"/>
      <c r="P96" s="362"/>
    </row>
    <row r="98" spans="2:16" ht="12" customHeight="1" x14ac:dyDescent="0.2">
      <c r="B98" s="391" t="s">
        <v>0</v>
      </c>
      <c r="C98" s="391"/>
      <c r="D98" s="391"/>
      <c r="E98" s="226"/>
      <c r="F98" s="226"/>
      <c r="G98" s="226"/>
      <c r="H98" s="226"/>
      <c r="I98" s="226"/>
      <c r="K98" s="226"/>
      <c r="L98" s="226"/>
      <c r="M98" s="226"/>
      <c r="N98" s="226"/>
      <c r="O98" s="226"/>
      <c r="P98" s="226"/>
    </row>
    <row r="103" spans="2:16" x14ac:dyDescent="0.2"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2:16" x14ac:dyDescent="0.2"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</row>
    <row r="105" spans="2:16" x14ac:dyDescent="0.2"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</row>
    <row r="106" spans="2:16" x14ac:dyDescent="0.2"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</row>
    <row r="107" spans="2:16" x14ac:dyDescent="0.2"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</row>
  </sheetData>
  <mergeCells count="7">
    <mergeCell ref="B98:D98"/>
    <mergeCell ref="B1:P1"/>
    <mergeCell ref="B4:C7"/>
    <mergeCell ref="D4:P4"/>
    <mergeCell ref="D5:I5"/>
    <mergeCell ref="J5:P5"/>
    <mergeCell ref="B96:P96"/>
  </mergeCells>
  <hyperlinks>
    <hyperlink ref="B98" location="Índice!A1" display="(Voltar ao Índice)" xr:uid="{00000000-0004-0000-2300-000000000000}"/>
  </hyperlinks>
  <printOptions horizontalCentered="1"/>
  <pageMargins left="7.874015748031496E-2" right="7.874015748031496E-2" top="0.6692913385826772" bottom="0.47244094488188981" header="0" footer="0"/>
  <pageSetup paperSize="9" scale="64" fitToHeight="1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R107"/>
  <sheetViews>
    <sheetView showGridLines="0" zoomScaleNormal="100" workbookViewId="0">
      <pane xSplit="3" ySplit="7" topLeftCell="D8" activePane="bottomRight" state="frozen"/>
      <selection activeCell="O28" sqref="O28"/>
      <selection pane="topRight" activeCell="O28" sqref="O28"/>
      <selection pane="bottomLeft" activeCell="O28" sqref="O28"/>
      <selection pane="bottomRight"/>
    </sheetView>
  </sheetViews>
  <sheetFormatPr defaultColWidth="12.5703125" defaultRowHeight="11.25" x14ac:dyDescent="0.2"/>
  <cols>
    <col min="1" max="1" width="6.7109375" style="61" customWidth="1"/>
    <col min="2" max="2" width="14.5703125" style="61" customWidth="1"/>
    <col min="3" max="3" width="2.7109375" style="61" customWidth="1"/>
    <col min="4" max="7" width="15.7109375" style="61" customWidth="1"/>
    <col min="8" max="8" width="2.42578125" style="61" customWidth="1"/>
    <col min="9" max="9" width="15.7109375" style="61" customWidth="1"/>
    <col min="10" max="10" width="2.42578125" style="61" customWidth="1"/>
    <col min="11" max="11" width="15.7109375" style="61" customWidth="1"/>
    <col min="12" max="12" width="2.42578125" style="61" customWidth="1"/>
    <col min="13" max="13" width="15.42578125" style="61" customWidth="1"/>
    <col min="14" max="14" width="16.140625" style="61" customWidth="1"/>
    <col min="15" max="16" width="15.42578125" style="61" customWidth="1"/>
    <col min="17" max="17" width="16.28515625" style="61" customWidth="1"/>
    <col min="18" max="18" width="15.42578125" style="61" customWidth="1"/>
    <col min="19" max="19" width="6.7109375" style="61" customWidth="1"/>
    <col min="20" max="16384" width="12.5703125" style="61"/>
  </cols>
  <sheetData>
    <row r="1" spans="2:18" s="121" customFormat="1" ht="24" customHeight="1" x14ac:dyDescent="0.2">
      <c r="B1" s="385" t="s">
        <v>392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</row>
    <row r="2" spans="2:18" ht="18" customHeight="1" x14ac:dyDescent="0.2">
      <c r="B2" s="62"/>
      <c r="C2" s="62"/>
    </row>
    <row r="3" spans="2:18" ht="9" customHeight="1" x14ac:dyDescent="0.2">
      <c r="B3" s="129" t="s">
        <v>218</v>
      </c>
      <c r="C3" s="62"/>
    </row>
    <row r="4" spans="2:18" s="63" customFormat="1" ht="28.5" customHeight="1" x14ac:dyDescent="0.2">
      <c r="B4" s="338" t="s">
        <v>4</v>
      </c>
      <c r="C4" s="339"/>
      <c r="D4" s="334" t="s">
        <v>214</v>
      </c>
      <c r="E4" s="363"/>
      <c r="F4" s="364"/>
      <c r="G4" s="398" t="s">
        <v>338</v>
      </c>
      <c r="H4" s="399"/>
      <c r="I4" s="399"/>
      <c r="J4" s="399"/>
      <c r="K4" s="399"/>
      <c r="L4" s="400"/>
      <c r="M4" s="370" t="s">
        <v>368</v>
      </c>
      <c r="N4" s="371"/>
      <c r="O4" s="372"/>
      <c r="P4" s="370" t="s">
        <v>369</v>
      </c>
      <c r="Q4" s="371"/>
      <c r="R4" s="372"/>
    </row>
    <row r="5" spans="2:18" s="63" customFormat="1" ht="18" customHeight="1" x14ac:dyDescent="0.2">
      <c r="B5" s="338"/>
      <c r="C5" s="339"/>
      <c r="D5" s="361" t="s">
        <v>388</v>
      </c>
      <c r="E5" s="368"/>
      <c r="F5" s="369"/>
      <c r="G5" s="334" t="s">
        <v>388</v>
      </c>
      <c r="H5" s="363"/>
      <c r="I5" s="363"/>
      <c r="J5" s="363"/>
      <c r="K5" s="363"/>
      <c r="L5" s="364"/>
      <c r="M5" s="334" t="s">
        <v>388</v>
      </c>
      <c r="N5" s="363"/>
      <c r="O5" s="364"/>
      <c r="P5" s="334" t="s">
        <v>388</v>
      </c>
      <c r="Q5" s="363"/>
      <c r="R5" s="364"/>
    </row>
    <row r="6" spans="2:18" s="63" customFormat="1" ht="24" customHeight="1" x14ac:dyDescent="0.2">
      <c r="B6" s="338"/>
      <c r="C6" s="339"/>
      <c r="D6" s="225" t="s">
        <v>1</v>
      </c>
      <c r="E6" s="225" t="s">
        <v>389</v>
      </c>
      <c r="F6" s="225" t="s">
        <v>390</v>
      </c>
      <c r="G6" s="361" t="s">
        <v>1</v>
      </c>
      <c r="H6" s="369"/>
      <c r="I6" s="361" t="s">
        <v>389</v>
      </c>
      <c r="J6" s="369"/>
      <c r="K6" s="361" t="s">
        <v>390</v>
      </c>
      <c r="L6" s="369"/>
      <c r="M6" s="225" t="s">
        <v>1</v>
      </c>
      <c r="N6" s="225" t="s">
        <v>389</v>
      </c>
      <c r="O6" s="225" t="s">
        <v>390</v>
      </c>
      <c r="P6" s="225" t="s">
        <v>1</v>
      </c>
      <c r="Q6" s="225" t="s">
        <v>389</v>
      </c>
      <c r="R6" s="225" t="s">
        <v>390</v>
      </c>
    </row>
    <row r="7" spans="2:18" ht="18" customHeight="1" x14ac:dyDescent="0.2">
      <c r="B7" s="338"/>
      <c r="C7" s="339"/>
      <c r="D7" s="223" t="s">
        <v>15</v>
      </c>
      <c r="E7" s="223" t="s">
        <v>15</v>
      </c>
      <c r="F7" s="223" t="s">
        <v>15</v>
      </c>
      <c r="G7" s="335" t="s">
        <v>15</v>
      </c>
      <c r="H7" s="335"/>
      <c r="I7" s="335" t="s">
        <v>15</v>
      </c>
      <c r="J7" s="335"/>
      <c r="K7" s="335" t="s">
        <v>15</v>
      </c>
      <c r="L7" s="335"/>
      <c r="M7" s="223" t="s">
        <v>15</v>
      </c>
      <c r="N7" s="223" t="s">
        <v>15</v>
      </c>
      <c r="O7" s="223" t="s">
        <v>15</v>
      </c>
      <c r="P7" s="223" t="s">
        <v>15</v>
      </c>
      <c r="Q7" s="223" t="s">
        <v>15</v>
      </c>
      <c r="R7" s="223" t="s">
        <v>15</v>
      </c>
    </row>
    <row r="8" spans="2:18" s="65" customFormat="1" ht="3.75" customHeight="1" x14ac:dyDescent="0.2">
      <c r="B8" s="64"/>
      <c r="C8" s="64"/>
    </row>
    <row r="9" spans="2:18" s="68" customFormat="1" ht="15" customHeight="1" x14ac:dyDescent="0.2">
      <c r="B9" s="66" t="s">
        <v>5</v>
      </c>
      <c r="C9" s="66"/>
      <c r="D9" s="67"/>
      <c r="E9" s="67"/>
      <c r="F9" s="67"/>
      <c r="G9" s="67"/>
      <c r="H9" s="67"/>
      <c r="I9" s="67"/>
      <c r="J9" s="219"/>
      <c r="K9" s="67"/>
      <c r="L9" s="219"/>
      <c r="M9" s="67"/>
      <c r="N9" s="67"/>
      <c r="O9" s="67"/>
      <c r="P9" s="67"/>
      <c r="Q9" s="67"/>
      <c r="R9" s="67"/>
    </row>
    <row r="10" spans="2:18" s="68" customFormat="1" ht="15" customHeight="1" x14ac:dyDescent="0.2">
      <c r="B10" s="75">
        <v>2020</v>
      </c>
      <c r="C10" s="66"/>
      <c r="D10" s="12">
        <v>3501</v>
      </c>
      <c r="E10" s="12">
        <v>2713</v>
      </c>
      <c r="F10" s="12">
        <v>788</v>
      </c>
      <c r="G10" s="12">
        <v>3799</v>
      </c>
      <c r="H10" s="110" t="s">
        <v>357</v>
      </c>
      <c r="I10" s="12">
        <v>3063</v>
      </c>
      <c r="J10" s="110"/>
      <c r="K10" s="12">
        <v>736</v>
      </c>
      <c r="L10" s="76" t="s">
        <v>357</v>
      </c>
      <c r="M10" s="76">
        <v>3219</v>
      </c>
      <c r="N10" s="76">
        <v>2302</v>
      </c>
      <c r="O10" s="76">
        <v>917</v>
      </c>
      <c r="P10" s="76">
        <v>2707</v>
      </c>
      <c r="Q10" s="76">
        <v>1900</v>
      </c>
      <c r="R10" s="12">
        <v>807</v>
      </c>
    </row>
    <row r="11" spans="2:18" s="68" customFormat="1" ht="15" customHeight="1" x14ac:dyDescent="0.2">
      <c r="B11" s="75">
        <v>2019</v>
      </c>
      <c r="C11" s="66"/>
      <c r="D11" s="12">
        <v>4211</v>
      </c>
      <c r="E11" s="12">
        <v>3215</v>
      </c>
      <c r="F11" s="12">
        <v>996</v>
      </c>
      <c r="G11" s="12">
        <v>3676</v>
      </c>
      <c r="H11" s="110" t="s">
        <v>274</v>
      </c>
      <c r="I11" s="12">
        <v>2968</v>
      </c>
      <c r="J11" s="110" t="s">
        <v>357</v>
      </c>
      <c r="K11" s="12">
        <v>708</v>
      </c>
      <c r="L11" s="76" t="s">
        <v>274</v>
      </c>
      <c r="M11" s="76">
        <v>3441</v>
      </c>
      <c r="N11" s="76">
        <v>2542</v>
      </c>
      <c r="O11" s="76">
        <v>899</v>
      </c>
      <c r="P11" s="76">
        <v>2458</v>
      </c>
      <c r="Q11" s="76">
        <v>1752</v>
      </c>
      <c r="R11" s="12">
        <v>706</v>
      </c>
    </row>
    <row r="12" spans="2:18" s="68" customFormat="1" ht="15" customHeight="1" x14ac:dyDescent="0.2">
      <c r="B12" s="75">
        <v>2018</v>
      </c>
      <c r="C12" s="66"/>
      <c r="D12" s="12">
        <v>4502</v>
      </c>
      <c r="E12" s="12">
        <v>3489</v>
      </c>
      <c r="F12" s="12">
        <v>1013</v>
      </c>
      <c r="G12" s="12">
        <v>3442</v>
      </c>
      <c r="H12" s="110"/>
      <c r="I12" s="12">
        <v>2849</v>
      </c>
      <c r="J12" s="110" t="s">
        <v>274</v>
      </c>
      <c r="K12" s="12">
        <v>593</v>
      </c>
      <c r="L12" s="76"/>
      <c r="M12" s="76">
        <v>3221</v>
      </c>
      <c r="N12" s="76">
        <v>2420</v>
      </c>
      <c r="O12" s="76">
        <v>801</v>
      </c>
      <c r="P12" s="76">
        <v>2264</v>
      </c>
      <c r="Q12" s="76">
        <v>1703</v>
      </c>
      <c r="R12" s="12">
        <v>561</v>
      </c>
    </row>
    <row r="13" spans="2:18" s="68" customFormat="1" ht="15" customHeight="1" x14ac:dyDescent="0.2">
      <c r="B13" s="75">
        <v>2017</v>
      </c>
      <c r="C13" s="66"/>
      <c r="D13" s="12">
        <v>4272</v>
      </c>
      <c r="E13" s="12">
        <v>3394</v>
      </c>
      <c r="F13" s="12">
        <v>878</v>
      </c>
      <c r="G13" s="12">
        <v>3022</v>
      </c>
      <c r="H13" s="110"/>
      <c r="I13" s="12">
        <v>2545</v>
      </c>
      <c r="J13" s="110"/>
      <c r="K13" s="12">
        <v>477</v>
      </c>
      <c r="L13" s="110"/>
      <c r="M13" s="76">
        <v>2922</v>
      </c>
      <c r="N13" s="76">
        <v>2299</v>
      </c>
      <c r="O13" s="76">
        <v>623</v>
      </c>
      <c r="P13" s="76">
        <v>2218</v>
      </c>
      <c r="Q13" s="76">
        <v>1692</v>
      </c>
      <c r="R13" s="12">
        <v>526</v>
      </c>
    </row>
    <row r="14" spans="2:18" s="68" customFormat="1" ht="15" customHeight="1" x14ac:dyDescent="0.2">
      <c r="B14" s="75">
        <v>2016</v>
      </c>
      <c r="C14" s="66"/>
      <c r="D14" s="12">
        <v>3911</v>
      </c>
      <c r="E14" s="12">
        <v>3218</v>
      </c>
      <c r="F14" s="12">
        <v>693</v>
      </c>
      <c r="G14" s="12">
        <v>2970</v>
      </c>
      <c r="H14" s="111"/>
      <c r="I14" s="12">
        <v>2445</v>
      </c>
      <c r="J14" s="110"/>
      <c r="K14" s="12">
        <v>525</v>
      </c>
      <c r="L14" s="111"/>
      <c r="M14" s="76">
        <v>2852</v>
      </c>
      <c r="N14" s="76">
        <v>2241</v>
      </c>
      <c r="O14" s="76">
        <v>611</v>
      </c>
      <c r="P14" s="76">
        <v>2011</v>
      </c>
      <c r="Q14" s="76">
        <v>1528</v>
      </c>
      <c r="R14" s="76">
        <v>483</v>
      </c>
    </row>
    <row r="15" spans="2:18" s="68" customFormat="1" ht="15" customHeight="1" x14ac:dyDescent="0.2">
      <c r="B15" s="75">
        <v>2015</v>
      </c>
      <c r="C15" s="66"/>
      <c r="D15" s="12">
        <v>3893</v>
      </c>
      <c r="E15" s="12">
        <v>3180</v>
      </c>
      <c r="F15" s="12">
        <v>713</v>
      </c>
      <c r="G15" s="12">
        <v>3235</v>
      </c>
      <c r="H15" s="110"/>
      <c r="I15" s="12">
        <v>2563</v>
      </c>
      <c r="J15" s="111"/>
      <c r="K15" s="113">
        <v>672</v>
      </c>
      <c r="L15" s="110"/>
      <c r="M15" s="76">
        <v>2645</v>
      </c>
      <c r="N15" s="76">
        <v>2078</v>
      </c>
      <c r="O15" s="76">
        <v>567</v>
      </c>
      <c r="P15" s="76">
        <v>4125</v>
      </c>
      <c r="Q15" s="76">
        <v>3581</v>
      </c>
      <c r="R15" s="76">
        <v>544</v>
      </c>
    </row>
    <row r="16" spans="2:18" s="68" customFormat="1" ht="15" customHeight="1" x14ac:dyDescent="0.2">
      <c r="B16" s="243" t="s">
        <v>201</v>
      </c>
      <c r="C16" s="243"/>
      <c r="D16" s="76"/>
      <c r="E16" s="76"/>
      <c r="F16" s="76"/>
      <c r="G16" s="12"/>
      <c r="H16" s="12"/>
      <c r="I16" s="12"/>
      <c r="J16" s="110"/>
      <c r="K16" s="12"/>
      <c r="L16" s="110"/>
      <c r="M16" s="76"/>
      <c r="N16" s="76"/>
      <c r="O16" s="76"/>
      <c r="P16" s="76"/>
      <c r="Q16" s="76"/>
      <c r="R16" s="76"/>
    </row>
    <row r="17" spans="2:18" s="68" customFormat="1" ht="15" customHeight="1" x14ac:dyDescent="0.2">
      <c r="B17" s="75">
        <v>2020</v>
      </c>
      <c r="C17" s="281"/>
      <c r="D17" s="12">
        <v>161</v>
      </c>
      <c r="E17" s="12">
        <v>151</v>
      </c>
      <c r="F17" s="12">
        <v>10</v>
      </c>
      <c r="G17" s="12">
        <v>238</v>
      </c>
      <c r="H17" s="110" t="s">
        <v>357</v>
      </c>
      <c r="I17" s="12">
        <v>212</v>
      </c>
      <c r="J17" s="110"/>
      <c r="K17" s="12">
        <v>26</v>
      </c>
      <c r="L17" s="76" t="s">
        <v>357</v>
      </c>
      <c r="M17" s="76">
        <v>175</v>
      </c>
      <c r="N17" s="76">
        <v>139</v>
      </c>
      <c r="O17" s="76">
        <v>36</v>
      </c>
      <c r="P17" s="76">
        <v>171</v>
      </c>
      <c r="Q17" s="76">
        <v>149</v>
      </c>
      <c r="R17" s="12">
        <v>22</v>
      </c>
    </row>
    <row r="18" spans="2:18" s="68" customFormat="1" ht="15" customHeight="1" x14ac:dyDescent="0.2">
      <c r="B18" s="75">
        <v>2019</v>
      </c>
      <c r="C18" s="243"/>
      <c r="D18" s="12">
        <v>224</v>
      </c>
      <c r="E18" s="12">
        <v>185</v>
      </c>
      <c r="F18" s="12">
        <v>39</v>
      </c>
      <c r="G18" s="12">
        <v>192</v>
      </c>
      <c r="H18" s="110" t="s">
        <v>274</v>
      </c>
      <c r="I18" s="12">
        <v>163</v>
      </c>
      <c r="J18" s="110" t="s">
        <v>357</v>
      </c>
      <c r="K18" s="12">
        <v>29</v>
      </c>
      <c r="L18" s="76" t="s">
        <v>274</v>
      </c>
      <c r="M18" s="76">
        <v>220</v>
      </c>
      <c r="N18" s="76">
        <v>194</v>
      </c>
      <c r="O18" s="76">
        <v>26</v>
      </c>
      <c r="P18" s="76">
        <v>152</v>
      </c>
      <c r="Q18" s="76">
        <v>118</v>
      </c>
      <c r="R18" s="12">
        <v>34</v>
      </c>
    </row>
    <row r="19" spans="2:18" s="68" customFormat="1" ht="15" customHeight="1" x14ac:dyDescent="0.2">
      <c r="B19" s="75">
        <v>2018</v>
      </c>
      <c r="C19" s="243"/>
      <c r="D19" s="12">
        <v>267</v>
      </c>
      <c r="E19" s="12">
        <v>239</v>
      </c>
      <c r="F19" s="12">
        <v>28</v>
      </c>
      <c r="G19" s="12">
        <v>145</v>
      </c>
      <c r="H19" s="110"/>
      <c r="I19" s="12">
        <v>133</v>
      </c>
      <c r="J19" s="110" t="s">
        <v>274</v>
      </c>
      <c r="K19" s="12">
        <v>12</v>
      </c>
      <c r="L19" s="76"/>
      <c r="M19" s="76">
        <v>182</v>
      </c>
      <c r="N19" s="76">
        <v>145</v>
      </c>
      <c r="O19" s="76">
        <v>37</v>
      </c>
      <c r="P19" s="76">
        <v>153</v>
      </c>
      <c r="Q19" s="76">
        <v>131</v>
      </c>
      <c r="R19" s="12">
        <v>22</v>
      </c>
    </row>
    <row r="20" spans="2:18" s="68" customFormat="1" ht="15" customHeight="1" x14ac:dyDescent="0.2">
      <c r="B20" s="75">
        <v>2017</v>
      </c>
      <c r="C20" s="243"/>
      <c r="D20" s="12">
        <v>221</v>
      </c>
      <c r="E20" s="12">
        <v>183</v>
      </c>
      <c r="F20" s="12">
        <v>38</v>
      </c>
      <c r="G20" s="12">
        <v>122</v>
      </c>
      <c r="H20" s="110"/>
      <c r="I20" s="12">
        <v>111</v>
      </c>
      <c r="J20" s="110"/>
      <c r="K20" s="12">
        <v>11</v>
      </c>
      <c r="L20" s="110"/>
      <c r="M20" s="76">
        <v>177</v>
      </c>
      <c r="N20" s="76">
        <v>154</v>
      </c>
      <c r="O20" s="76">
        <v>23</v>
      </c>
      <c r="P20" s="76">
        <v>128</v>
      </c>
      <c r="Q20" s="76">
        <v>106</v>
      </c>
      <c r="R20" s="12">
        <v>22</v>
      </c>
    </row>
    <row r="21" spans="2:18" s="68" customFormat="1" ht="15" customHeight="1" x14ac:dyDescent="0.2">
      <c r="B21" s="75">
        <v>2016</v>
      </c>
      <c r="C21" s="243"/>
      <c r="D21" s="12">
        <v>209</v>
      </c>
      <c r="E21" s="12">
        <v>184</v>
      </c>
      <c r="F21" s="12">
        <v>25</v>
      </c>
      <c r="G21" s="12">
        <v>127</v>
      </c>
      <c r="H21" s="12"/>
      <c r="I21" s="12">
        <v>111</v>
      </c>
      <c r="J21" s="110"/>
      <c r="K21" s="12">
        <v>16</v>
      </c>
      <c r="L21" s="110"/>
      <c r="M21" s="76">
        <v>151</v>
      </c>
      <c r="N21" s="76">
        <v>126</v>
      </c>
      <c r="O21" s="76">
        <v>25</v>
      </c>
      <c r="P21" s="76">
        <v>100</v>
      </c>
      <c r="Q21" s="76">
        <v>85</v>
      </c>
      <c r="R21" s="76">
        <v>15</v>
      </c>
    </row>
    <row r="22" spans="2:18" s="68" customFormat="1" ht="15" customHeight="1" x14ac:dyDescent="0.2">
      <c r="B22" s="75">
        <v>2015</v>
      </c>
      <c r="C22" s="243"/>
      <c r="D22" s="12">
        <v>182</v>
      </c>
      <c r="E22" s="12">
        <v>152</v>
      </c>
      <c r="F22" s="12">
        <v>30</v>
      </c>
      <c r="G22" s="12">
        <v>124</v>
      </c>
      <c r="H22" s="12"/>
      <c r="I22" s="12">
        <v>106</v>
      </c>
      <c r="J22" s="110"/>
      <c r="K22" s="12">
        <v>18</v>
      </c>
      <c r="L22" s="110"/>
      <c r="M22" s="76">
        <v>124</v>
      </c>
      <c r="N22" s="76">
        <v>108</v>
      </c>
      <c r="O22" s="76">
        <v>16</v>
      </c>
      <c r="P22" s="76">
        <v>391</v>
      </c>
      <c r="Q22" s="76">
        <v>371</v>
      </c>
      <c r="R22" s="76">
        <v>20</v>
      </c>
    </row>
    <row r="23" spans="2:18" s="68" customFormat="1" ht="15" customHeight="1" x14ac:dyDescent="0.2">
      <c r="B23" s="258" t="s">
        <v>202</v>
      </c>
      <c r="C23" s="173"/>
      <c r="D23" s="173"/>
      <c r="E23" s="12"/>
      <c r="F23" s="12"/>
      <c r="G23" s="12"/>
      <c r="H23" s="12"/>
      <c r="I23" s="12"/>
      <c r="J23" s="110"/>
      <c r="K23" s="12"/>
      <c r="L23" s="110"/>
      <c r="M23" s="76"/>
      <c r="N23" s="76"/>
      <c r="O23" s="76"/>
      <c r="P23" s="76"/>
      <c r="Q23" s="76"/>
      <c r="R23" s="76"/>
    </row>
    <row r="24" spans="2:18" s="68" customFormat="1" ht="15" customHeight="1" x14ac:dyDescent="0.2">
      <c r="B24" s="75">
        <v>2020</v>
      </c>
      <c r="C24" s="173"/>
      <c r="D24" s="12">
        <v>340</v>
      </c>
      <c r="E24" s="12">
        <v>292</v>
      </c>
      <c r="F24" s="12">
        <v>48</v>
      </c>
      <c r="G24" s="12">
        <v>359</v>
      </c>
      <c r="H24" s="110" t="s">
        <v>357</v>
      </c>
      <c r="I24" s="12">
        <v>306</v>
      </c>
      <c r="J24" s="110"/>
      <c r="K24" s="12">
        <v>53</v>
      </c>
      <c r="L24" s="76" t="s">
        <v>357</v>
      </c>
      <c r="M24" s="76">
        <v>283</v>
      </c>
      <c r="N24" s="76">
        <v>232</v>
      </c>
      <c r="O24" s="76">
        <v>51</v>
      </c>
      <c r="P24" s="76">
        <v>285</v>
      </c>
      <c r="Q24" s="76">
        <v>240</v>
      </c>
      <c r="R24" s="12">
        <v>45</v>
      </c>
    </row>
    <row r="25" spans="2:18" s="68" customFormat="1" ht="15" customHeight="1" x14ac:dyDescent="0.2">
      <c r="B25" s="75">
        <v>2019</v>
      </c>
      <c r="C25" s="243"/>
      <c r="D25" s="12">
        <v>373</v>
      </c>
      <c r="E25" s="12">
        <v>316</v>
      </c>
      <c r="F25" s="12">
        <v>57</v>
      </c>
      <c r="G25" s="12">
        <v>389</v>
      </c>
      <c r="H25" s="110" t="s">
        <v>274</v>
      </c>
      <c r="I25" s="12">
        <v>331</v>
      </c>
      <c r="J25" s="110" t="s">
        <v>357</v>
      </c>
      <c r="K25" s="12">
        <v>58</v>
      </c>
      <c r="L25" s="76" t="s">
        <v>274</v>
      </c>
      <c r="M25" s="76">
        <v>352</v>
      </c>
      <c r="N25" s="76">
        <v>302</v>
      </c>
      <c r="O25" s="76">
        <v>50</v>
      </c>
      <c r="P25" s="76">
        <v>243</v>
      </c>
      <c r="Q25" s="76">
        <v>202</v>
      </c>
      <c r="R25" s="12">
        <v>41</v>
      </c>
    </row>
    <row r="26" spans="2:18" s="68" customFormat="1" ht="15" customHeight="1" x14ac:dyDescent="0.2">
      <c r="B26" s="75">
        <v>2018</v>
      </c>
      <c r="C26" s="243"/>
      <c r="D26" s="12">
        <v>457</v>
      </c>
      <c r="E26" s="12">
        <v>401</v>
      </c>
      <c r="F26" s="12">
        <v>56</v>
      </c>
      <c r="G26" s="12">
        <v>324</v>
      </c>
      <c r="H26" s="110"/>
      <c r="I26" s="12">
        <v>290</v>
      </c>
      <c r="J26" s="110" t="s">
        <v>274</v>
      </c>
      <c r="K26" s="12">
        <v>34</v>
      </c>
      <c r="L26" s="76"/>
      <c r="M26" s="76">
        <v>307</v>
      </c>
      <c r="N26" s="76">
        <v>264</v>
      </c>
      <c r="O26" s="76">
        <v>43</v>
      </c>
      <c r="P26" s="76">
        <v>197</v>
      </c>
      <c r="Q26" s="76">
        <v>160</v>
      </c>
      <c r="R26" s="12">
        <v>37</v>
      </c>
    </row>
    <row r="27" spans="2:18" s="68" customFormat="1" ht="15" customHeight="1" x14ac:dyDescent="0.2">
      <c r="B27" s="75">
        <v>2017</v>
      </c>
      <c r="C27" s="243"/>
      <c r="D27" s="12">
        <v>398</v>
      </c>
      <c r="E27" s="12">
        <v>354</v>
      </c>
      <c r="F27" s="12">
        <v>44</v>
      </c>
      <c r="G27" s="12">
        <v>312</v>
      </c>
      <c r="H27" s="110"/>
      <c r="I27" s="12">
        <v>283</v>
      </c>
      <c r="J27" s="110"/>
      <c r="K27" s="12">
        <v>29</v>
      </c>
      <c r="L27" s="110"/>
      <c r="M27" s="76">
        <v>284</v>
      </c>
      <c r="N27" s="76">
        <v>243</v>
      </c>
      <c r="O27" s="76">
        <v>41</v>
      </c>
      <c r="P27" s="76">
        <v>213</v>
      </c>
      <c r="Q27" s="76">
        <v>182</v>
      </c>
      <c r="R27" s="12">
        <v>31</v>
      </c>
    </row>
    <row r="28" spans="2:18" s="68" customFormat="1" ht="15" customHeight="1" x14ac:dyDescent="0.2">
      <c r="B28" s="75">
        <v>2016</v>
      </c>
      <c r="C28" s="243"/>
      <c r="D28" s="12">
        <v>371</v>
      </c>
      <c r="E28" s="12">
        <v>325</v>
      </c>
      <c r="F28" s="12">
        <v>46</v>
      </c>
      <c r="G28" s="12">
        <v>284</v>
      </c>
      <c r="H28" s="12"/>
      <c r="I28" s="12">
        <v>247</v>
      </c>
      <c r="J28" s="110"/>
      <c r="K28" s="12">
        <v>37</v>
      </c>
      <c r="L28" s="110"/>
      <c r="M28" s="76">
        <v>280</v>
      </c>
      <c r="N28" s="76">
        <v>243</v>
      </c>
      <c r="O28" s="76">
        <v>37</v>
      </c>
      <c r="P28" s="76">
        <v>227</v>
      </c>
      <c r="Q28" s="76">
        <v>199</v>
      </c>
      <c r="R28" s="76">
        <v>28</v>
      </c>
    </row>
    <row r="29" spans="2:18" s="68" customFormat="1" ht="15" customHeight="1" x14ac:dyDescent="0.2">
      <c r="B29" s="75">
        <v>2015</v>
      </c>
      <c r="C29" s="243"/>
      <c r="D29" s="12">
        <v>378</v>
      </c>
      <c r="E29" s="12">
        <v>336</v>
      </c>
      <c r="F29" s="12">
        <v>42</v>
      </c>
      <c r="G29" s="12">
        <v>337</v>
      </c>
      <c r="H29" s="12"/>
      <c r="I29" s="12">
        <v>281</v>
      </c>
      <c r="J29" s="110"/>
      <c r="K29" s="12">
        <v>56</v>
      </c>
      <c r="L29" s="110"/>
      <c r="M29" s="76">
        <v>305</v>
      </c>
      <c r="N29" s="76">
        <v>267</v>
      </c>
      <c r="O29" s="76">
        <v>38</v>
      </c>
      <c r="P29" s="76">
        <v>767</v>
      </c>
      <c r="Q29" s="76">
        <v>728</v>
      </c>
      <c r="R29" s="76">
        <v>39</v>
      </c>
    </row>
    <row r="30" spans="2:18" s="68" customFormat="1" ht="15" customHeight="1" x14ac:dyDescent="0.2">
      <c r="B30" s="243" t="s">
        <v>203</v>
      </c>
      <c r="C30" s="243"/>
      <c r="D30" s="12"/>
      <c r="E30" s="12"/>
      <c r="F30" s="12"/>
      <c r="G30" s="12"/>
      <c r="H30" s="12"/>
      <c r="I30" s="12"/>
      <c r="J30" s="110"/>
      <c r="K30" s="12"/>
      <c r="L30" s="110"/>
      <c r="M30" s="76"/>
      <c r="N30" s="76"/>
      <c r="O30" s="76"/>
      <c r="P30" s="76"/>
      <c r="Q30" s="76"/>
      <c r="R30" s="76"/>
    </row>
    <row r="31" spans="2:18" s="68" customFormat="1" ht="15" customHeight="1" x14ac:dyDescent="0.2">
      <c r="B31" s="75">
        <v>2020</v>
      </c>
      <c r="C31" s="281"/>
      <c r="D31" s="12">
        <v>1691</v>
      </c>
      <c r="E31" s="12">
        <v>1159</v>
      </c>
      <c r="F31" s="12">
        <v>532</v>
      </c>
      <c r="G31" s="12">
        <v>1838</v>
      </c>
      <c r="H31" s="110" t="s">
        <v>357</v>
      </c>
      <c r="I31" s="12">
        <v>1344</v>
      </c>
      <c r="J31" s="110"/>
      <c r="K31" s="12">
        <v>494</v>
      </c>
      <c r="L31" s="76" t="s">
        <v>357</v>
      </c>
      <c r="M31" s="76">
        <v>1577</v>
      </c>
      <c r="N31" s="76">
        <v>1003</v>
      </c>
      <c r="O31" s="76">
        <v>574</v>
      </c>
      <c r="P31" s="76">
        <v>1266</v>
      </c>
      <c r="Q31" s="76">
        <v>751</v>
      </c>
      <c r="R31" s="12">
        <v>515</v>
      </c>
    </row>
    <row r="32" spans="2:18" s="68" customFormat="1" ht="15" customHeight="1" x14ac:dyDescent="0.2">
      <c r="B32" s="75">
        <v>2019</v>
      </c>
      <c r="C32" s="243"/>
      <c r="D32" s="12">
        <v>2048</v>
      </c>
      <c r="E32" s="12">
        <v>1428</v>
      </c>
      <c r="F32" s="12">
        <v>620</v>
      </c>
      <c r="G32" s="12">
        <v>1841</v>
      </c>
      <c r="H32" s="110" t="s">
        <v>274</v>
      </c>
      <c r="I32" s="12">
        <v>1384</v>
      </c>
      <c r="J32" s="110" t="s">
        <v>357</v>
      </c>
      <c r="K32" s="12">
        <v>457</v>
      </c>
      <c r="L32" s="76" t="s">
        <v>274</v>
      </c>
      <c r="M32" s="76">
        <v>1616</v>
      </c>
      <c r="N32" s="76">
        <v>1032</v>
      </c>
      <c r="O32" s="76">
        <v>584</v>
      </c>
      <c r="P32" s="76">
        <v>1226</v>
      </c>
      <c r="Q32" s="76">
        <v>759</v>
      </c>
      <c r="R32" s="12">
        <v>467</v>
      </c>
    </row>
    <row r="33" spans="2:18" s="68" customFormat="1" ht="15" customHeight="1" x14ac:dyDescent="0.2">
      <c r="B33" s="75">
        <v>2018</v>
      </c>
      <c r="C33" s="243"/>
      <c r="D33" s="12">
        <v>2117</v>
      </c>
      <c r="E33" s="12">
        <v>1471</v>
      </c>
      <c r="F33" s="12">
        <v>646</v>
      </c>
      <c r="G33" s="12">
        <v>1711</v>
      </c>
      <c r="H33" s="110"/>
      <c r="I33" s="12">
        <v>1341</v>
      </c>
      <c r="J33" s="110" t="s">
        <v>274</v>
      </c>
      <c r="K33" s="12">
        <v>370</v>
      </c>
      <c r="L33" s="76"/>
      <c r="M33" s="76">
        <v>1623</v>
      </c>
      <c r="N33" s="76">
        <v>1086</v>
      </c>
      <c r="O33" s="76">
        <v>537</v>
      </c>
      <c r="P33" s="76">
        <v>1104</v>
      </c>
      <c r="Q33" s="76">
        <v>736</v>
      </c>
      <c r="R33" s="12">
        <v>368</v>
      </c>
    </row>
    <row r="34" spans="2:18" s="68" customFormat="1" ht="15" customHeight="1" x14ac:dyDescent="0.2">
      <c r="B34" s="75">
        <v>2017</v>
      </c>
      <c r="C34" s="243"/>
      <c r="D34" s="12">
        <v>2135</v>
      </c>
      <c r="E34" s="12">
        <v>1549</v>
      </c>
      <c r="F34" s="12">
        <v>586</v>
      </c>
      <c r="G34" s="12">
        <v>1498</v>
      </c>
      <c r="H34" s="110"/>
      <c r="I34" s="12">
        <v>1197</v>
      </c>
      <c r="J34" s="110"/>
      <c r="K34" s="12">
        <v>301</v>
      </c>
      <c r="L34" s="110"/>
      <c r="M34" s="76">
        <v>1431</v>
      </c>
      <c r="N34" s="76">
        <v>1026</v>
      </c>
      <c r="O34" s="76">
        <v>405</v>
      </c>
      <c r="P34" s="76">
        <v>1091</v>
      </c>
      <c r="Q34" s="76">
        <v>732</v>
      </c>
      <c r="R34" s="12">
        <v>359</v>
      </c>
    </row>
    <row r="35" spans="2:18" s="68" customFormat="1" ht="15" customHeight="1" x14ac:dyDescent="0.2">
      <c r="B35" s="75">
        <v>2016</v>
      </c>
      <c r="C35" s="243"/>
      <c r="D35" s="12">
        <v>1924</v>
      </c>
      <c r="E35" s="12">
        <v>1471</v>
      </c>
      <c r="F35" s="12">
        <v>453</v>
      </c>
      <c r="G35" s="12">
        <v>1485</v>
      </c>
      <c r="H35" s="12"/>
      <c r="I35" s="12">
        <v>1159</v>
      </c>
      <c r="J35" s="110"/>
      <c r="K35" s="12">
        <v>326</v>
      </c>
      <c r="L35" s="110"/>
      <c r="M35" s="76">
        <v>1416</v>
      </c>
      <c r="N35" s="76">
        <v>1002</v>
      </c>
      <c r="O35" s="76">
        <v>414</v>
      </c>
      <c r="P35" s="76">
        <v>929</v>
      </c>
      <c r="Q35" s="76">
        <v>626</v>
      </c>
      <c r="R35" s="76">
        <v>303</v>
      </c>
    </row>
    <row r="36" spans="2:18" s="68" customFormat="1" ht="15" customHeight="1" x14ac:dyDescent="0.2">
      <c r="B36" s="75">
        <v>2015</v>
      </c>
      <c r="C36" s="243"/>
      <c r="D36" s="12">
        <v>1936</v>
      </c>
      <c r="E36" s="12">
        <v>1455</v>
      </c>
      <c r="F36" s="12">
        <v>481</v>
      </c>
      <c r="G36" s="12">
        <v>1577</v>
      </c>
      <c r="H36" s="12"/>
      <c r="I36" s="12">
        <v>1157</v>
      </c>
      <c r="J36" s="110"/>
      <c r="K36" s="12">
        <v>420</v>
      </c>
      <c r="L36" s="110"/>
      <c r="M36" s="76">
        <v>1235</v>
      </c>
      <c r="N36" s="76">
        <v>876</v>
      </c>
      <c r="O36" s="76">
        <v>359</v>
      </c>
      <c r="P36" s="76">
        <v>1341</v>
      </c>
      <c r="Q36" s="76">
        <v>999</v>
      </c>
      <c r="R36" s="76">
        <v>342</v>
      </c>
    </row>
    <row r="37" spans="2:18" s="68" customFormat="1" ht="15" customHeight="1" x14ac:dyDescent="0.2">
      <c r="B37" s="243" t="s">
        <v>204</v>
      </c>
      <c r="C37" s="243"/>
      <c r="D37" s="12"/>
      <c r="E37" s="12"/>
      <c r="F37" s="12"/>
      <c r="G37" s="12"/>
      <c r="H37" s="12"/>
      <c r="I37" s="12"/>
      <c r="J37" s="110"/>
      <c r="K37" s="12"/>
      <c r="L37" s="110"/>
      <c r="M37" s="76"/>
      <c r="N37" s="76"/>
      <c r="O37" s="76"/>
      <c r="P37" s="76"/>
      <c r="Q37" s="76"/>
      <c r="R37" s="76"/>
    </row>
    <row r="38" spans="2:18" s="68" customFormat="1" ht="15" customHeight="1" x14ac:dyDescent="0.2">
      <c r="B38" s="75">
        <v>2020</v>
      </c>
      <c r="C38" s="281"/>
      <c r="D38" s="12">
        <v>207</v>
      </c>
      <c r="E38" s="12">
        <v>176</v>
      </c>
      <c r="F38" s="12">
        <v>31</v>
      </c>
      <c r="G38" s="12">
        <v>205</v>
      </c>
      <c r="H38" s="110" t="s">
        <v>357</v>
      </c>
      <c r="I38" s="12">
        <v>171</v>
      </c>
      <c r="J38" s="110"/>
      <c r="K38" s="12">
        <v>34</v>
      </c>
      <c r="L38" s="76" t="s">
        <v>357</v>
      </c>
      <c r="M38" s="76">
        <v>202</v>
      </c>
      <c r="N38" s="76">
        <v>150</v>
      </c>
      <c r="O38" s="76">
        <v>52</v>
      </c>
      <c r="P38" s="76">
        <v>140</v>
      </c>
      <c r="Q38" s="76">
        <v>108</v>
      </c>
      <c r="R38" s="12">
        <v>32</v>
      </c>
    </row>
    <row r="39" spans="2:18" s="68" customFormat="1" ht="15" customHeight="1" x14ac:dyDescent="0.2">
      <c r="B39" s="75">
        <v>2019</v>
      </c>
      <c r="C39" s="243"/>
      <c r="D39" s="12">
        <v>264</v>
      </c>
      <c r="E39" s="12">
        <v>206</v>
      </c>
      <c r="F39" s="12">
        <v>58</v>
      </c>
      <c r="G39" s="12">
        <v>186</v>
      </c>
      <c r="H39" s="110" t="s">
        <v>274</v>
      </c>
      <c r="I39" s="12">
        <v>154</v>
      </c>
      <c r="J39" s="110" t="s">
        <v>357</v>
      </c>
      <c r="K39" s="12">
        <v>32</v>
      </c>
      <c r="L39" s="76" t="s">
        <v>274</v>
      </c>
      <c r="M39" s="76">
        <v>187</v>
      </c>
      <c r="N39" s="76">
        <v>154</v>
      </c>
      <c r="O39" s="76">
        <v>33</v>
      </c>
      <c r="P39" s="76">
        <v>141</v>
      </c>
      <c r="Q39" s="76">
        <v>107</v>
      </c>
      <c r="R39" s="12">
        <v>34</v>
      </c>
    </row>
    <row r="40" spans="2:18" s="68" customFormat="1" ht="15" customHeight="1" x14ac:dyDescent="0.2">
      <c r="B40" s="75">
        <v>2018</v>
      </c>
      <c r="C40" s="243"/>
      <c r="D40" s="12">
        <v>258</v>
      </c>
      <c r="E40" s="12">
        <v>216</v>
      </c>
      <c r="F40" s="12">
        <v>42</v>
      </c>
      <c r="G40" s="12">
        <v>198</v>
      </c>
      <c r="H40" s="110"/>
      <c r="I40" s="12">
        <v>157</v>
      </c>
      <c r="J40" s="110" t="s">
        <v>274</v>
      </c>
      <c r="K40" s="12">
        <v>41</v>
      </c>
      <c r="L40" s="76"/>
      <c r="M40" s="76">
        <v>185</v>
      </c>
      <c r="N40" s="76">
        <v>147</v>
      </c>
      <c r="O40" s="76">
        <v>38</v>
      </c>
      <c r="P40" s="76">
        <v>123</v>
      </c>
      <c r="Q40" s="76">
        <v>102</v>
      </c>
      <c r="R40" s="12">
        <v>21</v>
      </c>
    </row>
    <row r="41" spans="2:18" s="68" customFormat="1" ht="15" customHeight="1" x14ac:dyDescent="0.2">
      <c r="B41" s="75">
        <v>2017</v>
      </c>
      <c r="C41" s="243"/>
      <c r="D41" s="12">
        <v>244</v>
      </c>
      <c r="E41" s="12">
        <v>201</v>
      </c>
      <c r="F41" s="12">
        <v>43</v>
      </c>
      <c r="G41" s="12">
        <v>176</v>
      </c>
      <c r="H41" s="110"/>
      <c r="I41" s="12">
        <v>153</v>
      </c>
      <c r="J41" s="110"/>
      <c r="K41" s="12">
        <v>23</v>
      </c>
      <c r="L41" s="110"/>
      <c r="M41" s="76">
        <v>165</v>
      </c>
      <c r="N41" s="76">
        <v>139</v>
      </c>
      <c r="O41" s="76">
        <v>26</v>
      </c>
      <c r="P41" s="76">
        <v>130</v>
      </c>
      <c r="Q41" s="76">
        <v>115</v>
      </c>
      <c r="R41" s="12">
        <v>15</v>
      </c>
    </row>
    <row r="42" spans="2:18" s="68" customFormat="1" ht="15" customHeight="1" x14ac:dyDescent="0.2">
      <c r="B42" s="75">
        <v>2016</v>
      </c>
      <c r="C42" s="243"/>
      <c r="D42" s="12">
        <v>224</v>
      </c>
      <c r="E42" s="12">
        <v>193</v>
      </c>
      <c r="F42" s="12">
        <v>31</v>
      </c>
      <c r="G42" s="12">
        <v>164</v>
      </c>
      <c r="H42" s="12"/>
      <c r="I42" s="12">
        <v>137</v>
      </c>
      <c r="J42" s="110"/>
      <c r="K42" s="12">
        <v>27</v>
      </c>
      <c r="L42" s="110"/>
      <c r="M42" s="76">
        <v>162</v>
      </c>
      <c r="N42" s="76">
        <v>144</v>
      </c>
      <c r="O42" s="76">
        <v>18</v>
      </c>
      <c r="P42" s="76">
        <v>98</v>
      </c>
      <c r="Q42" s="76">
        <v>74</v>
      </c>
      <c r="R42" s="76">
        <v>24</v>
      </c>
    </row>
    <row r="43" spans="2:18" s="68" customFormat="1" ht="15" customHeight="1" x14ac:dyDescent="0.2">
      <c r="B43" s="75">
        <v>2015</v>
      </c>
      <c r="C43" s="243"/>
      <c r="D43" s="12">
        <v>250</v>
      </c>
      <c r="E43" s="12">
        <v>223</v>
      </c>
      <c r="F43" s="12">
        <v>27</v>
      </c>
      <c r="G43" s="12">
        <v>231</v>
      </c>
      <c r="H43" s="12"/>
      <c r="I43" s="12">
        <v>184</v>
      </c>
      <c r="J43" s="110"/>
      <c r="K43" s="12">
        <v>47</v>
      </c>
      <c r="L43" s="110"/>
      <c r="M43" s="76">
        <v>140</v>
      </c>
      <c r="N43" s="76">
        <v>111</v>
      </c>
      <c r="O43" s="76">
        <v>29</v>
      </c>
      <c r="P43" s="76">
        <v>152</v>
      </c>
      <c r="Q43" s="76">
        <v>126</v>
      </c>
      <c r="R43" s="76">
        <v>26</v>
      </c>
    </row>
    <row r="44" spans="2:18" s="68" customFormat="1" ht="15" customHeight="1" x14ac:dyDescent="0.2">
      <c r="B44" s="258" t="s">
        <v>205</v>
      </c>
      <c r="C44" s="173"/>
      <c r="D44" s="173"/>
      <c r="E44" s="12"/>
      <c r="F44" s="12"/>
      <c r="G44" s="12"/>
      <c r="H44" s="12"/>
      <c r="I44" s="12"/>
      <c r="J44" s="110"/>
      <c r="K44" s="12"/>
      <c r="L44" s="110"/>
      <c r="M44" s="76"/>
      <c r="N44" s="76"/>
      <c r="O44" s="76"/>
      <c r="P44" s="76"/>
      <c r="Q44" s="76"/>
      <c r="R44" s="76"/>
    </row>
    <row r="45" spans="2:18" s="68" customFormat="1" ht="15" customHeight="1" x14ac:dyDescent="0.2">
      <c r="B45" s="75">
        <v>2020</v>
      </c>
      <c r="C45" s="173"/>
      <c r="D45" s="12">
        <v>156</v>
      </c>
      <c r="E45" s="12">
        <v>130</v>
      </c>
      <c r="F45" s="12">
        <v>26</v>
      </c>
      <c r="G45" s="12">
        <v>178</v>
      </c>
      <c r="H45" s="110" t="s">
        <v>357</v>
      </c>
      <c r="I45" s="12">
        <v>165</v>
      </c>
      <c r="J45" s="110"/>
      <c r="K45" s="12">
        <v>13</v>
      </c>
      <c r="L45" s="76" t="s">
        <v>357</v>
      </c>
      <c r="M45" s="76">
        <v>144</v>
      </c>
      <c r="N45" s="76">
        <v>123</v>
      </c>
      <c r="O45" s="76">
        <v>21</v>
      </c>
      <c r="P45" s="76">
        <v>152</v>
      </c>
      <c r="Q45" s="76">
        <v>131</v>
      </c>
      <c r="R45" s="12">
        <v>21</v>
      </c>
    </row>
    <row r="46" spans="2:18" s="68" customFormat="1" ht="15" customHeight="1" x14ac:dyDescent="0.2">
      <c r="B46" s="75">
        <v>2019</v>
      </c>
      <c r="C46" s="243"/>
      <c r="D46" s="12">
        <v>172</v>
      </c>
      <c r="E46" s="12">
        <v>149</v>
      </c>
      <c r="F46" s="12">
        <v>23</v>
      </c>
      <c r="G46" s="12">
        <v>141</v>
      </c>
      <c r="H46" s="110" t="s">
        <v>274</v>
      </c>
      <c r="I46" s="12">
        <v>128</v>
      </c>
      <c r="J46" s="110" t="s">
        <v>357</v>
      </c>
      <c r="K46" s="12">
        <v>13</v>
      </c>
      <c r="L46" s="76" t="s">
        <v>274</v>
      </c>
      <c r="M46" s="76">
        <v>176</v>
      </c>
      <c r="N46" s="76">
        <v>154</v>
      </c>
      <c r="O46" s="76">
        <v>22</v>
      </c>
      <c r="P46" s="76">
        <v>108</v>
      </c>
      <c r="Q46" s="76">
        <v>100</v>
      </c>
      <c r="R46" s="12">
        <v>8</v>
      </c>
    </row>
    <row r="47" spans="2:18" s="68" customFormat="1" ht="15" customHeight="1" x14ac:dyDescent="0.2">
      <c r="B47" s="75">
        <v>2018</v>
      </c>
      <c r="C47" s="243"/>
      <c r="D47" s="12">
        <v>202</v>
      </c>
      <c r="E47" s="12">
        <v>179</v>
      </c>
      <c r="F47" s="12">
        <v>23</v>
      </c>
      <c r="G47" s="12">
        <v>118</v>
      </c>
      <c r="H47" s="110"/>
      <c r="I47" s="12">
        <v>105</v>
      </c>
      <c r="J47" s="110" t="s">
        <v>274</v>
      </c>
      <c r="K47" s="12">
        <v>13</v>
      </c>
      <c r="L47" s="76"/>
      <c r="M47" s="76">
        <v>138</v>
      </c>
      <c r="N47" s="76">
        <v>126</v>
      </c>
      <c r="O47" s="76">
        <v>12</v>
      </c>
      <c r="P47" s="76">
        <v>114</v>
      </c>
      <c r="Q47" s="76">
        <v>101</v>
      </c>
      <c r="R47" s="12">
        <v>13</v>
      </c>
    </row>
    <row r="48" spans="2:18" s="68" customFormat="1" ht="15" customHeight="1" x14ac:dyDescent="0.2">
      <c r="B48" s="75">
        <v>2017</v>
      </c>
      <c r="C48" s="243"/>
      <c r="D48" s="12">
        <v>167</v>
      </c>
      <c r="E48" s="12">
        <v>155</v>
      </c>
      <c r="F48" s="12">
        <v>12</v>
      </c>
      <c r="G48" s="12">
        <v>107</v>
      </c>
      <c r="H48" s="110"/>
      <c r="I48" s="12">
        <v>92</v>
      </c>
      <c r="J48" s="110"/>
      <c r="K48" s="12">
        <v>15</v>
      </c>
      <c r="L48" s="110"/>
      <c r="M48" s="76">
        <v>133</v>
      </c>
      <c r="N48" s="76">
        <v>117</v>
      </c>
      <c r="O48" s="76">
        <v>16</v>
      </c>
      <c r="P48" s="76">
        <v>100</v>
      </c>
      <c r="Q48" s="76">
        <v>86</v>
      </c>
      <c r="R48" s="12">
        <v>14</v>
      </c>
    </row>
    <row r="49" spans="2:18" s="68" customFormat="1" ht="15" customHeight="1" x14ac:dyDescent="0.2">
      <c r="B49" s="75">
        <v>2016</v>
      </c>
      <c r="C49" s="243"/>
      <c r="D49" s="12">
        <v>170</v>
      </c>
      <c r="E49" s="12">
        <v>152</v>
      </c>
      <c r="F49" s="12">
        <v>18</v>
      </c>
      <c r="G49" s="12">
        <v>101</v>
      </c>
      <c r="H49" s="12"/>
      <c r="I49" s="12">
        <v>92</v>
      </c>
      <c r="J49" s="110"/>
      <c r="K49" s="12">
        <v>9</v>
      </c>
      <c r="L49" s="110"/>
      <c r="M49" s="76">
        <v>111</v>
      </c>
      <c r="N49" s="76">
        <v>95</v>
      </c>
      <c r="O49" s="76">
        <v>16</v>
      </c>
      <c r="P49" s="76">
        <v>119</v>
      </c>
      <c r="Q49" s="76">
        <v>102</v>
      </c>
      <c r="R49" s="76">
        <v>17</v>
      </c>
    </row>
    <row r="50" spans="2:18" s="68" customFormat="1" ht="15" customHeight="1" x14ac:dyDescent="0.2">
      <c r="B50" s="75">
        <v>2015</v>
      </c>
      <c r="C50" s="243"/>
      <c r="D50" s="12">
        <v>134</v>
      </c>
      <c r="E50" s="12">
        <v>117</v>
      </c>
      <c r="F50" s="12">
        <v>17</v>
      </c>
      <c r="G50" s="12">
        <v>92</v>
      </c>
      <c r="H50" s="12"/>
      <c r="I50" s="12">
        <v>83</v>
      </c>
      <c r="J50" s="110"/>
      <c r="K50" s="12">
        <v>9</v>
      </c>
      <c r="L50" s="110"/>
      <c r="M50" s="76">
        <v>140</v>
      </c>
      <c r="N50" s="76">
        <v>122</v>
      </c>
      <c r="O50" s="76">
        <v>18</v>
      </c>
      <c r="P50" s="76">
        <v>501</v>
      </c>
      <c r="Q50" s="76">
        <v>487</v>
      </c>
      <c r="R50" s="76">
        <v>14</v>
      </c>
    </row>
    <row r="51" spans="2:18" s="68" customFormat="1" ht="15" customHeight="1" x14ac:dyDescent="0.2">
      <c r="B51" s="258" t="s">
        <v>206</v>
      </c>
      <c r="C51" s="173"/>
      <c r="D51" s="173"/>
      <c r="E51" s="12"/>
      <c r="F51" s="12"/>
      <c r="G51" s="12"/>
      <c r="H51" s="12"/>
      <c r="I51" s="12"/>
      <c r="J51" s="110"/>
      <c r="K51" s="12"/>
      <c r="L51" s="110"/>
      <c r="M51" s="76"/>
      <c r="N51" s="76"/>
      <c r="O51" s="76"/>
      <c r="P51" s="76"/>
      <c r="Q51" s="76"/>
      <c r="R51" s="76"/>
    </row>
    <row r="52" spans="2:18" s="68" customFormat="1" ht="15" customHeight="1" x14ac:dyDescent="0.2">
      <c r="B52" s="75">
        <v>2020</v>
      </c>
      <c r="C52" s="173"/>
      <c r="D52" s="12">
        <v>37</v>
      </c>
      <c r="E52" s="12">
        <v>32</v>
      </c>
      <c r="F52" s="12">
        <v>5</v>
      </c>
      <c r="G52" s="12">
        <v>49</v>
      </c>
      <c r="H52" s="110" t="s">
        <v>357</v>
      </c>
      <c r="I52" s="12">
        <v>45</v>
      </c>
      <c r="J52" s="110"/>
      <c r="K52" s="12">
        <v>4</v>
      </c>
      <c r="L52" s="76" t="s">
        <v>357</v>
      </c>
      <c r="M52" s="76">
        <v>36</v>
      </c>
      <c r="N52" s="76">
        <v>26</v>
      </c>
      <c r="O52" s="76">
        <v>10</v>
      </c>
      <c r="P52" s="76">
        <v>26</v>
      </c>
      <c r="Q52" s="76">
        <v>17</v>
      </c>
      <c r="R52" s="12">
        <v>9</v>
      </c>
    </row>
    <row r="53" spans="2:18" s="68" customFormat="1" ht="15" customHeight="1" x14ac:dyDescent="0.2">
      <c r="B53" s="75">
        <v>2019</v>
      </c>
      <c r="C53" s="243"/>
      <c r="D53" s="12">
        <v>46</v>
      </c>
      <c r="E53" s="12">
        <v>36</v>
      </c>
      <c r="F53" s="12">
        <v>10</v>
      </c>
      <c r="G53" s="12">
        <v>39</v>
      </c>
      <c r="H53" s="110" t="s">
        <v>274</v>
      </c>
      <c r="I53" s="12">
        <v>36</v>
      </c>
      <c r="J53" s="110" t="s">
        <v>357</v>
      </c>
      <c r="K53" s="12">
        <v>3</v>
      </c>
      <c r="L53" s="76" t="s">
        <v>274</v>
      </c>
      <c r="M53" s="76">
        <v>33</v>
      </c>
      <c r="N53" s="76">
        <v>24</v>
      </c>
      <c r="O53" s="76">
        <v>9</v>
      </c>
      <c r="P53" s="76">
        <v>42</v>
      </c>
      <c r="Q53" s="76">
        <v>32</v>
      </c>
      <c r="R53" s="12">
        <v>10</v>
      </c>
    </row>
    <row r="54" spans="2:18" s="68" customFormat="1" ht="15" customHeight="1" x14ac:dyDescent="0.2">
      <c r="B54" s="75">
        <v>2018</v>
      </c>
      <c r="C54" s="243"/>
      <c r="D54" s="12">
        <v>48</v>
      </c>
      <c r="E54" s="12">
        <v>39</v>
      </c>
      <c r="F54" s="12">
        <v>9</v>
      </c>
      <c r="G54" s="12">
        <v>40</v>
      </c>
      <c r="H54" s="110"/>
      <c r="I54" s="12">
        <v>39</v>
      </c>
      <c r="J54" s="110" t="s">
        <v>274</v>
      </c>
      <c r="K54" s="12">
        <v>1</v>
      </c>
      <c r="L54" s="76"/>
      <c r="M54" s="76">
        <v>47</v>
      </c>
      <c r="N54" s="76">
        <v>37</v>
      </c>
      <c r="O54" s="76">
        <v>10</v>
      </c>
      <c r="P54" s="76">
        <v>26</v>
      </c>
      <c r="Q54" s="76">
        <v>22</v>
      </c>
      <c r="R54" s="12">
        <v>4</v>
      </c>
    </row>
    <row r="55" spans="2:18" s="68" customFormat="1" ht="15" customHeight="1" x14ac:dyDescent="0.2">
      <c r="B55" s="75">
        <v>2017</v>
      </c>
      <c r="C55" s="243"/>
      <c r="D55" s="12">
        <v>58</v>
      </c>
      <c r="E55" s="12">
        <v>48</v>
      </c>
      <c r="F55" s="12">
        <v>10</v>
      </c>
      <c r="G55" s="12">
        <v>36</v>
      </c>
      <c r="H55" s="110"/>
      <c r="I55" s="12">
        <v>32</v>
      </c>
      <c r="J55" s="110"/>
      <c r="K55" s="12">
        <v>4</v>
      </c>
      <c r="L55" s="110"/>
      <c r="M55" s="76">
        <v>31</v>
      </c>
      <c r="N55" s="76">
        <v>27</v>
      </c>
      <c r="O55" s="76">
        <v>4</v>
      </c>
      <c r="P55" s="76">
        <v>12</v>
      </c>
      <c r="Q55" s="76">
        <v>11</v>
      </c>
      <c r="R55" s="12">
        <v>1</v>
      </c>
    </row>
    <row r="56" spans="2:18" s="68" customFormat="1" ht="15" customHeight="1" x14ac:dyDescent="0.2">
      <c r="B56" s="75">
        <v>2016</v>
      </c>
      <c r="C56" s="243"/>
      <c r="D56" s="12">
        <v>33</v>
      </c>
      <c r="E56" s="12">
        <v>29</v>
      </c>
      <c r="F56" s="12">
        <v>4</v>
      </c>
      <c r="G56" s="12">
        <v>22</v>
      </c>
      <c r="H56" s="12"/>
      <c r="I56" s="12">
        <v>21</v>
      </c>
      <c r="J56" s="110"/>
      <c r="K56" s="12">
        <v>1</v>
      </c>
      <c r="L56" s="110"/>
      <c r="M56" s="76">
        <v>17</v>
      </c>
      <c r="N56" s="76">
        <v>16</v>
      </c>
      <c r="O56" s="76">
        <v>1</v>
      </c>
      <c r="P56" s="76">
        <v>26</v>
      </c>
      <c r="Q56" s="76">
        <v>23</v>
      </c>
      <c r="R56" s="76">
        <v>3</v>
      </c>
    </row>
    <row r="57" spans="2:18" s="68" customFormat="1" ht="15" customHeight="1" x14ac:dyDescent="0.2">
      <c r="B57" s="75">
        <v>2015</v>
      </c>
      <c r="C57" s="243"/>
      <c r="D57" s="12">
        <v>27</v>
      </c>
      <c r="E57" s="12">
        <v>26</v>
      </c>
      <c r="F57" s="12">
        <v>1</v>
      </c>
      <c r="G57" s="12">
        <v>37</v>
      </c>
      <c r="H57" s="12"/>
      <c r="I57" s="12">
        <v>32</v>
      </c>
      <c r="J57" s="110"/>
      <c r="K57" s="12">
        <v>5</v>
      </c>
      <c r="L57" s="110"/>
      <c r="M57" s="76">
        <v>31</v>
      </c>
      <c r="N57" s="76">
        <v>28</v>
      </c>
      <c r="O57" s="76">
        <v>3</v>
      </c>
      <c r="P57" s="76">
        <v>73</v>
      </c>
      <c r="Q57" s="76">
        <v>69</v>
      </c>
      <c r="R57" s="76">
        <v>4</v>
      </c>
    </row>
    <row r="58" spans="2:18" s="68" customFormat="1" ht="15" customHeight="1" x14ac:dyDescent="0.2">
      <c r="B58" s="258" t="s">
        <v>208</v>
      </c>
      <c r="C58" s="173"/>
      <c r="D58" s="173"/>
      <c r="E58" s="12"/>
      <c r="F58" s="12"/>
      <c r="G58" s="12"/>
      <c r="H58" s="12"/>
      <c r="I58" s="12"/>
      <c r="J58" s="110"/>
      <c r="K58" s="12"/>
      <c r="L58" s="110"/>
      <c r="M58" s="76"/>
      <c r="N58" s="76"/>
      <c r="O58" s="76"/>
      <c r="P58" s="76"/>
      <c r="Q58" s="76"/>
      <c r="R58" s="76"/>
    </row>
    <row r="59" spans="2:18" s="68" customFormat="1" ht="15" customHeight="1" x14ac:dyDescent="0.2">
      <c r="B59" s="75">
        <v>2020</v>
      </c>
      <c r="C59" s="173"/>
      <c r="D59" s="12">
        <v>140</v>
      </c>
      <c r="E59" s="12">
        <v>122</v>
      </c>
      <c r="F59" s="12">
        <v>18</v>
      </c>
      <c r="G59" s="12">
        <v>135</v>
      </c>
      <c r="H59" s="110" t="s">
        <v>357</v>
      </c>
      <c r="I59" s="12">
        <v>115</v>
      </c>
      <c r="J59" s="110"/>
      <c r="K59" s="12">
        <v>20</v>
      </c>
      <c r="L59" s="76" t="s">
        <v>357</v>
      </c>
      <c r="M59" s="76">
        <v>118</v>
      </c>
      <c r="N59" s="76">
        <v>90</v>
      </c>
      <c r="O59" s="76">
        <v>28</v>
      </c>
      <c r="P59" s="76">
        <v>126</v>
      </c>
      <c r="Q59" s="76">
        <v>104</v>
      </c>
      <c r="R59" s="12">
        <v>22</v>
      </c>
    </row>
    <row r="60" spans="2:18" s="68" customFormat="1" ht="15" customHeight="1" x14ac:dyDescent="0.2">
      <c r="B60" s="75">
        <v>2019</v>
      </c>
      <c r="C60" s="243"/>
      <c r="D60" s="12">
        <v>164</v>
      </c>
      <c r="E60" s="12">
        <v>136</v>
      </c>
      <c r="F60" s="12">
        <v>28</v>
      </c>
      <c r="G60" s="12">
        <v>134</v>
      </c>
      <c r="H60" s="110" t="s">
        <v>274</v>
      </c>
      <c r="I60" s="12">
        <v>120</v>
      </c>
      <c r="J60" s="110" t="s">
        <v>357</v>
      </c>
      <c r="K60" s="12">
        <v>14</v>
      </c>
      <c r="L60" s="76" t="s">
        <v>274</v>
      </c>
      <c r="M60" s="76">
        <v>160</v>
      </c>
      <c r="N60" s="76">
        <v>137</v>
      </c>
      <c r="O60" s="76">
        <v>23</v>
      </c>
      <c r="P60" s="76">
        <v>77</v>
      </c>
      <c r="Q60" s="76">
        <v>57</v>
      </c>
      <c r="R60" s="12">
        <v>20</v>
      </c>
    </row>
    <row r="61" spans="2:18" s="68" customFormat="1" ht="15" customHeight="1" x14ac:dyDescent="0.2">
      <c r="B61" s="75">
        <v>2018</v>
      </c>
      <c r="C61" s="243"/>
      <c r="D61" s="12">
        <v>204</v>
      </c>
      <c r="E61" s="12">
        <v>178</v>
      </c>
      <c r="F61" s="12">
        <v>26</v>
      </c>
      <c r="G61" s="12">
        <v>132</v>
      </c>
      <c r="H61" s="110"/>
      <c r="I61" s="12">
        <v>115</v>
      </c>
      <c r="J61" s="110" t="s">
        <v>274</v>
      </c>
      <c r="K61" s="12">
        <v>17</v>
      </c>
      <c r="L61" s="76"/>
      <c r="M61" s="76">
        <v>110</v>
      </c>
      <c r="N61" s="76">
        <v>87</v>
      </c>
      <c r="O61" s="76">
        <v>23</v>
      </c>
      <c r="P61" s="76">
        <v>92</v>
      </c>
      <c r="Q61" s="76">
        <v>73</v>
      </c>
      <c r="R61" s="12">
        <v>19</v>
      </c>
    </row>
    <row r="62" spans="2:18" s="68" customFormat="1" ht="15" customHeight="1" x14ac:dyDescent="0.2">
      <c r="B62" s="75">
        <v>2017</v>
      </c>
      <c r="C62" s="243"/>
      <c r="D62" s="12">
        <v>160</v>
      </c>
      <c r="E62" s="12">
        <v>133</v>
      </c>
      <c r="F62" s="12">
        <v>27</v>
      </c>
      <c r="G62" s="12">
        <v>119</v>
      </c>
      <c r="H62" s="110"/>
      <c r="I62" s="12">
        <v>102</v>
      </c>
      <c r="J62" s="110"/>
      <c r="K62" s="12">
        <v>17</v>
      </c>
      <c r="L62" s="110"/>
      <c r="M62" s="76">
        <v>120</v>
      </c>
      <c r="N62" s="76">
        <v>98</v>
      </c>
      <c r="O62" s="76">
        <v>22</v>
      </c>
      <c r="P62" s="76">
        <v>95</v>
      </c>
      <c r="Q62" s="76">
        <v>85</v>
      </c>
      <c r="R62" s="12">
        <v>10</v>
      </c>
    </row>
    <row r="63" spans="2:18" s="68" customFormat="1" ht="15" customHeight="1" x14ac:dyDescent="0.2">
      <c r="B63" s="75">
        <v>2016</v>
      </c>
      <c r="C63" s="243"/>
      <c r="D63" s="12">
        <v>160</v>
      </c>
      <c r="E63" s="12">
        <v>137</v>
      </c>
      <c r="F63" s="12">
        <v>23</v>
      </c>
      <c r="G63" s="12">
        <v>110</v>
      </c>
      <c r="H63" s="12"/>
      <c r="I63" s="12">
        <v>96</v>
      </c>
      <c r="J63" s="110"/>
      <c r="K63" s="12">
        <v>14</v>
      </c>
      <c r="L63" s="110"/>
      <c r="M63" s="76">
        <v>118</v>
      </c>
      <c r="N63" s="76">
        <v>105</v>
      </c>
      <c r="O63" s="76">
        <v>13</v>
      </c>
      <c r="P63" s="76">
        <v>100</v>
      </c>
      <c r="Q63" s="76">
        <v>94</v>
      </c>
      <c r="R63" s="76">
        <v>6</v>
      </c>
    </row>
    <row r="64" spans="2:18" s="68" customFormat="1" ht="15" customHeight="1" x14ac:dyDescent="0.2">
      <c r="B64" s="75">
        <v>2015</v>
      </c>
      <c r="C64" s="243"/>
      <c r="D64" s="12">
        <v>155</v>
      </c>
      <c r="E64" s="12">
        <v>139</v>
      </c>
      <c r="F64" s="12">
        <v>16</v>
      </c>
      <c r="G64" s="12">
        <v>110</v>
      </c>
      <c r="H64" s="12"/>
      <c r="I64" s="12">
        <v>96</v>
      </c>
      <c r="J64" s="110"/>
      <c r="K64" s="12">
        <v>14</v>
      </c>
      <c r="L64" s="110"/>
      <c r="M64" s="76">
        <v>114</v>
      </c>
      <c r="N64" s="76">
        <v>108</v>
      </c>
      <c r="O64" s="76">
        <v>6</v>
      </c>
      <c r="P64" s="76">
        <v>249</v>
      </c>
      <c r="Q64" s="76">
        <v>234</v>
      </c>
      <c r="R64" s="76">
        <v>15</v>
      </c>
    </row>
    <row r="65" spans="2:18" s="68" customFormat="1" ht="15" customHeight="1" x14ac:dyDescent="0.2">
      <c r="B65" s="258" t="s">
        <v>209</v>
      </c>
      <c r="C65" s="173"/>
      <c r="D65" s="173"/>
      <c r="E65" s="12"/>
      <c r="F65" s="12"/>
      <c r="G65" s="12"/>
      <c r="H65" s="12"/>
      <c r="I65" s="12"/>
      <c r="J65" s="110"/>
      <c r="K65" s="12"/>
      <c r="L65" s="110"/>
      <c r="M65" s="76"/>
      <c r="N65" s="76"/>
      <c r="O65" s="76"/>
      <c r="P65" s="76"/>
      <c r="Q65" s="76"/>
      <c r="R65" s="76"/>
    </row>
    <row r="66" spans="2:18" s="68" customFormat="1" ht="15" customHeight="1" x14ac:dyDescent="0.2">
      <c r="B66" s="75">
        <v>2020</v>
      </c>
      <c r="C66" s="173"/>
      <c r="D66" s="12">
        <v>579</v>
      </c>
      <c r="E66" s="12">
        <v>491</v>
      </c>
      <c r="F66" s="12">
        <v>88</v>
      </c>
      <c r="G66" s="12">
        <v>561</v>
      </c>
      <c r="H66" s="110" t="s">
        <v>357</v>
      </c>
      <c r="I66" s="12">
        <v>487</v>
      </c>
      <c r="J66" s="110"/>
      <c r="K66" s="12">
        <v>74</v>
      </c>
      <c r="L66" s="76" t="s">
        <v>357</v>
      </c>
      <c r="M66" s="76">
        <v>486</v>
      </c>
      <c r="N66" s="76">
        <v>385</v>
      </c>
      <c r="O66" s="76">
        <v>101</v>
      </c>
      <c r="P66" s="76">
        <v>385</v>
      </c>
      <c r="Q66" s="76">
        <v>277</v>
      </c>
      <c r="R66" s="12">
        <v>108</v>
      </c>
    </row>
    <row r="67" spans="2:18" s="68" customFormat="1" ht="15" customHeight="1" x14ac:dyDescent="0.2">
      <c r="B67" s="75">
        <v>2019</v>
      </c>
      <c r="C67" s="243"/>
      <c r="D67" s="12">
        <v>662</v>
      </c>
      <c r="E67" s="12">
        <v>546</v>
      </c>
      <c r="F67" s="12">
        <v>116</v>
      </c>
      <c r="G67" s="12">
        <v>529</v>
      </c>
      <c r="H67" s="110" t="s">
        <v>274</v>
      </c>
      <c r="I67" s="12">
        <v>456</v>
      </c>
      <c r="J67" s="110" t="s">
        <v>357</v>
      </c>
      <c r="K67" s="12">
        <v>73</v>
      </c>
      <c r="L67" s="76" t="s">
        <v>274</v>
      </c>
      <c r="M67" s="76">
        <v>500</v>
      </c>
      <c r="N67" s="76">
        <v>384</v>
      </c>
      <c r="O67" s="76">
        <v>116</v>
      </c>
      <c r="P67" s="76">
        <v>330</v>
      </c>
      <c r="Q67" s="76">
        <v>262</v>
      </c>
      <c r="R67" s="12">
        <v>68</v>
      </c>
    </row>
    <row r="68" spans="2:18" s="68" customFormat="1" ht="15" customHeight="1" x14ac:dyDescent="0.2">
      <c r="B68" s="75">
        <v>2018</v>
      </c>
      <c r="C68" s="243"/>
      <c r="D68" s="12">
        <v>688</v>
      </c>
      <c r="E68" s="12">
        <v>543</v>
      </c>
      <c r="F68" s="12">
        <v>145</v>
      </c>
      <c r="G68" s="12">
        <v>562</v>
      </c>
      <c r="H68" s="110"/>
      <c r="I68" s="12">
        <v>471</v>
      </c>
      <c r="J68" s="110" t="s">
        <v>274</v>
      </c>
      <c r="K68" s="12">
        <v>91</v>
      </c>
      <c r="L68" s="76"/>
      <c r="M68" s="76">
        <v>454</v>
      </c>
      <c r="N68" s="76">
        <v>378</v>
      </c>
      <c r="O68" s="76">
        <v>76</v>
      </c>
      <c r="P68" s="76">
        <v>334</v>
      </c>
      <c r="Q68" s="76">
        <v>268</v>
      </c>
      <c r="R68" s="12">
        <v>66</v>
      </c>
    </row>
    <row r="69" spans="2:18" s="68" customFormat="1" ht="15" customHeight="1" x14ac:dyDescent="0.2">
      <c r="B69" s="75">
        <v>2017</v>
      </c>
      <c r="C69" s="243"/>
      <c r="D69" s="12">
        <v>651</v>
      </c>
      <c r="E69" s="12">
        <v>562</v>
      </c>
      <c r="F69" s="12">
        <v>89</v>
      </c>
      <c r="G69" s="12">
        <v>489</v>
      </c>
      <c r="H69" s="110"/>
      <c r="I69" s="12">
        <v>431</v>
      </c>
      <c r="J69" s="110"/>
      <c r="K69" s="12">
        <v>58</v>
      </c>
      <c r="L69" s="110"/>
      <c r="M69" s="76">
        <v>426</v>
      </c>
      <c r="N69" s="76">
        <v>354</v>
      </c>
      <c r="O69" s="76">
        <v>72</v>
      </c>
      <c r="P69" s="76">
        <v>317</v>
      </c>
      <c r="Q69" s="76">
        <v>255</v>
      </c>
      <c r="R69" s="12">
        <v>62</v>
      </c>
    </row>
    <row r="70" spans="2:18" s="68" customFormat="1" ht="15" customHeight="1" x14ac:dyDescent="0.2">
      <c r="B70" s="75">
        <v>2016</v>
      </c>
      <c r="C70" s="243"/>
      <c r="D70" s="12">
        <v>590</v>
      </c>
      <c r="E70" s="12">
        <v>512</v>
      </c>
      <c r="F70" s="12">
        <v>78</v>
      </c>
      <c r="G70" s="12">
        <v>475</v>
      </c>
      <c r="H70" s="12"/>
      <c r="I70" s="12">
        <v>405</v>
      </c>
      <c r="J70" s="110"/>
      <c r="K70" s="12">
        <v>70</v>
      </c>
      <c r="L70" s="110"/>
      <c r="M70" s="76">
        <v>429</v>
      </c>
      <c r="N70" s="76">
        <v>358</v>
      </c>
      <c r="O70" s="76">
        <v>71</v>
      </c>
      <c r="P70" s="76">
        <v>290</v>
      </c>
      <c r="Q70" s="76">
        <v>221</v>
      </c>
      <c r="R70" s="76">
        <v>69</v>
      </c>
    </row>
    <row r="71" spans="2:18" s="68" customFormat="1" ht="15" customHeight="1" x14ac:dyDescent="0.2">
      <c r="B71" s="75">
        <v>2015</v>
      </c>
      <c r="C71" s="243"/>
      <c r="D71" s="12">
        <v>602</v>
      </c>
      <c r="E71" s="12">
        <v>524</v>
      </c>
      <c r="F71" s="12">
        <v>78</v>
      </c>
      <c r="G71" s="12">
        <v>513</v>
      </c>
      <c r="H71" s="12"/>
      <c r="I71" s="12">
        <v>435</v>
      </c>
      <c r="J71" s="110"/>
      <c r="K71" s="12">
        <v>78</v>
      </c>
      <c r="L71" s="110"/>
      <c r="M71" s="76">
        <v>398</v>
      </c>
      <c r="N71" s="76">
        <v>318</v>
      </c>
      <c r="O71" s="76">
        <v>80</v>
      </c>
      <c r="P71" s="76">
        <v>355</v>
      </c>
      <c r="Q71" s="76">
        <v>296</v>
      </c>
      <c r="R71" s="76">
        <v>59</v>
      </c>
    </row>
    <row r="72" spans="2:18" s="68" customFormat="1" ht="15" customHeight="1" x14ac:dyDescent="0.2">
      <c r="B72" s="243" t="s">
        <v>210</v>
      </c>
      <c r="C72" s="243"/>
      <c r="D72" s="12"/>
      <c r="E72" s="12"/>
      <c r="F72" s="12"/>
      <c r="G72" s="12"/>
      <c r="H72" s="12"/>
      <c r="I72" s="12"/>
      <c r="J72" s="110"/>
      <c r="K72" s="12"/>
      <c r="L72" s="110"/>
      <c r="M72" s="76"/>
      <c r="N72" s="76"/>
      <c r="O72" s="76"/>
      <c r="P72" s="76"/>
      <c r="Q72" s="76"/>
      <c r="R72" s="76"/>
    </row>
    <row r="73" spans="2:18" s="68" customFormat="1" ht="15" customHeight="1" x14ac:dyDescent="0.2">
      <c r="B73" s="75">
        <v>2020</v>
      </c>
      <c r="C73" s="281"/>
      <c r="D73" s="12">
        <v>73</v>
      </c>
      <c r="E73" s="12">
        <v>61</v>
      </c>
      <c r="F73" s="12">
        <v>12</v>
      </c>
      <c r="G73" s="12">
        <v>95</v>
      </c>
      <c r="H73" s="110" t="s">
        <v>357</v>
      </c>
      <c r="I73" s="12">
        <v>87</v>
      </c>
      <c r="J73" s="110"/>
      <c r="K73" s="12">
        <v>8</v>
      </c>
      <c r="L73" s="76" t="s">
        <v>357</v>
      </c>
      <c r="M73" s="76">
        <v>69</v>
      </c>
      <c r="N73" s="76">
        <v>57</v>
      </c>
      <c r="O73" s="76">
        <v>12</v>
      </c>
      <c r="P73" s="76">
        <v>69</v>
      </c>
      <c r="Q73" s="76">
        <v>57</v>
      </c>
      <c r="R73" s="12">
        <v>12</v>
      </c>
    </row>
    <row r="74" spans="2:18" s="68" customFormat="1" ht="15" customHeight="1" x14ac:dyDescent="0.2">
      <c r="B74" s="75">
        <v>2019</v>
      </c>
      <c r="C74" s="243"/>
      <c r="D74" s="12">
        <v>88</v>
      </c>
      <c r="E74" s="12">
        <v>75</v>
      </c>
      <c r="F74" s="12">
        <v>13</v>
      </c>
      <c r="G74" s="12">
        <v>73</v>
      </c>
      <c r="H74" s="110" t="s">
        <v>274</v>
      </c>
      <c r="I74" s="12">
        <v>62</v>
      </c>
      <c r="J74" s="110" t="s">
        <v>357</v>
      </c>
      <c r="K74" s="12">
        <v>11</v>
      </c>
      <c r="L74" s="76" t="s">
        <v>274</v>
      </c>
      <c r="M74" s="76">
        <v>83</v>
      </c>
      <c r="N74" s="76">
        <v>71</v>
      </c>
      <c r="O74" s="76">
        <v>12</v>
      </c>
      <c r="P74" s="76">
        <v>46</v>
      </c>
      <c r="Q74" s="76">
        <v>37</v>
      </c>
      <c r="R74" s="12">
        <v>9</v>
      </c>
    </row>
    <row r="75" spans="2:18" s="68" customFormat="1" ht="15" customHeight="1" x14ac:dyDescent="0.2">
      <c r="B75" s="75">
        <v>2018</v>
      </c>
      <c r="C75" s="243"/>
      <c r="D75" s="12">
        <v>104</v>
      </c>
      <c r="E75" s="12">
        <v>91</v>
      </c>
      <c r="F75" s="12">
        <v>13</v>
      </c>
      <c r="G75" s="12">
        <v>73</v>
      </c>
      <c r="H75" s="110"/>
      <c r="I75" s="12">
        <v>69</v>
      </c>
      <c r="J75" s="110" t="s">
        <v>274</v>
      </c>
      <c r="K75" s="12">
        <v>4</v>
      </c>
      <c r="L75" s="76"/>
      <c r="M75" s="76">
        <v>56</v>
      </c>
      <c r="N75" s="76">
        <v>46</v>
      </c>
      <c r="O75" s="76">
        <v>10</v>
      </c>
      <c r="P75" s="76">
        <v>43</v>
      </c>
      <c r="Q75" s="76">
        <v>38</v>
      </c>
      <c r="R75" s="12">
        <v>5</v>
      </c>
    </row>
    <row r="76" spans="2:18" s="68" customFormat="1" ht="15" customHeight="1" x14ac:dyDescent="0.2">
      <c r="B76" s="75">
        <v>2017</v>
      </c>
      <c r="C76" s="243"/>
      <c r="D76" s="12">
        <v>77</v>
      </c>
      <c r="E76" s="12">
        <v>66</v>
      </c>
      <c r="F76" s="12">
        <v>11</v>
      </c>
      <c r="G76" s="12">
        <v>68</v>
      </c>
      <c r="H76" s="110"/>
      <c r="I76" s="12">
        <v>58</v>
      </c>
      <c r="J76" s="110"/>
      <c r="K76" s="12">
        <v>10</v>
      </c>
      <c r="L76" s="110"/>
      <c r="M76" s="76">
        <v>53</v>
      </c>
      <c r="N76" s="76">
        <v>46</v>
      </c>
      <c r="O76" s="76">
        <v>7</v>
      </c>
      <c r="P76" s="76">
        <v>56</v>
      </c>
      <c r="Q76" s="76">
        <v>53</v>
      </c>
      <c r="R76" s="12">
        <v>3</v>
      </c>
    </row>
    <row r="77" spans="2:18" s="68" customFormat="1" ht="15" customHeight="1" x14ac:dyDescent="0.2">
      <c r="B77" s="75">
        <v>2016</v>
      </c>
      <c r="C77" s="243"/>
      <c r="D77" s="12">
        <v>73</v>
      </c>
      <c r="E77" s="12">
        <v>66</v>
      </c>
      <c r="F77" s="12">
        <v>7</v>
      </c>
      <c r="G77" s="12">
        <v>67</v>
      </c>
      <c r="H77" s="12"/>
      <c r="I77" s="12">
        <v>58</v>
      </c>
      <c r="J77" s="110"/>
      <c r="K77" s="12">
        <v>9</v>
      </c>
      <c r="L77" s="110"/>
      <c r="M77" s="76">
        <v>67</v>
      </c>
      <c r="N77" s="76">
        <v>61</v>
      </c>
      <c r="O77" s="76">
        <v>6</v>
      </c>
      <c r="P77" s="76">
        <v>54</v>
      </c>
      <c r="Q77" s="76">
        <v>49</v>
      </c>
      <c r="R77" s="76">
        <v>5</v>
      </c>
    </row>
    <row r="78" spans="2:18" s="68" customFormat="1" ht="15" customHeight="1" x14ac:dyDescent="0.2">
      <c r="B78" s="75">
        <v>2015</v>
      </c>
      <c r="C78" s="243"/>
      <c r="D78" s="12">
        <v>93</v>
      </c>
      <c r="E78" s="12">
        <v>85</v>
      </c>
      <c r="F78" s="12">
        <v>8</v>
      </c>
      <c r="G78" s="12">
        <v>84</v>
      </c>
      <c r="H78" s="12"/>
      <c r="I78" s="12">
        <v>79</v>
      </c>
      <c r="J78" s="110"/>
      <c r="K78" s="12">
        <v>5</v>
      </c>
      <c r="L78" s="110"/>
      <c r="M78" s="76">
        <v>70</v>
      </c>
      <c r="N78" s="76">
        <v>65</v>
      </c>
      <c r="O78" s="76">
        <v>5</v>
      </c>
      <c r="P78" s="76">
        <v>138</v>
      </c>
      <c r="Q78" s="76">
        <v>133</v>
      </c>
      <c r="R78" s="76">
        <v>5</v>
      </c>
    </row>
    <row r="79" spans="2:18" s="68" customFormat="1" ht="15" customHeight="1" x14ac:dyDescent="0.2">
      <c r="B79" s="258" t="s">
        <v>211</v>
      </c>
      <c r="C79" s="173"/>
      <c r="D79" s="173"/>
      <c r="E79" s="12"/>
      <c r="F79" s="12"/>
      <c r="G79" s="12"/>
      <c r="H79" s="12"/>
      <c r="I79" s="12"/>
      <c r="J79" s="110"/>
      <c r="K79" s="12"/>
      <c r="L79" s="110"/>
      <c r="M79" s="76"/>
      <c r="N79" s="76"/>
      <c r="O79" s="76"/>
      <c r="P79" s="76"/>
      <c r="Q79" s="76"/>
      <c r="R79" s="76"/>
    </row>
    <row r="80" spans="2:18" s="68" customFormat="1" ht="15" customHeight="1" x14ac:dyDescent="0.2">
      <c r="B80" s="75">
        <v>2020</v>
      </c>
      <c r="C80" s="173"/>
      <c r="D80" s="12">
        <v>62</v>
      </c>
      <c r="E80" s="12">
        <v>54</v>
      </c>
      <c r="F80" s="12">
        <v>8</v>
      </c>
      <c r="G80" s="12">
        <v>81</v>
      </c>
      <c r="H80" s="110" t="s">
        <v>357</v>
      </c>
      <c r="I80" s="12">
        <v>77</v>
      </c>
      <c r="J80" s="110"/>
      <c r="K80" s="12">
        <v>4</v>
      </c>
      <c r="L80" s="76" t="s">
        <v>357</v>
      </c>
      <c r="M80" s="76">
        <v>68</v>
      </c>
      <c r="N80" s="76">
        <v>47</v>
      </c>
      <c r="O80" s="76">
        <v>21</v>
      </c>
      <c r="P80" s="76">
        <v>54</v>
      </c>
      <c r="Q80" s="76">
        <v>38</v>
      </c>
      <c r="R80" s="12">
        <v>16</v>
      </c>
    </row>
    <row r="81" spans="2:18" s="68" customFormat="1" ht="15" customHeight="1" x14ac:dyDescent="0.2">
      <c r="B81" s="75">
        <v>2019</v>
      </c>
      <c r="C81" s="243"/>
      <c r="D81" s="12">
        <v>85</v>
      </c>
      <c r="E81" s="12">
        <v>64</v>
      </c>
      <c r="F81" s="12">
        <v>21</v>
      </c>
      <c r="G81" s="12">
        <v>79</v>
      </c>
      <c r="H81" s="110" t="s">
        <v>274</v>
      </c>
      <c r="I81" s="12">
        <v>72</v>
      </c>
      <c r="J81" s="110" t="s">
        <v>357</v>
      </c>
      <c r="K81" s="12">
        <v>7</v>
      </c>
      <c r="L81" s="76" t="s">
        <v>274</v>
      </c>
      <c r="M81" s="76">
        <v>67</v>
      </c>
      <c r="N81" s="76">
        <v>49</v>
      </c>
      <c r="O81" s="76">
        <v>18</v>
      </c>
      <c r="P81" s="76">
        <v>50</v>
      </c>
      <c r="Q81" s="76">
        <v>42</v>
      </c>
      <c r="R81" s="12">
        <v>8</v>
      </c>
    </row>
    <row r="82" spans="2:18" s="68" customFormat="1" ht="15" customHeight="1" x14ac:dyDescent="0.2">
      <c r="B82" s="75">
        <v>2018</v>
      </c>
      <c r="C82" s="243"/>
      <c r="D82" s="12">
        <v>85</v>
      </c>
      <c r="E82" s="12">
        <v>67</v>
      </c>
      <c r="F82" s="12">
        <v>18</v>
      </c>
      <c r="G82" s="12">
        <v>67</v>
      </c>
      <c r="H82" s="110"/>
      <c r="I82" s="12">
        <v>63</v>
      </c>
      <c r="J82" s="110" t="s">
        <v>274</v>
      </c>
      <c r="K82" s="12">
        <v>4</v>
      </c>
      <c r="L82" s="76"/>
      <c r="M82" s="76">
        <v>59</v>
      </c>
      <c r="N82" s="76">
        <v>51</v>
      </c>
      <c r="O82" s="76">
        <v>8</v>
      </c>
      <c r="P82" s="76">
        <v>42</v>
      </c>
      <c r="Q82" s="76">
        <v>38</v>
      </c>
      <c r="R82" s="12">
        <v>4</v>
      </c>
    </row>
    <row r="83" spans="2:18" s="68" customFormat="1" ht="15" customHeight="1" x14ac:dyDescent="0.2">
      <c r="B83" s="75">
        <v>2017</v>
      </c>
      <c r="C83" s="243"/>
      <c r="D83" s="12">
        <v>82</v>
      </c>
      <c r="E83" s="12">
        <v>72</v>
      </c>
      <c r="F83" s="12">
        <v>10</v>
      </c>
      <c r="G83" s="12">
        <v>47</v>
      </c>
      <c r="H83" s="110"/>
      <c r="I83" s="12">
        <v>43</v>
      </c>
      <c r="J83" s="110"/>
      <c r="K83" s="12">
        <v>4</v>
      </c>
      <c r="L83" s="110"/>
      <c r="M83" s="76">
        <v>54</v>
      </c>
      <c r="N83" s="76">
        <v>49</v>
      </c>
      <c r="O83" s="76">
        <v>5</v>
      </c>
      <c r="P83" s="76">
        <v>32</v>
      </c>
      <c r="Q83" s="76">
        <v>29</v>
      </c>
      <c r="R83" s="12">
        <v>3</v>
      </c>
    </row>
    <row r="84" spans="2:18" s="68" customFormat="1" ht="15" customHeight="1" x14ac:dyDescent="0.2">
      <c r="B84" s="75">
        <v>2016</v>
      </c>
      <c r="C84" s="243"/>
      <c r="D84" s="12">
        <v>74</v>
      </c>
      <c r="E84" s="12">
        <v>68</v>
      </c>
      <c r="F84" s="12">
        <v>6</v>
      </c>
      <c r="G84" s="12">
        <v>59</v>
      </c>
      <c r="H84" s="12"/>
      <c r="I84" s="12">
        <v>48</v>
      </c>
      <c r="J84" s="110"/>
      <c r="K84" s="12">
        <v>11</v>
      </c>
      <c r="L84" s="110"/>
      <c r="M84" s="76">
        <v>45</v>
      </c>
      <c r="N84" s="76">
        <v>41</v>
      </c>
      <c r="O84" s="76">
        <v>4</v>
      </c>
      <c r="P84" s="76">
        <v>37</v>
      </c>
      <c r="Q84" s="76">
        <v>32</v>
      </c>
      <c r="R84" s="76">
        <v>5</v>
      </c>
    </row>
    <row r="85" spans="2:18" s="68" customFormat="1" ht="15" customHeight="1" x14ac:dyDescent="0.2">
      <c r="B85" s="75">
        <v>2015</v>
      </c>
      <c r="C85" s="243"/>
      <c r="D85" s="12">
        <v>59</v>
      </c>
      <c r="E85" s="12">
        <v>54</v>
      </c>
      <c r="F85" s="12">
        <v>5</v>
      </c>
      <c r="G85" s="12">
        <v>62</v>
      </c>
      <c r="H85" s="12"/>
      <c r="I85" s="12">
        <v>54</v>
      </c>
      <c r="J85" s="110"/>
      <c r="K85" s="12">
        <v>8</v>
      </c>
      <c r="L85" s="110"/>
      <c r="M85" s="76">
        <v>46</v>
      </c>
      <c r="N85" s="76">
        <v>41</v>
      </c>
      <c r="O85" s="76">
        <v>5</v>
      </c>
      <c r="P85" s="76">
        <v>113</v>
      </c>
      <c r="Q85" s="76">
        <v>105</v>
      </c>
      <c r="R85" s="76">
        <v>8</v>
      </c>
    </row>
    <row r="86" spans="2:18" s="68" customFormat="1" ht="15" customHeight="1" x14ac:dyDescent="0.2">
      <c r="B86" s="258" t="s">
        <v>207</v>
      </c>
      <c r="C86" s="173"/>
      <c r="D86" s="173"/>
      <c r="E86" s="12"/>
      <c r="F86" s="12"/>
      <c r="G86" s="12"/>
      <c r="H86" s="12"/>
      <c r="I86" s="12"/>
      <c r="J86" s="110"/>
      <c r="K86" s="12"/>
      <c r="L86" s="110"/>
      <c r="M86" s="76"/>
      <c r="N86" s="76"/>
      <c r="O86" s="76"/>
      <c r="P86" s="76"/>
      <c r="Q86" s="76"/>
      <c r="R86" s="76"/>
    </row>
    <row r="87" spans="2:18" s="68" customFormat="1" ht="15" customHeight="1" x14ac:dyDescent="0.2">
      <c r="B87" s="75">
        <v>2020</v>
      </c>
      <c r="C87" s="173"/>
      <c r="D87" s="12">
        <v>55</v>
      </c>
      <c r="E87" s="12">
        <v>45</v>
      </c>
      <c r="F87" s="12">
        <v>10</v>
      </c>
      <c r="G87" s="12">
        <v>60</v>
      </c>
      <c r="H87" s="110" t="s">
        <v>357</v>
      </c>
      <c r="I87" s="12">
        <v>54</v>
      </c>
      <c r="J87" s="110"/>
      <c r="K87" s="12">
        <v>6</v>
      </c>
      <c r="L87" s="76" t="s">
        <v>357</v>
      </c>
      <c r="M87" s="76">
        <v>61</v>
      </c>
      <c r="N87" s="76">
        <v>50</v>
      </c>
      <c r="O87" s="76">
        <v>11</v>
      </c>
      <c r="P87" s="76">
        <v>33</v>
      </c>
      <c r="Q87" s="76">
        <v>28</v>
      </c>
      <c r="R87" s="12">
        <v>5</v>
      </c>
    </row>
    <row r="88" spans="2:18" s="68" customFormat="1" ht="15" customHeight="1" x14ac:dyDescent="0.2">
      <c r="B88" s="75">
        <v>2019</v>
      </c>
      <c r="C88" s="243"/>
      <c r="D88" s="12">
        <v>85</v>
      </c>
      <c r="E88" s="12">
        <v>74</v>
      </c>
      <c r="F88" s="12">
        <v>11</v>
      </c>
      <c r="G88" s="12">
        <v>73</v>
      </c>
      <c r="H88" s="110" t="s">
        <v>274</v>
      </c>
      <c r="I88" s="12">
        <v>62</v>
      </c>
      <c r="J88" s="110" t="s">
        <v>357</v>
      </c>
      <c r="K88" s="12">
        <v>11</v>
      </c>
      <c r="L88" s="76" t="s">
        <v>274</v>
      </c>
      <c r="M88" s="76">
        <v>47</v>
      </c>
      <c r="N88" s="76">
        <v>41</v>
      </c>
      <c r="O88" s="76">
        <v>6</v>
      </c>
      <c r="P88" s="76">
        <v>43</v>
      </c>
      <c r="Q88" s="76">
        <v>36</v>
      </c>
      <c r="R88" s="12">
        <v>7</v>
      </c>
    </row>
    <row r="89" spans="2:18" s="68" customFormat="1" ht="15" customHeight="1" x14ac:dyDescent="0.2">
      <c r="B89" s="75">
        <v>2018</v>
      </c>
      <c r="C89" s="243"/>
      <c r="D89" s="12">
        <v>72</v>
      </c>
      <c r="E89" s="12">
        <v>65</v>
      </c>
      <c r="F89" s="12">
        <v>7</v>
      </c>
      <c r="G89" s="12">
        <v>72</v>
      </c>
      <c r="H89" s="110"/>
      <c r="I89" s="12">
        <v>66</v>
      </c>
      <c r="J89" s="110" t="s">
        <v>274</v>
      </c>
      <c r="K89" s="12">
        <v>6</v>
      </c>
      <c r="L89" s="76"/>
      <c r="M89" s="76">
        <v>60</v>
      </c>
      <c r="N89" s="76">
        <v>53</v>
      </c>
      <c r="O89" s="76">
        <v>7</v>
      </c>
      <c r="P89" s="76">
        <v>36</v>
      </c>
      <c r="Q89" s="76">
        <v>34</v>
      </c>
      <c r="R89" s="12">
        <v>2</v>
      </c>
    </row>
    <row r="90" spans="2:18" s="68" customFormat="1" ht="15" customHeight="1" x14ac:dyDescent="0.2">
      <c r="B90" s="75">
        <v>2017</v>
      </c>
      <c r="C90" s="243"/>
      <c r="D90" s="12">
        <v>79</v>
      </c>
      <c r="E90" s="12">
        <v>71</v>
      </c>
      <c r="F90" s="12">
        <v>8</v>
      </c>
      <c r="G90" s="12">
        <v>48</v>
      </c>
      <c r="H90" s="110"/>
      <c r="I90" s="12">
        <v>43</v>
      </c>
      <c r="J90" s="110"/>
      <c r="K90" s="12">
        <v>5</v>
      </c>
      <c r="L90" s="110"/>
      <c r="M90" s="76">
        <v>48</v>
      </c>
      <c r="N90" s="76">
        <v>46</v>
      </c>
      <c r="O90" s="76">
        <v>2</v>
      </c>
      <c r="P90" s="76">
        <v>44</v>
      </c>
      <c r="Q90" s="76">
        <v>38</v>
      </c>
      <c r="R90" s="12">
        <v>6</v>
      </c>
    </row>
    <row r="91" spans="2:18" s="68" customFormat="1" ht="15" customHeight="1" x14ac:dyDescent="0.2">
      <c r="B91" s="75">
        <v>2016</v>
      </c>
      <c r="C91" s="227"/>
      <c r="D91" s="12">
        <v>83</v>
      </c>
      <c r="E91" s="12">
        <v>81</v>
      </c>
      <c r="F91" s="12">
        <v>2</v>
      </c>
      <c r="G91" s="12">
        <v>76</v>
      </c>
      <c r="H91" s="12"/>
      <c r="I91" s="12">
        <v>71</v>
      </c>
      <c r="J91" s="110"/>
      <c r="K91" s="12">
        <v>5</v>
      </c>
      <c r="L91" s="110"/>
      <c r="M91" s="76">
        <v>56</v>
      </c>
      <c r="N91" s="76">
        <v>50</v>
      </c>
      <c r="O91" s="76">
        <v>6</v>
      </c>
      <c r="P91" s="76">
        <v>31</v>
      </c>
      <c r="Q91" s="76">
        <v>23</v>
      </c>
      <c r="R91" s="76">
        <v>8</v>
      </c>
    </row>
    <row r="92" spans="2:18" s="68" customFormat="1" ht="15" customHeight="1" x14ac:dyDescent="0.2">
      <c r="B92" s="75">
        <v>2015</v>
      </c>
      <c r="C92" s="227"/>
      <c r="D92" s="12">
        <v>77</v>
      </c>
      <c r="E92" s="12">
        <v>69</v>
      </c>
      <c r="F92" s="12">
        <v>8</v>
      </c>
      <c r="G92" s="12">
        <v>68</v>
      </c>
      <c r="H92" s="12"/>
      <c r="I92" s="12">
        <v>56</v>
      </c>
      <c r="J92" s="110"/>
      <c r="K92" s="12">
        <v>12</v>
      </c>
      <c r="L92" s="110"/>
      <c r="M92" s="76">
        <v>42</v>
      </c>
      <c r="N92" s="76">
        <v>34</v>
      </c>
      <c r="O92" s="76">
        <v>8</v>
      </c>
      <c r="P92" s="76">
        <v>45</v>
      </c>
      <c r="Q92" s="76">
        <v>33</v>
      </c>
      <c r="R92" s="76">
        <v>12</v>
      </c>
    </row>
    <row r="93" spans="2:18" ht="9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18" ht="3" customHeight="1" x14ac:dyDescent="0.2"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</row>
    <row r="95" spans="2:18" ht="9" customHeight="1" x14ac:dyDescent="0.2"/>
    <row r="96" spans="2:18" ht="12.75" customHeight="1" x14ac:dyDescent="0.2">
      <c r="B96" s="362" t="s">
        <v>289</v>
      </c>
      <c r="C96" s="362"/>
      <c r="D96" s="362"/>
      <c r="E96" s="362"/>
      <c r="F96" s="362"/>
      <c r="G96" s="362"/>
      <c r="H96" s="362"/>
      <c r="I96" s="362"/>
      <c r="J96" s="362"/>
      <c r="K96" s="362"/>
      <c r="L96" s="362"/>
      <c r="M96" s="362"/>
      <c r="N96" s="362"/>
      <c r="O96" s="362"/>
      <c r="P96" s="362"/>
      <c r="Q96" s="362"/>
      <c r="R96" s="362"/>
    </row>
    <row r="98" spans="2:18" ht="12" customHeight="1" x14ac:dyDescent="0.2">
      <c r="B98" s="391" t="s">
        <v>0</v>
      </c>
      <c r="C98" s="391"/>
    </row>
    <row r="103" spans="2:18" x14ac:dyDescent="0.2"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</row>
    <row r="104" spans="2:18" x14ac:dyDescent="0.2"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</row>
    <row r="105" spans="2:18" x14ac:dyDescent="0.2"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</row>
    <row r="106" spans="2:18" x14ac:dyDescent="0.2"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</row>
    <row r="107" spans="2:18" x14ac:dyDescent="0.2"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</row>
  </sheetData>
  <mergeCells count="18">
    <mergeCell ref="G7:H7"/>
    <mergeCell ref="I7:J7"/>
    <mergeCell ref="B96:R96"/>
    <mergeCell ref="K7:L7"/>
    <mergeCell ref="B98:C98"/>
    <mergeCell ref="B1:R1"/>
    <mergeCell ref="B4:C7"/>
    <mergeCell ref="D4:F4"/>
    <mergeCell ref="G4:L4"/>
    <mergeCell ref="M4:O4"/>
    <mergeCell ref="P4:R4"/>
    <mergeCell ref="D5:F5"/>
    <mergeCell ref="G5:L5"/>
    <mergeCell ref="M5:O5"/>
    <mergeCell ref="P5:R5"/>
    <mergeCell ref="G6:H6"/>
    <mergeCell ref="I6:J6"/>
    <mergeCell ref="K6:L6"/>
  </mergeCells>
  <hyperlinks>
    <hyperlink ref="B98" location="Índice!A1" display="(Voltar ao Índice)" xr:uid="{00000000-0004-0000-2400-000000000000}"/>
  </hyperlinks>
  <printOptions horizontalCentered="1"/>
  <pageMargins left="7.874015748031496E-2" right="7.874015748031496E-2" top="0.6692913385826772" bottom="0.47244094488188981" header="0" footer="0"/>
  <pageSetup paperSize="9" scale="68" fitToHeight="1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XEU1536"/>
  <sheetViews>
    <sheetView showGridLines="0" zoomScaleNormal="100" workbookViewId="0">
      <pane ySplit="7" topLeftCell="A8" activePane="bottomLeft" state="frozen"/>
      <selection activeCell="S145" sqref="S145"/>
      <selection pane="bottomLeft"/>
    </sheetView>
  </sheetViews>
  <sheetFormatPr defaultColWidth="12.5703125" defaultRowHeight="11.25" outlineLevelRow="1" x14ac:dyDescent="0.2"/>
  <cols>
    <col min="1" max="1" width="6.7109375" style="1" customWidth="1"/>
    <col min="2" max="2" width="20.42578125" style="61" customWidth="1"/>
    <col min="3" max="3" width="2.140625" style="61" customWidth="1"/>
    <col min="4" max="4" width="21.5703125" style="1" customWidth="1"/>
    <col min="5" max="5" width="2.5703125" style="1" customWidth="1"/>
    <col min="6" max="6" width="21.5703125" style="1" customWidth="1"/>
    <col min="7" max="7" width="2.7109375" style="1" customWidth="1"/>
    <col min="8" max="8" width="21.5703125" style="1" customWidth="1"/>
    <col min="9" max="9" width="2.7109375" style="1" customWidth="1"/>
    <col min="10" max="10" width="6.7109375" style="61" customWidth="1"/>
    <col min="11" max="16384" width="12.5703125" style="61"/>
  </cols>
  <sheetData>
    <row r="1" spans="1:19" s="121" customFormat="1" ht="32.25" customHeight="1" x14ac:dyDescent="0.2">
      <c r="A1" s="120"/>
      <c r="B1" s="392" t="s">
        <v>393</v>
      </c>
      <c r="C1" s="392"/>
      <c r="D1" s="392"/>
      <c r="E1" s="392"/>
      <c r="F1" s="392"/>
      <c r="G1" s="392"/>
      <c r="H1" s="392"/>
      <c r="I1" s="392"/>
    </row>
    <row r="2" spans="1:19" ht="18" customHeight="1" x14ac:dyDescent="0.2">
      <c r="B2" s="62"/>
      <c r="C2" s="62"/>
      <c r="D2" s="20"/>
      <c r="E2" s="20"/>
      <c r="F2" s="20"/>
      <c r="G2" s="20"/>
    </row>
    <row r="3" spans="1:19" ht="12.75" customHeight="1" x14ac:dyDescent="0.2">
      <c r="B3" s="129" t="s">
        <v>218</v>
      </c>
      <c r="C3" s="62"/>
      <c r="D3" s="20"/>
      <c r="E3" s="20"/>
      <c r="F3" s="20"/>
      <c r="G3" s="20"/>
    </row>
    <row r="4" spans="1:19" s="63" customFormat="1" ht="18" customHeight="1" x14ac:dyDescent="0.2">
      <c r="A4" s="6"/>
      <c r="B4" s="393" t="s">
        <v>4</v>
      </c>
      <c r="C4" s="394"/>
      <c r="D4" s="370" t="s">
        <v>6</v>
      </c>
      <c r="E4" s="371"/>
      <c r="F4" s="371"/>
      <c r="G4" s="371"/>
      <c r="H4" s="371"/>
      <c r="I4" s="372"/>
    </row>
    <row r="5" spans="1:19" s="63" customFormat="1" ht="18" customHeight="1" x14ac:dyDescent="0.2">
      <c r="A5" s="6"/>
      <c r="B5" s="395"/>
      <c r="C5" s="396"/>
      <c r="D5" s="334" t="s">
        <v>388</v>
      </c>
      <c r="E5" s="363"/>
      <c r="F5" s="363"/>
      <c r="G5" s="363"/>
      <c r="H5" s="363"/>
      <c r="I5" s="364"/>
    </row>
    <row r="6" spans="1:19" s="63" customFormat="1" ht="24" customHeight="1" x14ac:dyDescent="0.2">
      <c r="A6" s="6"/>
      <c r="B6" s="395"/>
      <c r="C6" s="396"/>
      <c r="D6" s="334" t="s">
        <v>1</v>
      </c>
      <c r="E6" s="364"/>
      <c r="F6" s="334" t="s">
        <v>389</v>
      </c>
      <c r="G6" s="364"/>
      <c r="H6" s="334" t="s">
        <v>390</v>
      </c>
      <c r="I6" s="364"/>
    </row>
    <row r="7" spans="1:19" ht="18" customHeight="1" x14ac:dyDescent="0.2">
      <c r="B7" s="397"/>
      <c r="C7" s="355"/>
      <c r="D7" s="334" t="s">
        <v>15</v>
      </c>
      <c r="E7" s="364"/>
      <c r="F7" s="334" t="s">
        <v>15</v>
      </c>
      <c r="G7" s="364"/>
      <c r="H7" s="334" t="s">
        <v>15</v>
      </c>
      <c r="I7" s="364"/>
    </row>
    <row r="8" spans="1:19" s="65" customFormat="1" ht="3.75" customHeight="1" x14ac:dyDescent="0.2">
      <c r="A8" s="9"/>
      <c r="B8" s="64"/>
      <c r="C8" s="64"/>
      <c r="D8" s="8"/>
      <c r="E8" s="8"/>
      <c r="F8" s="8"/>
      <c r="G8" s="8"/>
      <c r="H8" s="8"/>
      <c r="I8" s="8"/>
    </row>
    <row r="9" spans="1:19" s="68" customFormat="1" ht="15" customHeight="1" x14ac:dyDescent="0.2">
      <c r="A9" s="11"/>
      <c r="B9" s="66" t="s">
        <v>5</v>
      </c>
      <c r="C9" s="66"/>
      <c r="D9" s="74"/>
      <c r="E9" s="74"/>
      <c r="F9" s="74"/>
      <c r="G9" s="74"/>
      <c r="H9" s="74"/>
      <c r="I9" s="74"/>
    </row>
    <row r="10" spans="1:19" s="68" customFormat="1" ht="15" customHeight="1" x14ac:dyDescent="0.2">
      <c r="A10" s="11"/>
      <c r="B10" s="75">
        <v>2020</v>
      </c>
      <c r="C10" s="66"/>
      <c r="D10" s="180">
        <v>28674</v>
      </c>
      <c r="E10" s="180"/>
      <c r="F10" s="180">
        <v>18903</v>
      </c>
      <c r="G10" s="180"/>
      <c r="H10" s="180">
        <v>9771</v>
      </c>
      <c r="I10" s="74"/>
    </row>
    <row r="11" spans="1:19" s="68" customFormat="1" ht="15" customHeight="1" x14ac:dyDescent="0.2">
      <c r="A11" s="11"/>
      <c r="B11" s="75">
        <v>2019</v>
      </c>
      <c r="C11" s="66"/>
      <c r="D11" s="180">
        <v>28661</v>
      </c>
      <c r="E11" s="180"/>
      <c r="F11" s="180">
        <v>19148</v>
      </c>
      <c r="G11" s="180"/>
      <c r="H11" s="180">
        <v>9513</v>
      </c>
      <c r="I11" s="74"/>
      <c r="Q11" s="260"/>
      <c r="R11" s="260"/>
      <c r="S11" s="260"/>
    </row>
    <row r="12" spans="1:19" s="68" customFormat="1" ht="15" customHeight="1" x14ac:dyDescent="0.2">
      <c r="A12" s="11"/>
      <c r="B12" s="75">
        <v>2018</v>
      </c>
      <c r="C12" s="66"/>
      <c r="D12" s="180">
        <v>27875</v>
      </c>
      <c r="E12" s="180"/>
      <c r="F12" s="180">
        <v>18804</v>
      </c>
      <c r="G12" s="180"/>
      <c r="H12" s="180">
        <v>9071</v>
      </c>
      <c r="I12" s="180"/>
    </row>
    <row r="13" spans="1:19" s="68" customFormat="1" ht="15" customHeight="1" x14ac:dyDescent="0.2">
      <c r="A13" s="11"/>
      <c r="B13" s="75">
        <v>2017</v>
      </c>
      <c r="C13" s="66"/>
      <c r="D13" s="180">
        <v>26400</v>
      </c>
      <c r="E13" s="180" t="s">
        <v>50</v>
      </c>
      <c r="F13" s="180">
        <v>17885</v>
      </c>
      <c r="G13" s="180" t="s">
        <v>50</v>
      </c>
      <c r="H13" s="180">
        <v>8515</v>
      </c>
      <c r="I13" s="180" t="s">
        <v>50</v>
      </c>
    </row>
    <row r="14" spans="1:19" s="68" customFormat="1" ht="15" customHeight="1" x14ac:dyDescent="0.2">
      <c r="A14" s="11"/>
      <c r="B14" s="44">
        <v>2016</v>
      </c>
      <c r="C14" s="66"/>
      <c r="D14" s="180">
        <v>25108</v>
      </c>
      <c r="E14" s="180" t="s">
        <v>50</v>
      </c>
      <c r="F14" s="180">
        <v>16948</v>
      </c>
      <c r="G14" s="180" t="s">
        <v>50</v>
      </c>
      <c r="H14" s="180">
        <v>8160</v>
      </c>
      <c r="I14" s="180" t="s">
        <v>50</v>
      </c>
    </row>
    <row r="15" spans="1:19" s="68" customFormat="1" ht="15" customHeight="1" x14ac:dyDescent="0.2">
      <c r="A15" s="11"/>
      <c r="B15" s="44">
        <v>2015</v>
      </c>
      <c r="C15" s="66"/>
      <c r="D15" s="180">
        <v>24361</v>
      </c>
      <c r="E15" s="180" t="s">
        <v>50</v>
      </c>
      <c r="F15" s="180">
        <v>16251</v>
      </c>
      <c r="G15" s="180" t="s">
        <v>50</v>
      </c>
      <c r="H15" s="180">
        <v>8110</v>
      </c>
      <c r="I15" s="180" t="s">
        <v>50</v>
      </c>
    </row>
    <row r="16" spans="1:19" s="68" customFormat="1" ht="15" customHeight="1" outlineLevel="1" x14ac:dyDescent="0.2">
      <c r="A16" s="11"/>
      <c r="B16" s="229" t="s">
        <v>36</v>
      </c>
      <c r="C16" s="71"/>
      <c r="D16" s="76"/>
      <c r="E16" s="76"/>
      <c r="F16" s="11"/>
      <c r="G16" s="76"/>
      <c r="H16" s="11"/>
      <c r="I16" s="76"/>
    </row>
    <row r="17" spans="1:9" s="68" customFormat="1" ht="15" customHeight="1" outlineLevel="1" x14ac:dyDescent="0.2">
      <c r="A17" s="11"/>
      <c r="B17" s="228" t="s">
        <v>17</v>
      </c>
      <c r="C17" s="71"/>
      <c r="D17" s="76"/>
      <c r="E17" s="76"/>
      <c r="F17" s="11"/>
      <c r="G17" s="76"/>
      <c r="H17" s="11"/>
      <c r="I17" s="76"/>
    </row>
    <row r="18" spans="1:9" s="68" customFormat="1" ht="15" customHeight="1" outlineLevel="1" x14ac:dyDescent="0.2">
      <c r="A18" s="11"/>
      <c r="B18" s="75">
        <v>2020</v>
      </c>
      <c r="C18" s="283"/>
      <c r="D18" s="180">
        <v>4755</v>
      </c>
      <c r="E18" s="180"/>
      <c r="F18" s="180">
        <v>4574</v>
      </c>
      <c r="G18" s="180"/>
      <c r="H18" s="180">
        <v>181</v>
      </c>
      <c r="I18" s="76"/>
    </row>
    <row r="19" spans="1:9" s="68" customFormat="1" ht="15" customHeight="1" outlineLevel="1" x14ac:dyDescent="0.2">
      <c r="A19" s="11"/>
      <c r="B19" s="75">
        <v>2019</v>
      </c>
      <c r="C19" s="66"/>
      <c r="D19" s="180">
        <v>4752</v>
      </c>
      <c r="E19" s="180"/>
      <c r="F19" s="180">
        <v>4581</v>
      </c>
      <c r="G19" s="180"/>
      <c r="H19" s="180">
        <v>171</v>
      </c>
      <c r="I19" s="76"/>
    </row>
    <row r="20" spans="1:9" s="68" customFormat="1" ht="15" customHeight="1" outlineLevel="1" x14ac:dyDescent="0.2">
      <c r="A20" s="11"/>
      <c r="B20" s="75">
        <v>2018</v>
      </c>
      <c r="C20" s="71"/>
      <c r="D20" s="76">
        <v>4828</v>
      </c>
      <c r="E20" s="76"/>
      <c r="F20" s="180">
        <v>4659</v>
      </c>
      <c r="G20" s="76"/>
      <c r="H20" s="180">
        <v>169</v>
      </c>
      <c r="I20" s="76"/>
    </row>
    <row r="21" spans="1:9" s="68" customFormat="1" ht="15" customHeight="1" outlineLevel="1" x14ac:dyDescent="0.2">
      <c r="A21" s="11"/>
      <c r="B21" s="75">
        <v>2017</v>
      </c>
      <c r="C21" s="71"/>
      <c r="D21" s="76">
        <v>4679</v>
      </c>
      <c r="E21" s="76" t="s">
        <v>50</v>
      </c>
      <c r="F21" s="180">
        <v>4527</v>
      </c>
      <c r="G21" s="76" t="s">
        <v>50</v>
      </c>
      <c r="H21" s="180">
        <v>152</v>
      </c>
      <c r="I21" s="76" t="s">
        <v>50</v>
      </c>
    </row>
    <row r="22" spans="1:9" s="68" customFormat="1" ht="15" customHeight="1" outlineLevel="1" x14ac:dyDescent="0.2">
      <c r="A22" s="11"/>
      <c r="B22" s="44">
        <v>2016</v>
      </c>
      <c r="C22" s="71"/>
      <c r="D22" s="180">
        <v>4645</v>
      </c>
      <c r="E22" s="180" t="s">
        <v>50</v>
      </c>
      <c r="F22" s="180">
        <v>4500</v>
      </c>
      <c r="G22" s="180" t="s">
        <v>50</v>
      </c>
      <c r="H22" s="180">
        <v>145</v>
      </c>
      <c r="I22" s="180" t="s">
        <v>50</v>
      </c>
    </row>
    <row r="23" spans="1:9" s="68" customFormat="1" ht="15" customHeight="1" outlineLevel="1" x14ac:dyDescent="0.2">
      <c r="A23" s="11"/>
      <c r="B23" s="69">
        <v>2015</v>
      </c>
      <c r="C23" s="71"/>
      <c r="D23" s="180">
        <v>4574</v>
      </c>
      <c r="E23" s="180" t="s">
        <v>50</v>
      </c>
      <c r="F23" s="180">
        <v>4439</v>
      </c>
      <c r="G23" s="180" t="s">
        <v>50</v>
      </c>
      <c r="H23" s="180">
        <v>135</v>
      </c>
      <c r="I23" s="180" t="s">
        <v>50</v>
      </c>
    </row>
    <row r="24" spans="1:9" s="68" customFormat="1" ht="15" customHeight="1" outlineLevel="1" x14ac:dyDescent="0.2">
      <c r="A24" s="11"/>
      <c r="B24" s="228" t="s">
        <v>18</v>
      </c>
      <c r="C24" s="71"/>
      <c r="D24" s="76"/>
      <c r="E24" s="76"/>
      <c r="F24" s="76"/>
      <c r="G24" s="76"/>
      <c r="H24" s="224"/>
      <c r="I24" s="76"/>
    </row>
    <row r="25" spans="1:9" s="68" customFormat="1" ht="15" customHeight="1" outlineLevel="1" x14ac:dyDescent="0.2">
      <c r="A25" s="11"/>
      <c r="B25" s="75">
        <v>2020</v>
      </c>
      <c r="C25" s="71"/>
      <c r="D25" s="180">
        <v>15</v>
      </c>
      <c r="E25" s="180"/>
      <c r="F25" s="54">
        <v>0</v>
      </c>
      <c r="G25" s="180"/>
      <c r="H25" s="180">
        <v>15</v>
      </c>
      <c r="I25" s="76"/>
    </row>
    <row r="26" spans="1:9" s="68" customFormat="1" ht="15" customHeight="1" outlineLevel="1" x14ac:dyDescent="0.2">
      <c r="A26" s="11"/>
      <c r="B26" s="75">
        <v>2019</v>
      </c>
      <c r="C26" s="71"/>
      <c r="D26" s="76">
        <v>14</v>
      </c>
      <c r="E26" s="76"/>
      <c r="F26" s="54">
        <v>0</v>
      </c>
      <c r="G26" s="76"/>
      <c r="H26" s="180">
        <v>14</v>
      </c>
      <c r="I26" s="76"/>
    </row>
    <row r="27" spans="1:9" s="68" customFormat="1" ht="15" customHeight="1" outlineLevel="1" x14ac:dyDescent="0.2">
      <c r="A27" s="11"/>
      <c r="B27" s="75">
        <v>2018</v>
      </c>
      <c r="C27" s="71"/>
      <c r="D27" s="76">
        <v>15</v>
      </c>
      <c r="E27" s="76"/>
      <c r="F27" s="54">
        <v>0</v>
      </c>
      <c r="G27" s="76"/>
      <c r="H27" s="180">
        <v>15</v>
      </c>
      <c r="I27" s="76"/>
    </row>
    <row r="28" spans="1:9" s="68" customFormat="1" ht="15" customHeight="1" outlineLevel="1" x14ac:dyDescent="0.2">
      <c r="A28" s="11"/>
      <c r="B28" s="75">
        <v>2017</v>
      </c>
      <c r="C28" s="71"/>
      <c r="D28" s="76">
        <v>15</v>
      </c>
      <c r="E28" s="76" t="s">
        <v>50</v>
      </c>
      <c r="F28" s="54">
        <v>0</v>
      </c>
      <c r="G28" s="76" t="s">
        <v>50</v>
      </c>
      <c r="H28" s="180">
        <v>15</v>
      </c>
      <c r="I28" s="76" t="s">
        <v>50</v>
      </c>
    </row>
    <row r="29" spans="1:9" s="68" customFormat="1" ht="15" customHeight="1" outlineLevel="1" x14ac:dyDescent="0.2">
      <c r="A29" s="11"/>
      <c r="B29" s="44">
        <v>2016</v>
      </c>
      <c r="C29" s="71"/>
      <c r="D29" s="180">
        <v>17</v>
      </c>
      <c r="E29" s="180" t="s">
        <v>50</v>
      </c>
      <c r="F29" s="54">
        <v>0</v>
      </c>
      <c r="G29" s="180" t="s">
        <v>50</v>
      </c>
      <c r="H29" s="180">
        <v>17</v>
      </c>
      <c r="I29" s="180" t="s">
        <v>50</v>
      </c>
    </row>
    <row r="30" spans="1:9" s="68" customFormat="1" ht="15" customHeight="1" outlineLevel="1" x14ac:dyDescent="0.2">
      <c r="A30" s="11"/>
      <c r="B30" s="69">
        <v>2015</v>
      </c>
      <c r="C30" s="71"/>
      <c r="D30" s="180">
        <v>17</v>
      </c>
      <c r="E30" s="180" t="s">
        <v>50</v>
      </c>
      <c r="F30" s="54">
        <v>0</v>
      </c>
      <c r="G30" s="180" t="s">
        <v>50</v>
      </c>
      <c r="H30" s="180">
        <v>17</v>
      </c>
      <c r="I30" s="180" t="s">
        <v>50</v>
      </c>
    </row>
    <row r="31" spans="1:9" s="68" customFormat="1" ht="15" customHeight="1" outlineLevel="1" x14ac:dyDescent="0.2">
      <c r="A31" s="11"/>
      <c r="B31" s="228" t="s">
        <v>19</v>
      </c>
      <c r="C31" s="71"/>
      <c r="D31" s="76"/>
      <c r="E31" s="76"/>
      <c r="F31" s="76"/>
      <c r="G31" s="76"/>
      <c r="H31" s="224"/>
      <c r="I31" s="76"/>
    </row>
    <row r="32" spans="1:9" s="68" customFormat="1" ht="15" customHeight="1" outlineLevel="1" x14ac:dyDescent="0.2">
      <c r="A32" s="11"/>
      <c r="B32" s="75">
        <v>2020</v>
      </c>
      <c r="C32" s="283"/>
      <c r="D32" s="180">
        <v>726</v>
      </c>
      <c r="E32" s="180"/>
      <c r="F32" s="54">
        <v>255</v>
      </c>
      <c r="G32" s="180"/>
      <c r="H32" s="180">
        <v>471</v>
      </c>
      <c r="I32" s="76"/>
    </row>
    <row r="33" spans="1:9" s="68" customFormat="1" ht="15" customHeight="1" outlineLevel="1" x14ac:dyDescent="0.2">
      <c r="A33" s="11"/>
      <c r="B33" s="75">
        <v>2019</v>
      </c>
      <c r="C33" s="66"/>
      <c r="D33" s="180">
        <v>717</v>
      </c>
      <c r="E33" s="180"/>
      <c r="F33" s="180">
        <v>240</v>
      </c>
      <c r="G33" s="180"/>
      <c r="H33" s="180">
        <v>477</v>
      </c>
      <c r="I33" s="76"/>
    </row>
    <row r="34" spans="1:9" s="68" customFormat="1" ht="15" customHeight="1" outlineLevel="1" x14ac:dyDescent="0.2">
      <c r="A34" s="11"/>
      <c r="B34" s="75">
        <v>2018</v>
      </c>
      <c r="C34" s="71"/>
      <c r="D34" s="76">
        <v>715</v>
      </c>
      <c r="E34" s="76"/>
      <c r="F34" s="180">
        <v>253</v>
      </c>
      <c r="G34" s="76"/>
      <c r="H34" s="180">
        <v>462</v>
      </c>
      <c r="I34" s="76"/>
    </row>
    <row r="35" spans="1:9" s="68" customFormat="1" ht="15" customHeight="1" outlineLevel="1" x14ac:dyDescent="0.2">
      <c r="A35" s="11"/>
      <c r="B35" s="75">
        <v>2017</v>
      </c>
      <c r="C35" s="71"/>
      <c r="D35" s="76">
        <v>687</v>
      </c>
      <c r="E35" s="76" t="s">
        <v>50</v>
      </c>
      <c r="F35" s="76">
        <v>229</v>
      </c>
      <c r="G35" s="76" t="s">
        <v>50</v>
      </c>
      <c r="H35" s="180">
        <v>458</v>
      </c>
      <c r="I35" s="76" t="s">
        <v>50</v>
      </c>
    </row>
    <row r="36" spans="1:9" s="68" customFormat="1" ht="15" customHeight="1" outlineLevel="1" x14ac:dyDescent="0.2">
      <c r="A36" s="11"/>
      <c r="B36" s="44">
        <v>2016</v>
      </c>
      <c r="C36" s="71"/>
      <c r="D36" s="180">
        <v>674</v>
      </c>
      <c r="E36" s="180" t="s">
        <v>50</v>
      </c>
      <c r="F36" s="180">
        <v>228</v>
      </c>
      <c r="G36" s="180" t="s">
        <v>50</v>
      </c>
      <c r="H36" s="180">
        <v>446</v>
      </c>
      <c r="I36" s="180" t="s">
        <v>50</v>
      </c>
    </row>
    <row r="37" spans="1:9" s="68" customFormat="1" ht="15" customHeight="1" outlineLevel="1" x14ac:dyDescent="0.2">
      <c r="A37" s="11"/>
      <c r="B37" s="44">
        <v>2015</v>
      </c>
      <c r="C37" s="71"/>
      <c r="D37" s="180">
        <v>685</v>
      </c>
      <c r="E37" s="180" t="s">
        <v>50</v>
      </c>
      <c r="F37" s="180">
        <v>219</v>
      </c>
      <c r="G37" s="180" t="s">
        <v>50</v>
      </c>
      <c r="H37" s="180">
        <v>466</v>
      </c>
      <c r="I37" s="180" t="s">
        <v>50</v>
      </c>
    </row>
    <row r="38" spans="1:9" s="68" customFormat="1" ht="15" customHeight="1" outlineLevel="1" x14ac:dyDescent="0.2">
      <c r="A38" s="11"/>
      <c r="B38" s="228" t="s">
        <v>20</v>
      </c>
      <c r="C38" s="71"/>
      <c r="D38" s="76"/>
      <c r="E38" s="76"/>
      <c r="F38" s="76"/>
      <c r="G38" s="76"/>
      <c r="H38" s="180"/>
      <c r="I38" s="76"/>
    </row>
    <row r="39" spans="1:9" s="68" customFormat="1" ht="15" customHeight="1" outlineLevel="1" x14ac:dyDescent="0.2">
      <c r="A39" s="11"/>
      <c r="B39" s="75">
        <v>2020</v>
      </c>
      <c r="C39" s="283"/>
      <c r="D39" s="180">
        <v>73</v>
      </c>
      <c r="E39" s="180"/>
      <c r="F39" s="54">
        <v>57</v>
      </c>
      <c r="G39" s="180"/>
      <c r="H39" s="180">
        <v>16</v>
      </c>
      <c r="I39" s="76"/>
    </row>
    <row r="40" spans="1:9" s="68" customFormat="1" ht="15" customHeight="1" outlineLevel="1" x14ac:dyDescent="0.2">
      <c r="A40" s="11"/>
      <c r="B40" s="75">
        <v>2019</v>
      </c>
      <c r="C40" s="66"/>
      <c r="D40" s="180">
        <v>72</v>
      </c>
      <c r="E40" s="180"/>
      <c r="F40" s="180">
        <v>57</v>
      </c>
      <c r="G40" s="180"/>
      <c r="H40" s="180">
        <v>15</v>
      </c>
      <c r="I40" s="76"/>
    </row>
    <row r="41" spans="1:9" s="68" customFormat="1" ht="15" customHeight="1" outlineLevel="1" x14ac:dyDescent="0.2">
      <c r="A41" s="11"/>
      <c r="B41" s="75">
        <v>2018</v>
      </c>
      <c r="C41" s="71"/>
      <c r="D41" s="76">
        <v>70</v>
      </c>
      <c r="E41" s="76"/>
      <c r="F41" s="180">
        <v>56</v>
      </c>
      <c r="G41" s="76"/>
      <c r="H41" s="180">
        <v>14</v>
      </c>
      <c r="I41" s="76"/>
    </row>
    <row r="42" spans="1:9" s="68" customFormat="1" ht="15" customHeight="1" outlineLevel="1" x14ac:dyDescent="0.2">
      <c r="A42" s="11"/>
      <c r="B42" s="75">
        <v>2017</v>
      </c>
      <c r="C42" s="71"/>
      <c r="D42" s="76">
        <v>57</v>
      </c>
      <c r="E42" s="76" t="s">
        <v>50</v>
      </c>
      <c r="F42" s="76">
        <v>45</v>
      </c>
      <c r="G42" s="76" t="s">
        <v>50</v>
      </c>
      <c r="H42" s="180">
        <v>12</v>
      </c>
      <c r="I42" s="76" t="s">
        <v>50</v>
      </c>
    </row>
    <row r="43" spans="1:9" s="68" customFormat="1" ht="15" customHeight="1" outlineLevel="1" x14ac:dyDescent="0.2">
      <c r="A43" s="11"/>
      <c r="B43" s="44">
        <v>2016</v>
      </c>
      <c r="C43" s="71"/>
      <c r="D43" s="180">
        <v>58</v>
      </c>
      <c r="E43" s="180" t="s">
        <v>50</v>
      </c>
      <c r="F43" s="180">
        <v>47</v>
      </c>
      <c r="G43" s="180" t="s">
        <v>50</v>
      </c>
      <c r="H43" s="180">
        <v>11</v>
      </c>
      <c r="I43" s="180" t="s">
        <v>50</v>
      </c>
    </row>
    <row r="44" spans="1:9" s="68" customFormat="1" ht="15" customHeight="1" outlineLevel="1" x14ac:dyDescent="0.2">
      <c r="A44" s="11"/>
      <c r="B44" s="44">
        <v>2015</v>
      </c>
      <c r="C44" s="71"/>
      <c r="D44" s="180">
        <v>15</v>
      </c>
      <c r="E44" s="180" t="s">
        <v>50</v>
      </c>
      <c r="F44" s="180">
        <v>4</v>
      </c>
      <c r="G44" s="180" t="s">
        <v>50</v>
      </c>
      <c r="H44" s="180">
        <v>11</v>
      </c>
      <c r="I44" s="180" t="s">
        <v>50</v>
      </c>
    </row>
    <row r="45" spans="1:9" s="68" customFormat="1" ht="15" customHeight="1" outlineLevel="1" x14ac:dyDescent="0.2">
      <c r="A45" s="11"/>
      <c r="B45" s="228" t="s">
        <v>21</v>
      </c>
      <c r="C45" s="71"/>
      <c r="D45" s="76"/>
      <c r="E45" s="76"/>
      <c r="F45" s="76"/>
      <c r="G45" s="76"/>
      <c r="H45" s="180"/>
      <c r="I45" s="76"/>
    </row>
    <row r="46" spans="1:9" s="68" customFormat="1" ht="15" customHeight="1" outlineLevel="1" x14ac:dyDescent="0.2">
      <c r="A46" s="11"/>
      <c r="B46" s="75">
        <v>2020</v>
      </c>
      <c r="C46" s="71"/>
      <c r="D46" s="180">
        <v>20</v>
      </c>
      <c r="E46" s="180"/>
      <c r="F46" s="54">
        <v>0</v>
      </c>
      <c r="G46" s="180"/>
      <c r="H46" s="180">
        <v>20</v>
      </c>
      <c r="I46" s="76"/>
    </row>
    <row r="47" spans="1:9" s="68" customFormat="1" ht="15" customHeight="1" outlineLevel="1" x14ac:dyDescent="0.2">
      <c r="A47" s="11"/>
      <c r="B47" s="75">
        <v>2019</v>
      </c>
      <c r="C47" s="71"/>
      <c r="D47" s="76">
        <v>22</v>
      </c>
      <c r="E47" s="76"/>
      <c r="F47" s="54">
        <v>0</v>
      </c>
      <c r="G47" s="76"/>
      <c r="H47" s="180">
        <v>22</v>
      </c>
      <c r="I47" s="76"/>
    </row>
    <row r="48" spans="1:9" s="68" customFormat="1" ht="15" customHeight="1" outlineLevel="1" x14ac:dyDescent="0.2">
      <c r="A48" s="11"/>
      <c r="B48" s="75">
        <v>2018</v>
      </c>
      <c r="C48" s="71"/>
      <c r="D48" s="76">
        <v>21</v>
      </c>
      <c r="E48" s="76"/>
      <c r="F48" s="54">
        <v>0</v>
      </c>
      <c r="G48" s="76"/>
      <c r="H48" s="180">
        <v>21</v>
      </c>
      <c r="I48" s="76"/>
    </row>
    <row r="49" spans="1:9" s="68" customFormat="1" ht="15" customHeight="1" outlineLevel="1" x14ac:dyDescent="0.2">
      <c r="A49" s="11"/>
      <c r="B49" s="75">
        <v>2017</v>
      </c>
      <c r="C49" s="71"/>
      <c r="D49" s="76">
        <v>26</v>
      </c>
      <c r="E49" s="76" t="s">
        <v>50</v>
      </c>
      <c r="F49" s="76">
        <v>0</v>
      </c>
      <c r="G49" s="76" t="s">
        <v>50</v>
      </c>
      <c r="H49" s="180">
        <v>26</v>
      </c>
      <c r="I49" s="76" t="s">
        <v>50</v>
      </c>
    </row>
    <row r="50" spans="1:9" s="68" customFormat="1" ht="15" customHeight="1" outlineLevel="1" x14ac:dyDescent="0.2">
      <c r="A50" s="11"/>
      <c r="B50" s="44">
        <v>2016</v>
      </c>
      <c r="C50" s="71"/>
      <c r="D50" s="180">
        <v>24</v>
      </c>
      <c r="E50" s="180" t="s">
        <v>50</v>
      </c>
      <c r="F50" s="54">
        <v>0</v>
      </c>
      <c r="G50" s="180" t="s">
        <v>50</v>
      </c>
      <c r="H50" s="180">
        <v>24</v>
      </c>
      <c r="I50" s="180" t="s">
        <v>50</v>
      </c>
    </row>
    <row r="51" spans="1:9" s="68" customFormat="1" ht="15" customHeight="1" outlineLevel="1" x14ac:dyDescent="0.2">
      <c r="A51" s="11"/>
      <c r="B51" s="44">
        <v>2015</v>
      </c>
      <c r="C51" s="71"/>
      <c r="D51" s="180">
        <v>21</v>
      </c>
      <c r="E51" s="180" t="s">
        <v>50</v>
      </c>
      <c r="F51" s="54">
        <v>0</v>
      </c>
      <c r="G51" s="180" t="s">
        <v>50</v>
      </c>
      <c r="H51" s="180">
        <v>21</v>
      </c>
      <c r="I51" s="180" t="s">
        <v>50</v>
      </c>
    </row>
    <row r="52" spans="1:9" s="68" customFormat="1" ht="15" customHeight="1" outlineLevel="1" x14ac:dyDescent="0.2">
      <c r="A52" s="11"/>
      <c r="B52" s="228" t="s">
        <v>22</v>
      </c>
      <c r="C52" s="71"/>
      <c r="D52" s="76"/>
      <c r="E52" s="76"/>
      <c r="F52" s="76"/>
      <c r="G52" s="76"/>
      <c r="H52" s="180"/>
      <c r="I52" s="76"/>
    </row>
    <row r="53" spans="1:9" s="68" customFormat="1" ht="15" customHeight="1" outlineLevel="1" x14ac:dyDescent="0.2">
      <c r="A53" s="11"/>
      <c r="B53" s="75">
        <v>2020</v>
      </c>
      <c r="C53" s="283"/>
      <c r="D53" s="180">
        <v>1357</v>
      </c>
      <c r="E53" s="180"/>
      <c r="F53" s="54">
        <v>392</v>
      </c>
      <c r="G53" s="180"/>
      <c r="H53" s="180">
        <v>965</v>
      </c>
      <c r="I53" s="76"/>
    </row>
    <row r="54" spans="1:9" s="68" customFormat="1" ht="15" customHeight="1" outlineLevel="1" x14ac:dyDescent="0.2">
      <c r="A54" s="11"/>
      <c r="B54" s="75">
        <v>2019</v>
      </c>
      <c r="C54" s="66"/>
      <c r="D54" s="180">
        <v>1306</v>
      </c>
      <c r="E54" s="180"/>
      <c r="F54" s="180">
        <v>366</v>
      </c>
      <c r="G54" s="180"/>
      <c r="H54" s="180">
        <v>940</v>
      </c>
      <c r="I54" s="76"/>
    </row>
    <row r="55" spans="1:9" s="68" customFormat="1" ht="15" customHeight="1" outlineLevel="1" x14ac:dyDescent="0.2">
      <c r="A55" s="11"/>
      <c r="B55" s="75">
        <v>2018</v>
      </c>
      <c r="C55" s="71"/>
      <c r="D55" s="76">
        <v>1217</v>
      </c>
      <c r="E55" s="76"/>
      <c r="F55" s="180">
        <v>339</v>
      </c>
      <c r="G55" s="76"/>
      <c r="H55" s="180">
        <v>878</v>
      </c>
      <c r="I55" s="76"/>
    </row>
    <row r="56" spans="1:9" s="68" customFormat="1" ht="15" customHeight="1" outlineLevel="1" x14ac:dyDescent="0.2">
      <c r="A56" s="11"/>
      <c r="B56" s="75">
        <v>2017</v>
      </c>
      <c r="C56" s="71"/>
      <c r="D56" s="76">
        <v>1142</v>
      </c>
      <c r="E56" s="76" t="s">
        <v>50</v>
      </c>
      <c r="F56" s="76">
        <v>303</v>
      </c>
      <c r="G56" s="76" t="s">
        <v>50</v>
      </c>
      <c r="H56" s="180">
        <v>839</v>
      </c>
      <c r="I56" s="76" t="s">
        <v>50</v>
      </c>
    </row>
    <row r="57" spans="1:9" s="68" customFormat="1" ht="15" customHeight="1" outlineLevel="1" x14ac:dyDescent="0.2">
      <c r="A57" s="11"/>
      <c r="B57" s="44">
        <v>2016</v>
      </c>
      <c r="C57" s="71"/>
      <c r="D57" s="180">
        <v>1101</v>
      </c>
      <c r="E57" s="180" t="s">
        <v>50</v>
      </c>
      <c r="F57" s="180">
        <v>269</v>
      </c>
      <c r="G57" s="180" t="s">
        <v>50</v>
      </c>
      <c r="H57" s="180">
        <v>832</v>
      </c>
      <c r="I57" s="180" t="s">
        <v>50</v>
      </c>
    </row>
    <row r="58" spans="1:9" s="68" customFormat="1" ht="15" customHeight="1" outlineLevel="1" x14ac:dyDescent="0.2">
      <c r="A58" s="11"/>
      <c r="B58" s="44">
        <v>2015</v>
      </c>
      <c r="C58" s="71"/>
      <c r="D58" s="180">
        <v>1137</v>
      </c>
      <c r="E58" s="180" t="s">
        <v>50</v>
      </c>
      <c r="F58" s="180">
        <v>280</v>
      </c>
      <c r="G58" s="180" t="s">
        <v>50</v>
      </c>
      <c r="H58" s="180">
        <v>857</v>
      </c>
      <c r="I58" s="180" t="s">
        <v>50</v>
      </c>
    </row>
    <row r="59" spans="1:9" s="68" customFormat="1" ht="15" customHeight="1" outlineLevel="1" x14ac:dyDescent="0.2">
      <c r="A59" s="11"/>
      <c r="B59" s="228" t="s">
        <v>23</v>
      </c>
      <c r="C59" s="71"/>
      <c r="D59" s="76"/>
      <c r="E59" s="76"/>
      <c r="F59" s="76"/>
      <c r="G59" s="76"/>
      <c r="H59" s="180"/>
      <c r="I59" s="76"/>
    </row>
    <row r="60" spans="1:9" s="68" customFormat="1" ht="15" customHeight="1" outlineLevel="1" x14ac:dyDescent="0.2">
      <c r="A60" s="11"/>
      <c r="B60" s="75">
        <v>2020</v>
      </c>
      <c r="C60" s="283"/>
      <c r="D60" s="180">
        <v>3612</v>
      </c>
      <c r="E60" s="180"/>
      <c r="F60" s="180">
        <v>1500</v>
      </c>
      <c r="G60" s="180"/>
      <c r="H60" s="180">
        <v>2112</v>
      </c>
      <c r="I60" s="76"/>
    </row>
    <row r="61" spans="1:9" s="68" customFormat="1" ht="15" customHeight="1" outlineLevel="1" x14ac:dyDescent="0.2">
      <c r="A61" s="11"/>
      <c r="B61" s="75">
        <v>2019</v>
      </c>
      <c r="C61" s="66"/>
      <c r="D61" s="180">
        <v>3657</v>
      </c>
      <c r="E61" s="180"/>
      <c r="F61" s="180">
        <v>1557</v>
      </c>
      <c r="G61" s="180"/>
      <c r="H61" s="180">
        <v>2100</v>
      </c>
      <c r="I61" s="76"/>
    </row>
    <row r="62" spans="1:9" s="68" customFormat="1" ht="15" customHeight="1" outlineLevel="1" x14ac:dyDescent="0.2">
      <c r="A62" s="11"/>
      <c r="B62" s="75">
        <v>2018</v>
      </c>
      <c r="C62" s="71"/>
      <c r="D62" s="76">
        <v>3650</v>
      </c>
      <c r="E62" s="76"/>
      <c r="F62" s="180">
        <v>1581</v>
      </c>
      <c r="G62" s="76"/>
      <c r="H62" s="180">
        <v>2069</v>
      </c>
      <c r="I62" s="76"/>
    </row>
    <row r="63" spans="1:9" s="68" customFormat="1" ht="15" customHeight="1" outlineLevel="1" x14ac:dyDescent="0.2">
      <c r="A63" s="11"/>
      <c r="B63" s="75">
        <v>2017</v>
      </c>
      <c r="C63" s="71"/>
      <c r="D63" s="76">
        <v>3553</v>
      </c>
      <c r="E63" s="76" t="s">
        <v>50</v>
      </c>
      <c r="F63" s="76">
        <v>1531</v>
      </c>
      <c r="G63" s="76" t="s">
        <v>50</v>
      </c>
      <c r="H63" s="180">
        <v>2022</v>
      </c>
      <c r="I63" s="76" t="s">
        <v>50</v>
      </c>
    </row>
    <row r="64" spans="1:9" s="68" customFormat="1" ht="15" customHeight="1" outlineLevel="1" x14ac:dyDescent="0.2">
      <c r="A64" s="11"/>
      <c r="B64" s="44">
        <v>2016</v>
      </c>
      <c r="C64" s="71"/>
      <c r="D64" s="180">
        <v>3542</v>
      </c>
      <c r="E64" s="180" t="s">
        <v>50</v>
      </c>
      <c r="F64" s="180">
        <v>1553</v>
      </c>
      <c r="G64" s="180" t="s">
        <v>50</v>
      </c>
      <c r="H64" s="180">
        <v>1989</v>
      </c>
      <c r="I64" s="180" t="s">
        <v>50</v>
      </c>
    </row>
    <row r="65" spans="1:9" s="68" customFormat="1" ht="15" customHeight="1" outlineLevel="1" x14ac:dyDescent="0.2">
      <c r="A65" s="11"/>
      <c r="B65" s="44">
        <v>2015</v>
      </c>
      <c r="C65" s="71"/>
      <c r="D65" s="180">
        <v>3574</v>
      </c>
      <c r="E65" s="180" t="s">
        <v>50</v>
      </c>
      <c r="F65" s="180">
        <v>1575</v>
      </c>
      <c r="G65" s="180" t="s">
        <v>50</v>
      </c>
      <c r="H65" s="180">
        <v>1999</v>
      </c>
      <c r="I65" s="180" t="s">
        <v>50</v>
      </c>
    </row>
    <row r="66" spans="1:9" s="68" customFormat="1" ht="15" customHeight="1" outlineLevel="1" x14ac:dyDescent="0.2">
      <c r="A66" s="11"/>
      <c r="B66" s="228" t="s">
        <v>24</v>
      </c>
      <c r="C66" s="71"/>
      <c r="D66" s="76"/>
      <c r="E66" s="76"/>
      <c r="F66" s="76"/>
      <c r="G66" s="76"/>
      <c r="H66" s="180"/>
      <c r="I66" s="76"/>
    </row>
    <row r="67" spans="1:9" s="68" customFormat="1" ht="15" customHeight="1" outlineLevel="1" x14ac:dyDescent="0.2">
      <c r="A67" s="11"/>
      <c r="B67" s="75">
        <v>2020</v>
      </c>
      <c r="C67" s="283"/>
      <c r="D67" s="180">
        <v>951</v>
      </c>
      <c r="E67" s="180"/>
      <c r="F67" s="54">
        <v>287</v>
      </c>
      <c r="G67" s="180"/>
      <c r="H67" s="180">
        <v>664</v>
      </c>
      <c r="I67" s="76"/>
    </row>
    <row r="68" spans="1:9" s="68" customFormat="1" ht="15" customHeight="1" outlineLevel="1" x14ac:dyDescent="0.2">
      <c r="A68" s="11"/>
      <c r="B68" s="75">
        <v>2019</v>
      </c>
      <c r="C68" s="66"/>
      <c r="D68" s="180">
        <v>900</v>
      </c>
      <c r="E68" s="180"/>
      <c r="F68" s="180">
        <v>240</v>
      </c>
      <c r="G68" s="180"/>
      <c r="H68" s="180">
        <v>660</v>
      </c>
      <c r="I68" s="76"/>
    </row>
    <row r="69" spans="1:9" s="68" customFormat="1" ht="15" customHeight="1" outlineLevel="1" x14ac:dyDescent="0.2">
      <c r="A69" s="11"/>
      <c r="B69" s="75">
        <v>2018</v>
      </c>
      <c r="C69" s="71"/>
      <c r="D69" s="76">
        <v>884</v>
      </c>
      <c r="E69" s="76"/>
      <c r="F69" s="180">
        <v>217</v>
      </c>
      <c r="G69" s="76"/>
      <c r="H69" s="180">
        <v>667</v>
      </c>
      <c r="I69" s="76"/>
    </row>
    <row r="70" spans="1:9" s="68" customFormat="1" ht="15" customHeight="1" outlineLevel="1" x14ac:dyDescent="0.2">
      <c r="A70" s="11"/>
      <c r="B70" s="75">
        <v>2017</v>
      </c>
      <c r="C70" s="71"/>
      <c r="D70" s="76">
        <v>856</v>
      </c>
      <c r="E70" s="76" t="s">
        <v>50</v>
      </c>
      <c r="F70" s="76">
        <v>187</v>
      </c>
      <c r="G70" s="76" t="s">
        <v>50</v>
      </c>
      <c r="H70" s="180">
        <v>669</v>
      </c>
      <c r="I70" s="76" t="s">
        <v>50</v>
      </c>
    </row>
    <row r="71" spans="1:9" s="68" customFormat="1" ht="15" customHeight="1" outlineLevel="1" x14ac:dyDescent="0.2">
      <c r="A71" s="11"/>
      <c r="B71" s="44">
        <v>2016</v>
      </c>
      <c r="C71" s="71"/>
      <c r="D71" s="180">
        <v>868</v>
      </c>
      <c r="E71" s="180" t="s">
        <v>50</v>
      </c>
      <c r="F71" s="180">
        <v>174</v>
      </c>
      <c r="G71" s="180" t="s">
        <v>50</v>
      </c>
      <c r="H71" s="180">
        <v>694</v>
      </c>
      <c r="I71" s="180" t="s">
        <v>50</v>
      </c>
    </row>
    <row r="72" spans="1:9" s="68" customFormat="1" ht="15" customHeight="1" outlineLevel="1" x14ac:dyDescent="0.2">
      <c r="A72" s="11"/>
      <c r="B72" s="44">
        <v>2015</v>
      </c>
      <c r="C72" s="71"/>
      <c r="D72" s="180">
        <v>867</v>
      </c>
      <c r="E72" s="180" t="s">
        <v>50</v>
      </c>
      <c r="F72" s="180">
        <v>152</v>
      </c>
      <c r="G72" s="180" t="s">
        <v>50</v>
      </c>
      <c r="H72" s="180">
        <v>715</v>
      </c>
      <c r="I72" s="180" t="s">
        <v>50</v>
      </c>
    </row>
    <row r="73" spans="1:9" s="68" customFormat="1" ht="15" customHeight="1" outlineLevel="1" x14ac:dyDescent="0.2">
      <c r="A73" s="11"/>
      <c r="B73" s="228" t="s">
        <v>25</v>
      </c>
      <c r="C73" s="71"/>
      <c r="D73" s="76"/>
      <c r="E73" s="76"/>
      <c r="F73" s="76"/>
      <c r="G73" s="76"/>
      <c r="H73" s="180"/>
      <c r="I73" s="76"/>
    </row>
    <row r="74" spans="1:9" s="68" customFormat="1" ht="15" customHeight="1" outlineLevel="1" x14ac:dyDescent="0.2">
      <c r="A74" s="11"/>
      <c r="B74" s="75">
        <v>2020</v>
      </c>
      <c r="C74" s="283"/>
      <c r="D74" s="180">
        <v>3777</v>
      </c>
      <c r="E74" s="180"/>
      <c r="F74" s="180">
        <v>2080</v>
      </c>
      <c r="G74" s="180"/>
      <c r="H74" s="180">
        <v>1697</v>
      </c>
      <c r="I74" s="76"/>
    </row>
    <row r="75" spans="1:9" s="68" customFormat="1" ht="15" customHeight="1" outlineLevel="1" x14ac:dyDescent="0.2">
      <c r="A75" s="11"/>
      <c r="B75" s="75">
        <v>2019</v>
      </c>
      <c r="C75" s="66"/>
      <c r="D75" s="180">
        <v>3935</v>
      </c>
      <c r="E75" s="180"/>
      <c r="F75" s="180">
        <v>2266</v>
      </c>
      <c r="G75" s="180"/>
      <c r="H75" s="180">
        <v>1669</v>
      </c>
      <c r="I75" s="76"/>
    </row>
    <row r="76" spans="1:9" s="68" customFormat="1" ht="15" customHeight="1" outlineLevel="1" x14ac:dyDescent="0.2">
      <c r="A76" s="11"/>
      <c r="B76" s="75">
        <v>2018</v>
      </c>
      <c r="C76" s="71"/>
      <c r="D76" s="76">
        <v>3747</v>
      </c>
      <c r="E76" s="76"/>
      <c r="F76" s="180">
        <v>2148</v>
      </c>
      <c r="G76" s="76"/>
      <c r="H76" s="180">
        <v>1599</v>
      </c>
      <c r="I76" s="76"/>
    </row>
    <row r="77" spans="1:9" s="68" customFormat="1" ht="15" customHeight="1" outlineLevel="1" x14ac:dyDescent="0.2">
      <c r="A77" s="11"/>
      <c r="B77" s="75">
        <v>2017</v>
      </c>
      <c r="C77" s="71"/>
      <c r="D77" s="76">
        <v>3282</v>
      </c>
      <c r="E77" s="76" t="s">
        <v>50</v>
      </c>
      <c r="F77" s="76">
        <v>1833</v>
      </c>
      <c r="G77" s="76" t="s">
        <v>50</v>
      </c>
      <c r="H77" s="180">
        <v>1449</v>
      </c>
      <c r="I77" s="76" t="s">
        <v>50</v>
      </c>
    </row>
    <row r="78" spans="1:9" s="68" customFormat="1" ht="15" customHeight="1" outlineLevel="1" x14ac:dyDescent="0.2">
      <c r="A78" s="11"/>
      <c r="B78" s="44">
        <v>2016</v>
      </c>
      <c r="C78" s="71"/>
      <c r="D78" s="180">
        <v>2809</v>
      </c>
      <c r="E78" s="180" t="s">
        <v>50</v>
      </c>
      <c r="F78" s="180">
        <v>1453</v>
      </c>
      <c r="G78" s="180" t="s">
        <v>50</v>
      </c>
      <c r="H78" s="180">
        <v>1356</v>
      </c>
      <c r="I78" s="180" t="s">
        <v>50</v>
      </c>
    </row>
    <row r="79" spans="1:9" s="68" customFormat="1" ht="15" customHeight="1" outlineLevel="1" x14ac:dyDescent="0.2">
      <c r="A79" s="11"/>
      <c r="B79" s="44">
        <v>2015</v>
      </c>
      <c r="C79" s="71"/>
      <c r="D79" s="180">
        <v>2524</v>
      </c>
      <c r="E79" s="180" t="s">
        <v>50</v>
      </c>
      <c r="F79" s="180">
        <v>1205</v>
      </c>
      <c r="G79" s="180" t="s">
        <v>50</v>
      </c>
      <c r="H79" s="180">
        <v>1319</v>
      </c>
      <c r="I79" s="180" t="s">
        <v>50</v>
      </c>
    </row>
    <row r="80" spans="1:9" s="68" customFormat="1" ht="15" customHeight="1" outlineLevel="1" x14ac:dyDescent="0.2">
      <c r="A80" s="11"/>
      <c r="B80" s="228" t="s">
        <v>26</v>
      </c>
      <c r="C80" s="71"/>
      <c r="D80" s="76"/>
      <c r="E80" s="76"/>
      <c r="F80" s="76"/>
      <c r="G80" s="76"/>
      <c r="H80" s="180"/>
      <c r="I80" s="76"/>
    </row>
    <row r="81" spans="1:9" s="68" customFormat="1" ht="15" customHeight="1" outlineLevel="1" x14ac:dyDescent="0.2">
      <c r="A81" s="11"/>
      <c r="B81" s="75">
        <v>2020</v>
      </c>
      <c r="C81" s="283"/>
      <c r="D81" s="180">
        <v>393</v>
      </c>
      <c r="E81" s="180"/>
      <c r="F81" s="54">
        <v>129</v>
      </c>
      <c r="G81" s="180"/>
      <c r="H81" s="180">
        <v>264</v>
      </c>
      <c r="I81" s="76"/>
    </row>
    <row r="82" spans="1:9" s="68" customFormat="1" ht="15" customHeight="1" outlineLevel="1" x14ac:dyDescent="0.2">
      <c r="A82" s="11"/>
      <c r="B82" s="75">
        <v>2019</v>
      </c>
      <c r="C82" s="66"/>
      <c r="D82" s="180">
        <v>372</v>
      </c>
      <c r="E82" s="180"/>
      <c r="F82" s="180">
        <v>114</v>
      </c>
      <c r="G82" s="180"/>
      <c r="H82" s="180">
        <v>258</v>
      </c>
      <c r="I82" s="76"/>
    </row>
    <row r="83" spans="1:9" s="68" customFormat="1" ht="15" customHeight="1" outlineLevel="1" x14ac:dyDescent="0.2">
      <c r="A83" s="11"/>
      <c r="B83" s="75">
        <v>2018</v>
      </c>
      <c r="C83" s="71"/>
      <c r="D83" s="76">
        <v>332</v>
      </c>
      <c r="E83" s="76"/>
      <c r="F83" s="180">
        <v>102</v>
      </c>
      <c r="G83" s="76"/>
      <c r="H83" s="180">
        <v>230</v>
      </c>
      <c r="I83" s="76"/>
    </row>
    <row r="84" spans="1:9" s="68" customFormat="1" ht="15" customHeight="1" outlineLevel="1" x14ac:dyDescent="0.2">
      <c r="A84" s="11"/>
      <c r="B84" s="75">
        <v>2017</v>
      </c>
      <c r="C84" s="71"/>
      <c r="D84" s="76">
        <v>320</v>
      </c>
      <c r="E84" s="76" t="s">
        <v>50</v>
      </c>
      <c r="F84" s="76">
        <v>106</v>
      </c>
      <c r="G84" s="76" t="s">
        <v>50</v>
      </c>
      <c r="H84" s="180">
        <v>214</v>
      </c>
      <c r="I84" s="76" t="s">
        <v>50</v>
      </c>
    </row>
    <row r="85" spans="1:9" s="68" customFormat="1" ht="15" customHeight="1" outlineLevel="1" x14ac:dyDescent="0.2">
      <c r="A85" s="11"/>
      <c r="B85" s="44">
        <v>2016</v>
      </c>
      <c r="C85" s="71"/>
      <c r="D85" s="180">
        <v>264</v>
      </c>
      <c r="E85" s="180" t="s">
        <v>50</v>
      </c>
      <c r="F85" s="180">
        <v>82</v>
      </c>
      <c r="G85" s="180" t="s">
        <v>50</v>
      </c>
      <c r="H85" s="180">
        <v>182</v>
      </c>
      <c r="I85" s="180" t="s">
        <v>50</v>
      </c>
    </row>
    <row r="86" spans="1:9" s="68" customFormat="1" ht="15" customHeight="1" outlineLevel="1" x14ac:dyDescent="0.2">
      <c r="A86" s="11"/>
      <c r="B86" s="44">
        <v>2015</v>
      </c>
      <c r="C86" s="71"/>
      <c r="D86" s="180">
        <v>255</v>
      </c>
      <c r="E86" s="180" t="s">
        <v>50</v>
      </c>
      <c r="F86" s="180">
        <v>88</v>
      </c>
      <c r="G86" s="180" t="s">
        <v>50</v>
      </c>
      <c r="H86" s="180">
        <v>167</v>
      </c>
      <c r="I86" s="180" t="s">
        <v>50</v>
      </c>
    </row>
    <row r="87" spans="1:9" s="68" customFormat="1" ht="15" customHeight="1" outlineLevel="1" x14ac:dyDescent="0.2">
      <c r="A87" s="11"/>
      <c r="B87" s="228" t="s">
        <v>27</v>
      </c>
      <c r="C87" s="71"/>
      <c r="D87" s="76"/>
      <c r="E87" s="76"/>
      <c r="F87" s="76"/>
      <c r="G87" s="76"/>
      <c r="H87" s="180"/>
      <c r="I87" s="76"/>
    </row>
    <row r="88" spans="1:9" s="68" customFormat="1" ht="15" customHeight="1" outlineLevel="1" x14ac:dyDescent="0.2">
      <c r="A88" s="11"/>
      <c r="B88" s="75">
        <v>2020</v>
      </c>
      <c r="C88" s="283"/>
      <c r="D88" s="180">
        <v>1012</v>
      </c>
      <c r="E88" s="180"/>
      <c r="F88" s="54">
        <v>107</v>
      </c>
      <c r="G88" s="180"/>
      <c r="H88" s="180">
        <v>905</v>
      </c>
      <c r="I88" s="76"/>
    </row>
    <row r="89" spans="1:9" s="68" customFormat="1" ht="15" customHeight="1" outlineLevel="1" x14ac:dyDescent="0.2">
      <c r="A89" s="11"/>
      <c r="B89" s="75">
        <v>2019</v>
      </c>
      <c r="C89" s="66"/>
      <c r="D89" s="180">
        <v>980</v>
      </c>
      <c r="E89" s="180"/>
      <c r="F89" s="180">
        <v>126</v>
      </c>
      <c r="G89" s="180"/>
      <c r="H89" s="180">
        <v>854</v>
      </c>
      <c r="I89" s="76"/>
    </row>
    <row r="90" spans="1:9" s="68" customFormat="1" ht="15" customHeight="1" outlineLevel="1" x14ac:dyDescent="0.2">
      <c r="A90" s="11"/>
      <c r="B90" s="75">
        <v>2018</v>
      </c>
      <c r="C90" s="71"/>
      <c r="D90" s="76">
        <v>913</v>
      </c>
      <c r="E90" s="76"/>
      <c r="F90" s="180">
        <v>127</v>
      </c>
      <c r="G90" s="76"/>
      <c r="H90" s="180">
        <v>786</v>
      </c>
      <c r="I90" s="76"/>
    </row>
    <row r="91" spans="1:9" s="68" customFormat="1" ht="15" customHeight="1" outlineLevel="1" x14ac:dyDescent="0.2">
      <c r="A91" s="11"/>
      <c r="B91" s="75">
        <v>2017</v>
      </c>
      <c r="C91" s="71"/>
      <c r="D91" s="76">
        <v>809</v>
      </c>
      <c r="E91" s="76" t="s">
        <v>50</v>
      </c>
      <c r="F91" s="76">
        <v>104</v>
      </c>
      <c r="G91" s="76" t="s">
        <v>50</v>
      </c>
      <c r="H91" s="180">
        <v>705</v>
      </c>
      <c r="I91" s="76" t="s">
        <v>50</v>
      </c>
    </row>
    <row r="92" spans="1:9" s="68" customFormat="1" ht="15" customHeight="1" outlineLevel="1" x14ac:dyDescent="0.2">
      <c r="A92" s="11"/>
      <c r="B92" s="44">
        <v>2016</v>
      </c>
      <c r="C92" s="71"/>
      <c r="D92" s="180">
        <v>726</v>
      </c>
      <c r="E92" s="180" t="s">
        <v>50</v>
      </c>
      <c r="F92" s="180">
        <v>101</v>
      </c>
      <c r="G92" s="180" t="s">
        <v>50</v>
      </c>
      <c r="H92" s="180">
        <v>625</v>
      </c>
      <c r="I92" s="180" t="s">
        <v>50</v>
      </c>
    </row>
    <row r="93" spans="1:9" s="68" customFormat="1" ht="15" customHeight="1" outlineLevel="1" x14ac:dyDescent="0.2">
      <c r="A93" s="11"/>
      <c r="B93" s="44">
        <v>2015</v>
      </c>
      <c r="C93" s="71"/>
      <c r="D93" s="180">
        <v>677</v>
      </c>
      <c r="E93" s="180" t="s">
        <v>50</v>
      </c>
      <c r="F93" s="180">
        <v>97</v>
      </c>
      <c r="G93" s="180" t="s">
        <v>50</v>
      </c>
      <c r="H93" s="180">
        <v>580</v>
      </c>
      <c r="I93" s="180" t="s">
        <v>50</v>
      </c>
    </row>
    <row r="94" spans="1:9" ht="15" customHeight="1" outlineLevel="1" x14ac:dyDescent="0.2">
      <c r="A94" s="11"/>
      <c r="B94" s="228" t="s">
        <v>28</v>
      </c>
      <c r="C94" s="71"/>
      <c r="D94" s="76"/>
      <c r="E94" s="76"/>
      <c r="F94" s="76"/>
      <c r="G94" s="76"/>
      <c r="H94" s="180"/>
      <c r="I94" s="76"/>
    </row>
    <row r="95" spans="1:9" ht="15" customHeight="1" outlineLevel="1" x14ac:dyDescent="0.2">
      <c r="A95" s="11"/>
      <c r="B95" s="75">
        <v>2020</v>
      </c>
      <c r="C95" s="283"/>
      <c r="D95" s="180">
        <v>2469</v>
      </c>
      <c r="E95" s="180"/>
      <c r="F95" s="180">
        <v>1486</v>
      </c>
      <c r="G95" s="180"/>
      <c r="H95" s="180">
        <v>983</v>
      </c>
      <c r="I95" s="76"/>
    </row>
    <row r="96" spans="1:9" ht="15" customHeight="1" outlineLevel="1" x14ac:dyDescent="0.2">
      <c r="A96" s="11"/>
      <c r="B96" s="75">
        <v>2019</v>
      </c>
      <c r="C96" s="66"/>
      <c r="D96" s="180">
        <v>2324</v>
      </c>
      <c r="E96" s="180"/>
      <c r="F96" s="180">
        <v>1430</v>
      </c>
      <c r="G96" s="180"/>
      <c r="H96" s="180">
        <v>894</v>
      </c>
      <c r="I96" s="76"/>
    </row>
    <row r="97" spans="1:9" ht="15" customHeight="1" outlineLevel="1" x14ac:dyDescent="0.2">
      <c r="A97" s="11"/>
      <c r="B97" s="75">
        <v>2018</v>
      </c>
      <c r="C97" s="71"/>
      <c r="D97" s="76">
        <v>2229</v>
      </c>
      <c r="E97" s="76"/>
      <c r="F97" s="180">
        <v>1414</v>
      </c>
      <c r="G97" s="76"/>
      <c r="H97" s="180">
        <v>815</v>
      </c>
      <c r="I97" s="76"/>
    </row>
    <row r="98" spans="1:9" ht="15" customHeight="1" outlineLevel="1" x14ac:dyDescent="0.2">
      <c r="A98" s="11"/>
      <c r="B98" s="75">
        <v>2017</v>
      </c>
      <c r="C98" s="71"/>
      <c r="D98" s="76">
        <v>2076</v>
      </c>
      <c r="E98" s="76" t="s">
        <v>50</v>
      </c>
      <c r="F98" s="76">
        <v>1379</v>
      </c>
      <c r="G98" s="76" t="s">
        <v>50</v>
      </c>
      <c r="H98" s="180">
        <v>697</v>
      </c>
      <c r="I98" s="76" t="s">
        <v>50</v>
      </c>
    </row>
    <row r="99" spans="1:9" ht="15" customHeight="1" outlineLevel="1" x14ac:dyDescent="0.2">
      <c r="A99" s="11"/>
      <c r="B99" s="44">
        <v>2016</v>
      </c>
      <c r="C99" s="71"/>
      <c r="D99" s="180">
        <v>1925</v>
      </c>
      <c r="E99" s="180" t="s">
        <v>50</v>
      </c>
      <c r="F99" s="180">
        <v>1298</v>
      </c>
      <c r="G99" s="180" t="s">
        <v>50</v>
      </c>
      <c r="H99" s="180">
        <v>627</v>
      </c>
      <c r="I99" s="180" t="s">
        <v>50</v>
      </c>
    </row>
    <row r="100" spans="1:9" ht="15" customHeight="1" outlineLevel="1" x14ac:dyDescent="0.2">
      <c r="A100" s="11"/>
      <c r="B100" s="44">
        <v>2015</v>
      </c>
      <c r="C100" s="71"/>
      <c r="D100" s="180">
        <v>1862</v>
      </c>
      <c r="E100" s="180" t="s">
        <v>50</v>
      </c>
      <c r="F100" s="180">
        <v>1242</v>
      </c>
      <c r="G100" s="180" t="s">
        <v>50</v>
      </c>
      <c r="H100" s="180">
        <v>620</v>
      </c>
      <c r="I100" s="180" t="s">
        <v>50</v>
      </c>
    </row>
    <row r="101" spans="1:9" ht="15" customHeight="1" outlineLevel="1" x14ac:dyDescent="0.2">
      <c r="A101" s="11"/>
      <c r="B101" s="228" t="s">
        <v>29</v>
      </c>
      <c r="C101" s="71"/>
      <c r="D101" s="76"/>
      <c r="E101" s="76"/>
      <c r="F101" s="76"/>
      <c r="G101" s="76"/>
      <c r="H101" s="180"/>
      <c r="I101" s="76"/>
    </row>
    <row r="102" spans="1:9" ht="15" customHeight="1" outlineLevel="1" x14ac:dyDescent="0.2">
      <c r="A102" s="11"/>
      <c r="B102" s="75">
        <v>2020</v>
      </c>
      <c r="C102" s="283"/>
      <c r="D102" s="180">
        <v>4309</v>
      </c>
      <c r="E102" s="180"/>
      <c r="F102" s="180">
        <v>3930</v>
      </c>
      <c r="G102" s="180"/>
      <c r="H102" s="180">
        <v>379</v>
      </c>
      <c r="I102" s="76"/>
    </row>
    <row r="103" spans="1:9" ht="15" customHeight="1" outlineLevel="1" x14ac:dyDescent="0.2">
      <c r="A103" s="11"/>
      <c r="B103" s="75">
        <v>2019</v>
      </c>
      <c r="C103" s="66"/>
      <c r="D103" s="180">
        <v>4582</v>
      </c>
      <c r="E103" s="180"/>
      <c r="F103" s="180">
        <v>4216</v>
      </c>
      <c r="G103" s="180"/>
      <c r="H103" s="180">
        <v>366</v>
      </c>
      <c r="I103" s="76"/>
    </row>
    <row r="104" spans="1:9" ht="15" customHeight="1" outlineLevel="1" x14ac:dyDescent="0.2">
      <c r="A104" s="11"/>
      <c r="B104" s="75">
        <v>2018</v>
      </c>
      <c r="C104" s="71"/>
      <c r="D104" s="76">
        <v>4485</v>
      </c>
      <c r="E104" s="76"/>
      <c r="F104" s="180">
        <v>4143</v>
      </c>
      <c r="G104" s="76"/>
      <c r="H104" s="180">
        <v>342</v>
      </c>
      <c r="I104" s="76"/>
    </row>
    <row r="105" spans="1:9" ht="15" customHeight="1" outlineLevel="1" x14ac:dyDescent="0.2">
      <c r="A105" s="11"/>
      <c r="B105" s="75">
        <v>2017</v>
      </c>
      <c r="C105" s="71"/>
      <c r="D105" s="76">
        <v>4369</v>
      </c>
      <c r="E105" s="76" t="s">
        <v>50</v>
      </c>
      <c r="F105" s="76">
        <v>4070</v>
      </c>
      <c r="G105" s="76" t="s">
        <v>50</v>
      </c>
      <c r="H105" s="180">
        <v>299</v>
      </c>
      <c r="I105" s="76" t="s">
        <v>50</v>
      </c>
    </row>
    <row r="106" spans="1:9" ht="15" customHeight="1" outlineLevel="1" x14ac:dyDescent="0.2">
      <c r="A106" s="11"/>
      <c r="B106" s="44">
        <v>2016</v>
      </c>
      <c r="C106" s="71"/>
      <c r="D106" s="180">
        <v>4063</v>
      </c>
      <c r="E106" s="180" t="s">
        <v>50</v>
      </c>
      <c r="F106" s="180">
        <v>3779</v>
      </c>
      <c r="G106" s="180" t="s">
        <v>50</v>
      </c>
      <c r="H106" s="180">
        <v>284</v>
      </c>
      <c r="I106" s="180" t="s">
        <v>50</v>
      </c>
    </row>
    <row r="107" spans="1:9" ht="15" customHeight="1" outlineLevel="1" x14ac:dyDescent="0.2">
      <c r="A107" s="11"/>
      <c r="B107" s="44">
        <v>2015</v>
      </c>
      <c r="C107" s="71"/>
      <c r="D107" s="180">
        <v>3782</v>
      </c>
      <c r="E107" s="180" t="s">
        <v>50</v>
      </c>
      <c r="F107" s="180">
        <v>3501</v>
      </c>
      <c r="G107" s="180" t="s">
        <v>50</v>
      </c>
      <c r="H107" s="180">
        <v>281</v>
      </c>
      <c r="I107" s="180" t="s">
        <v>50</v>
      </c>
    </row>
    <row r="108" spans="1:9" ht="15" customHeight="1" outlineLevel="1" x14ac:dyDescent="0.2">
      <c r="A108" s="11"/>
      <c r="B108" s="228" t="s">
        <v>30</v>
      </c>
      <c r="C108" s="71"/>
      <c r="D108" s="76"/>
      <c r="E108" s="76"/>
      <c r="F108" s="76"/>
      <c r="G108" s="76"/>
      <c r="H108" s="180"/>
      <c r="I108" s="76"/>
    </row>
    <row r="109" spans="1:9" ht="15" customHeight="1" outlineLevel="1" x14ac:dyDescent="0.2">
      <c r="A109" s="11"/>
      <c r="B109" s="75">
        <v>2020</v>
      </c>
      <c r="C109" s="283"/>
      <c r="D109" s="180">
        <v>878</v>
      </c>
      <c r="E109" s="180"/>
      <c r="F109" s="54">
        <v>785</v>
      </c>
      <c r="G109" s="180"/>
      <c r="H109" s="180">
        <v>93</v>
      </c>
      <c r="I109" s="76"/>
    </row>
    <row r="110" spans="1:9" ht="15" customHeight="1" outlineLevel="1" x14ac:dyDescent="0.2">
      <c r="A110" s="11"/>
      <c r="B110" s="75">
        <v>2019</v>
      </c>
      <c r="C110" s="66"/>
      <c r="D110" s="180">
        <v>854</v>
      </c>
      <c r="E110" s="180"/>
      <c r="F110" s="180">
        <v>762</v>
      </c>
      <c r="G110" s="180"/>
      <c r="H110" s="180">
        <v>92</v>
      </c>
      <c r="I110" s="76"/>
    </row>
    <row r="111" spans="1:9" ht="15" customHeight="1" outlineLevel="1" x14ac:dyDescent="0.2">
      <c r="A111" s="11"/>
      <c r="B111" s="75">
        <v>2018</v>
      </c>
      <c r="C111" s="71"/>
      <c r="D111" s="76">
        <v>847</v>
      </c>
      <c r="E111" s="76"/>
      <c r="F111" s="180">
        <v>760</v>
      </c>
      <c r="G111" s="76"/>
      <c r="H111" s="180">
        <v>87</v>
      </c>
      <c r="I111" s="76"/>
    </row>
    <row r="112" spans="1:9" ht="15" customHeight="1" outlineLevel="1" x14ac:dyDescent="0.2">
      <c r="A112" s="11"/>
      <c r="B112" s="75">
        <v>2017</v>
      </c>
      <c r="C112" s="71"/>
      <c r="D112" s="76">
        <v>830</v>
      </c>
      <c r="E112" s="76" t="s">
        <v>50</v>
      </c>
      <c r="F112" s="76">
        <v>750</v>
      </c>
      <c r="G112" s="76" t="s">
        <v>50</v>
      </c>
      <c r="H112" s="180">
        <v>80</v>
      </c>
      <c r="I112" s="76" t="s">
        <v>50</v>
      </c>
    </row>
    <row r="113" spans="1:9" ht="15" customHeight="1" outlineLevel="1" x14ac:dyDescent="0.2">
      <c r="A113" s="11"/>
      <c r="B113" s="44">
        <v>2016</v>
      </c>
      <c r="C113" s="71"/>
      <c r="D113" s="180">
        <v>825</v>
      </c>
      <c r="E113" s="180" t="s">
        <v>50</v>
      </c>
      <c r="F113" s="180">
        <v>745</v>
      </c>
      <c r="G113" s="180" t="s">
        <v>50</v>
      </c>
      <c r="H113" s="180">
        <v>80</v>
      </c>
      <c r="I113" s="180" t="s">
        <v>50</v>
      </c>
    </row>
    <row r="114" spans="1:9" ht="15" customHeight="1" outlineLevel="1" x14ac:dyDescent="0.2">
      <c r="A114" s="11"/>
      <c r="B114" s="44">
        <v>2015</v>
      </c>
      <c r="C114" s="71"/>
      <c r="D114" s="180">
        <v>918</v>
      </c>
      <c r="E114" s="180" t="s">
        <v>50</v>
      </c>
      <c r="F114" s="180">
        <v>835</v>
      </c>
      <c r="G114" s="180" t="s">
        <v>50</v>
      </c>
      <c r="H114" s="180">
        <v>83</v>
      </c>
      <c r="I114" s="180" t="s">
        <v>50</v>
      </c>
    </row>
    <row r="115" spans="1:9" ht="15" customHeight="1" outlineLevel="1" x14ac:dyDescent="0.2">
      <c r="A115" s="11"/>
      <c r="B115" s="228" t="s">
        <v>31</v>
      </c>
      <c r="C115" s="71"/>
      <c r="D115" s="76"/>
      <c r="E115" s="76"/>
      <c r="F115" s="76"/>
      <c r="G115" s="76"/>
      <c r="H115" s="180"/>
      <c r="I115" s="76"/>
    </row>
    <row r="116" spans="1:9" ht="15" customHeight="1" outlineLevel="1" x14ac:dyDescent="0.2">
      <c r="A116" s="11"/>
      <c r="B116" s="75">
        <v>2020</v>
      </c>
      <c r="C116" s="283"/>
      <c r="D116" s="180">
        <v>2228</v>
      </c>
      <c r="E116" s="180"/>
      <c r="F116" s="180">
        <v>1774</v>
      </c>
      <c r="G116" s="180"/>
      <c r="H116" s="180">
        <v>454</v>
      </c>
      <c r="I116" s="76"/>
    </row>
    <row r="117" spans="1:9" ht="15" customHeight="1" outlineLevel="1" x14ac:dyDescent="0.2">
      <c r="A117" s="11"/>
      <c r="B117" s="75">
        <v>2019</v>
      </c>
      <c r="C117" s="66"/>
      <c r="D117" s="180">
        <v>2107</v>
      </c>
      <c r="E117" s="180"/>
      <c r="F117" s="180">
        <v>1668</v>
      </c>
      <c r="G117" s="180"/>
      <c r="H117" s="180">
        <v>439</v>
      </c>
      <c r="I117" s="76"/>
    </row>
    <row r="118" spans="1:9" ht="15" customHeight="1" outlineLevel="1" x14ac:dyDescent="0.2">
      <c r="A118" s="11"/>
      <c r="B118" s="75">
        <v>2018</v>
      </c>
      <c r="C118" s="71"/>
      <c r="D118" s="76">
        <v>1937</v>
      </c>
      <c r="E118" s="76"/>
      <c r="F118" s="180">
        <v>1540</v>
      </c>
      <c r="G118" s="76"/>
      <c r="H118" s="180">
        <v>397</v>
      </c>
      <c r="I118" s="76"/>
    </row>
    <row r="119" spans="1:9" ht="15" customHeight="1" outlineLevel="1" x14ac:dyDescent="0.2">
      <c r="A119" s="11"/>
      <c r="B119" s="75">
        <v>2017</v>
      </c>
      <c r="C119" s="71"/>
      <c r="D119" s="76">
        <v>1789</v>
      </c>
      <c r="E119" s="76" t="s">
        <v>50</v>
      </c>
      <c r="F119" s="76">
        <v>1415</v>
      </c>
      <c r="G119" s="76" t="s">
        <v>50</v>
      </c>
      <c r="H119" s="180">
        <v>374</v>
      </c>
      <c r="I119" s="76" t="s">
        <v>50</v>
      </c>
    </row>
    <row r="120" spans="1:9" ht="15" customHeight="1" outlineLevel="1" x14ac:dyDescent="0.2">
      <c r="A120" s="11"/>
      <c r="B120" s="44">
        <v>2016</v>
      </c>
      <c r="C120" s="71"/>
      <c r="D120" s="180">
        <v>1750</v>
      </c>
      <c r="E120" s="180" t="s">
        <v>50</v>
      </c>
      <c r="F120" s="180">
        <v>1391</v>
      </c>
      <c r="G120" s="180" t="s">
        <v>50</v>
      </c>
      <c r="H120" s="180">
        <v>359</v>
      </c>
      <c r="I120" s="180" t="s">
        <v>50</v>
      </c>
    </row>
    <row r="121" spans="1:9" ht="15" customHeight="1" outlineLevel="1" x14ac:dyDescent="0.2">
      <c r="A121" s="11"/>
      <c r="B121" s="44">
        <v>2015</v>
      </c>
      <c r="C121" s="71"/>
      <c r="D121" s="180">
        <v>1672</v>
      </c>
      <c r="E121" s="180" t="s">
        <v>50</v>
      </c>
      <c r="F121" s="180">
        <v>1323</v>
      </c>
      <c r="G121" s="180" t="s">
        <v>50</v>
      </c>
      <c r="H121" s="180">
        <v>349</v>
      </c>
      <c r="I121" s="180" t="s">
        <v>50</v>
      </c>
    </row>
    <row r="122" spans="1:9" ht="15" customHeight="1" outlineLevel="1" x14ac:dyDescent="0.2">
      <c r="A122" s="11"/>
      <c r="B122" s="228" t="s">
        <v>32</v>
      </c>
      <c r="C122" s="71"/>
      <c r="D122" s="76"/>
      <c r="E122" s="76"/>
      <c r="F122" s="76"/>
      <c r="G122" s="76"/>
      <c r="H122" s="180"/>
      <c r="I122" s="76"/>
    </row>
    <row r="123" spans="1:9" ht="15" customHeight="1" outlineLevel="1" x14ac:dyDescent="0.2">
      <c r="A123" s="11"/>
      <c r="B123" s="75">
        <v>2020</v>
      </c>
      <c r="C123" s="283"/>
      <c r="D123" s="180">
        <v>966</v>
      </c>
      <c r="E123" s="180"/>
      <c r="F123" s="54">
        <v>683</v>
      </c>
      <c r="G123" s="180"/>
      <c r="H123" s="180">
        <v>283</v>
      </c>
      <c r="I123" s="76"/>
    </row>
    <row r="124" spans="1:9" ht="15" customHeight="1" outlineLevel="1" x14ac:dyDescent="0.2">
      <c r="A124" s="11"/>
      <c r="B124" s="75">
        <v>2019</v>
      </c>
      <c r="C124" s="66"/>
      <c r="D124" s="180">
        <v>978</v>
      </c>
      <c r="E124" s="180"/>
      <c r="F124" s="180">
        <v>695</v>
      </c>
      <c r="G124" s="180"/>
      <c r="H124" s="180">
        <v>283</v>
      </c>
      <c r="I124" s="76"/>
    </row>
    <row r="125" spans="1:9" ht="15" customHeight="1" outlineLevel="1" x14ac:dyDescent="0.2">
      <c r="A125" s="11"/>
      <c r="B125" s="75">
        <v>2018</v>
      </c>
      <c r="C125" s="71"/>
      <c r="D125" s="76">
        <v>936</v>
      </c>
      <c r="E125" s="76"/>
      <c r="F125" s="54">
        <v>671</v>
      </c>
      <c r="G125" s="76"/>
      <c r="H125" s="180">
        <v>265</v>
      </c>
      <c r="I125" s="76"/>
    </row>
    <row r="126" spans="1:9" ht="15" customHeight="1" outlineLevel="1" x14ac:dyDescent="0.2">
      <c r="A126" s="11"/>
      <c r="B126" s="75">
        <v>2017</v>
      </c>
      <c r="C126" s="71"/>
      <c r="D126" s="76">
        <v>924</v>
      </c>
      <c r="E126" s="76" t="s">
        <v>50</v>
      </c>
      <c r="F126" s="76">
        <v>666</v>
      </c>
      <c r="G126" s="76" t="s">
        <v>50</v>
      </c>
      <c r="H126" s="180">
        <v>258</v>
      </c>
      <c r="I126" s="76" t="s">
        <v>50</v>
      </c>
    </row>
    <row r="127" spans="1:9" ht="15" customHeight="1" outlineLevel="1" x14ac:dyDescent="0.2">
      <c r="A127" s="11"/>
      <c r="B127" s="44">
        <v>2016</v>
      </c>
      <c r="C127" s="71"/>
      <c r="D127" s="180">
        <v>884</v>
      </c>
      <c r="E127" s="180" t="s">
        <v>50</v>
      </c>
      <c r="F127" s="180">
        <v>647</v>
      </c>
      <c r="G127" s="180" t="s">
        <v>50</v>
      </c>
      <c r="H127" s="180">
        <v>237</v>
      </c>
      <c r="I127" s="180" t="s">
        <v>50</v>
      </c>
    </row>
    <row r="128" spans="1:9" ht="15" customHeight="1" outlineLevel="1" x14ac:dyDescent="0.2">
      <c r="A128" s="11"/>
      <c r="B128" s="44">
        <v>2015</v>
      </c>
      <c r="C128" s="71"/>
      <c r="D128" s="180">
        <v>838</v>
      </c>
      <c r="E128" s="180" t="s">
        <v>50</v>
      </c>
      <c r="F128" s="180">
        <v>616</v>
      </c>
      <c r="G128" s="180" t="s">
        <v>50</v>
      </c>
      <c r="H128" s="180">
        <v>222</v>
      </c>
      <c r="I128" s="180" t="s">
        <v>50</v>
      </c>
    </row>
    <row r="129" spans="1:9" ht="15" customHeight="1" outlineLevel="1" x14ac:dyDescent="0.2">
      <c r="A129" s="11"/>
      <c r="B129" s="228" t="s">
        <v>33</v>
      </c>
      <c r="C129" s="71"/>
      <c r="D129" s="76"/>
      <c r="E129" s="76"/>
      <c r="F129" s="76"/>
      <c r="G129" s="76"/>
      <c r="H129" s="180"/>
      <c r="I129" s="76"/>
    </row>
    <row r="130" spans="1:9" ht="15" customHeight="1" outlineLevel="1" x14ac:dyDescent="0.2">
      <c r="A130" s="11"/>
      <c r="B130" s="75">
        <v>2020</v>
      </c>
      <c r="C130" s="283"/>
      <c r="D130" s="180">
        <v>1133</v>
      </c>
      <c r="E130" s="180"/>
      <c r="F130" s="54">
        <v>864</v>
      </c>
      <c r="G130" s="180"/>
      <c r="H130" s="180">
        <v>269</v>
      </c>
      <c r="I130" s="76"/>
    </row>
    <row r="131" spans="1:9" ht="15" customHeight="1" outlineLevel="1" x14ac:dyDescent="0.2">
      <c r="A131" s="11"/>
      <c r="B131" s="75">
        <v>2019</v>
      </c>
      <c r="C131" s="66"/>
      <c r="D131" s="180">
        <v>1089</v>
      </c>
      <c r="E131" s="180"/>
      <c r="F131" s="180">
        <v>830</v>
      </c>
      <c r="G131" s="180"/>
      <c r="H131" s="180">
        <v>259</v>
      </c>
      <c r="I131" s="76"/>
    </row>
    <row r="132" spans="1:9" ht="15" customHeight="1" outlineLevel="1" x14ac:dyDescent="0.2">
      <c r="A132" s="11"/>
      <c r="B132" s="75">
        <v>2018</v>
      </c>
      <c r="C132" s="71"/>
      <c r="D132" s="76">
        <v>1049</v>
      </c>
      <c r="E132" s="76"/>
      <c r="F132" s="180">
        <v>794</v>
      </c>
      <c r="G132" s="76"/>
      <c r="H132" s="180">
        <v>255</v>
      </c>
      <c r="I132" s="76"/>
    </row>
    <row r="133" spans="1:9" ht="15" customHeight="1" outlineLevel="1" x14ac:dyDescent="0.2">
      <c r="A133" s="11"/>
      <c r="B133" s="75">
        <v>2017</v>
      </c>
      <c r="C133" s="71"/>
      <c r="D133" s="76">
        <v>986</v>
      </c>
      <c r="E133" s="76" t="s">
        <v>50</v>
      </c>
      <c r="F133" s="76">
        <v>740</v>
      </c>
      <c r="G133" s="76" t="s">
        <v>50</v>
      </c>
      <c r="H133" s="180">
        <v>246</v>
      </c>
      <c r="I133" s="76" t="s">
        <v>50</v>
      </c>
    </row>
    <row r="134" spans="1:9" ht="15" customHeight="1" outlineLevel="1" x14ac:dyDescent="0.2">
      <c r="A134" s="11"/>
      <c r="B134" s="44">
        <v>2016</v>
      </c>
      <c r="C134" s="71"/>
      <c r="D134" s="180">
        <v>933</v>
      </c>
      <c r="E134" s="180" t="s">
        <v>50</v>
      </c>
      <c r="F134" s="180">
        <v>681</v>
      </c>
      <c r="G134" s="180" t="s">
        <v>50</v>
      </c>
      <c r="H134" s="180">
        <v>252</v>
      </c>
      <c r="I134" s="180" t="s">
        <v>50</v>
      </c>
    </row>
    <row r="135" spans="1:9" ht="15" customHeight="1" outlineLevel="1" x14ac:dyDescent="0.2">
      <c r="A135" s="11"/>
      <c r="B135" s="44">
        <v>2015</v>
      </c>
      <c r="C135" s="71"/>
      <c r="D135" s="180">
        <v>943</v>
      </c>
      <c r="E135" s="180" t="s">
        <v>50</v>
      </c>
      <c r="F135" s="180">
        <v>675</v>
      </c>
      <c r="G135" s="180" t="s">
        <v>50</v>
      </c>
      <c r="H135" s="180">
        <v>268</v>
      </c>
      <c r="I135" s="180" t="s">
        <v>50</v>
      </c>
    </row>
    <row r="136" spans="1:9" ht="15" customHeight="1" x14ac:dyDescent="0.2">
      <c r="B136" s="227" t="s">
        <v>201</v>
      </c>
      <c r="C136" s="71"/>
      <c r="D136" s="83"/>
      <c r="E136" s="83"/>
      <c r="F136" s="83"/>
      <c r="G136" s="83"/>
      <c r="H136" s="76"/>
      <c r="I136" s="83"/>
    </row>
    <row r="137" spans="1:9" ht="15" customHeight="1" x14ac:dyDescent="0.2">
      <c r="B137" s="75">
        <v>2020</v>
      </c>
      <c r="C137" s="283"/>
      <c r="D137" s="180">
        <v>1583</v>
      </c>
      <c r="E137" s="180"/>
      <c r="F137" s="180">
        <v>1278</v>
      </c>
      <c r="G137" s="180"/>
      <c r="H137" s="180">
        <v>305</v>
      </c>
      <c r="I137" s="83"/>
    </row>
    <row r="138" spans="1:9" ht="15" customHeight="1" x14ac:dyDescent="0.2">
      <c r="B138" s="75">
        <v>2019</v>
      </c>
      <c r="C138" s="66"/>
      <c r="D138" s="180">
        <v>1612</v>
      </c>
      <c r="E138" s="180"/>
      <c r="F138" s="180">
        <v>1301</v>
      </c>
      <c r="G138" s="180"/>
      <c r="H138" s="180">
        <v>311</v>
      </c>
      <c r="I138" s="83"/>
    </row>
    <row r="139" spans="1:9" ht="15" customHeight="1" x14ac:dyDescent="0.2">
      <c r="B139" s="75">
        <v>2018</v>
      </c>
      <c r="C139" s="71"/>
      <c r="D139" s="76">
        <v>1532</v>
      </c>
      <c r="E139" s="76"/>
      <c r="F139" s="180">
        <v>1249</v>
      </c>
      <c r="G139" s="76"/>
      <c r="H139" s="180">
        <v>283</v>
      </c>
      <c r="I139" s="76"/>
    </row>
    <row r="140" spans="1:9" ht="15" customHeight="1" x14ac:dyDescent="0.2">
      <c r="B140" s="75">
        <v>2017</v>
      </c>
      <c r="C140" s="71"/>
      <c r="D140" s="76">
        <v>1383</v>
      </c>
      <c r="E140" s="76" t="s">
        <v>50</v>
      </c>
      <c r="F140" s="76">
        <v>1118</v>
      </c>
      <c r="G140" s="76" t="s">
        <v>50</v>
      </c>
      <c r="H140" s="76">
        <v>265</v>
      </c>
      <c r="I140" s="76" t="s">
        <v>50</v>
      </c>
    </row>
    <row r="141" spans="1:9" ht="15" customHeight="1" x14ac:dyDescent="0.2">
      <c r="B141" s="44">
        <v>2016</v>
      </c>
      <c r="C141" s="71"/>
      <c r="D141" s="177">
        <v>1283</v>
      </c>
      <c r="E141" s="177" t="s">
        <v>50</v>
      </c>
      <c r="F141" s="177">
        <v>1039</v>
      </c>
      <c r="G141" s="177" t="s">
        <v>50</v>
      </c>
      <c r="H141" s="177">
        <v>244</v>
      </c>
      <c r="I141" s="177" t="s">
        <v>50</v>
      </c>
    </row>
    <row r="142" spans="1:9" ht="15" customHeight="1" x14ac:dyDescent="0.2">
      <c r="B142" s="44">
        <v>2015</v>
      </c>
      <c r="C142" s="71"/>
      <c r="D142" s="177">
        <v>1204</v>
      </c>
      <c r="E142" s="177" t="s">
        <v>50</v>
      </c>
      <c r="F142" s="177">
        <v>969</v>
      </c>
      <c r="G142" s="177" t="s">
        <v>50</v>
      </c>
      <c r="H142" s="177">
        <v>235</v>
      </c>
      <c r="I142" s="177" t="s">
        <v>50</v>
      </c>
    </row>
    <row r="143" spans="1:9" ht="15" customHeight="1" outlineLevel="1" x14ac:dyDescent="0.2">
      <c r="B143" s="228" t="s">
        <v>17</v>
      </c>
      <c r="C143" s="71"/>
      <c r="D143" s="173"/>
      <c r="E143" s="173"/>
      <c r="F143" s="173"/>
      <c r="G143" s="173"/>
      <c r="H143" s="173"/>
      <c r="I143" s="173"/>
    </row>
    <row r="144" spans="1:9" ht="15" customHeight="1" outlineLevel="1" x14ac:dyDescent="0.2">
      <c r="B144" s="75">
        <v>2020</v>
      </c>
      <c r="C144" s="283"/>
      <c r="D144" s="180">
        <v>529</v>
      </c>
      <c r="E144" s="180"/>
      <c r="F144" s="54">
        <v>510</v>
      </c>
      <c r="G144" s="180"/>
      <c r="H144" s="180">
        <v>19</v>
      </c>
      <c r="I144" s="173"/>
    </row>
    <row r="145" spans="2:14" ht="15" customHeight="1" outlineLevel="1" x14ac:dyDescent="0.2">
      <c r="B145" s="75">
        <v>2019</v>
      </c>
      <c r="C145" s="66"/>
      <c r="D145" s="180">
        <v>522</v>
      </c>
      <c r="E145" s="180"/>
      <c r="F145" s="180">
        <v>502</v>
      </c>
      <c r="G145" s="180"/>
      <c r="H145" s="180">
        <v>20</v>
      </c>
      <c r="I145" s="173"/>
      <c r="L145" s="68"/>
      <c r="M145" s="68"/>
      <c r="N145" s="68"/>
    </row>
    <row r="146" spans="2:14" ht="15" customHeight="1" outlineLevel="1" x14ac:dyDescent="0.2">
      <c r="B146" s="75">
        <v>2018</v>
      </c>
      <c r="C146" s="71"/>
      <c r="D146" s="76">
        <v>545</v>
      </c>
      <c r="E146" s="76"/>
      <c r="F146" s="180">
        <v>525</v>
      </c>
      <c r="G146" s="76"/>
      <c r="H146" s="180">
        <v>20</v>
      </c>
      <c r="I146" s="76"/>
      <c r="L146" s="68"/>
      <c r="M146" s="68"/>
      <c r="N146" s="68"/>
    </row>
    <row r="147" spans="2:14" ht="15" customHeight="1" outlineLevel="1" x14ac:dyDescent="0.2">
      <c r="B147" s="75">
        <v>2017</v>
      </c>
      <c r="C147" s="71"/>
      <c r="D147" s="76">
        <v>533</v>
      </c>
      <c r="E147" s="76" t="s">
        <v>50</v>
      </c>
      <c r="F147" s="76">
        <v>516</v>
      </c>
      <c r="G147" s="76" t="s">
        <v>50</v>
      </c>
      <c r="H147" s="76">
        <v>17</v>
      </c>
      <c r="I147" s="76" t="s">
        <v>50</v>
      </c>
    </row>
    <row r="148" spans="2:14" ht="15" customHeight="1" outlineLevel="1" x14ac:dyDescent="0.2">
      <c r="B148" s="44">
        <v>2016</v>
      </c>
      <c r="C148" s="71"/>
      <c r="D148" s="177">
        <v>543</v>
      </c>
      <c r="E148" s="177" t="s">
        <v>50</v>
      </c>
      <c r="F148" s="177">
        <v>528</v>
      </c>
      <c r="G148" s="177" t="s">
        <v>50</v>
      </c>
      <c r="H148" s="177">
        <v>15</v>
      </c>
      <c r="I148" s="177" t="s">
        <v>50</v>
      </c>
    </row>
    <row r="149" spans="2:14" ht="15" customHeight="1" outlineLevel="1" x14ac:dyDescent="0.2">
      <c r="B149" s="44">
        <v>2015</v>
      </c>
      <c r="C149" s="71"/>
      <c r="D149" s="177">
        <v>552</v>
      </c>
      <c r="E149" s="177" t="s">
        <v>50</v>
      </c>
      <c r="F149" s="177">
        <v>541</v>
      </c>
      <c r="G149" s="177" t="s">
        <v>50</v>
      </c>
      <c r="H149" s="177">
        <v>11</v>
      </c>
      <c r="I149" s="177" t="s">
        <v>50</v>
      </c>
    </row>
    <row r="150" spans="2:14" ht="15" customHeight="1" outlineLevel="1" x14ac:dyDescent="0.2">
      <c r="B150" s="228" t="s">
        <v>18</v>
      </c>
      <c r="C150" s="71"/>
      <c r="D150" s="76"/>
      <c r="E150" s="76"/>
      <c r="F150" s="76"/>
      <c r="G150" s="76"/>
      <c r="H150" s="76"/>
      <c r="I150" s="76"/>
    </row>
    <row r="151" spans="2:14" ht="15" customHeight="1" outlineLevel="1" x14ac:dyDescent="0.2">
      <c r="B151" s="75">
        <v>2020</v>
      </c>
      <c r="C151" s="283"/>
      <c r="D151" s="76">
        <v>0</v>
      </c>
      <c r="E151" s="180"/>
      <c r="F151" s="76">
        <v>0</v>
      </c>
      <c r="G151" s="180"/>
      <c r="H151" s="76">
        <v>0</v>
      </c>
      <c r="I151" s="76"/>
    </row>
    <row r="152" spans="2:14" ht="15" customHeight="1" outlineLevel="1" x14ac:dyDescent="0.2">
      <c r="B152" s="75">
        <v>2019</v>
      </c>
      <c r="C152" s="66"/>
      <c r="D152" s="76">
        <v>0</v>
      </c>
      <c r="E152" s="180"/>
      <c r="F152" s="76">
        <v>0</v>
      </c>
      <c r="G152" s="180"/>
      <c r="H152" s="76">
        <v>0</v>
      </c>
      <c r="I152" s="76"/>
    </row>
    <row r="153" spans="2:14" ht="15" customHeight="1" outlineLevel="1" x14ac:dyDescent="0.2">
      <c r="B153" s="75">
        <v>2018</v>
      </c>
      <c r="C153" s="71"/>
      <c r="D153" s="76">
        <v>0</v>
      </c>
      <c r="E153" s="76"/>
      <c r="F153" s="76">
        <v>0</v>
      </c>
      <c r="G153" s="76"/>
      <c r="H153" s="76">
        <v>0</v>
      </c>
      <c r="I153" s="76"/>
    </row>
    <row r="154" spans="2:14" ht="15" customHeight="1" outlineLevel="1" x14ac:dyDescent="0.2">
      <c r="B154" s="75">
        <v>2017</v>
      </c>
      <c r="C154" s="71"/>
      <c r="D154" s="76">
        <v>0</v>
      </c>
      <c r="E154" s="76" t="s">
        <v>50</v>
      </c>
      <c r="F154" s="76">
        <v>0</v>
      </c>
      <c r="G154" s="76" t="s">
        <v>50</v>
      </c>
      <c r="H154" s="76">
        <v>0</v>
      </c>
      <c r="I154" s="76" t="s">
        <v>50</v>
      </c>
    </row>
    <row r="155" spans="2:14" ht="15" customHeight="1" outlineLevel="1" x14ac:dyDescent="0.2">
      <c r="B155" s="44">
        <v>2016</v>
      </c>
      <c r="C155" s="71"/>
      <c r="D155" s="76">
        <v>0</v>
      </c>
      <c r="E155" s="76" t="s">
        <v>50</v>
      </c>
      <c r="F155" s="76">
        <v>0</v>
      </c>
      <c r="G155" s="76" t="s">
        <v>50</v>
      </c>
      <c r="H155" s="76">
        <v>0</v>
      </c>
      <c r="I155" s="76" t="s">
        <v>50</v>
      </c>
    </row>
    <row r="156" spans="2:14" ht="15" customHeight="1" outlineLevel="1" x14ac:dyDescent="0.2">
      <c r="B156" s="44">
        <v>2015</v>
      </c>
      <c r="C156" s="71"/>
      <c r="D156" s="76">
        <v>0</v>
      </c>
      <c r="E156" s="76" t="s">
        <v>50</v>
      </c>
      <c r="F156" s="76">
        <v>0</v>
      </c>
      <c r="G156" s="76" t="s">
        <v>50</v>
      </c>
      <c r="H156" s="76">
        <v>0</v>
      </c>
      <c r="I156" s="76" t="s">
        <v>50</v>
      </c>
    </row>
    <row r="157" spans="2:14" ht="15" customHeight="1" outlineLevel="1" x14ac:dyDescent="0.2">
      <c r="B157" s="228" t="s">
        <v>19</v>
      </c>
      <c r="C157" s="71"/>
      <c r="D157" s="76"/>
      <c r="E157" s="76"/>
      <c r="F157" s="76"/>
      <c r="G157" s="76"/>
      <c r="H157" s="76"/>
      <c r="I157" s="76"/>
    </row>
    <row r="158" spans="2:14" ht="15" customHeight="1" outlineLevel="1" x14ac:dyDescent="0.2">
      <c r="B158" s="75">
        <v>2020</v>
      </c>
      <c r="C158" s="283"/>
      <c r="D158" s="76">
        <v>28</v>
      </c>
      <c r="E158" s="180"/>
      <c r="F158" s="76">
        <v>12</v>
      </c>
      <c r="G158" s="180"/>
      <c r="H158" s="76">
        <v>16</v>
      </c>
      <c r="I158" s="76"/>
    </row>
    <row r="159" spans="2:14" ht="15" customHeight="1" outlineLevel="1" x14ac:dyDescent="0.2">
      <c r="B159" s="75">
        <v>2019</v>
      </c>
      <c r="C159" s="66"/>
      <c r="D159" s="180">
        <v>30</v>
      </c>
      <c r="E159" s="180"/>
      <c r="F159" s="180">
        <v>14</v>
      </c>
      <c r="G159" s="180"/>
      <c r="H159" s="180">
        <v>16</v>
      </c>
      <c r="I159" s="76"/>
    </row>
    <row r="160" spans="2:14" ht="15" customHeight="1" outlineLevel="1" x14ac:dyDescent="0.2">
      <c r="B160" s="75">
        <v>2018</v>
      </c>
      <c r="C160" s="71"/>
      <c r="D160" s="76">
        <v>27</v>
      </c>
      <c r="E160" s="76"/>
      <c r="F160" s="180">
        <v>11</v>
      </c>
      <c r="G160" s="76"/>
      <c r="H160" s="180">
        <v>16</v>
      </c>
      <c r="I160" s="76"/>
    </row>
    <row r="161" spans="2:9" ht="15" customHeight="1" outlineLevel="1" x14ac:dyDescent="0.2">
      <c r="B161" s="75">
        <v>2017</v>
      </c>
      <c r="C161" s="71"/>
      <c r="D161" s="76">
        <v>24</v>
      </c>
      <c r="E161" s="76" t="s">
        <v>50</v>
      </c>
      <c r="F161" s="76">
        <v>8</v>
      </c>
      <c r="G161" s="76" t="s">
        <v>50</v>
      </c>
      <c r="H161" s="76">
        <v>16</v>
      </c>
      <c r="I161" s="76" t="s">
        <v>50</v>
      </c>
    </row>
    <row r="162" spans="2:9" ht="15" customHeight="1" outlineLevel="1" x14ac:dyDescent="0.2">
      <c r="B162" s="44">
        <v>2016</v>
      </c>
      <c r="C162" s="71"/>
      <c r="D162" s="177">
        <v>20</v>
      </c>
      <c r="E162" s="177" t="s">
        <v>50</v>
      </c>
      <c r="F162" s="177">
        <v>4</v>
      </c>
      <c r="G162" s="177" t="s">
        <v>50</v>
      </c>
      <c r="H162" s="177">
        <v>16</v>
      </c>
      <c r="I162" s="177" t="s">
        <v>50</v>
      </c>
    </row>
    <row r="163" spans="2:9" ht="15" customHeight="1" outlineLevel="1" x14ac:dyDescent="0.2">
      <c r="B163" s="44">
        <v>2015</v>
      </c>
      <c r="C163" s="71"/>
      <c r="D163" s="177">
        <v>24</v>
      </c>
      <c r="E163" s="177" t="s">
        <v>50</v>
      </c>
      <c r="F163" s="177">
        <v>5</v>
      </c>
      <c r="G163" s="177" t="s">
        <v>50</v>
      </c>
      <c r="H163" s="177">
        <v>19</v>
      </c>
      <c r="I163" s="177" t="s">
        <v>50</v>
      </c>
    </row>
    <row r="164" spans="2:9" ht="15" customHeight="1" outlineLevel="1" x14ac:dyDescent="0.2">
      <c r="B164" s="228" t="s">
        <v>20</v>
      </c>
      <c r="C164" s="71"/>
      <c r="D164" s="76"/>
      <c r="E164" s="76"/>
      <c r="F164" s="76"/>
      <c r="G164" s="76"/>
      <c r="H164" s="76"/>
      <c r="I164" s="76"/>
    </row>
    <row r="165" spans="2:9" ht="15" customHeight="1" outlineLevel="1" x14ac:dyDescent="0.2">
      <c r="B165" s="75">
        <v>2020</v>
      </c>
      <c r="C165" s="283"/>
      <c r="D165" s="76">
        <v>10</v>
      </c>
      <c r="E165" s="180"/>
      <c r="F165" s="76">
        <v>8</v>
      </c>
      <c r="G165" s="180"/>
      <c r="H165" s="76">
        <v>2</v>
      </c>
      <c r="I165" s="76"/>
    </row>
    <row r="166" spans="2:9" ht="15" customHeight="1" outlineLevel="1" x14ac:dyDescent="0.2">
      <c r="B166" s="75">
        <v>2019</v>
      </c>
      <c r="C166" s="66"/>
      <c r="D166" s="180">
        <v>9</v>
      </c>
      <c r="E166" s="180"/>
      <c r="F166" s="180">
        <v>7</v>
      </c>
      <c r="G166" s="180"/>
      <c r="H166" s="180">
        <v>2</v>
      </c>
      <c r="I166" s="76"/>
    </row>
    <row r="167" spans="2:9" ht="15" customHeight="1" outlineLevel="1" x14ac:dyDescent="0.2">
      <c r="B167" s="75">
        <v>2018</v>
      </c>
      <c r="C167" s="71"/>
      <c r="D167" s="76">
        <v>9</v>
      </c>
      <c r="E167" s="76"/>
      <c r="F167" s="180">
        <v>8</v>
      </c>
      <c r="G167" s="76"/>
      <c r="H167" s="180">
        <v>1</v>
      </c>
      <c r="I167" s="76"/>
    </row>
    <row r="168" spans="2:9" ht="15" customHeight="1" outlineLevel="1" x14ac:dyDescent="0.2">
      <c r="B168" s="75">
        <v>2017</v>
      </c>
      <c r="C168" s="71"/>
      <c r="D168" s="76">
        <v>7</v>
      </c>
      <c r="E168" s="76" t="s">
        <v>50</v>
      </c>
      <c r="F168" s="76">
        <v>6</v>
      </c>
      <c r="G168" s="76" t="s">
        <v>50</v>
      </c>
      <c r="H168" s="76">
        <v>1</v>
      </c>
      <c r="I168" s="76" t="s">
        <v>50</v>
      </c>
    </row>
    <row r="169" spans="2:9" ht="15" customHeight="1" outlineLevel="1" x14ac:dyDescent="0.2">
      <c r="B169" s="44">
        <v>2016</v>
      </c>
      <c r="C169" s="71"/>
      <c r="D169" s="177">
        <v>7</v>
      </c>
      <c r="E169" s="177" t="s">
        <v>50</v>
      </c>
      <c r="F169" s="177">
        <v>6</v>
      </c>
      <c r="G169" s="177" t="s">
        <v>50</v>
      </c>
      <c r="H169" s="177">
        <v>1</v>
      </c>
      <c r="I169" s="177" t="s">
        <v>50</v>
      </c>
    </row>
    <row r="170" spans="2:9" ht="15" customHeight="1" outlineLevel="1" x14ac:dyDescent="0.2">
      <c r="B170" s="44">
        <v>2015</v>
      </c>
      <c r="C170" s="71"/>
      <c r="D170" s="76">
        <v>0</v>
      </c>
      <c r="E170" s="76" t="s">
        <v>50</v>
      </c>
      <c r="F170" s="76">
        <v>0</v>
      </c>
      <c r="G170" s="76" t="s">
        <v>50</v>
      </c>
      <c r="H170" s="76">
        <v>0</v>
      </c>
      <c r="I170" s="76" t="s">
        <v>50</v>
      </c>
    </row>
    <row r="171" spans="2:9" ht="15" customHeight="1" outlineLevel="1" x14ac:dyDescent="0.2">
      <c r="B171" s="228" t="s">
        <v>21</v>
      </c>
      <c r="C171" s="71"/>
      <c r="D171" s="76"/>
      <c r="E171" s="76"/>
      <c r="F171" s="76"/>
      <c r="G171" s="76"/>
      <c r="H171" s="76"/>
      <c r="I171" s="76"/>
    </row>
    <row r="172" spans="2:9" ht="15" customHeight="1" outlineLevel="1" x14ac:dyDescent="0.2">
      <c r="B172" s="75">
        <v>2020</v>
      </c>
      <c r="C172" s="283"/>
      <c r="D172" s="76">
        <v>0</v>
      </c>
      <c r="E172" s="180"/>
      <c r="F172" s="76">
        <v>0</v>
      </c>
      <c r="G172" s="180"/>
      <c r="H172" s="76">
        <v>0</v>
      </c>
      <c r="I172" s="76"/>
    </row>
    <row r="173" spans="2:9" ht="15" customHeight="1" outlineLevel="1" x14ac:dyDescent="0.2">
      <c r="B173" s="75">
        <v>2019</v>
      </c>
      <c r="C173" s="66"/>
      <c r="D173" s="76">
        <v>0</v>
      </c>
      <c r="E173" s="76"/>
      <c r="F173" s="76">
        <v>0</v>
      </c>
      <c r="G173" s="76"/>
      <c r="H173" s="76">
        <v>0</v>
      </c>
      <c r="I173" s="76"/>
    </row>
    <row r="174" spans="2:9" ht="15" customHeight="1" outlineLevel="1" x14ac:dyDescent="0.2">
      <c r="B174" s="75">
        <v>2018</v>
      </c>
      <c r="C174" s="71"/>
      <c r="D174" s="76">
        <v>0</v>
      </c>
      <c r="E174" s="76"/>
      <c r="F174" s="76">
        <v>0</v>
      </c>
      <c r="G174" s="76"/>
      <c r="H174" s="76">
        <v>0</v>
      </c>
      <c r="I174" s="76"/>
    </row>
    <row r="175" spans="2:9" ht="15" customHeight="1" outlineLevel="1" x14ac:dyDescent="0.2">
      <c r="B175" s="75">
        <v>2017</v>
      </c>
      <c r="C175" s="71"/>
      <c r="D175" s="76">
        <v>0</v>
      </c>
      <c r="E175" s="76" t="s">
        <v>50</v>
      </c>
      <c r="F175" s="76">
        <v>0</v>
      </c>
      <c r="G175" s="76" t="s">
        <v>50</v>
      </c>
      <c r="H175" s="76">
        <v>0</v>
      </c>
      <c r="I175" s="76" t="s">
        <v>50</v>
      </c>
    </row>
    <row r="176" spans="2:9" ht="15" customHeight="1" outlineLevel="1" x14ac:dyDescent="0.2">
      <c r="B176" s="44">
        <v>2016</v>
      </c>
      <c r="C176" s="71"/>
      <c r="D176" s="76">
        <v>0</v>
      </c>
      <c r="E176" s="76" t="s">
        <v>50</v>
      </c>
      <c r="F176" s="76">
        <v>0</v>
      </c>
      <c r="G176" s="76" t="s">
        <v>50</v>
      </c>
      <c r="H176" s="76">
        <v>0</v>
      </c>
      <c r="I176" s="76" t="s">
        <v>50</v>
      </c>
    </row>
    <row r="177" spans="1:16375" ht="15" customHeight="1" outlineLevel="1" x14ac:dyDescent="0.2">
      <c r="B177" s="44">
        <v>2015</v>
      </c>
      <c r="C177" s="71"/>
      <c r="D177" s="76">
        <v>0</v>
      </c>
      <c r="E177" s="76" t="s">
        <v>50</v>
      </c>
      <c r="F177" s="76">
        <v>0</v>
      </c>
      <c r="G177" s="76" t="s">
        <v>50</v>
      </c>
      <c r="H177" s="76">
        <v>0</v>
      </c>
      <c r="I177" s="76" t="s">
        <v>50</v>
      </c>
    </row>
    <row r="178" spans="1:16375" ht="15" customHeight="1" outlineLevel="1" x14ac:dyDescent="0.2">
      <c r="B178" s="228" t="s">
        <v>22</v>
      </c>
      <c r="C178" s="71"/>
      <c r="D178" s="76"/>
      <c r="E178" s="76"/>
      <c r="F178" s="76"/>
      <c r="G178" s="76"/>
      <c r="H178" s="76"/>
      <c r="I178" s="76"/>
    </row>
    <row r="179" spans="1:16375" ht="15" customHeight="1" outlineLevel="1" x14ac:dyDescent="0.2">
      <c r="B179" s="75">
        <v>2020</v>
      </c>
      <c r="C179" s="71"/>
      <c r="D179" s="76">
        <v>65</v>
      </c>
      <c r="E179" s="180"/>
      <c r="F179" s="76">
        <v>23</v>
      </c>
      <c r="G179" s="180"/>
      <c r="H179" s="76">
        <v>42</v>
      </c>
      <c r="I179" s="76"/>
    </row>
    <row r="180" spans="1:16375" ht="15" customHeight="1" outlineLevel="1" x14ac:dyDescent="0.2">
      <c r="B180" s="75">
        <v>2019</v>
      </c>
      <c r="C180" s="71"/>
      <c r="D180" s="180">
        <v>64</v>
      </c>
      <c r="E180" s="180"/>
      <c r="F180" s="180">
        <v>23</v>
      </c>
      <c r="G180" s="180"/>
      <c r="H180" s="180">
        <v>41</v>
      </c>
      <c r="I180" s="76"/>
    </row>
    <row r="181" spans="1:16375" ht="15" customHeight="1" outlineLevel="1" x14ac:dyDescent="0.2">
      <c r="B181" s="75">
        <v>2018</v>
      </c>
      <c r="C181" s="71"/>
      <c r="D181" s="76">
        <v>59</v>
      </c>
      <c r="E181" s="76"/>
      <c r="F181" s="180">
        <v>19</v>
      </c>
      <c r="G181" s="76"/>
      <c r="H181" s="180">
        <v>40</v>
      </c>
      <c r="I181" s="76"/>
    </row>
    <row r="182" spans="1:16375" ht="15" customHeight="1" outlineLevel="1" x14ac:dyDescent="0.2">
      <c r="B182" s="75">
        <v>2017</v>
      </c>
      <c r="C182" s="71"/>
      <c r="D182" s="76">
        <v>53</v>
      </c>
      <c r="E182" s="76" t="s">
        <v>50</v>
      </c>
      <c r="F182" s="76">
        <v>16</v>
      </c>
      <c r="G182" s="76" t="s">
        <v>50</v>
      </c>
      <c r="H182" s="76">
        <v>37</v>
      </c>
      <c r="I182" s="76" t="s">
        <v>50</v>
      </c>
    </row>
    <row r="183" spans="1:16375" ht="15" customHeight="1" outlineLevel="1" x14ac:dyDescent="0.2">
      <c r="B183" s="44">
        <v>2016</v>
      </c>
      <c r="C183" s="71"/>
      <c r="D183" s="177">
        <v>48</v>
      </c>
      <c r="E183" s="177" t="s">
        <v>50</v>
      </c>
      <c r="F183" s="177">
        <v>13</v>
      </c>
      <c r="G183" s="177" t="s">
        <v>50</v>
      </c>
      <c r="H183" s="177">
        <v>35</v>
      </c>
      <c r="I183" s="177" t="s">
        <v>50</v>
      </c>
    </row>
    <row r="184" spans="1:16375" ht="15" customHeight="1" outlineLevel="1" x14ac:dyDescent="0.2">
      <c r="B184" s="44">
        <v>2015</v>
      </c>
      <c r="C184" s="71"/>
      <c r="D184" s="177">
        <v>48</v>
      </c>
      <c r="E184" s="177" t="s">
        <v>50</v>
      </c>
      <c r="F184" s="177">
        <v>16</v>
      </c>
      <c r="G184" s="177" t="s">
        <v>50</v>
      </c>
      <c r="H184" s="177">
        <v>32</v>
      </c>
      <c r="I184" s="177" t="s">
        <v>50</v>
      </c>
    </row>
    <row r="185" spans="1:16375" ht="15" customHeight="1" outlineLevel="1" x14ac:dyDescent="0.2">
      <c r="B185" s="228" t="s">
        <v>23</v>
      </c>
      <c r="C185" s="71"/>
      <c r="D185" s="76"/>
      <c r="E185" s="76"/>
      <c r="F185" s="76"/>
      <c r="G185" s="76"/>
      <c r="H185" s="76"/>
      <c r="I185" s="76"/>
    </row>
    <row r="186" spans="1:16375" ht="15" customHeight="1" outlineLevel="1" x14ac:dyDescent="0.2">
      <c r="B186" s="75">
        <v>2020</v>
      </c>
      <c r="C186" s="71"/>
      <c r="D186" s="76">
        <v>124</v>
      </c>
      <c r="E186" s="180"/>
      <c r="F186" s="76">
        <v>76</v>
      </c>
      <c r="G186" s="180"/>
      <c r="H186" s="76">
        <v>48</v>
      </c>
      <c r="I186" s="76"/>
    </row>
    <row r="187" spans="1:16375" ht="15" customHeight="1" outlineLevel="1" x14ac:dyDescent="0.2">
      <c r="A187" s="75"/>
      <c r="B187" s="75">
        <v>2019</v>
      </c>
      <c r="C187" s="71"/>
      <c r="D187" s="180">
        <v>124</v>
      </c>
      <c r="E187" s="180"/>
      <c r="F187" s="180">
        <v>77</v>
      </c>
      <c r="G187" s="180"/>
      <c r="H187" s="180">
        <v>47</v>
      </c>
      <c r="I187" s="66"/>
      <c r="J187" s="180"/>
      <c r="K187" s="180"/>
      <c r="L187" s="180"/>
      <c r="M187" s="75"/>
      <c r="N187" s="66"/>
      <c r="O187" s="180"/>
      <c r="P187" s="180"/>
      <c r="Q187" s="180"/>
      <c r="R187" s="180"/>
      <c r="S187" s="180"/>
      <c r="T187" s="75"/>
      <c r="U187" s="66"/>
      <c r="V187" s="180"/>
      <c r="W187" s="180"/>
      <c r="X187" s="180"/>
      <c r="Y187" s="180"/>
      <c r="Z187" s="180"/>
      <c r="AA187" s="75"/>
      <c r="AB187" s="66"/>
      <c r="AC187" s="180"/>
      <c r="AD187" s="180"/>
      <c r="AE187" s="180"/>
      <c r="AF187" s="180"/>
      <c r="AG187" s="180"/>
      <c r="AH187" s="75"/>
      <c r="AI187" s="66"/>
      <c r="AJ187" s="180"/>
      <c r="AK187" s="180"/>
      <c r="AL187" s="180"/>
      <c r="AM187" s="180"/>
      <c r="AN187" s="180"/>
      <c r="AO187" s="75"/>
      <c r="AP187" s="66"/>
      <c r="AQ187" s="180"/>
      <c r="AR187" s="180"/>
      <c r="AS187" s="180"/>
      <c r="AT187" s="180"/>
      <c r="AU187" s="180"/>
      <c r="AV187" s="75"/>
      <c r="AW187" s="66"/>
      <c r="AX187" s="180"/>
      <c r="AY187" s="180"/>
      <c r="AZ187" s="180"/>
      <c r="BA187" s="180"/>
      <c r="BB187" s="180"/>
      <c r="BC187" s="75"/>
      <c r="BD187" s="66"/>
      <c r="BE187" s="180"/>
      <c r="BF187" s="180"/>
      <c r="BG187" s="180"/>
      <c r="BH187" s="180"/>
      <c r="BI187" s="180"/>
      <c r="BJ187" s="75"/>
      <c r="BK187" s="66"/>
      <c r="BL187" s="180"/>
      <c r="BM187" s="180"/>
      <c r="BN187" s="180"/>
      <c r="BO187" s="180"/>
      <c r="BP187" s="180"/>
      <c r="BQ187" s="75"/>
      <c r="BR187" s="66"/>
      <c r="BS187" s="180"/>
      <c r="BT187" s="180"/>
      <c r="BU187" s="180"/>
      <c r="BV187" s="180"/>
      <c r="BW187" s="180"/>
      <c r="BX187" s="75"/>
      <c r="BY187" s="66"/>
      <c r="BZ187" s="180"/>
      <c r="CA187" s="180"/>
      <c r="CB187" s="180"/>
      <c r="CC187" s="180"/>
      <c r="CD187" s="180"/>
      <c r="CE187" s="75"/>
      <c r="CF187" s="66"/>
      <c r="CG187" s="180"/>
      <c r="CH187" s="180"/>
      <c r="CI187" s="180"/>
      <c r="CJ187" s="180"/>
      <c r="CK187" s="180"/>
      <c r="CL187" s="75"/>
      <c r="CM187" s="66"/>
      <c r="CN187" s="180"/>
      <c r="CO187" s="180"/>
      <c r="CP187" s="180"/>
      <c r="CQ187" s="180"/>
      <c r="CR187" s="180"/>
      <c r="CS187" s="75"/>
      <c r="CT187" s="66"/>
      <c r="CU187" s="180"/>
      <c r="CV187" s="180"/>
      <c r="CW187" s="180"/>
      <c r="CX187" s="180"/>
      <c r="CY187" s="180"/>
      <c r="CZ187" s="75"/>
      <c r="DA187" s="66"/>
      <c r="DB187" s="180"/>
      <c r="DC187" s="180"/>
      <c r="DD187" s="180"/>
      <c r="DE187" s="180"/>
      <c r="DF187" s="180"/>
      <c r="DG187" s="75"/>
      <c r="DH187" s="66"/>
      <c r="DI187" s="180"/>
      <c r="DJ187" s="180"/>
      <c r="DK187" s="180"/>
      <c r="DL187" s="180"/>
      <c r="DM187" s="180"/>
      <c r="DN187" s="75"/>
      <c r="DO187" s="66"/>
      <c r="DP187" s="180"/>
      <c r="DQ187" s="180"/>
      <c r="DR187" s="180"/>
      <c r="DS187" s="180"/>
      <c r="DT187" s="180"/>
      <c r="DU187" s="75"/>
      <c r="DV187" s="66"/>
      <c r="DW187" s="180"/>
      <c r="DX187" s="180"/>
      <c r="DY187" s="180"/>
      <c r="DZ187" s="180"/>
      <c r="EA187" s="180"/>
      <c r="EB187" s="75"/>
      <c r="EC187" s="66"/>
      <c r="ED187" s="180"/>
      <c r="EE187" s="180"/>
      <c r="EF187" s="180"/>
      <c r="EG187" s="180"/>
      <c r="EH187" s="180"/>
      <c r="EI187" s="75"/>
      <c r="EJ187" s="66"/>
      <c r="EK187" s="180"/>
      <c r="EL187" s="180"/>
      <c r="EM187" s="180"/>
      <c r="EN187" s="180"/>
      <c r="EO187" s="180"/>
      <c r="EP187" s="75"/>
      <c r="EQ187" s="66"/>
      <c r="ER187" s="180"/>
      <c r="ES187" s="180"/>
      <c r="ET187" s="180"/>
      <c r="EU187" s="180"/>
      <c r="EV187" s="180"/>
      <c r="EW187" s="75"/>
      <c r="EX187" s="66"/>
      <c r="EY187" s="180"/>
      <c r="EZ187" s="180"/>
      <c r="FA187" s="180"/>
      <c r="FB187" s="180"/>
      <c r="FC187" s="180"/>
      <c r="FD187" s="75"/>
      <c r="FE187" s="66"/>
      <c r="FF187" s="180"/>
      <c r="FG187" s="180"/>
      <c r="FH187" s="180"/>
      <c r="FI187" s="180"/>
      <c r="FJ187" s="180"/>
      <c r="FK187" s="75"/>
      <c r="FL187" s="66"/>
      <c r="FM187" s="180"/>
      <c r="FN187" s="180"/>
      <c r="FO187" s="180"/>
      <c r="FP187" s="180"/>
      <c r="FQ187" s="180"/>
      <c r="FR187" s="75"/>
      <c r="FS187" s="66"/>
      <c r="FT187" s="180"/>
      <c r="FU187" s="180"/>
      <c r="FV187" s="180"/>
      <c r="FW187" s="180"/>
      <c r="FX187" s="180"/>
      <c r="FY187" s="75"/>
      <c r="FZ187" s="66"/>
      <c r="GA187" s="180"/>
      <c r="GB187" s="180"/>
      <c r="GC187" s="180"/>
      <c r="GD187" s="180"/>
      <c r="GE187" s="180"/>
      <c r="GF187" s="75"/>
      <c r="GG187" s="66"/>
      <c r="GH187" s="180"/>
      <c r="GI187" s="180"/>
      <c r="GJ187" s="180"/>
      <c r="GK187" s="180"/>
      <c r="GL187" s="180"/>
      <c r="GM187" s="75"/>
      <c r="GN187" s="66"/>
      <c r="GO187" s="180"/>
      <c r="GP187" s="180"/>
      <c r="GQ187" s="180"/>
      <c r="GR187" s="180"/>
      <c r="GS187" s="180"/>
      <c r="GT187" s="75"/>
      <c r="GU187" s="66"/>
      <c r="GV187" s="180"/>
      <c r="GW187" s="180"/>
      <c r="GX187" s="180"/>
      <c r="GY187" s="180"/>
      <c r="GZ187" s="180"/>
      <c r="HA187" s="75"/>
      <c r="HB187" s="66"/>
      <c r="HC187" s="180"/>
      <c r="HD187" s="180"/>
      <c r="HE187" s="180"/>
      <c r="HF187" s="180"/>
      <c r="HG187" s="180"/>
      <c r="HH187" s="75"/>
      <c r="HI187" s="66"/>
      <c r="HJ187" s="180"/>
      <c r="HK187" s="180"/>
      <c r="HL187" s="180"/>
      <c r="HM187" s="180"/>
      <c r="HN187" s="180"/>
      <c r="HO187" s="75"/>
      <c r="HP187" s="66"/>
      <c r="HQ187" s="180"/>
      <c r="HR187" s="180"/>
      <c r="HS187" s="180"/>
      <c r="HT187" s="180"/>
      <c r="HU187" s="180"/>
      <c r="HV187" s="75"/>
      <c r="HW187" s="66"/>
      <c r="HX187" s="180"/>
      <c r="HY187" s="180"/>
      <c r="HZ187" s="180"/>
      <c r="IA187" s="180"/>
      <c r="IB187" s="180"/>
      <c r="IC187" s="75"/>
      <c r="ID187" s="66"/>
      <c r="IE187" s="180"/>
      <c r="IF187" s="180"/>
      <c r="IG187" s="180"/>
      <c r="IH187" s="180"/>
      <c r="II187" s="180"/>
      <c r="IJ187" s="75"/>
      <c r="IK187" s="66"/>
      <c r="IL187" s="180"/>
      <c r="IM187" s="180"/>
      <c r="IN187" s="180"/>
      <c r="IO187" s="180"/>
      <c r="IP187" s="180"/>
      <c r="IQ187" s="75"/>
      <c r="IR187" s="66"/>
      <c r="IS187" s="180"/>
      <c r="IT187" s="180"/>
      <c r="IU187" s="180"/>
      <c r="IV187" s="180"/>
      <c r="IW187" s="180"/>
      <c r="IX187" s="75"/>
      <c r="IY187" s="66"/>
      <c r="IZ187" s="180"/>
      <c r="JA187" s="180"/>
      <c r="JB187" s="180"/>
      <c r="JC187" s="180"/>
      <c r="JD187" s="180"/>
      <c r="JE187" s="75"/>
      <c r="JF187" s="66"/>
      <c r="JG187" s="180"/>
      <c r="JH187" s="180"/>
      <c r="JI187" s="180"/>
      <c r="JJ187" s="180"/>
      <c r="JK187" s="180"/>
      <c r="JL187" s="75"/>
      <c r="JM187" s="66"/>
      <c r="JN187" s="180"/>
      <c r="JO187" s="180"/>
      <c r="JP187" s="180"/>
      <c r="JQ187" s="180"/>
      <c r="JR187" s="180"/>
      <c r="JS187" s="75"/>
      <c r="JT187" s="66"/>
      <c r="JU187" s="180"/>
      <c r="JV187" s="180"/>
      <c r="JW187" s="180"/>
      <c r="JX187" s="180"/>
      <c r="JY187" s="180"/>
      <c r="JZ187" s="75"/>
      <c r="KA187" s="66"/>
      <c r="KB187" s="180"/>
      <c r="KC187" s="180"/>
      <c r="KD187" s="180"/>
      <c r="KE187" s="180"/>
      <c r="KF187" s="180"/>
      <c r="KG187" s="75"/>
      <c r="KH187" s="66"/>
      <c r="KI187" s="180"/>
      <c r="KJ187" s="180"/>
      <c r="KK187" s="180"/>
      <c r="KL187" s="180"/>
      <c r="KM187" s="180"/>
      <c r="KN187" s="75"/>
      <c r="KO187" s="66"/>
      <c r="KP187" s="180"/>
      <c r="KQ187" s="180"/>
      <c r="KR187" s="180"/>
      <c r="KS187" s="180"/>
      <c r="KT187" s="180"/>
      <c r="KU187" s="75"/>
      <c r="KV187" s="66"/>
      <c r="KW187" s="180"/>
      <c r="KX187" s="180"/>
      <c r="KY187" s="180"/>
      <c r="KZ187" s="180"/>
      <c r="LA187" s="180"/>
      <c r="LB187" s="75"/>
      <c r="LC187" s="66"/>
      <c r="LD187" s="180"/>
      <c r="LE187" s="180"/>
      <c r="LF187" s="180"/>
      <c r="LG187" s="180"/>
      <c r="LH187" s="180"/>
      <c r="LI187" s="75"/>
      <c r="LJ187" s="66"/>
      <c r="LK187" s="180"/>
      <c r="LL187" s="180"/>
      <c r="LM187" s="180"/>
      <c r="LN187" s="180"/>
      <c r="LO187" s="180"/>
      <c r="LP187" s="75"/>
      <c r="LQ187" s="66"/>
      <c r="LR187" s="180"/>
      <c r="LS187" s="180"/>
      <c r="LT187" s="180"/>
      <c r="LU187" s="180"/>
      <c r="LV187" s="180"/>
      <c r="LW187" s="75"/>
      <c r="LX187" s="66"/>
      <c r="LY187" s="180"/>
      <c r="LZ187" s="180"/>
      <c r="MA187" s="180"/>
      <c r="MB187" s="180"/>
      <c r="MC187" s="180"/>
      <c r="MD187" s="75"/>
      <c r="ME187" s="66"/>
      <c r="MF187" s="180"/>
      <c r="MG187" s="180"/>
      <c r="MH187" s="180"/>
      <c r="MI187" s="180"/>
      <c r="MJ187" s="180"/>
      <c r="MK187" s="75"/>
      <c r="ML187" s="66"/>
      <c r="MM187" s="180"/>
      <c r="MN187" s="180"/>
      <c r="MO187" s="180"/>
      <c r="MP187" s="180"/>
      <c r="MQ187" s="180"/>
      <c r="MR187" s="75"/>
      <c r="MS187" s="66"/>
      <c r="MT187" s="180"/>
      <c r="MU187" s="180"/>
      <c r="MV187" s="180"/>
      <c r="MW187" s="180"/>
      <c r="MX187" s="180"/>
      <c r="MY187" s="75"/>
      <c r="MZ187" s="66"/>
      <c r="NA187" s="180"/>
      <c r="NB187" s="180"/>
      <c r="NC187" s="180"/>
      <c r="ND187" s="180"/>
      <c r="NE187" s="180"/>
      <c r="NF187" s="75"/>
      <c r="NG187" s="66"/>
      <c r="NH187" s="180"/>
      <c r="NI187" s="180"/>
      <c r="NJ187" s="180"/>
      <c r="NK187" s="180"/>
      <c r="NL187" s="180"/>
      <c r="NM187" s="75"/>
      <c r="NN187" s="66"/>
      <c r="NO187" s="180"/>
      <c r="NP187" s="180"/>
      <c r="NQ187" s="180"/>
      <c r="NR187" s="180"/>
      <c r="NS187" s="180"/>
      <c r="NT187" s="75"/>
      <c r="NU187" s="66"/>
      <c r="NV187" s="180"/>
      <c r="NW187" s="180"/>
      <c r="NX187" s="180"/>
      <c r="NY187" s="180"/>
      <c r="NZ187" s="180"/>
      <c r="OA187" s="75"/>
      <c r="OB187" s="66"/>
      <c r="OC187" s="180"/>
      <c r="OD187" s="180"/>
      <c r="OE187" s="180"/>
      <c r="OF187" s="180"/>
      <c r="OG187" s="180"/>
      <c r="OH187" s="75"/>
      <c r="OI187" s="66"/>
      <c r="OJ187" s="180"/>
      <c r="OK187" s="180"/>
      <c r="OL187" s="180"/>
      <c r="OM187" s="180"/>
      <c r="ON187" s="180"/>
      <c r="OO187" s="75"/>
      <c r="OP187" s="66"/>
      <c r="OQ187" s="180"/>
      <c r="OR187" s="180"/>
      <c r="OS187" s="180"/>
      <c r="OT187" s="180"/>
      <c r="OU187" s="180"/>
      <c r="OV187" s="75"/>
      <c r="OW187" s="66"/>
      <c r="OX187" s="180"/>
      <c r="OY187" s="180"/>
      <c r="OZ187" s="180"/>
      <c r="PA187" s="180"/>
      <c r="PB187" s="180"/>
      <c r="PC187" s="75"/>
      <c r="PD187" s="66"/>
      <c r="PE187" s="180"/>
      <c r="PF187" s="180"/>
      <c r="PG187" s="180"/>
      <c r="PH187" s="180"/>
      <c r="PI187" s="180"/>
      <c r="PJ187" s="75"/>
      <c r="PK187" s="66"/>
      <c r="PL187" s="180"/>
      <c r="PM187" s="180"/>
      <c r="PN187" s="180"/>
      <c r="PO187" s="180"/>
      <c r="PP187" s="180"/>
      <c r="PQ187" s="75"/>
      <c r="PR187" s="66"/>
      <c r="PS187" s="180"/>
      <c r="PT187" s="180"/>
      <c r="PU187" s="180"/>
      <c r="PV187" s="180"/>
      <c r="PW187" s="180"/>
      <c r="PX187" s="75"/>
      <c r="PY187" s="66"/>
      <c r="PZ187" s="180"/>
      <c r="QA187" s="180"/>
      <c r="QB187" s="180"/>
      <c r="QC187" s="180"/>
      <c r="QD187" s="180"/>
      <c r="QE187" s="75"/>
      <c r="QF187" s="66"/>
      <c r="QG187" s="180"/>
      <c r="QH187" s="180"/>
      <c r="QI187" s="180"/>
      <c r="QJ187" s="180"/>
      <c r="QK187" s="180"/>
      <c r="QL187" s="75"/>
      <c r="QM187" s="66"/>
      <c r="QN187" s="180"/>
      <c r="QO187" s="180"/>
      <c r="QP187" s="180"/>
      <c r="QQ187" s="180"/>
      <c r="QR187" s="180"/>
      <c r="QS187" s="75"/>
      <c r="QT187" s="66"/>
      <c r="QU187" s="180"/>
      <c r="QV187" s="180"/>
      <c r="QW187" s="180"/>
      <c r="QX187" s="180"/>
      <c r="QY187" s="180"/>
      <c r="QZ187" s="75"/>
      <c r="RA187" s="66"/>
      <c r="RB187" s="180"/>
      <c r="RC187" s="180"/>
      <c r="RD187" s="180"/>
      <c r="RE187" s="180"/>
      <c r="RF187" s="180"/>
      <c r="RG187" s="75"/>
      <c r="RH187" s="66"/>
      <c r="RI187" s="180"/>
      <c r="RJ187" s="180"/>
      <c r="RK187" s="180"/>
      <c r="RL187" s="180"/>
      <c r="RM187" s="180"/>
      <c r="RN187" s="75"/>
      <c r="RO187" s="66"/>
      <c r="RP187" s="180"/>
      <c r="RQ187" s="180"/>
      <c r="RR187" s="180"/>
      <c r="RS187" s="180"/>
      <c r="RT187" s="180"/>
      <c r="RU187" s="75"/>
      <c r="RV187" s="66"/>
      <c r="RW187" s="180"/>
      <c r="RX187" s="180"/>
      <c r="RY187" s="180"/>
      <c r="RZ187" s="180"/>
      <c r="SA187" s="180"/>
      <c r="SB187" s="75"/>
      <c r="SC187" s="66"/>
      <c r="SD187" s="180"/>
      <c r="SE187" s="180"/>
      <c r="SF187" s="180"/>
      <c r="SG187" s="180"/>
      <c r="SH187" s="180"/>
      <c r="SI187" s="75"/>
      <c r="SJ187" s="66"/>
      <c r="SK187" s="180"/>
      <c r="SL187" s="180"/>
      <c r="SM187" s="180"/>
      <c r="SN187" s="180"/>
      <c r="SO187" s="180"/>
      <c r="SP187" s="75"/>
      <c r="SQ187" s="66"/>
      <c r="SR187" s="180"/>
      <c r="SS187" s="180"/>
      <c r="ST187" s="180"/>
      <c r="SU187" s="180"/>
      <c r="SV187" s="180"/>
      <c r="SW187" s="75"/>
      <c r="SX187" s="66"/>
      <c r="SY187" s="180"/>
      <c r="SZ187" s="180"/>
      <c r="TA187" s="180"/>
      <c r="TB187" s="180"/>
      <c r="TC187" s="180"/>
      <c r="TD187" s="75"/>
      <c r="TE187" s="66"/>
      <c r="TF187" s="180"/>
      <c r="TG187" s="180"/>
      <c r="TH187" s="180"/>
      <c r="TI187" s="180"/>
      <c r="TJ187" s="180"/>
      <c r="TK187" s="75"/>
      <c r="TL187" s="66"/>
      <c r="TM187" s="180"/>
      <c r="TN187" s="180"/>
      <c r="TO187" s="180"/>
      <c r="TP187" s="180"/>
      <c r="TQ187" s="180"/>
      <c r="TR187" s="75"/>
      <c r="TS187" s="66"/>
      <c r="TT187" s="180"/>
      <c r="TU187" s="180"/>
      <c r="TV187" s="180"/>
      <c r="TW187" s="180"/>
      <c r="TX187" s="180"/>
      <c r="TY187" s="75"/>
      <c r="TZ187" s="66"/>
      <c r="UA187" s="180"/>
      <c r="UB187" s="180"/>
      <c r="UC187" s="180"/>
      <c r="UD187" s="180"/>
      <c r="UE187" s="180"/>
      <c r="UF187" s="75"/>
      <c r="UG187" s="66"/>
      <c r="UH187" s="180"/>
      <c r="UI187" s="180"/>
      <c r="UJ187" s="180"/>
      <c r="UK187" s="180"/>
      <c r="UL187" s="180"/>
      <c r="UM187" s="75"/>
      <c r="UN187" s="66"/>
      <c r="UO187" s="180"/>
      <c r="UP187" s="180"/>
      <c r="UQ187" s="180"/>
      <c r="UR187" s="180"/>
      <c r="US187" s="180"/>
      <c r="UT187" s="75"/>
      <c r="UU187" s="66"/>
      <c r="UV187" s="180"/>
      <c r="UW187" s="180"/>
      <c r="UX187" s="180"/>
      <c r="UY187" s="180"/>
      <c r="UZ187" s="180"/>
      <c r="VA187" s="75"/>
      <c r="VB187" s="66"/>
      <c r="VC187" s="180"/>
      <c r="VD187" s="180"/>
      <c r="VE187" s="180"/>
      <c r="VF187" s="180"/>
      <c r="VG187" s="180"/>
      <c r="VH187" s="75"/>
      <c r="VI187" s="66"/>
      <c r="VJ187" s="180"/>
      <c r="VK187" s="180"/>
      <c r="VL187" s="180"/>
      <c r="VM187" s="180"/>
      <c r="VN187" s="180"/>
      <c r="VO187" s="75"/>
      <c r="VP187" s="66"/>
      <c r="VQ187" s="180"/>
      <c r="VR187" s="180"/>
      <c r="VS187" s="180"/>
      <c r="VT187" s="180"/>
      <c r="VU187" s="180"/>
      <c r="VV187" s="75"/>
      <c r="VW187" s="66"/>
      <c r="VX187" s="180"/>
      <c r="VY187" s="180"/>
      <c r="VZ187" s="180"/>
      <c r="WA187" s="180"/>
      <c r="WB187" s="180"/>
      <c r="WC187" s="75"/>
      <c r="WD187" s="66"/>
      <c r="WE187" s="180"/>
      <c r="WF187" s="180"/>
      <c r="WG187" s="180"/>
      <c r="WH187" s="180"/>
      <c r="WI187" s="180"/>
      <c r="WJ187" s="75"/>
      <c r="WK187" s="66"/>
      <c r="WL187" s="180"/>
      <c r="WM187" s="180"/>
      <c r="WN187" s="180"/>
      <c r="WO187" s="180"/>
      <c r="WP187" s="180"/>
      <c r="WQ187" s="75"/>
      <c r="WR187" s="66"/>
      <c r="WS187" s="180"/>
      <c r="WT187" s="180"/>
      <c r="WU187" s="180"/>
      <c r="WV187" s="180"/>
      <c r="WW187" s="180"/>
      <c r="WX187" s="75"/>
      <c r="WY187" s="66"/>
      <c r="WZ187" s="180"/>
      <c r="XA187" s="180"/>
      <c r="XB187" s="180"/>
      <c r="XC187" s="180"/>
      <c r="XD187" s="180"/>
      <c r="XE187" s="75"/>
      <c r="XF187" s="66"/>
      <c r="XG187" s="180"/>
      <c r="XH187" s="180"/>
      <c r="XI187" s="180"/>
      <c r="XJ187" s="180"/>
      <c r="XK187" s="180"/>
      <c r="XL187" s="75"/>
      <c r="XM187" s="66"/>
      <c r="XN187" s="180"/>
      <c r="XO187" s="180"/>
      <c r="XP187" s="180"/>
      <c r="XQ187" s="180"/>
      <c r="XR187" s="180"/>
      <c r="XS187" s="75"/>
      <c r="XT187" s="66"/>
      <c r="XU187" s="180"/>
      <c r="XV187" s="180"/>
      <c r="XW187" s="180"/>
      <c r="XX187" s="180"/>
      <c r="XY187" s="180"/>
      <c r="XZ187" s="75"/>
      <c r="YA187" s="66"/>
      <c r="YB187" s="180"/>
      <c r="YC187" s="180"/>
      <c r="YD187" s="180"/>
      <c r="YE187" s="180"/>
      <c r="YF187" s="180"/>
      <c r="YG187" s="75"/>
      <c r="YH187" s="66"/>
      <c r="YI187" s="180"/>
      <c r="YJ187" s="180"/>
      <c r="YK187" s="180"/>
      <c r="YL187" s="180"/>
      <c r="YM187" s="180"/>
      <c r="YN187" s="75"/>
      <c r="YO187" s="66"/>
      <c r="YP187" s="180"/>
      <c r="YQ187" s="180"/>
      <c r="YR187" s="180"/>
      <c r="YS187" s="180"/>
      <c r="YT187" s="180"/>
      <c r="YU187" s="75"/>
      <c r="YV187" s="66"/>
      <c r="YW187" s="180"/>
      <c r="YX187" s="180"/>
      <c r="YY187" s="180"/>
      <c r="YZ187" s="180"/>
      <c r="ZA187" s="180"/>
      <c r="ZB187" s="75"/>
      <c r="ZC187" s="66"/>
      <c r="ZD187" s="180"/>
      <c r="ZE187" s="180"/>
      <c r="ZF187" s="180"/>
      <c r="ZG187" s="180"/>
      <c r="ZH187" s="180"/>
      <c r="ZI187" s="75"/>
      <c r="ZJ187" s="66"/>
      <c r="ZK187" s="180"/>
      <c r="ZL187" s="180"/>
      <c r="ZM187" s="180"/>
      <c r="ZN187" s="180"/>
      <c r="ZO187" s="180"/>
      <c r="ZP187" s="75"/>
      <c r="ZQ187" s="66"/>
      <c r="ZR187" s="180"/>
      <c r="ZS187" s="180"/>
      <c r="ZT187" s="180"/>
      <c r="ZU187" s="180"/>
      <c r="ZV187" s="180"/>
      <c r="ZW187" s="75"/>
      <c r="ZX187" s="66"/>
      <c r="ZY187" s="180"/>
      <c r="ZZ187" s="180"/>
      <c r="AAA187" s="180"/>
      <c r="AAB187" s="180"/>
      <c r="AAC187" s="180"/>
      <c r="AAD187" s="75"/>
      <c r="AAE187" s="66"/>
      <c r="AAF187" s="180"/>
      <c r="AAG187" s="180"/>
      <c r="AAH187" s="180"/>
      <c r="AAI187" s="180"/>
      <c r="AAJ187" s="180"/>
      <c r="AAK187" s="75"/>
      <c r="AAL187" s="66"/>
      <c r="AAM187" s="180"/>
      <c r="AAN187" s="180"/>
      <c r="AAO187" s="180"/>
      <c r="AAP187" s="180"/>
      <c r="AAQ187" s="180"/>
      <c r="AAR187" s="75"/>
      <c r="AAS187" s="66"/>
      <c r="AAT187" s="180"/>
      <c r="AAU187" s="180"/>
      <c r="AAV187" s="180"/>
      <c r="AAW187" s="180"/>
      <c r="AAX187" s="180"/>
      <c r="AAY187" s="75"/>
      <c r="AAZ187" s="66"/>
      <c r="ABA187" s="180"/>
      <c r="ABB187" s="180"/>
      <c r="ABC187" s="180"/>
      <c r="ABD187" s="180"/>
      <c r="ABE187" s="180"/>
      <c r="ABF187" s="75"/>
      <c r="ABG187" s="66"/>
      <c r="ABH187" s="180"/>
      <c r="ABI187" s="180"/>
      <c r="ABJ187" s="180"/>
      <c r="ABK187" s="180"/>
      <c r="ABL187" s="180"/>
      <c r="ABM187" s="75"/>
      <c r="ABN187" s="66"/>
      <c r="ABO187" s="180"/>
      <c r="ABP187" s="180"/>
      <c r="ABQ187" s="180"/>
      <c r="ABR187" s="180"/>
      <c r="ABS187" s="180"/>
      <c r="ABT187" s="75"/>
      <c r="ABU187" s="66"/>
      <c r="ABV187" s="180"/>
      <c r="ABW187" s="180"/>
      <c r="ABX187" s="180"/>
      <c r="ABY187" s="180"/>
      <c r="ABZ187" s="180"/>
      <c r="ACA187" s="75"/>
      <c r="ACB187" s="66"/>
      <c r="ACC187" s="180"/>
      <c r="ACD187" s="180"/>
      <c r="ACE187" s="180"/>
      <c r="ACF187" s="180"/>
      <c r="ACG187" s="180"/>
      <c r="ACH187" s="75"/>
      <c r="ACI187" s="66"/>
      <c r="ACJ187" s="180"/>
      <c r="ACK187" s="180"/>
      <c r="ACL187" s="180"/>
      <c r="ACM187" s="180"/>
      <c r="ACN187" s="180"/>
      <c r="ACO187" s="75"/>
      <c r="ACP187" s="66"/>
      <c r="ACQ187" s="180"/>
      <c r="ACR187" s="180"/>
      <c r="ACS187" s="180"/>
      <c r="ACT187" s="180"/>
      <c r="ACU187" s="180"/>
      <c r="ACV187" s="75"/>
      <c r="ACW187" s="66"/>
      <c r="ACX187" s="180"/>
      <c r="ACY187" s="180"/>
      <c r="ACZ187" s="180"/>
      <c r="ADA187" s="180"/>
      <c r="ADB187" s="180"/>
      <c r="ADC187" s="75"/>
      <c r="ADD187" s="66"/>
      <c r="ADE187" s="180"/>
      <c r="ADF187" s="180"/>
      <c r="ADG187" s="180"/>
      <c r="ADH187" s="180"/>
      <c r="ADI187" s="180"/>
      <c r="ADJ187" s="75"/>
      <c r="ADK187" s="66"/>
      <c r="ADL187" s="180"/>
      <c r="ADM187" s="180"/>
      <c r="ADN187" s="180"/>
      <c r="ADO187" s="180"/>
      <c r="ADP187" s="180"/>
      <c r="ADQ187" s="75"/>
      <c r="ADR187" s="66"/>
      <c r="ADS187" s="180"/>
      <c r="ADT187" s="180"/>
      <c r="ADU187" s="180"/>
      <c r="ADV187" s="180"/>
      <c r="ADW187" s="180"/>
      <c r="ADX187" s="75"/>
      <c r="ADY187" s="66"/>
      <c r="ADZ187" s="180"/>
      <c r="AEA187" s="180"/>
      <c r="AEB187" s="180"/>
      <c r="AEC187" s="180"/>
      <c r="AED187" s="180"/>
      <c r="AEE187" s="75"/>
      <c r="AEF187" s="66"/>
      <c r="AEG187" s="180"/>
      <c r="AEH187" s="180"/>
      <c r="AEI187" s="180"/>
      <c r="AEJ187" s="180"/>
      <c r="AEK187" s="180"/>
      <c r="AEL187" s="75"/>
      <c r="AEM187" s="66"/>
      <c r="AEN187" s="180"/>
      <c r="AEO187" s="180"/>
      <c r="AEP187" s="180"/>
      <c r="AEQ187" s="180"/>
      <c r="AER187" s="180"/>
      <c r="AES187" s="75"/>
      <c r="AET187" s="66"/>
      <c r="AEU187" s="180"/>
      <c r="AEV187" s="180"/>
      <c r="AEW187" s="180"/>
      <c r="AEX187" s="180"/>
      <c r="AEY187" s="180"/>
      <c r="AEZ187" s="75"/>
      <c r="AFA187" s="66"/>
      <c r="AFB187" s="180"/>
      <c r="AFC187" s="180"/>
      <c r="AFD187" s="180"/>
      <c r="AFE187" s="180"/>
      <c r="AFF187" s="180"/>
      <c r="AFG187" s="75"/>
      <c r="AFH187" s="66"/>
      <c r="AFI187" s="180"/>
      <c r="AFJ187" s="180"/>
      <c r="AFK187" s="180"/>
      <c r="AFL187" s="180"/>
      <c r="AFM187" s="180"/>
      <c r="AFN187" s="75"/>
      <c r="AFO187" s="66"/>
      <c r="AFP187" s="180"/>
      <c r="AFQ187" s="180"/>
      <c r="AFR187" s="180"/>
      <c r="AFS187" s="180"/>
      <c r="AFT187" s="180"/>
      <c r="AFU187" s="75"/>
      <c r="AFV187" s="66"/>
      <c r="AFW187" s="180"/>
      <c r="AFX187" s="180"/>
      <c r="AFY187" s="180"/>
      <c r="AFZ187" s="180"/>
      <c r="AGA187" s="180"/>
      <c r="AGB187" s="75"/>
      <c r="AGC187" s="66"/>
      <c r="AGD187" s="180"/>
      <c r="AGE187" s="180"/>
      <c r="AGF187" s="180"/>
      <c r="AGG187" s="180"/>
      <c r="AGH187" s="180"/>
      <c r="AGI187" s="75"/>
      <c r="AGJ187" s="66"/>
      <c r="AGK187" s="180"/>
      <c r="AGL187" s="180"/>
      <c r="AGM187" s="180"/>
      <c r="AGN187" s="180"/>
      <c r="AGO187" s="180"/>
      <c r="AGP187" s="75"/>
      <c r="AGQ187" s="66"/>
      <c r="AGR187" s="180"/>
      <c r="AGS187" s="180"/>
      <c r="AGT187" s="180"/>
      <c r="AGU187" s="180"/>
      <c r="AGV187" s="180"/>
      <c r="AGW187" s="75"/>
      <c r="AGX187" s="66"/>
      <c r="AGY187" s="180"/>
      <c r="AGZ187" s="180"/>
      <c r="AHA187" s="180"/>
      <c r="AHB187" s="180"/>
      <c r="AHC187" s="180"/>
      <c r="AHD187" s="75"/>
      <c r="AHE187" s="66"/>
      <c r="AHF187" s="180"/>
      <c r="AHG187" s="180"/>
      <c r="AHH187" s="180"/>
      <c r="AHI187" s="180"/>
      <c r="AHJ187" s="180"/>
      <c r="AHK187" s="75"/>
      <c r="AHL187" s="66"/>
      <c r="AHM187" s="180"/>
      <c r="AHN187" s="180"/>
      <c r="AHO187" s="180"/>
      <c r="AHP187" s="180"/>
      <c r="AHQ187" s="180"/>
      <c r="AHR187" s="75"/>
      <c r="AHS187" s="66"/>
      <c r="AHT187" s="180"/>
      <c r="AHU187" s="180"/>
      <c r="AHV187" s="180"/>
      <c r="AHW187" s="180"/>
      <c r="AHX187" s="180"/>
      <c r="AHY187" s="75"/>
      <c r="AHZ187" s="66"/>
      <c r="AIA187" s="180"/>
      <c r="AIB187" s="180"/>
      <c r="AIC187" s="180"/>
      <c r="AID187" s="180"/>
      <c r="AIE187" s="180"/>
      <c r="AIF187" s="75"/>
      <c r="AIG187" s="66"/>
      <c r="AIH187" s="180"/>
      <c r="AII187" s="180"/>
      <c r="AIJ187" s="180"/>
      <c r="AIK187" s="180"/>
      <c r="AIL187" s="180"/>
      <c r="AIM187" s="75"/>
      <c r="AIN187" s="66"/>
      <c r="AIO187" s="180"/>
      <c r="AIP187" s="180"/>
      <c r="AIQ187" s="180"/>
      <c r="AIR187" s="180"/>
      <c r="AIS187" s="180"/>
      <c r="AIT187" s="75"/>
      <c r="AIU187" s="66"/>
      <c r="AIV187" s="180"/>
      <c r="AIW187" s="180"/>
      <c r="AIX187" s="180"/>
      <c r="AIY187" s="180"/>
      <c r="AIZ187" s="180"/>
      <c r="AJA187" s="75"/>
      <c r="AJB187" s="66"/>
      <c r="AJC187" s="180"/>
      <c r="AJD187" s="180"/>
      <c r="AJE187" s="180"/>
      <c r="AJF187" s="180"/>
      <c r="AJG187" s="180"/>
      <c r="AJH187" s="75"/>
      <c r="AJI187" s="66"/>
      <c r="AJJ187" s="180"/>
      <c r="AJK187" s="180"/>
      <c r="AJL187" s="180"/>
      <c r="AJM187" s="180"/>
      <c r="AJN187" s="180"/>
      <c r="AJO187" s="75"/>
      <c r="AJP187" s="66"/>
      <c r="AJQ187" s="180"/>
      <c r="AJR187" s="180"/>
      <c r="AJS187" s="180"/>
      <c r="AJT187" s="180"/>
      <c r="AJU187" s="180"/>
      <c r="AJV187" s="75"/>
      <c r="AJW187" s="66"/>
      <c r="AJX187" s="180"/>
      <c r="AJY187" s="180"/>
      <c r="AJZ187" s="180"/>
      <c r="AKA187" s="180"/>
      <c r="AKB187" s="180"/>
      <c r="AKC187" s="75"/>
      <c r="AKD187" s="66"/>
      <c r="AKE187" s="180"/>
      <c r="AKF187" s="180"/>
      <c r="AKG187" s="180"/>
      <c r="AKH187" s="180"/>
      <c r="AKI187" s="180"/>
      <c r="AKJ187" s="75"/>
      <c r="AKK187" s="66"/>
      <c r="AKL187" s="180"/>
      <c r="AKM187" s="180"/>
      <c r="AKN187" s="180"/>
      <c r="AKO187" s="180"/>
      <c r="AKP187" s="180"/>
      <c r="AKQ187" s="75"/>
      <c r="AKR187" s="66"/>
      <c r="AKS187" s="180"/>
      <c r="AKT187" s="180"/>
      <c r="AKU187" s="180"/>
      <c r="AKV187" s="180"/>
      <c r="AKW187" s="180"/>
      <c r="AKX187" s="75"/>
      <c r="AKY187" s="66"/>
      <c r="AKZ187" s="180"/>
      <c r="ALA187" s="180"/>
      <c r="ALB187" s="180"/>
      <c r="ALC187" s="180"/>
      <c r="ALD187" s="180"/>
      <c r="ALE187" s="75"/>
      <c r="ALF187" s="66"/>
      <c r="ALG187" s="180"/>
      <c r="ALH187" s="180"/>
      <c r="ALI187" s="180"/>
      <c r="ALJ187" s="180"/>
      <c r="ALK187" s="180"/>
      <c r="ALL187" s="75"/>
      <c r="ALM187" s="66"/>
      <c r="ALN187" s="180"/>
      <c r="ALO187" s="180"/>
      <c r="ALP187" s="180"/>
      <c r="ALQ187" s="180"/>
      <c r="ALR187" s="180"/>
      <c r="ALS187" s="75"/>
      <c r="ALT187" s="66"/>
      <c r="ALU187" s="180"/>
      <c r="ALV187" s="180"/>
      <c r="ALW187" s="180"/>
      <c r="ALX187" s="180"/>
      <c r="ALY187" s="180"/>
      <c r="ALZ187" s="75"/>
      <c r="AMA187" s="66"/>
      <c r="AMB187" s="180"/>
      <c r="AMC187" s="180"/>
      <c r="AMD187" s="180"/>
      <c r="AME187" s="180"/>
      <c r="AMF187" s="180"/>
      <c r="AMG187" s="75"/>
      <c r="AMH187" s="66"/>
      <c r="AMI187" s="180"/>
      <c r="AMJ187" s="180"/>
      <c r="AMK187" s="180"/>
      <c r="AML187" s="180"/>
      <c r="AMM187" s="180"/>
      <c r="AMN187" s="75"/>
      <c r="AMO187" s="66"/>
      <c r="AMP187" s="180"/>
      <c r="AMQ187" s="180"/>
      <c r="AMR187" s="180"/>
      <c r="AMS187" s="180"/>
      <c r="AMT187" s="180"/>
      <c r="AMU187" s="75"/>
      <c r="AMV187" s="66"/>
      <c r="AMW187" s="180"/>
      <c r="AMX187" s="180"/>
      <c r="AMY187" s="180"/>
      <c r="AMZ187" s="180"/>
      <c r="ANA187" s="180"/>
      <c r="ANB187" s="75"/>
      <c r="ANC187" s="66"/>
      <c r="AND187" s="180"/>
      <c r="ANE187" s="180"/>
      <c r="ANF187" s="180"/>
      <c r="ANG187" s="180"/>
      <c r="ANH187" s="180"/>
      <c r="ANI187" s="75"/>
      <c r="ANJ187" s="66"/>
      <c r="ANK187" s="180"/>
      <c r="ANL187" s="180"/>
      <c r="ANM187" s="180"/>
      <c r="ANN187" s="180"/>
      <c r="ANO187" s="180"/>
      <c r="ANP187" s="75"/>
      <c r="ANQ187" s="66"/>
      <c r="ANR187" s="180"/>
      <c r="ANS187" s="180"/>
      <c r="ANT187" s="180"/>
      <c r="ANU187" s="180"/>
      <c r="ANV187" s="180"/>
      <c r="ANW187" s="75"/>
      <c r="ANX187" s="66"/>
      <c r="ANY187" s="180"/>
      <c r="ANZ187" s="180"/>
      <c r="AOA187" s="180"/>
      <c r="AOB187" s="180"/>
      <c r="AOC187" s="180"/>
      <c r="AOD187" s="75"/>
      <c r="AOE187" s="66"/>
      <c r="AOF187" s="180"/>
      <c r="AOG187" s="180"/>
      <c r="AOH187" s="180"/>
      <c r="AOI187" s="180"/>
      <c r="AOJ187" s="180"/>
      <c r="AOK187" s="75"/>
      <c r="AOL187" s="66"/>
      <c r="AOM187" s="180"/>
      <c r="AON187" s="180"/>
      <c r="AOO187" s="180"/>
      <c r="AOP187" s="180"/>
      <c r="AOQ187" s="180"/>
      <c r="AOR187" s="75"/>
      <c r="AOS187" s="66"/>
      <c r="AOT187" s="180"/>
      <c r="AOU187" s="180"/>
      <c r="AOV187" s="180"/>
      <c r="AOW187" s="180"/>
      <c r="AOX187" s="180"/>
      <c r="AOY187" s="75"/>
      <c r="AOZ187" s="66"/>
      <c r="APA187" s="180"/>
      <c r="APB187" s="180"/>
      <c r="APC187" s="180"/>
      <c r="APD187" s="180"/>
      <c r="APE187" s="180"/>
      <c r="APF187" s="75"/>
      <c r="APG187" s="66"/>
      <c r="APH187" s="180"/>
      <c r="API187" s="180"/>
      <c r="APJ187" s="180"/>
      <c r="APK187" s="180"/>
      <c r="APL187" s="180"/>
      <c r="APM187" s="75"/>
      <c r="APN187" s="66"/>
      <c r="APO187" s="180"/>
      <c r="APP187" s="180"/>
      <c r="APQ187" s="180"/>
      <c r="APR187" s="180"/>
      <c r="APS187" s="180"/>
      <c r="APT187" s="75"/>
      <c r="APU187" s="66"/>
      <c r="APV187" s="180"/>
      <c r="APW187" s="180"/>
      <c r="APX187" s="180"/>
      <c r="APY187" s="180"/>
      <c r="APZ187" s="180"/>
      <c r="AQA187" s="75"/>
      <c r="AQB187" s="66"/>
      <c r="AQC187" s="180"/>
      <c r="AQD187" s="180"/>
      <c r="AQE187" s="180"/>
      <c r="AQF187" s="180"/>
      <c r="AQG187" s="180"/>
      <c r="AQH187" s="75"/>
      <c r="AQI187" s="66"/>
      <c r="AQJ187" s="180"/>
      <c r="AQK187" s="180"/>
      <c r="AQL187" s="180"/>
      <c r="AQM187" s="180"/>
      <c r="AQN187" s="180"/>
      <c r="AQO187" s="75"/>
      <c r="AQP187" s="66"/>
      <c r="AQQ187" s="180"/>
      <c r="AQR187" s="180"/>
      <c r="AQS187" s="180"/>
      <c r="AQT187" s="180"/>
      <c r="AQU187" s="180"/>
      <c r="AQV187" s="75"/>
      <c r="AQW187" s="66"/>
      <c r="AQX187" s="180"/>
      <c r="AQY187" s="180"/>
      <c r="AQZ187" s="180"/>
      <c r="ARA187" s="180"/>
      <c r="ARB187" s="180"/>
      <c r="ARC187" s="75"/>
      <c r="ARD187" s="66"/>
      <c r="ARE187" s="180"/>
      <c r="ARF187" s="180"/>
      <c r="ARG187" s="180"/>
      <c r="ARH187" s="180"/>
      <c r="ARI187" s="180"/>
      <c r="ARJ187" s="75"/>
      <c r="ARK187" s="66"/>
      <c r="ARL187" s="180"/>
      <c r="ARM187" s="180"/>
      <c r="ARN187" s="180"/>
      <c r="ARO187" s="180"/>
      <c r="ARP187" s="180"/>
      <c r="ARQ187" s="75"/>
      <c r="ARR187" s="66"/>
      <c r="ARS187" s="180"/>
      <c r="ART187" s="180"/>
      <c r="ARU187" s="180"/>
      <c r="ARV187" s="180"/>
      <c r="ARW187" s="180"/>
      <c r="ARX187" s="75"/>
      <c r="ARY187" s="66"/>
      <c r="ARZ187" s="180"/>
      <c r="ASA187" s="180"/>
      <c r="ASB187" s="180"/>
      <c r="ASC187" s="180"/>
      <c r="ASD187" s="180"/>
      <c r="ASE187" s="75"/>
      <c r="ASF187" s="66"/>
      <c r="ASG187" s="180"/>
      <c r="ASH187" s="180"/>
      <c r="ASI187" s="180"/>
      <c r="ASJ187" s="180"/>
      <c r="ASK187" s="180"/>
      <c r="ASL187" s="75"/>
      <c r="ASM187" s="66"/>
      <c r="ASN187" s="180"/>
      <c r="ASO187" s="180"/>
      <c r="ASP187" s="180"/>
      <c r="ASQ187" s="180"/>
      <c r="ASR187" s="180"/>
      <c r="ASS187" s="75"/>
      <c r="AST187" s="66"/>
      <c r="ASU187" s="180"/>
      <c r="ASV187" s="180"/>
      <c r="ASW187" s="180"/>
      <c r="ASX187" s="180"/>
      <c r="ASY187" s="180"/>
      <c r="ASZ187" s="75"/>
      <c r="ATA187" s="66"/>
      <c r="ATB187" s="180"/>
      <c r="ATC187" s="180"/>
      <c r="ATD187" s="180"/>
      <c r="ATE187" s="180"/>
      <c r="ATF187" s="180"/>
      <c r="ATG187" s="75"/>
      <c r="ATH187" s="66"/>
      <c r="ATI187" s="180"/>
      <c r="ATJ187" s="180"/>
      <c r="ATK187" s="180"/>
      <c r="ATL187" s="180"/>
      <c r="ATM187" s="180"/>
      <c r="ATN187" s="75"/>
      <c r="ATO187" s="66"/>
      <c r="ATP187" s="180"/>
      <c r="ATQ187" s="180"/>
      <c r="ATR187" s="180"/>
      <c r="ATS187" s="180"/>
      <c r="ATT187" s="180"/>
      <c r="ATU187" s="75"/>
      <c r="ATV187" s="66"/>
      <c r="ATW187" s="180"/>
      <c r="ATX187" s="180"/>
      <c r="ATY187" s="180"/>
      <c r="ATZ187" s="180"/>
      <c r="AUA187" s="180"/>
      <c r="AUB187" s="75"/>
      <c r="AUC187" s="66"/>
      <c r="AUD187" s="180"/>
      <c r="AUE187" s="180"/>
      <c r="AUF187" s="180"/>
      <c r="AUG187" s="180"/>
      <c r="AUH187" s="180"/>
      <c r="AUI187" s="75"/>
      <c r="AUJ187" s="66"/>
      <c r="AUK187" s="180"/>
      <c r="AUL187" s="180"/>
      <c r="AUM187" s="180"/>
      <c r="AUN187" s="180"/>
      <c r="AUO187" s="180"/>
      <c r="AUP187" s="75"/>
      <c r="AUQ187" s="66"/>
      <c r="AUR187" s="180"/>
      <c r="AUS187" s="180"/>
      <c r="AUT187" s="180"/>
      <c r="AUU187" s="180"/>
      <c r="AUV187" s="180"/>
      <c r="AUW187" s="75"/>
      <c r="AUX187" s="66"/>
      <c r="AUY187" s="180"/>
      <c r="AUZ187" s="180"/>
      <c r="AVA187" s="180"/>
      <c r="AVB187" s="180"/>
      <c r="AVC187" s="180"/>
      <c r="AVD187" s="75"/>
      <c r="AVE187" s="66"/>
      <c r="AVF187" s="180"/>
      <c r="AVG187" s="180"/>
      <c r="AVH187" s="180"/>
      <c r="AVI187" s="180"/>
      <c r="AVJ187" s="180"/>
      <c r="AVK187" s="75"/>
      <c r="AVL187" s="66"/>
      <c r="AVM187" s="180"/>
      <c r="AVN187" s="180"/>
      <c r="AVO187" s="180"/>
      <c r="AVP187" s="180"/>
      <c r="AVQ187" s="180"/>
      <c r="AVR187" s="75"/>
      <c r="AVS187" s="66"/>
      <c r="AVT187" s="180"/>
      <c r="AVU187" s="180"/>
      <c r="AVV187" s="180"/>
      <c r="AVW187" s="180"/>
      <c r="AVX187" s="180"/>
      <c r="AVY187" s="75"/>
      <c r="AVZ187" s="66"/>
      <c r="AWA187" s="180"/>
      <c r="AWB187" s="180"/>
      <c r="AWC187" s="180"/>
      <c r="AWD187" s="180"/>
      <c r="AWE187" s="180"/>
      <c r="AWF187" s="75"/>
      <c r="AWG187" s="66"/>
      <c r="AWH187" s="180"/>
      <c r="AWI187" s="180"/>
      <c r="AWJ187" s="180"/>
      <c r="AWK187" s="180"/>
      <c r="AWL187" s="180"/>
      <c r="AWM187" s="75"/>
      <c r="AWN187" s="66"/>
      <c r="AWO187" s="180"/>
      <c r="AWP187" s="180"/>
      <c r="AWQ187" s="180"/>
      <c r="AWR187" s="180"/>
      <c r="AWS187" s="180"/>
      <c r="AWT187" s="75"/>
      <c r="AWU187" s="66"/>
      <c r="AWV187" s="180"/>
      <c r="AWW187" s="180"/>
      <c r="AWX187" s="180"/>
      <c r="AWY187" s="180"/>
      <c r="AWZ187" s="180"/>
      <c r="AXA187" s="75"/>
      <c r="AXB187" s="66"/>
      <c r="AXC187" s="180"/>
      <c r="AXD187" s="180"/>
      <c r="AXE187" s="180"/>
      <c r="AXF187" s="180"/>
      <c r="AXG187" s="180"/>
      <c r="AXH187" s="75"/>
      <c r="AXI187" s="66"/>
      <c r="AXJ187" s="180"/>
      <c r="AXK187" s="180"/>
      <c r="AXL187" s="180"/>
      <c r="AXM187" s="180"/>
      <c r="AXN187" s="180"/>
      <c r="AXO187" s="75"/>
      <c r="AXP187" s="66"/>
      <c r="AXQ187" s="180"/>
      <c r="AXR187" s="180"/>
      <c r="AXS187" s="180"/>
      <c r="AXT187" s="180"/>
      <c r="AXU187" s="180"/>
      <c r="AXV187" s="75"/>
      <c r="AXW187" s="66"/>
      <c r="AXX187" s="180"/>
      <c r="AXY187" s="180"/>
      <c r="AXZ187" s="180"/>
      <c r="AYA187" s="180"/>
      <c r="AYB187" s="180"/>
      <c r="AYC187" s="75"/>
      <c r="AYD187" s="66"/>
      <c r="AYE187" s="180"/>
      <c r="AYF187" s="180"/>
      <c r="AYG187" s="180"/>
      <c r="AYH187" s="180"/>
      <c r="AYI187" s="180"/>
      <c r="AYJ187" s="75"/>
      <c r="AYK187" s="66"/>
      <c r="AYL187" s="180"/>
      <c r="AYM187" s="180"/>
      <c r="AYN187" s="180"/>
      <c r="AYO187" s="180"/>
      <c r="AYP187" s="180"/>
      <c r="AYQ187" s="75"/>
      <c r="AYR187" s="66"/>
      <c r="AYS187" s="180"/>
      <c r="AYT187" s="180"/>
      <c r="AYU187" s="180"/>
      <c r="AYV187" s="180"/>
      <c r="AYW187" s="180"/>
      <c r="AYX187" s="75"/>
      <c r="AYY187" s="66"/>
      <c r="AYZ187" s="180"/>
      <c r="AZA187" s="180"/>
      <c r="AZB187" s="180"/>
      <c r="AZC187" s="180"/>
      <c r="AZD187" s="180"/>
      <c r="AZE187" s="75"/>
      <c r="AZF187" s="66"/>
      <c r="AZG187" s="180"/>
      <c r="AZH187" s="180"/>
      <c r="AZI187" s="180"/>
      <c r="AZJ187" s="180"/>
      <c r="AZK187" s="180"/>
      <c r="AZL187" s="75"/>
      <c r="AZM187" s="66"/>
      <c r="AZN187" s="180"/>
      <c r="AZO187" s="180"/>
      <c r="AZP187" s="180"/>
      <c r="AZQ187" s="180"/>
      <c r="AZR187" s="180"/>
      <c r="AZS187" s="75"/>
      <c r="AZT187" s="66"/>
      <c r="AZU187" s="180"/>
      <c r="AZV187" s="180"/>
      <c r="AZW187" s="180"/>
      <c r="AZX187" s="180"/>
      <c r="AZY187" s="180"/>
      <c r="AZZ187" s="75"/>
      <c r="BAA187" s="66"/>
      <c r="BAB187" s="180"/>
      <c r="BAC187" s="180"/>
      <c r="BAD187" s="180"/>
      <c r="BAE187" s="180"/>
      <c r="BAF187" s="180"/>
      <c r="BAG187" s="75"/>
      <c r="BAH187" s="66"/>
      <c r="BAI187" s="180"/>
      <c r="BAJ187" s="180"/>
      <c r="BAK187" s="180"/>
      <c r="BAL187" s="180"/>
      <c r="BAM187" s="180"/>
      <c r="BAN187" s="75"/>
      <c r="BAO187" s="66"/>
      <c r="BAP187" s="180"/>
      <c r="BAQ187" s="180"/>
      <c r="BAR187" s="180"/>
      <c r="BAS187" s="180"/>
      <c r="BAT187" s="180"/>
      <c r="BAU187" s="75"/>
      <c r="BAV187" s="66"/>
      <c r="BAW187" s="180"/>
      <c r="BAX187" s="180"/>
      <c r="BAY187" s="180"/>
      <c r="BAZ187" s="180"/>
      <c r="BBA187" s="180"/>
      <c r="BBB187" s="75"/>
      <c r="BBC187" s="66"/>
      <c r="BBD187" s="180"/>
      <c r="BBE187" s="180"/>
      <c r="BBF187" s="180"/>
      <c r="BBG187" s="180"/>
      <c r="BBH187" s="180"/>
      <c r="BBI187" s="75"/>
      <c r="BBJ187" s="66"/>
      <c r="BBK187" s="180"/>
      <c r="BBL187" s="180"/>
      <c r="BBM187" s="180"/>
      <c r="BBN187" s="180"/>
      <c r="BBO187" s="180"/>
      <c r="BBP187" s="75"/>
      <c r="BBQ187" s="66"/>
      <c r="BBR187" s="180"/>
      <c r="BBS187" s="180"/>
      <c r="BBT187" s="180"/>
      <c r="BBU187" s="180"/>
      <c r="BBV187" s="180"/>
      <c r="BBW187" s="75"/>
      <c r="BBX187" s="66"/>
      <c r="BBY187" s="180"/>
      <c r="BBZ187" s="180"/>
      <c r="BCA187" s="180"/>
      <c r="BCB187" s="180"/>
      <c r="BCC187" s="180"/>
      <c r="BCD187" s="75"/>
      <c r="BCE187" s="66"/>
      <c r="BCF187" s="180"/>
      <c r="BCG187" s="180"/>
      <c r="BCH187" s="180"/>
      <c r="BCI187" s="180"/>
      <c r="BCJ187" s="180"/>
      <c r="BCK187" s="75"/>
      <c r="BCL187" s="66"/>
      <c r="BCM187" s="180"/>
      <c r="BCN187" s="180"/>
      <c r="BCO187" s="180"/>
      <c r="BCP187" s="180"/>
      <c r="BCQ187" s="180"/>
      <c r="BCR187" s="75"/>
      <c r="BCS187" s="66"/>
      <c r="BCT187" s="180"/>
      <c r="BCU187" s="180"/>
      <c r="BCV187" s="180"/>
      <c r="BCW187" s="180"/>
      <c r="BCX187" s="180"/>
      <c r="BCY187" s="75"/>
      <c r="BCZ187" s="66"/>
      <c r="BDA187" s="180"/>
      <c r="BDB187" s="180"/>
      <c r="BDC187" s="180"/>
      <c r="BDD187" s="180"/>
      <c r="BDE187" s="180"/>
      <c r="BDF187" s="75"/>
      <c r="BDG187" s="66"/>
      <c r="BDH187" s="180"/>
      <c r="BDI187" s="180"/>
      <c r="BDJ187" s="180"/>
      <c r="BDK187" s="180"/>
      <c r="BDL187" s="180"/>
      <c r="BDM187" s="75"/>
      <c r="BDN187" s="66"/>
      <c r="BDO187" s="180"/>
      <c r="BDP187" s="180"/>
      <c r="BDQ187" s="180"/>
      <c r="BDR187" s="180"/>
      <c r="BDS187" s="180"/>
      <c r="BDT187" s="75"/>
      <c r="BDU187" s="66"/>
      <c r="BDV187" s="180"/>
      <c r="BDW187" s="180"/>
      <c r="BDX187" s="180"/>
      <c r="BDY187" s="180"/>
      <c r="BDZ187" s="180"/>
      <c r="BEA187" s="75"/>
      <c r="BEB187" s="66"/>
      <c r="BEC187" s="180"/>
      <c r="BED187" s="180"/>
      <c r="BEE187" s="180"/>
      <c r="BEF187" s="180"/>
      <c r="BEG187" s="180"/>
      <c r="BEH187" s="75"/>
      <c r="BEI187" s="66"/>
      <c r="BEJ187" s="180"/>
      <c r="BEK187" s="180"/>
      <c r="BEL187" s="180"/>
      <c r="BEM187" s="180"/>
      <c r="BEN187" s="180"/>
      <c r="BEO187" s="75"/>
      <c r="BEP187" s="66"/>
      <c r="BEQ187" s="180"/>
      <c r="BER187" s="180"/>
      <c r="BES187" s="180"/>
      <c r="BET187" s="180"/>
      <c r="BEU187" s="180"/>
      <c r="BEV187" s="75"/>
      <c r="BEW187" s="66"/>
      <c r="BEX187" s="180"/>
      <c r="BEY187" s="180"/>
      <c r="BEZ187" s="180"/>
      <c r="BFA187" s="180"/>
      <c r="BFB187" s="180"/>
      <c r="BFC187" s="75"/>
      <c r="BFD187" s="66"/>
      <c r="BFE187" s="180"/>
      <c r="BFF187" s="180"/>
      <c r="BFG187" s="180"/>
      <c r="BFH187" s="180"/>
      <c r="BFI187" s="180"/>
      <c r="BFJ187" s="75"/>
      <c r="BFK187" s="66"/>
      <c r="BFL187" s="180"/>
      <c r="BFM187" s="180"/>
      <c r="BFN187" s="180"/>
      <c r="BFO187" s="180"/>
      <c r="BFP187" s="180"/>
      <c r="BFQ187" s="75"/>
      <c r="BFR187" s="66"/>
      <c r="BFS187" s="180"/>
      <c r="BFT187" s="180"/>
      <c r="BFU187" s="180"/>
      <c r="BFV187" s="180"/>
      <c r="BFW187" s="180"/>
      <c r="BFX187" s="75"/>
      <c r="BFY187" s="66"/>
      <c r="BFZ187" s="180"/>
      <c r="BGA187" s="180"/>
      <c r="BGB187" s="180"/>
      <c r="BGC187" s="180"/>
      <c r="BGD187" s="180"/>
      <c r="BGE187" s="75"/>
      <c r="BGF187" s="66"/>
      <c r="BGG187" s="180"/>
      <c r="BGH187" s="180"/>
      <c r="BGI187" s="180"/>
      <c r="BGJ187" s="180"/>
      <c r="BGK187" s="180"/>
      <c r="BGL187" s="75"/>
      <c r="BGM187" s="66"/>
      <c r="BGN187" s="180"/>
      <c r="BGO187" s="180"/>
      <c r="BGP187" s="180"/>
      <c r="BGQ187" s="180"/>
      <c r="BGR187" s="180"/>
      <c r="BGS187" s="75"/>
      <c r="BGT187" s="66"/>
      <c r="BGU187" s="180"/>
      <c r="BGV187" s="180"/>
      <c r="BGW187" s="180"/>
      <c r="BGX187" s="180"/>
      <c r="BGY187" s="180"/>
      <c r="BGZ187" s="75"/>
      <c r="BHA187" s="66"/>
      <c r="BHB187" s="180"/>
      <c r="BHC187" s="180"/>
      <c r="BHD187" s="180"/>
      <c r="BHE187" s="180"/>
      <c r="BHF187" s="180"/>
      <c r="BHG187" s="75"/>
      <c r="BHH187" s="66"/>
      <c r="BHI187" s="180"/>
      <c r="BHJ187" s="180"/>
      <c r="BHK187" s="180"/>
      <c r="BHL187" s="180"/>
      <c r="BHM187" s="180"/>
      <c r="BHN187" s="75"/>
      <c r="BHO187" s="66"/>
      <c r="BHP187" s="180"/>
      <c r="BHQ187" s="180"/>
      <c r="BHR187" s="180"/>
      <c r="BHS187" s="180"/>
      <c r="BHT187" s="180"/>
      <c r="BHU187" s="75"/>
      <c r="BHV187" s="66"/>
      <c r="BHW187" s="180"/>
      <c r="BHX187" s="180"/>
      <c r="BHY187" s="180"/>
      <c r="BHZ187" s="180"/>
      <c r="BIA187" s="180"/>
      <c r="BIB187" s="75"/>
      <c r="BIC187" s="66"/>
      <c r="BID187" s="180"/>
      <c r="BIE187" s="180"/>
      <c r="BIF187" s="180"/>
      <c r="BIG187" s="180"/>
      <c r="BIH187" s="180"/>
      <c r="BII187" s="75"/>
      <c r="BIJ187" s="66"/>
      <c r="BIK187" s="180"/>
      <c r="BIL187" s="180"/>
      <c r="BIM187" s="180"/>
      <c r="BIN187" s="180"/>
      <c r="BIO187" s="180"/>
      <c r="BIP187" s="75"/>
      <c r="BIQ187" s="66"/>
      <c r="BIR187" s="180"/>
      <c r="BIS187" s="180"/>
      <c r="BIT187" s="180"/>
      <c r="BIU187" s="180"/>
      <c r="BIV187" s="180"/>
      <c r="BIW187" s="75"/>
      <c r="BIX187" s="66"/>
      <c r="BIY187" s="180"/>
      <c r="BIZ187" s="180"/>
      <c r="BJA187" s="180"/>
      <c r="BJB187" s="180"/>
      <c r="BJC187" s="180"/>
      <c r="BJD187" s="75"/>
      <c r="BJE187" s="66"/>
      <c r="BJF187" s="180"/>
      <c r="BJG187" s="180"/>
      <c r="BJH187" s="180"/>
      <c r="BJI187" s="180"/>
      <c r="BJJ187" s="180"/>
      <c r="BJK187" s="75"/>
      <c r="BJL187" s="66"/>
      <c r="BJM187" s="180"/>
      <c r="BJN187" s="180"/>
      <c r="BJO187" s="180"/>
      <c r="BJP187" s="180"/>
      <c r="BJQ187" s="180"/>
      <c r="BJR187" s="75"/>
      <c r="BJS187" s="66"/>
      <c r="BJT187" s="180"/>
      <c r="BJU187" s="180"/>
      <c r="BJV187" s="180"/>
      <c r="BJW187" s="180"/>
      <c r="BJX187" s="180"/>
      <c r="BJY187" s="75"/>
      <c r="BJZ187" s="66"/>
      <c r="BKA187" s="180"/>
      <c r="BKB187" s="180"/>
      <c r="BKC187" s="180"/>
      <c r="BKD187" s="180"/>
      <c r="BKE187" s="180"/>
      <c r="BKF187" s="75"/>
      <c r="BKG187" s="66"/>
      <c r="BKH187" s="180"/>
      <c r="BKI187" s="180"/>
      <c r="BKJ187" s="180"/>
      <c r="BKK187" s="180"/>
      <c r="BKL187" s="180"/>
      <c r="BKM187" s="75"/>
      <c r="BKN187" s="66"/>
      <c r="BKO187" s="180"/>
      <c r="BKP187" s="180"/>
      <c r="BKQ187" s="180"/>
      <c r="BKR187" s="180"/>
      <c r="BKS187" s="180"/>
      <c r="BKT187" s="75"/>
      <c r="BKU187" s="66"/>
      <c r="BKV187" s="180"/>
      <c r="BKW187" s="180"/>
      <c r="BKX187" s="180"/>
      <c r="BKY187" s="180"/>
      <c r="BKZ187" s="180"/>
      <c r="BLA187" s="75"/>
      <c r="BLB187" s="66"/>
      <c r="BLC187" s="180"/>
      <c r="BLD187" s="180"/>
      <c r="BLE187" s="180"/>
      <c r="BLF187" s="180"/>
      <c r="BLG187" s="180"/>
      <c r="BLH187" s="75"/>
      <c r="BLI187" s="66"/>
      <c r="BLJ187" s="180"/>
      <c r="BLK187" s="180"/>
      <c r="BLL187" s="180"/>
      <c r="BLM187" s="180"/>
      <c r="BLN187" s="180"/>
      <c r="BLO187" s="75"/>
      <c r="BLP187" s="66"/>
      <c r="BLQ187" s="180"/>
      <c r="BLR187" s="180"/>
      <c r="BLS187" s="180"/>
      <c r="BLT187" s="180"/>
      <c r="BLU187" s="180"/>
      <c r="BLV187" s="75"/>
      <c r="BLW187" s="66"/>
      <c r="BLX187" s="180"/>
      <c r="BLY187" s="180"/>
      <c r="BLZ187" s="180"/>
      <c r="BMA187" s="180"/>
      <c r="BMB187" s="180"/>
      <c r="BMC187" s="75"/>
      <c r="BMD187" s="66"/>
      <c r="BME187" s="180"/>
      <c r="BMF187" s="180"/>
      <c r="BMG187" s="180"/>
      <c r="BMH187" s="180"/>
      <c r="BMI187" s="180"/>
      <c r="BMJ187" s="75"/>
      <c r="BMK187" s="66"/>
      <c r="BML187" s="180"/>
      <c r="BMM187" s="180"/>
      <c r="BMN187" s="180"/>
      <c r="BMO187" s="180"/>
      <c r="BMP187" s="180"/>
      <c r="BMQ187" s="75"/>
      <c r="BMR187" s="66"/>
      <c r="BMS187" s="180"/>
      <c r="BMT187" s="180"/>
      <c r="BMU187" s="180"/>
      <c r="BMV187" s="180"/>
      <c r="BMW187" s="180"/>
      <c r="BMX187" s="75"/>
      <c r="BMY187" s="66"/>
      <c r="BMZ187" s="180"/>
      <c r="BNA187" s="180"/>
      <c r="BNB187" s="180"/>
      <c r="BNC187" s="180"/>
      <c r="BND187" s="180"/>
      <c r="BNE187" s="75"/>
      <c r="BNF187" s="66"/>
      <c r="BNG187" s="180"/>
      <c r="BNH187" s="180"/>
      <c r="BNI187" s="180"/>
      <c r="BNJ187" s="180"/>
      <c r="BNK187" s="180"/>
      <c r="BNL187" s="75"/>
      <c r="BNM187" s="66"/>
      <c r="BNN187" s="180"/>
      <c r="BNO187" s="180"/>
      <c r="BNP187" s="180"/>
      <c r="BNQ187" s="180"/>
      <c r="BNR187" s="180"/>
      <c r="BNS187" s="75"/>
      <c r="BNT187" s="66"/>
      <c r="BNU187" s="180"/>
      <c r="BNV187" s="180"/>
      <c r="BNW187" s="180"/>
      <c r="BNX187" s="180"/>
      <c r="BNY187" s="180"/>
      <c r="BNZ187" s="75"/>
      <c r="BOA187" s="66"/>
      <c r="BOB187" s="180"/>
      <c r="BOC187" s="180"/>
      <c r="BOD187" s="180"/>
      <c r="BOE187" s="180"/>
      <c r="BOF187" s="180"/>
      <c r="BOG187" s="75"/>
      <c r="BOH187" s="66"/>
      <c r="BOI187" s="180"/>
      <c r="BOJ187" s="180"/>
      <c r="BOK187" s="180"/>
      <c r="BOL187" s="180"/>
      <c r="BOM187" s="180"/>
      <c r="BON187" s="75"/>
      <c r="BOO187" s="66"/>
      <c r="BOP187" s="180"/>
      <c r="BOQ187" s="180"/>
      <c r="BOR187" s="180"/>
      <c r="BOS187" s="180"/>
      <c r="BOT187" s="180"/>
      <c r="BOU187" s="75"/>
      <c r="BOV187" s="66"/>
      <c r="BOW187" s="180"/>
      <c r="BOX187" s="180"/>
      <c r="BOY187" s="180"/>
      <c r="BOZ187" s="180"/>
      <c r="BPA187" s="180"/>
      <c r="BPB187" s="75"/>
      <c r="BPC187" s="66"/>
      <c r="BPD187" s="180"/>
      <c r="BPE187" s="180"/>
      <c r="BPF187" s="180"/>
      <c r="BPG187" s="180"/>
      <c r="BPH187" s="180"/>
      <c r="BPI187" s="75"/>
      <c r="BPJ187" s="66"/>
      <c r="BPK187" s="180"/>
      <c r="BPL187" s="180"/>
      <c r="BPM187" s="180"/>
      <c r="BPN187" s="180"/>
      <c r="BPO187" s="180"/>
      <c r="BPP187" s="75"/>
      <c r="BPQ187" s="66"/>
      <c r="BPR187" s="180"/>
      <c r="BPS187" s="180"/>
      <c r="BPT187" s="180"/>
      <c r="BPU187" s="180"/>
      <c r="BPV187" s="180"/>
      <c r="BPW187" s="75"/>
      <c r="BPX187" s="66"/>
      <c r="BPY187" s="180"/>
      <c r="BPZ187" s="180"/>
      <c r="BQA187" s="180"/>
      <c r="BQB187" s="180"/>
      <c r="BQC187" s="180"/>
      <c r="BQD187" s="75"/>
      <c r="BQE187" s="66"/>
      <c r="BQF187" s="180"/>
      <c r="BQG187" s="180"/>
      <c r="BQH187" s="180"/>
      <c r="BQI187" s="180"/>
      <c r="BQJ187" s="180"/>
      <c r="BQK187" s="75"/>
      <c r="BQL187" s="66"/>
      <c r="BQM187" s="180"/>
      <c r="BQN187" s="180"/>
      <c r="BQO187" s="180"/>
      <c r="BQP187" s="180"/>
      <c r="BQQ187" s="180"/>
      <c r="BQR187" s="75"/>
      <c r="BQS187" s="66"/>
      <c r="BQT187" s="180"/>
      <c r="BQU187" s="180"/>
      <c r="BQV187" s="180"/>
      <c r="BQW187" s="180"/>
      <c r="BQX187" s="180"/>
      <c r="BQY187" s="75"/>
      <c r="BQZ187" s="66"/>
      <c r="BRA187" s="180"/>
      <c r="BRB187" s="180"/>
      <c r="BRC187" s="180"/>
      <c r="BRD187" s="180"/>
      <c r="BRE187" s="180"/>
      <c r="BRF187" s="75"/>
      <c r="BRG187" s="66"/>
      <c r="BRH187" s="180"/>
      <c r="BRI187" s="180"/>
      <c r="BRJ187" s="180"/>
      <c r="BRK187" s="180"/>
      <c r="BRL187" s="180"/>
      <c r="BRM187" s="75"/>
      <c r="BRN187" s="66"/>
      <c r="BRO187" s="180"/>
      <c r="BRP187" s="180"/>
      <c r="BRQ187" s="180"/>
      <c r="BRR187" s="180"/>
      <c r="BRS187" s="180"/>
      <c r="BRT187" s="75"/>
      <c r="BRU187" s="66"/>
      <c r="BRV187" s="180"/>
      <c r="BRW187" s="180"/>
      <c r="BRX187" s="180"/>
      <c r="BRY187" s="180"/>
      <c r="BRZ187" s="180"/>
      <c r="BSA187" s="75"/>
      <c r="BSB187" s="66"/>
      <c r="BSC187" s="180"/>
      <c r="BSD187" s="180"/>
      <c r="BSE187" s="180"/>
      <c r="BSF187" s="180"/>
      <c r="BSG187" s="180"/>
      <c r="BSH187" s="75"/>
      <c r="BSI187" s="66"/>
      <c r="BSJ187" s="180"/>
      <c r="BSK187" s="180"/>
      <c r="BSL187" s="180"/>
      <c r="BSM187" s="180"/>
      <c r="BSN187" s="180"/>
      <c r="BSO187" s="75"/>
      <c r="BSP187" s="66"/>
      <c r="BSQ187" s="180"/>
      <c r="BSR187" s="180"/>
      <c r="BSS187" s="180"/>
      <c r="BST187" s="180"/>
      <c r="BSU187" s="180"/>
      <c r="BSV187" s="75"/>
      <c r="BSW187" s="66"/>
      <c r="BSX187" s="180"/>
      <c r="BSY187" s="180"/>
      <c r="BSZ187" s="180"/>
      <c r="BTA187" s="180"/>
      <c r="BTB187" s="180"/>
      <c r="BTC187" s="75"/>
      <c r="BTD187" s="66"/>
      <c r="BTE187" s="180"/>
      <c r="BTF187" s="180"/>
      <c r="BTG187" s="180"/>
      <c r="BTH187" s="180"/>
      <c r="BTI187" s="180"/>
      <c r="BTJ187" s="75"/>
      <c r="BTK187" s="66"/>
      <c r="BTL187" s="180"/>
      <c r="BTM187" s="180"/>
      <c r="BTN187" s="180"/>
      <c r="BTO187" s="180"/>
      <c r="BTP187" s="180"/>
      <c r="BTQ187" s="75"/>
      <c r="BTR187" s="66"/>
      <c r="BTS187" s="180"/>
      <c r="BTT187" s="180"/>
      <c r="BTU187" s="180"/>
      <c r="BTV187" s="180"/>
      <c r="BTW187" s="180"/>
      <c r="BTX187" s="75"/>
      <c r="BTY187" s="66"/>
      <c r="BTZ187" s="180"/>
      <c r="BUA187" s="180"/>
      <c r="BUB187" s="180"/>
      <c r="BUC187" s="180"/>
      <c r="BUD187" s="180"/>
      <c r="BUE187" s="75"/>
      <c r="BUF187" s="66"/>
      <c r="BUG187" s="180"/>
      <c r="BUH187" s="180"/>
      <c r="BUI187" s="180"/>
      <c r="BUJ187" s="180"/>
      <c r="BUK187" s="180"/>
      <c r="BUL187" s="75"/>
      <c r="BUM187" s="66"/>
      <c r="BUN187" s="180"/>
      <c r="BUO187" s="180"/>
      <c r="BUP187" s="180"/>
      <c r="BUQ187" s="180"/>
      <c r="BUR187" s="180"/>
      <c r="BUS187" s="75"/>
      <c r="BUT187" s="66"/>
      <c r="BUU187" s="180"/>
      <c r="BUV187" s="180"/>
      <c r="BUW187" s="180"/>
      <c r="BUX187" s="180"/>
      <c r="BUY187" s="180"/>
      <c r="BUZ187" s="75"/>
      <c r="BVA187" s="66"/>
      <c r="BVB187" s="180"/>
      <c r="BVC187" s="180"/>
      <c r="BVD187" s="180"/>
      <c r="BVE187" s="180"/>
      <c r="BVF187" s="180"/>
      <c r="BVG187" s="75"/>
      <c r="BVH187" s="66"/>
      <c r="BVI187" s="180"/>
      <c r="BVJ187" s="180"/>
      <c r="BVK187" s="180"/>
      <c r="BVL187" s="180"/>
      <c r="BVM187" s="180"/>
      <c r="BVN187" s="75"/>
      <c r="BVO187" s="66"/>
      <c r="BVP187" s="180"/>
      <c r="BVQ187" s="180"/>
      <c r="BVR187" s="180"/>
      <c r="BVS187" s="180"/>
      <c r="BVT187" s="180"/>
      <c r="BVU187" s="75"/>
      <c r="BVV187" s="66"/>
      <c r="BVW187" s="180"/>
      <c r="BVX187" s="180"/>
      <c r="BVY187" s="180"/>
      <c r="BVZ187" s="180"/>
      <c r="BWA187" s="180"/>
      <c r="BWB187" s="75"/>
      <c r="BWC187" s="66"/>
      <c r="BWD187" s="180"/>
      <c r="BWE187" s="180"/>
      <c r="BWF187" s="180"/>
      <c r="BWG187" s="180"/>
      <c r="BWH187" s="180"/>
      <c r="BWI187" s="75"/>
      <c r="BWJ187" s="66"/>
      <c r="BWK187" s="180"/>
      <c r="BWL187" s="180"/>
      <c r="BWM187" s="180"/>
      <c r="BWN187" s="180"/>
      <c r="BWO187" s="180"/>
      <c r="BWP187" s="75"/>
      <c r="BWQ187" s="66"/>
      <c r="BWR187" s="180"/>
      <c r="BWS187" s="180"/>
      <c r="BWT187" s="180"/>
      <c r="BWU187" s="180"/>
      <c r="BWV187" s="180"/>
      <c r="BWW187" s="75"/>
      <c r="BWX187" s="66"/>
      <c r="BWY187" s="180"/>
      <c r="BWZ187" s="180"/>
      <c r="BXA187" s="180"/>
      <c r="BXB187" s="180"/>
      <c r="BXC187" s="180"/>
      <c r="BXD187" s="75"/>
      <c r="BXE187" s="66"/>
      <c r="BXF187" s="180"/>
      <c r="BXG187" s="180"/>
      <c r="BXH187" s="180"/>
      <c r="BXI187" s="180"/>
      <c r="BXJ187" s="180"/>
      <c r="BXK187" s="75"/>
      <c r="BXL187" s="66"/>
      <c r="BXM187" s="180"/>
      <c r="BXN187" s="180"/>
      <c r="BXO187" s="180"/>
      <c r="BXP187" s="180"/>
      <c r="BXQ187" s="180"/>
      <c r="BXR187" s="75"/>
      <c r="BXS187" s="66"/>
      <c r="BXT187" s="180"/>
      <c r="BXU187" s="180"/>
      <c r="BXV187" s="180"/>
      <c r="BXW187" s="180"/>
      <c r="BXX187" s="180"/>
      <c r="BXY187" s="75"/>
      <c r="BXZ187" s="66"/>
      <c r="BYA187" s="180"/>
      <c r="BYB187" s="180"/>
      <c r="BYC187" s="180"/>
      <c r="BYD187" s="180"/>
      <c r="BYE187" s="180"/>
      <c r="BYF187" s="75"/>
      <c r="BYG187" s="66"/>
      <c r="BYH187" s="180"/>
      <c r="BYI187" s="180"/>
      <c r="BYJ187" s="180"/>
      <c r="BYK187" s="180"/>
      <c r="BYL187" s="180"/>
      <c r="BYM187" s="75"/>
      <c r="BYN187" s="66"/>
      <c r="BYO187" s="180"/>
      <c r="BYP187" s="180"/>
      <c r="BYQ187" s="180"/>
      <c r="BYR187" s="180"/>
      <c r="BYS187" s="180"/>
      <c r="BYT187" s="75"/>
      <c r="BYU187" s="66"/>
      <c r="BYV187" s="180"/>
      <c r="BYW187" s="180"/>
      <c r="BYX187" s="180"/>
      <c r="BYY187" s="180"/>
      <c r="BYZ187" s="180"/>
      <c r="BZA187" s="75"/>
      <c r="BZB187" s="66"/>
      <c r="BZC187" s="180"/>
      <c r="BZD187" s="180"/>
      <c r="BZE187" s="180"/>
      <c r="BZF187" s="180"/>
      <c r="BZG187" s="180"/>
      <c r="BZH187" s="75"/>
      <c r="BZI187" s="66"/>
      <c r="BZJ187" s="180"/>
      <c r="BZK187" s="180"/>
      <c r="BZL187" s="180"/>
      <c r="BZM187" s="180"/>
      <c r="BZN187" s="180"/>
      <c r="BZO187" s="75"/>
      <c r="BZP187" s="66"/>
      <c r="BZQ187" s="180"/>
      <c r="BZR187" s="180"/>
      <c r="BZS187" s="180"/>
      <c r="BZT187" s="180"/>
      <c r="BZU187" s="180"/>
      <c r="BZV187" s="75"/>
      <c r="BZW187" s="66"/>
      <c r="BZX187" s="180"/>
      <c r="BZY187" s="180"/>
      <c r="BZZ187" s="180"/>
      <c r="CAA187" s="180"/>
      <c r="CAB187" s="180"/>
      <c r="CAC187" s="75"/>
      <c r="CAD187" s="66"/>
      <c r="CAE187" s="180"/>
      <c r="CAF187" s="180"/>
      <c r="CAG187" s="180"/>
      <c r="CAH187" s="180"/>
      <c r="CAI187" s="180"/>
      <c r="CAJ187" s="75"/>
      <c r="CAK187" s="66"/>
      <c r="CAL187" s="180"/>
      <c r="CAM187" s="180"/>
      <c r="CAN187" s="180"/>
      <c r="CAO187" s="180"/>
      <c r="CAP187" s="180"/>
      <c r="CAQ187" s="75"/>
      <c r="CAR187" s="66"/>
      <c r="CAS187" s="180"/>
      <c r="CAT187" s="180"/>
      <c r="CAU187" s="180"/>
      <c r="CAV187" s="180"/>
      <c r="CAW187" s="180"/>
      <c r="CAX187" s="75"/>
      <c r="CAY187" s="66"/>
      <c r="CAZ187" s="180"/>
      <c r="CBA187" s="180"/>
      <c r="CBB187" s="180"/>
      <c r="CBC187" s="180"/>
      <c r="CBD187" s="180"/>
      <c r="CBE187" s="75"/>
      <c r="CBF187" s="66"/>
      <c r="CBG187" s="180"/>
      <c r="CBH187" s="180"/>
      <c r="CBI187" s="180"/>
      <c r="CBJ187" s="180"/>
      <c r="CBK187" s="180"/>
      <c r="CBL187" s="75"/>
      <c r="CBM187" s="66"/>
      <c r="CBN187" s="180"/>
      <c r="CBO187" s="180"/>
      <c r="CBP187" s="180"/>
      <c r="CBQ187" s="180"/>
      <c r="CBR187" s="180"/>
      <c r="CBS187" s="75"/>
      <c r="CBT187" s="66"/>
      <c r="CBU187" s="180"/>
      <c r="CBV187" s="180"/>
      <c r="CBW187" s="180"/>
      <c r="CBX187" s="180"/>
      <c r="CBY187" s="180"/>
      <c r="CBZ187" s="75"/>
      <c r="CCA187" s="66"/>
      <c r="CCB187" s="180"/>
      <c r="CCC187" s="180"/>
      <c r="CCD187" s="180"/>
      <c r="CCE187" s="180"/>
      <c r="CCF187" s="180"/>
      <c r="CCG187" s="75"/>
      <c r="CCH187" s="66"/>
      <c r="CCI187" s="180"/>
      <c r="CCJ187" s="180"/>
      <c r="CCK187" s="180"/>
      <c r="CCL187" s="180"/>
      <c r="CCM187" s="180"/>
      <c r="CCN187" s="75"/>
      <c r="CCO187" s="66"/>
      <c r="CCP187" s="180"/>
      <c r="CCQ187" s="180"/>
      <c r="CCR187" s="180"/>
      <c r="CCS187" s="180"/>
      <c r="CCT187" s="180"/>
      <c r="CCU187" s="75"/>
      <c r="CCV187" s="66"/>
      <c r="CCW187" s="180"/>
      <c r="CCX187" s="180"/>
      <c r="CCY187" s="180"/>
      <c r="CCZ187" s="180"/>
      <c r="CDA187" s="180"/>
      <c r="CDB187" s="75"/>
      <c r="CDC187" s="66"/>
      <c r="CDD187" s="180"/>
      <c r="CDE187" s="180"/>
      <c r="CDF187" s="180"/>
      <c r="CDG187" s="180"/>
      <c r="CDH187" s="180"/>
      <c r="CDI187" s="75"/>
      <c r="CDJ187" s="66"/>
      <c r="CDK187" s="180"/>
      <c r="CDL187" s="180"/>
      <c r="CDM187" s="180"/>
      <c r="CDN187" s="180"/>
      <c r="CDO187" s="180"/>
      <c r="CDP187" s="75"/>
      <c r="CDQ187" s="66"/>
      <c r="CDR187" s="180"/>
      <c r="CDS187" s="180"/>
      <c r="CDT187" s="180"/>
      <c r="CDU187" s="180"/>
      <c r="CDV187" s="180"/>
      <c r="CDW187" s="75"/>
      <c r="CDX187" s="66"/>
      <c r="CDY187" s="180"/>
      <c r="CDZ187" s="180"/>
      <c r="CEA187" s="180"/>
      <c r="CEB187" s="180"/>
      <c r="CEC187" s="180"/>
      <c r="CED187" s="75"/>
      <c r="CEE187" s="66"/>
      <c r="CEF187" s="180"/>
      <c r="CEG187" s="180"/>
      <c r="CEH187" s="180"/>
      <c r="CEI187" s="180"/>
      <c r="CEJ187" s="180"/>
      <c r="CEK187" s="75"/>
      <c r="CEL187" s="66"/>
      <c r="CEM187" s="180"/>
      <c r="CEN187" s="180"/>
      <c r="CEO187" s="180"/>
      <c r="CEP187" s="180"/>
      <c r="CEQ187" s="180"/>
      <c r="CER187" s="75"/>
      <c r="CES187" s="66"/>
      <c r="CET187" s="180"/>
      <c r="CEU187" s="180"/>
      <c r="CEV187" s="180"/>
      <c r="CEW187" s="180"/>
      <c r="CEX187" s="180"/>
      <c r="CEY187" s="75"/>
      <c r="CEZ187" s="66"/>
      <c r="CFA187" s="180"/>
      <c r="CFB187" s="180"/>
      <c r="CFC187" s="180"/>
      <c r="CFD187" s="180"/>
      <c r="CFE187" s="180"/>
      <c r="CFF187" s="75"/>
      <c r="CFG187" s="66"/>
      <c r="CFH187" s="180"/>
      <c r="CFI187" s="180"/>
      <c r="CFJ187" s="180"/>
      <c r="CFK187" s="180"/>
      <c r="CFL187" s="180"/>
      <c r="CFM187" s="75"/>
      <c r="CFN187" s="66"/>
      <c r="CFO187" s="180"/>
      <c r="CFP187" s="180"/>
      <c r="CFQ187" s="180"/>
      <c r="CFR187" s="180"/>
      <c r="CFS187" s="180"/>
      <c r="CFT187" s="75"/>
      <c r="CFU187" s="66"/>
      <c r="CFV187" s="180"/>
      <c r="CFW187" s="180"/>
      <c r="CFX187" s="180"/>
      <c r="CFY187" s="180"/>
      <c r="CFZ187" s="180"/>
      <c r="CGA187" s="75"/>
      <c r="CGB187" s="66"/>
      <c r="CGC187" s="180"/>
      <c r="CGD187" s="180"/>
      <c r="CGE187" s="180"/>
      <c r="CGF187" s="180"/>
      <c r="CGG187" s="180"/>
      <c r="CGH187" s="75"/>
      <c r="CGI187" s="66"/>
      <c r="CGJ187" s="180"/>
      <c r="CGK187" s="180"/>
      <c r="CGL187" s="180"/>
      <c r="CGM187" s="180"/>
      <c r="CGN187" s="180"/>
      <c r="CGO187" s="75"/>
      <c r="CGP187" s="66"/>
      <c r="CGQ187" s="180"/>
      <c r="CGR187" s="180"/>
      <c r="CGS187" s="180"/>
      <c r="CGT187" s="180"/>
      <c r="CGU187" s="180"/>
      <c r="CGV187" s="75"/>
      <c r="CGW187" s="66"/>
      <c r="CGX187" s="180"/>
      <c r="CGY187" s="180"/>
      <c r="CGZ187" s="180"/>
      <c r="CHA187" s="180"/>
      <c r="CHB187" s="180"/>
      <c r="CHC187" s="75"/>
      <c r="CHD187" s="66"/>
      <c r="CHE187" s="180"/>
      <c r="CHF187" s="180"/>
      <c r="CHG187" s="180"/>
      <c r="CHH187" s="180"/>
      <c r="CHI187" s="180"/>
      <c r="CHJ187" s="75"/>
      <c r="CHK187" s="66"/>
      <c r="CHL187" s="180"/>
      <c r="CHM187" s="180"/>
      <c r="CHN187" s="180"/>
      <c r="CHO187" s="180"/>
      <c r="CHP187" s="180"/>
      <c r="CHQ187" s="75"/>
      <c r="CHR187" s="66"/>
      <c r="CHS187" s="180"/>
      <c r="CHT187" s="180"/>
      <c r="CHU187" s="180"/>
      <c r="CHV187" s="180"/>
      <c r="CHW187" s="180"/>
      <c r="CHX187" s="75"/>
      <c r="CHY187" s="66"/>
      <c r="CHZ187" s="180"/>
      <c r="CIA187" s="180"/>
      <c r="CIB187" s="180"/>
      <c r="CIC187" s="180"/>
      <c r="CID187" s="180"/>
      <c r="CIE187" s="75"/>
      <c r="CIF187" s="66"/>
      <c r="CIG187" s="180"/>
      <c r="CIH187" s="180"/>
      <c r="CII187" s="180"/>
      <c r="CIJ187" s="180"/>
      <c r="CIK187" s="180"/>
      <c r="CIL187" s="75"/>
      <c r="CIM187" s="66"/>
      <c r="CIN187" s="180"/>
      <c r="CIO187" s="180"/>
      <c r="CIP187" s="180"/>
      <c r="CIQ187" s="180"/>
      <c r="CIR187" s="180"/>
      <c r="CIS187" s="75"/>
      <c r="CIT187" s="66"/>
      <c r="CIU187" s="180"/>
      <c r="CIV187" s="180"/>
      <c r="CIW187" s="180"/>
      <c r="CIX187" s="180"/>
      <c r="CIY187" s="180"/>
      <c r="CIZ187" s="75"/>
      <c r="CJA187" s="66"/>
      <c r="CJB187" s="180"/>
      <c r="CJC187" s="180"/>
      <c r="CJD187" s="180"/>
      <c r="CJE187" s="180"/>
      <c r="CJF187" s="180"/>
      <c r="CJG187" s="75"/>
      <c r="CJH187" s="66"/>
      <c r="CJI187" s="180"/>
      <c r="CJJ187" s="180"/>
      <c r="CJK187" s="180"/>
      <c r="CJL187" s="180"/>
      <c r="CJM187" s="180"/>
      <c r="CJN187" s="75"/>
      <c r="CJO187" s="66"/>
      <c r="CJP187" s="180"/>
      <c r="CJQ187" s="180"/>
      <c r="CJR187" s="180"/>
      <c r="CJS187" s="180"/>
      <c r="CJT187" s="180"/>
      <c r="CJU187" s="75"/>
      <c r="CJV187" s="66"/>
      <c r="CJW187" s="180"/>
      <c r="CJX187" s="180"/>
      <c r="CJY187" s="180"/>
      <c r="CJZ187" s="180"/>
      <c r="CKA187" s="180"/>
      <c r="CKB187" s="75"/>
      <c r="CKC187" s="66"/>
      <c r="CKD187" s="180"/>
      <c r="CKE187" s="180"/>
      <c r="CKF187" s="180"/>
      <c r="CKG187" s="180"/>
      <c r="CKH187" s="180"/>
      <c r="CKI187" s="75"/>
      <c r="CKJ187" s="66"/>
      <c r="CKK187" s="180"/>
      <c r="CKL187" s="180"/>
      <c r="CKM187" s="180"/>
      <c r="CKN187" s="180"/>
      <c r="CKO187" s="180"/>
      <c r="CKP187" s="75"/>
      <c r="CKQ187" s="66"/>
      <c r="CKR187" s="180"/>
      <c r="CKS187" s="180"/>
      <c r="CKT187" s="180"/>
      <c r="CKU187" s="180"/>
      <c r="CKV187" s="180"/>
      <c r="CKW187" s="75"/>
      <c r="CKX187" s="66"/>
      <c r="CKY187" s="180"/>
      <c r="CKZ187" s="180"/>
      <c r="CLA187" s="180"/>
      <c r="CLB187" s="180"/>
      <c r="CLC187" s="180"/>
      <c r="CLD187" s="75"/>
      <c r="CLE187" s="66"/>
      <c r="CLF187" s="180"/>
      <c r="CLG187" s="180"/>
      <c r="CLH187" s="180"/>
      <c r="CLI187" s="180"/>
      <c r="CLJ187" s="180"/>
      <c r="CLK187" s="75"/>
      <c r="CLL187" s="66"/>
      <c r="CLM187" s="180"/>
      <c r="CLN187" s="180"/>
      <c r="CLO187" s="180"/>
      <c r="CLP187" s="180"/>
      <c r="CLQ187" s="180"/>
      <c r="CLR187" s="75"/>
      <c r="CLS187" s="66"/>
      <c r="CLT187" s="180"/>
      <c r="CLU187" s="180"/>
      <c r="CLV187" s="180"/>
      <c r="CLW187" s="180"/>
      <c r="CLX187" s="180"/>
      <c r="CLY187" s="75"/>
      <c r="CLZ187" s="66"/>
      <c r="CMA187" s="180"/>
      <c r="CMB187" s="180"/>
      <c r="CMC187" s="180"/>
      <c r="CMD187" s="180"/>
      <c r="CME187" s="180"/>
      <c r="CMF187" s="75"/>
      <c r="CMG187" s="66"/>
      <c r="CMH187" s="180"/>
      <c r="CMI187" s="180"/>
      <c r="CMJ187" s="180"/>
      <c r="CMK187" s="180"/>
      <c r="CML187" s="180"/>
      <c r="CMM187" s="75"/>
      <c r="CMN187" s="66"/>
      <c r="CMO187" s="180"/>
      <c r="CMP187" s="180"/>
      <c r="CMQ187" s="180"/>
      <c r="CMR187" s="180"/>
      <c r="CMS187" s="180"/>
      <c r="CMT187" s="75"/>
      <c r="CMU187" s="66"/>
      <c r="CMV187" s="180"/>
      <c r="CMW187" s="180"/>
      <c r="CMX187" s="180"/>
      <c r="CMY187" s="180"/>
      <c r="CMZ187" s="180"/>
      <c r="CNA187" s="75"/>
      <c r="CNB187" s="66"/>
      <c r="CNC187" s="180"/>
      <c r="CND187" s="180"/>
      <c r="CNE187" s="180"/>
      <c r="CNF187" s="180"/>
      <c r="CNG187" s="180"/>
      <c r="CNH187" s="75"/>
      <c r="CNI187" s="66"/>
      <c r="CNJ187" s="180"/>
      <c r="CNK187" s="180"/>
      <c r="CNL187" s="180"/>
      <c r="CNM187" s="180"/>
      <c r="CNN187" s="180"/>
      <c r="CNO187" s="75"/>
      <c r="CNP187" s="66"/>
      <c r="CNQ187" s="180"/>
      <c r="CNR187" s="180"/>
      <c r="CNS187" s="180"/>
      <c r="CNT187" s="180"/>
      <c r="CNU187" s="180"/>
      <c r="CNV187" s="75"/>
      <c r="CNW187" s="66"/>
      <c r="CNX187" s="180"/>
      <c r="CNY187" s="180"/>
      <c r="CNZ187" s="180"/>
      <c r="COA187" s="180"/>
      <c r="COB187" s="180"/>
      <c r="COC187" s="75"/>
      <c r="COD187" s="66"/>
      <c r="COE187" s="180"/>
      <c r="COF187" s="180"/>
      <c r="COG187" s="180"/>
      <c r="COH187" s="180"/>
      <c r="COI187" s="180"/>
      <c r="COJ187" s="75"/>
      <c r="COK187" s="66"/>
      <c r="COL187" s="180"/>
      <c r="COM187" s="180"/>
      <c r="CON187" s="180"/>
      <c r="COO187" s="180"/>
      <c r="COP187" s="180"/>
      <c r="COQ187" s="75"/>
      <c r="COR187" s="66"/>
      <c r="COS187" s="180"/>
      <c r="COT187" s="180"/>
      <c r="COU187" s="180"/>
      <c r="COV187" s="180"/>
      <c r="COW187" s="180"/>
      <c r="COX187" s="75"/>
      <c r="COY187" s="66"/>
      <c r="COZ187" s="180"/>
      <c r="CPA187" s="180"/>
      <c r="CPB187" s="180"/>
      <c r="CPC187" s="180"/>
      <c r="CPD187" s="180"/>
      <c r="CPE187" s="75"/>
      <c r="CPF187" s="66"/>
      <c r="CPG187" s="180"/>
      <c r="CPH187" s="180"/>
      <c r="CPI187" s="180"/>
      <c r="CPJ187" s="180"/>
      <c r="CPK187" s="180"/>
      <c r="CPL187" s="75"/>
      <c r="CPM187" s="66"/>
      <c r="CPN187" s="180"/>
      <c r="CPO187" s="180"/>
      <c r="CPP187" s="180"/>
      <c r="CPQ187" s="180"/>
      <c r="CPR187" s="180"/>
      <c r="CPS187" s="75"/>
      <c r="CPT187" s="66"/>
      <c r="CPU187" s="180"/>
      <c r="CPV187" s="180"/>
      <c r="CPW187" s="180"/>
      <c r="CPX187" s="180"/>
      <c r="CPY187" s="180"/>
      <c r="CPZ187" s="75"/>
      <c r="CQA187" s="66"/>
      <c r="CQB187" s="180"/>
      <c r="CQC187" s="180"/>
      <c r="CQD187" s="180"/>
      <c r="CQE187" s="180"/>
      <c r="CQF187" s="180"/>
      <c r="CQG187" s="75"/>
      <c r="CQH187" s="66"/>
      <c r="CQI187" s="180"/>
      <c r="CQJ187" s="180"/>
      <c r="CQK187" s="180"/>
      <c r="CQL187" s="180"/>
      <c r="CQM187" s="180"/>
      <c r="CQN187" s="75"/>
      <c r="CQO187" s="66"/>
      <c r="CQP187" s="180"/>
      <c r="CQQ187" s="180"/>
      <c r="CQR187" s="180"/>
      <c r="CQS187" s="180"/>
      <c r="CQT187" s="180"/>
      <c r="CQU187" s="75"/>
      <c r="CQV187" s="66"/>
      <c r="CQW187" s="180"/>
      <c r="CQX187" s="180"/>
      <c r="CQY187" s="180"/>
      <c r="CQZ187" s="180"/>
      <c r="CRA187" s="180"/>
      <c r="CRB187" s="75"/>
      <c r="CRC187" s="66"/>
      <c r="CRD187" s="180"/>
      <c r="CRE187" s="180"/>
      <c r="CRF187" s="180"/>
      <c r="CRG187" s="180"/>
      <c r="CRH187" s="180"/>
      <c r="CRI187" s="75"/>
      <c r="CRJ187" s="66"/>
      <c r="CRK187" s="180"/>
      <c r="CRL187" s="180"/>
      <c r="CRM187" s="180"/>
      <c r="CRN187" s="180"/>
      <c r="CRO187" s="180"/>
      <c r="CRP187" s="75"/>
      <c r="CRQ187" s="66"/>
      <c r="CRR187" s="180"/>
      <c r="CRS187" s="180"/>
      <c r="CRT187" s="180"/>
      <c r="CRU187" s="180"/>
      <c r="CRV187" s="180"/>
      <c r="CRW187" s="75"/>
      <c r="CRX187" s="66"/>
      <c r="CRY187" s="180"/>
      <c r="CRZ187" s="180"/>
      <c r="CSA187" s="180"/>
      <c r="CSB187" s="180"/>
      <c r="CSC187" s="180"/>
      <c r="CSD187" s="75"/>
      <c r="CSE187" s="66"/>
      <c r="CSF187" s="180"/>
      <c r="CSG187" s="180"/>
      <c r="CSH187" s="180"/>
      <c r="CSI187" s="180"/>
      <c r="CSJ187" s="180"/>
      <c r="CSK187" s="75"/>
      <c r="CSL187" s="66"/>
      <c r="CSM187" s="180"/>
      <c r="CSN187" s="180"/>
      <c r="CSO187" s="180"/>
      <c r="CSP187" s="180"/>
      <c r="CSQ187" s="180"/>
      <c r="CSR187" s="75"/>
      <c r="CSS187" s="66"/>
      <c r="CST187" s="180"/>
      <c r="CSU187" s="180"/>
      <c r="CSV187" s="180"/>
      <c r="CSW187" s="180"/>
      <c r="CSX187" s="180"/>
      <c r="CSY187" s="75"/>
      <c r="CSZ187" s="66"/>
      <c r="CTA187" s="180"/>
      <c r="CTB187" s="180"/>
      <c r="CTC187" s="180"/>
      <c r="CTD187" s="180"/>
      <c r="CTE187" s="180"/>
      <c r="CTF187" s="75"/>
      <c r="CTG187" s="66"/>
      <c r="CTH187" s="180"/>
      <c r="CTI187" s="180"/>
      <c r="CTJ187" s="180"/>
      <c r="CTK187" s="180"/>
      <c r="CTL187" s="180"/>
      <c r="CTM187" s="75"/>
      <c r="CTN187" s="66"/>
      <c r="CTO187" s="180"/>
      <c r="CTP187" s="180"/>
      <c r="CTQ187" s="180"/>
      <c r="CTR187" s="180"/>
      <c r="CTS187" s="180"/>
      <c r="CTT187" s="75"/>
      <c r="CTU187" s="66"/>
      <c r="CTV187" s="180"/>
      <c r="CTW187" s="180"/>
      <c r="CTX187" s="180"/>
      <c r="CTY187" s="180"/>
      <c r="CTZ187" s="180"/>
      <c r="CUA187" s="75"/>
      <c r="CUB187" s="66"/>
      <c r="CUC187" s="180"/>
      <c r="CUD187" s="180"/>
      <c r="CUE187" s="180"/>
      <c r="CUF187" s="180"/>
      <c r="CUG187" s="180"/>
      <c r="CUH187" s="75"/>
      <c r="CUI187" s="66"/>
      <c r="CUJ187" s="180"/>
      <c r="CUK187" s="180"/>
      <c r="CUL187" s="180"/>
      <c r="CUM187" s="180"/>
      <c r="CUN187" s="180"/>
      <c r="CUO187" s="75"/>
      <c r="CUP187" s="66"/>
      <c r="CUQ187" s="180"/>
      <c r="CUR187" s="180"/>
      <c r="CUS187" s="180"/>
      <c r="CUT187" s="180"/>
      <c r="CUU187" s="180"/>
      <c r="CUV187" s="75"/>
      <c r="CUW187" s="66"/>
      <c r="CUX187" s="180"/>
      <c r="CUY187" s="180"/>
      <c r="CUZ187" s="180"/>
      <c r="CVA187" s="180"/>
      <c r="CVB187" s="180"/>
      <c r="CVC187" s="75"/>
      <c r="CVD187" s="66"/>
      <c r="CVE187" s="180"/>
      <c r="CVF187" s="180"/>
      <c r="CVG187" s="180"/>
      <c r="CVH187" s="180"/>
      <c r="CVI187" s="180"/>
      <c r="CVJ187" s="75"/>
      <c r="CVK187" s="66"/>
      <c r="CVL187" s="180"/>
      <c r="CVM187" s="180"/>
      <c r="CVN187" s="180"/>
      <c r="CVO187" s="180"/>
      <c r="CVP187" s="180"/>
      <c r="CVQ187" s="75"/>
      <c r="CVR187" s="66"/>
      <c r="CVS187" s="180"/>
      <c r="CVT187" s="180"/>
      <c r="CVU187" s="180"/>
      <c r="CVV187" s="180"/>
      <c r="CVW187" s="180"/>
      <c r="CVX187" s="75"/>
      <c r="CVY187" s="66"/>
      <c r="CVZ187" s="180"/>
      <c r="CWA187" s="180"/>
      <c r="CWB187" s="180"/>
      <c r="CWC187" s="180"/>
      <c r="CWD187" s="180"/>
      <c r="CWE187" s="75"/>
      <c r="CWF187" s="66"/>
      <c r="CWG187" s="180"/>
      <c r="CWH187" s="180"/>
      <c r="CWI187" s="180"/>
      <c r="CWJ187" s="180"/>
      <c r="CWK187" s="180"/>
      <c r="CWL187" s="75"/>
      <c r="CWM187" s="66"/>
      <c r="CWN187" s="180"/>
      <c r="CWO187" s="180"/>
      <c r="CWP187" s="180"/>
      <c r="CWQ187" s="180"/>
      <c r="CWR187" s="180"/>
      <c r="CWS187" s="75"/>
      <c r="CWT187" s="66"/>
      <c r="CWU187" s="180"/>
      <c r="CWV187" s="180"/>
      <c r="CWW187" s="180"/>
      <c r="CWX187" s="180"/>
      <c r="CWY187" s="180"/>
      <c r="CWZ187" s="75"/>
      <c r="CXA187" s="66"/>
      <c r="CXB187" s="180"/>
      <c r="CXC187" s="180"/>
      <c r="CXD187" s="180"/>
      <c r="CXE187" s="180"/>
      <c r="CXF187" s="180"/>
      <c r="CXG187" s="75"/>
      <c r="CXH187" s="66"/>
      <c r="CXI187" s="180"/>
      <c r="CXJ187" s="180"/>
      <c r="CXK187" s="180"/>
      <c r="CXL187" s="180"/>
      <c r="CXM187" s="180"/>
      <c r="CXN187" s="75"/>
      <c r="CXO187" s="66"/>
      <c r="CXP187" s="180"/>
      <c r="CXQ187" s="180"/>
      <c r="CXR187" s="180"/>
      <c r="CXS187" s="180"/>
      <c r="CXT187" s="180"/>
      <c r="CXU187" s="75"/>
      <c r="CXV187" s="66"/>
      <c r="CXW187" s="180"/>
      <c r="CXX187" s="180"/>
      <c r="CXY187" s="180"/>
      <c r="CXZ187" s="180"/>
      <c r="CYA187" s="180"/>
      <c r="CYB187" s="75"/>
      <c r="CYC187" s="66"/>
      <c r="CYD187" s="180"/>
      <c r="CYE187" s="180"/>
      <c r="CYF187" s="180"/>
      <c r="CYG187" s="180"/>
      <c r="CYH187" s="180"/>
      <c r="CYI187" s="75"/>
      <c r="CYJ187" s="66"/>
      <c r="CYK187" s="180"/>
      <c r="CYL187" s="180"/>
      <c r="CYM187" s="180"/>
      <c r="CYN187" s="180"/>
      <c r="CYO187" s="180"/>
      <c r="CYP187" s="75"/>
      <c r="CYQ187" s="66"/>
      <c r="CYR187" s="180"/>
      <c r="CYS187" s="180"/>
      <c r="CYT187" s="180"/>
      <c r="CYU187" s="180"/>
      <c r="CYV187" s="180"/>
      <c r="CYW187" s="75"/>
      <c r="CYX187" s="66"/>
      <c r="CYY187" s="180"/>
      <c r="CYZ187" s="180"/>
      <c r="CZA187" s="180"/>
      <c r="CZB187" s="180"/>
      <c r="CZC187" s="180"/>
      <c r="CZD187" s="75"/>
      <c r="CZE187" s="66"/>
      <c r="CZF187" s="180"/>
      <c r="CZG187" s="180"/>
      <c r="CZH187" s="180"/>
      <c r="CZI187" s="180"/>
      <c r="CZJ187" s="180"/>
      <c r="CZK187" s="75"/>
      <c r="CZL187" s="66"/>
      <c r="CZM187" s="180"/>
      <c r="CZN187" s="180"/>
      <c r="CZO187" s="180"/>
      <c r="CZP187" s="180"/>
      <c r="CZQ187" s="180"/>
      <c r="CZR187" s="75"/>
      <c r="CZS187" s="66"/>
      <c r="CZT187" s="180"/>
      <c r="CZU187" s="180"/>
      <c r="CZV187" s="180"/>
      <c r="CZW187" s="180"/>
      <c r="CZX187" s="180"/>
      <c r="CZY187" s="75"/>
      <c r="CZZ187" s="66"/>
      <c r="DAA187" s="180"/>
      <c r="DAB187" s="180"/>
      <c r="DAC187" s="180"/>
      <c r="DAD187" s="180"/>
      <c r="DAE187" s="180"/>
      <c r="DAF187" s="75"/>
      <c r="DAG187" s="66"/>
      <c r="DAH187" s="180"/>
      <c r="DAI187" s="180"/>
      <c r="DAJ187" s="180"/>
      <c r="DAK187" s="180"/>
      <c r="DAL187" s="180"/>
      <c r="DAM187" s="75"/>
      <c r="DAN187" s="66"/>
      <c r="DAO187" s="180"/>
      <c r="DAP187" s="180"/>
      <c r="DAQ187" s="180"/>
      <c r="DAR187" s="180"/>
      <c r="DAS187" s="180"/>
      <c r="DAT187" s="75"/>
      <c r="DAU187" s="66"/>
      <c r="DAV187" s="180"/>
      <c r="DAW187" s="180"/>
      <c r="DAX187" s="180"/>
      <c r="DAY187" s="180"/>
      <c r="DAZ187" s="180"/>
      <c r="DBA187" s="75"/>
      <c r="DBB187" s="66"/>
      <c r="DBC187" s="180"/>
      <c r="DBD187" s="180"/>
      <c r="DBE187" s="180"/>
      <c r="DBF187" s="180"/>
      <c r="DBG187" s="180"/>
      <c r="DBH187" s="75"/>
      <c r="DBI187" s="66"/>
      <c r="DBJ187" s="180"/>
      <c r="DBK187" s="180"/>
      <c r="DBL187" s="180"/>
      <c r="DBM187" s="180"/>
      <c r="DBN187" s="180"/>
      <c r="DBO187" s="75"/>
      <c r="DBP187" s="66"/>
      <c r="DBQ187" s="180"/>
      <c r="DBR187" s="180"/>
      <c r="DBS187" s="180"/>
      <c r="DBT187" s="180"/>
      <c r="DBU187" s="180"/>
      <c r="DBV187" s="75"/>
      <c r="DBW187" s="66"/>
      <c r="DBX187" s="180"/>
      <c r="DBY187" s="180"/>
      <c r="DBZ187" s="180"/>
      <c r="DCA187" s="180"/>
      <c r="DCB187" s="180"/>
      <c r="DCC187" s="75"/>
      <c r="DCD187" s="66"/>
      <c r="DCE187" s="180"/>
      <c r="DCF187" s="180"/>
      <c r="DCG187" s="180"/>
      <c r="DCH187" s="180"/>
      <c r="DCI187" s="180"/>
      <c r="DCJ187" s="75"/>
      <c r="DCK187" s="66"/>
      <c r="DCL187" s="180"/>
      <c r="DCM187" s="180"/>
      <c r="DCN187" s="180"/>
      <c r="DCO187" s="180"/>
      <c r="DCP187" s="180"/>
      <c r="DCQ187" s="75"/>
      <c r="DCR187" s="66"/>
      <c r="DCS187" s="180"/>
      <c r="DCT187" s="180"/>
      <c r="DCU187" s="180"/>
      <c r="DCV187" s="180"/>
      <c r="DCW187" s="180"/>
      <c r="DCX187" s="75"/>
      <c r="DCY187" s="66"/>
      <c r="DCZ187" s="180"/>
      <c r="DDA187" s="180"/>
      <c r="DDB187" s="180"/>
      <c r="DDC187" s="180"/>
      <c r="DDD187" s="180"/>
      <c r="DDE187" s="75"/>
      <c r="DDF187" s="66"/>
      <c r="DDG187" s="180"/>
      <c r="DDH187" s="180"/>
      <c r="DDI187" s="180"/>
      <c r="DDJ187" s="180"/>
      <c r="DDK187" s="180"/>
      <c r="DDL187" s="75"/>
      <c r="DDM187" s="66"/>
      <c r="DDN187" s="180"/>
      <c r="DDO187" s="180"/>
      <c r="DDP187" s="180"/>
      <c r="DDQ187" s="180"/>
      <c r="DDR187" s="180"/>
      <c r="DDS187" s="75"/>
      <c r="DDT187" s="66"/>
      <c r="DDU187" s="180"/>
      <c r="DDV187" s="180"/>
      <c r="DDW187" s="180"/>
      <c r="DDX187" s="180"/>
      <c r="DDY187" s="180"/>
      <c r="DDZ187" s="75"/>
      <c r="DEA187" s="66"/>
      <c r="DEB187" s="180"/>
      <c r="DEC187" s="180"/>
      <c r="DED187" s="180"/>
      <c r="DEE187" s="180"/>
      <c r="DEF187" s="180"/>
      <c r="DEG187" s="75"/>
      <c r="DEH187" s="66"/>
      <c r="DEI187" s="180"/>
      <c r="DEJ187" s="180"/>
      <c r="DEK187" s="180"/>
      <c r="DEL187" s="180"/>
      <c r="DEM187" s="180"/>
      <c r="DEN187" s="75"/>
      <c r="DEO187" s="66"/>
      <c r="DEP187" s="180"/>
      <c r="DEQ187" s="180"/>
      <c r="DER187" s="180"/>
      <c r="DES187" s="180"/>
      <c r="DET187" s="180"/>
      <c r="DEU187" s="75"/>
      <c r="DEV187" s="66"/>
      <c r="DEW187" s="180"/>
      <c r="DEX187" s="180"/>
      <c r="DEY187" s="180"/>
      <c r="DEZ187" s="180"/>
      <c r="DFA187" s="180"/>
      <c r="DFB187" s="75"/>
      <c r="DFC187" s="66"/>
      <c r="DFD187" s="180"/>
      <c r="DFE187" s="180"/>
      <c r="DFF187" s="180"/>
      <c r="DFG187" s="180"/>
      <c r="DFH187" s="180"/>
      <c r="DFI187" s="75"/>
      <c r="DFJ187" s="66"/>
      <c r="DFK187" s="180"/>
      <c r="DFL187" s="180"/>
      <c r="DFM187" s="180"/>
      <c r="DFN187" s="180"/>
      <c r="DFO187" s="180"/>
      <c r="DFP187" s="75"/>
      <c r="DFQ187" s="66"/>
      <c r="DFR187" s="180"/>
      <c r="DFS187" s="180"/>
      <c r="DFT187" s="180"/>
      <c r="DFU187" s="180"/>
      <c r="DFV187" s="180"/>
      <c r="DFW187" s="75"/>
      <c r="DFX187" s="66"/>
      <c r="DFY187" s="180"/>
      <c r="DFZ187" s="180"/>
      <c r="DGA187" s="180"/>
      <c r="DGB187" s="180"/>
      <c r="DGC187" s="180"/>
      <c r="DGD187" s="75"/>
      <c r="DGE187" s="66"/>
      <c r="DGF187" s="180"/>
      <c r="DGG187" s="180"/>
      <c r="DGH187" s="180"/>
      <c r="DGI187" s="180"/>
      <c r="DGJ187" s="180"/>
      <c r="DGK187" s="75"/>
      <c r="DGL187" s="66"/>
      <c r="DGM187" s="180"/>
      <c r="DGN187" s="180"/>
      <c r="DGO187" s="180"/>
      <c r="DGP187" s="180"/>
      <c r="DGQ187" s="180"/>
      <c r="DGR187" s="75"/>
      <c r="DGS187" s="66"/>
      <c r="DGT187" s="180"/>
      <c r="DGU187" s="180"/>
      <c r="DGV187" s="180"/>
      <c r="DGW187" s="180"/>
      <c r="DGX187" s="180"/>
      <c r="DGY187" s="75"/>
      <c r="DGZ187" s="66"/>
      <c r="DHA187" s="180"/>
      <c r="DHB187" s="180"/>
      <c r="DHC187" s="180"/>
      <c r="DHD187" s="180"/>
      <c r="DHE187" s="180"/>
      <c r="DHF187" s="75"/>
      <c r="DHG187" s="66"/>
      <c r="DHH187" s="180"/>
      <c r="DHI187" s="180"/>
      <c r="DHJ187" s="180"/>
      <c r="DHK187" s="180"/>
      <c r="DHL187" s="180"/>
      <c r="DHM187" s="75"/>
      <c r="DHN187" s="66"/>
      <c r="DHO187" s="180"/>
      <c r="DHP187" s="180"/>
      <c r="DHQ187" s="180"/>
      <c r="DHR187" s="180"/>
      <c r="DHS187" s="180"/>
      <c r="DHT187" s="75"/>
      <c r="DHU187" s="66"/>
      <c r="DHV187" s="180"/>
      <c r="DHW187" s="180"/>
      <c r="DHX187" s="180"/>
      <c r="DHY187" s="180"/>
      <c r="DHZ187" s="180"/>
      <c r="DIA187" s="75"/>
      <c r="DIB187" s="66"/>
      <c r="DIC187" s="180"/>
      <c r="DID187" s="180"/>
      <c r="DIE187" s="180"/>
      <c r="DIF187" s="180"/>
      <c r="DIG187" s="180"/>
      <c r="DIH187" s="75"/>
      <c r="DII187" s="66"/>
      <c r="DIJ187" s="180"/>
      <c r="DIK187" s="180"/>
      <c r="DIL187" s="180"/>
      <c r="DIM187" s="180"/>
      <c r="DIN187" s="180"/>
      <c r="DIO187" s="75"/>
      <c r="DIP187" s="66"/>
      <c r="DIQ187" s="180"/>
      <c r="DIR187" s="180"/>
      <c r="DIS187" s="180"/>
      <c r="DIT187" s="180"/>
      <c r="DIU187" s="180"/>
      <c r="DIV187" s="75"/>
      <c r="DIW187" s="66"/>
      <c r="DIX187" s="180"/>
      <c r="DIY187" s="180"/>
      <c r="DIZ187" s="180"/>
      <c r="DJA187" s="180"/>
      <c r="DJB187" s="180"/>
      <c r="DJC187" s="75"/>
      <c r="DJD187" s="66"/>
      <c r="DJE187" s="180"/>
      <c r="DJF187" s="180"/>
      <c r="DJG187" s="180"/>
      <c r="DJH187" s="180"/>
      <c r="DJI187" s="180"/>
      <c r="DJJ187" s="75"/>
      <c r="DJK187" s="66"/>
      <c r="DJL187" s="180"/>
      <c r="DJM187" s="180"/>
      <c r="DJN187" s="180"/>
      <c r="DJO187" s="180"/>
      <c r="DJP187" s="180"/>
      <c r="DJQ187" s="75"/>
      <c r="DJR187" s="66"/>
      <c r="DJS187" s="180"/>
      <c r="DJT187" s="180"/>
      <c r="DJU187" s="180"/>
      <c r="DJV187" s="180"/>
      <c r="DJW187" s="180"/>
      <c r="DJX187" s="75"/>
      <c r="DJY187" s="66"/>
      <c r="DJZ187" s="180"/>
      <c r="DKA187" s="180"/>
      <c r="DKB187" s="180"/>
      <c r="DKC187" s="180"/>
      <c r="DKD187" s="180"/>
      <c r="DKE187" s="75"/>
      <c r="DKF187" s="66"/>
      <c r="DKG187" s="180"/>
      <c r="DKH187" s="180"/>
      <c r="DKI187" s="180"/>
      <c r="DKJ187" s="180"/>
      <c r="DKK187" s="180"/>
      <c r="DKL187" s="75"/>
      <c r="DKM187" s="66"/>
      <c r="DKN187" s="180"/>
      <c r="DKO187" s="180"/>
      <c r="DKP187" s="180"/>
      <c r="DKQ187" s="180"/>
      <c r="DKR187" s="180"/>
      <c r="DKS187" s="75"/>
      <c r="DKT187" s="66"/>
      <c r="DKU187" s="180"/>
      <c r="DKV187" s="180"/>
      <c r="DKW187" s="180"/>
      <c r="DKX187" s="180"/>
      <c r="DKY187" s="180"/>
      <c r="DKZ187" s="75"/>
      <c r="DLA187" s="66"/>
      <c r="DLB187" s="180"/>
      <c r="DLC187" s="180"/>
      <c r="DLD187" s="180"/>
      <c r="DLE187" s="180"/>
      <c r="DLF187" s="180"/>
      <c r="DLG187" s="75"/>
      <c r="DLH187" s="66"/>
      <c r="DLI187" s="180"/>
      <c r="DLJ187" s="180"/>
      <c r="DLK187" s="180"/>
      <c r="DLL187" s="180"/>
      <c r="DLM187" s="180"/>
      <c r="DLN187" s="75"/>
      <c r="DLO187" s="66"/>
      <c r="DLP187" s="180"/>
      <c r="DLQ187" s="180"/>
      <c r="DLR187" s="180"/>
      <c r="DLS187" s="180"/>
      <c r="DLT187" s="180"/>
      <c r="DLU187" s="75"/>
      <c r="DLV187" s="66"/>
      <c r="DLW187" s="180"/>
      <c r="DLX187" s="180"/>
      <c r="DLY187" s="180"/>
      <c r="DLZ187" s="180"/>
      <c r="DMA187" s="180"/>
      <c r="DMB187" s="75"/>
      <c r="DMC187" s="66"/>
      <c r="DMD187" s="180"/>
      <c r="DME187" s="180"/>
      <c r="DMF187" s="180"/>
      <c r="DMG187" s="180"/>
      <c r="DMH187" s="180"/>
      <c r="DMI187" s="75"/>
      <c r="DMJ187" s="66"/>
      <c r="DMK187" s="180"/>
      <c r="DML187" s="180"/>
      <c r="DMM187" s="180"/>
      <c r="DMN187" s="180"/>
      <c r="DMO187" s="180"/>
      <c r="DMP187" s="75"/>
      <c r="DMQ187" s="66"/>
      <c r="DMR187" s="180"/>
      <c r="DMS187" s="180"/>
      <c r="DMT187" s="180"/>
      <c r="DMU187" s="180"/>
      <c r="DMV187" s="180"/>
      <c r="DMW187" s="75"/>
      <c r="DMX187" s="66"/>
      <c r="DMY187" s="180"/>
      <c r="DMZ187" s="180"/>
      <c r="DNA187" s="180"/>
      <c r="DNB187" s="180"/>
      <c r="DNC187" s="180"/>
      <c r="DND187" s="75"/>
      <c r="DNE187" s="66"/>
      <c r="DNF187" s="180"/>
      <c r="DNG187" s="180"/>
      <c r="DNH187" s="180"/>
      <c r="DNI187" s="180"/>
      <c r="DNJ187" s="180"/>
      <c r="DNK187" s="75"/>
      <c r="DNL187" s="66"/>
      <c r="DNM187" s="180"/>
      <c r="DNN187" s="180"/>
      <c r="DNO187" s="180"/>
      <c r="DNP187" s="180"/>
      <c r="DNQ187" s="180"/>
      <c r="DNR187" s="75"/>
      <c r="DNS187" s="66"/>
      <c r="DNT187" s="180"/>
      <c r="DNU187" s="180"/>
      <c r="DNV187" s="180"/>
      <c r="DNW187" s="180"/>
      <c r="DNX187" s="180"/>
      <c r="DNY187" s="75"/>
      <c r="DNZ187" s="66"/>
      <c r="DOA187" s="180"/>
      <c r="DOB187" s="180"/>
      <c r="DOC187" s="180"/>
      <c r="DOD187" s="180"/>
      <c r="DOE187" s="180"/>
      <c r="DOF187" s="75"/>
      <c r="DOG187" s="66"/>
      <c r="DOH187" s="180"/>
      <c r="DOI187" s="180"/>
      <c r="DOJ187" s="180"/>
      <c r="DOK187" s="180"/>
      <c r="DOL187" s="180"/>
      <c r="DOM187" s="75"/>
      <c r="DON187" s="66"/>
      <c r="DOO187" s="180"/>
      <c r="DOP187" s="180"/>
      <c r="DOQ187" s="180"/>
      <c r="DOR187" s="180"/>
      <c r="DOS187" s="180"/>
      <c r="DOT187" s="75"/>
      <c r="DOU187" s="66"/>
      <c r="DOV187" s="180"/>
      <c r="DOW187" s="180"/>
      <c r="DOX187" s="180"/>
      <c r="DOY187" s="180"/>
      <c r="DOZ187" s="180"/>
      <c r="DPA187" s="75"/>
      <c r="DPB187" s="66"/>
      <c r="DPC187" s="180"/>
      <c r="DPD187" s="180"/>
      <c r="DPE187" s="180"/>
      <c r="DPF187" s="180"/>
      <c r="DPG187" s="180"/>
      <c r="DPH187" s="75"/>
      <c r="DPI187" s="66"/>
      <c r="DPJ187" s="180"/>
      <c r="DPK187" s="180"/>
      <c r="DPL187" s="180"/>
      <c r="DPM187" s="180"/>
      <c r="DPN187" s="180"/>
      <c r="DPO187" s="75"/>
      <c r="DPP187" s="66"/>
      <c r="DPQ187" s="180"/>
      <c r="DPR187" s="180"/>
      <c r="DPS187" s="180"/>
      <c r="DPT187" s="180"/>
      <c r="DPU187" s="180"/>
      <c r="DPV187" s="75"/>
      <c r="DPW187" s="66"/>
      <c r="DPX187" s="180"/>
      <c r="DPY187" s="180"/>
      <c r="DPZ187" s="180"/>
      <c r="DQA187" s="180"/>
      <c r="DQB187" s="180"/>
      <c r="DQC187" s="75"/>
      <c r="DQD187" s="66"/>
      <c r="DQE187" s="180"/>
      <c r="DQF187" s="180"/>
      <c r="DQG187" s="180"/>
      <c r="DQH187" s="180"/>
      <c r="DQI187" s="180"/>
      <c r="DQJ187" s="75"/>
      <c r="DQK187" s="66"/>
      <c r="DQL187" s="180"/>
      <c r="DQM187" s="180"/>
      <c r="DQN187" s="180"/>
      <c r="DQO187" s="180"/>
      <c r="DQP187" s="180"/>
      <c r="DQQ187" s="75"/>
      <c r="DQR187" s="66"/>
      <c r="DQS187" s="180"/>
      <c r="DQT187" s="180"/>
      <c r="DQU187" s="180"/>
      <c r="DQV187" s="180"/>
      <c r="DQW187" s="180"/>
      <c r="DQX187" s="75"/>
      <c r="DQY187" s="66"/>
      <c r="DQZ187" s="180"/>
      <c r="DRA187" s="180"/>
      <c r="DRB187" s="180"/>
      <c r="DRC187" s="180"/>
      <c r="DRD187" s="180"/>
      <c r="DRE187" s="75"/>
      <c r="DRF187" s="66"/>
      <c r="DRG187" s="180"/>
      <c r="DRH187" s="180"/>
      <c r="DRI187" s="180"/>
      <c r="DRJ187" s="180"/>
      <c r="DRK187" s="180"/>
      <c r="DRL187" s="75"/>
      <c r="DRM187" s="66"/>
      <c r="DRN187" s="180"/>
      <c r="DRO187" s="180"/>
      <c r="DRP187" s="180"/>
      <c r="DRQ187" s="180"/>
      <c r="DRR187" s="180"/>
      <c r="DRS187" s="75"/>
      <c r="DRT187" s="66"/>
      <c r="DRU187" s="180"/>
      <c r="DRV187" s="180"/>
      <c r="DRW187" s="180"/>
      <c r="DRX187" s="180"/>
      <c r="DRY187" s="180"/>
      <c r="DRZ187" s="75"/>
      <c r="DSA187" s="66"/>
      <c r="DSB187" s="180"/>
      <c r="DSC187" s="180"/>
      <c r="DSD187" s="180"/>
      <c r="DSE187" s="180"/>
      <c r="DSF187" s="180"/>
      <c r="DSG187" s="75"/>
      <c r="DSH187" s="66"/>
      <c r="DSI187" s="180"/>
      <c r="DSJ187" s="180"/>
      <c r="DSK187" s="180"/>
      <c r="DSL187" s="180"/>
      <c r="DSM187" s="180"/>
      <c r="DSN187" s="75"/>
      <c r="DSO187" s="66"/>
      <c r="DSP187" s="180"/>
      <c r="DSQ187" s="180"/>
      <c r="DSR187" s="180"/>
      <c r="DSS187" s="180"/>
      <c r="DST187" s="180"/>
      <c r="DSU187" s="75"/>
      <c r="DSV187" s="66"/>
      <c r="DSW187" s="180"/>
      <c r="DSX187" s="180"/>
      <c r="DSY187" s="180"/>
      <c r="DSZ187" s="180"/>
      <c r="DTA187" s="180"/>
      <c r="DTB187" s="75"/>
      <c r="DTC187" s="66"/>
      <c r="DTD187" s="180"/>
      <c r="DTE187" s="180"/>
      <c r="DTF187" s="180"/>
      <c r="DTG187" s="180"/>
      <c r="DTH187" s="180"/>
      <c r="DTI187" s="75"/>
      <c r="DTJ187" s="66"/>
      <c r="DTK187" s="180"/>
      <c r="DTL187" s="180"/>
      <c r="DTM187" s="180"/>
      <c r="DTN187" s="180"/>
      <c r="DTO187" s="180"/>
      <c r="DTP187" s="75"/>
      <c r="DTQ187" s="66"/>
      <c r="DTR187" s="180"/>
      <c r="DTS187" s="180"/>
      <c r="DTT187" s="180"/>
      <c r="DTU187" s="180"/>
      <c r="DTV187" s="180"/>
      <c r="DTW187" s="75"/>
      <c r="DTX187" s="66"/>
      <c r="DTY187" s="180"/>
      <c r="DTZ187" s="180"/>
      <c r="DUA187" s="180"/>
      <c r="DUB187" s="180"/>
      <c r="DUC187" s="180"/>
      <c r="DUD187" s="75"/>
      <c r="DUE187" s="66"/>
      <c r="DUF187" s="180"/>
      <c r="DUG187" s="180"/>
      <c r="DUH187" s="180"/>
      <c r="DUI187" s="180"/>
      <c r="DUJ187" s="180"/>
      <c r="DUK187" s="75"/>
      <c r="DUL187" s="66"/>
      <c r="DUM187" s="180"/>
      <c r="DUN187" s="180"/>
      <c r="DUO187" s="180"/>
      <c r="DUP187" s="180"/>
      <c r="DUQ187" s="180"/>
      <c r="DUR187" s="75"/>
      <c r="DUS187" s="66"/>
      <c r="DUT187" s="180"/>
      <c r="DUU187" s="180"/>
      <c r="DUV187" s="180"/>
      <c r="DUW187" s="180"/>
      <c r="DUX187" s="180"/>
      <c r="DUY187" s="75"/>
      <c r="DUZ187" s="66"/>
      <c r="DVA187" s="180"/>
      <c r="DVB187" s="180"/>
      <c r="DVC187" s="180"/>
      <c r="DVD187" s="180"/>
      <c r="DVE187" s="180"/>
      <c r="DVF187" s="75"/>
      <c r="DVG187" s="66"/>
      <c r="DVH187" s="180"/>
      <c r="DVI187" s="180"/>
      <c r="DVJ187" s="180"/>
      <c r="DVK187" s="180"/>
      <c r="DVL187" s="180"/>
      <c r="DVM187" s="75"/>
      <c r="DVN187" s="66"/>
      <c r="DVO187" s="180"/>
      <c r="DVP187" s="180"/>
      <c r="DVQ187" s="180"/>
      <c r="DVR187" s="180"/>
      <c r="DVS187" s="180"/>
      <c r="DVT187" s="75"/>
      <c r="DVU187" s="66"/>
      <c r="DVV187" s="180"/>
      <c r="DVW187" s="180"/>
      <c r="DVX187" s="180"/>
      <c r="DVY187" s="180"/>
      <c r="DVZ187" s="180"/>
      <c r="DWA187" s="75"/>
      <c r="DWB187" s="66"/>
      <c r="DWC187" s="180"/>
      <c r="DWD187" s="180"/>
      <c r="DWE187" s="180"/>
      <c r="DWF187" s="180"/>
      <c r="DWG187" s="180"/>
      <c r="DWH187" s="75"/>
      <c r="DWI187" s="66"/>
      <c r="DWJ187" s="180"/>
      <c r="DWK187" s="180"/>
      <c r="DWL187" s="180"/>
      <c r="DWM187" s="180"/>
      <c r="DWN187" s="180"/>
      <c r="DWO187" s="75"/>
      <c r="DWP187" s="66"/>
      <c r="DWQ187" s="180"/>
      <c r="DWR187" s="180"/>
      <c r="DWS187" s="180"/>
      <c r="DWT187" s="180"/>
      <c r="DWU187" s="180"/>
      <c r="DWV187" s="75"/>
      <c r="DWW187" s="66"/>
      <c r="DWX187" s="180"/>
      <c r="DWY187" s="180"/>
      <c r="DWZ187" s="180"/>
      <c r="DXA187" s="180"/>
      <c r="DXB187" s="180"/>
      <c r="DXC187" s="75"/>
      <c r="DXD187" s="66"/>
      <c r="DXE187" s="180"/>
      <c r="DXF187" s="180"/>
      <c r="DXG187" s="180"/>
      <c r="DXH187" s="180"/>
      <c r="DXI187" s="180"/>
      <c r="DXJ187" s="75"/>
      <c r="DXK187" s="66"/>
      <c r="DXL187" s="180"/>
      <c r="DXM187" s="180"/>
      <c r="DXN187" s="180"/>
      <c r="DXO187" s="180"/>
      <c r="DXP187" s="180"/>
      <c r="DXQ187" s="75"/>
      <c r="DXR187" s="66"/>
      <c r="DXS187" s="180"/>
      <c r="DXT187" s="180"/>
      <c r="DXU187" s="180"/>
      <c r="DXV187" s="180"/>
      <c r="DXW187" s="180"/>
      <c r="DXX187" s="75"/>
      <c r="DXY187" s="66"/>
      <c r="DXZ187" s="180"/>
      <c r="DYA187" s="180"/>
      <c r="DYB187" s="180"/>
      <c r="DYC187" s="180"/>
      <c r="DYD187" s="180"/>
      <c r="DYE187" s="75"/>
      <c r="DYF187" s="66"/>
      <c r="DYG187" s="180"/>
      <c r="DYH187" s="180"/>
      <c r="DYI187" s="180"/>
      <c r="DYJ187" s="180"/>
      <c r="DYK187" s="180"/>
      <c r="DYL187" s="75"/>
      <c r="DYM187" s="66"/>
      <c r="DYN187" s="180"/>
      <c r="DYO187" s="180"/>
      <c r="DYP187" s="180"/>
      <c r="DYQ187" s="180"/>
      <c r="DYR187" s="180"/>
      <c r="DYS187" s="75"/>
      <c r="DYT187" s="66"/>
      <c r="DYU187" s="180"/>
      <c r="DYV187" s="180"/>
      <c r="DYW187" s="180"/>
      <c r="DYX187" s="180"/>
      <c r="DYY187" s="180"/>
      <c r="DYZ187" s="75"/>
      <c r="DZA187" s="66"/>
      <c r="DZB187" s="180"/>
      <c r="DZC187" s="180"/>
      <c r="DZD187" s="180"/>
      <c r="DZE187" s="180"/>
      <c r="DZF187" s="180"/>
      <c r="DZG187" s="75"/>
      <c r="DZH187" s="66"/>
      <c r="DZI187" s="180"/>
      <c r="DZJ187" s="180"/>
      <c r="DZK187" s="180"/>
      <c r="DZL187" s="180"/>
      <c r="DZM187" s="180"/>
      <c r="DZN187" s="75"/>
      <c r="DZO187" s="66"/>
      <c r="DZP187" s="180"/>
      <c r="DZQ187" s="180"/>
      <c r="DZR187" s="180"/>
      <c r="DZS187" s="180"/>
      <c r="DZT187" s="180"/>
      <c r="DZU187" s="75"/>
      <c r="DZV187" s="66"/>
      <c r="DZW187" s="180"/>
      <c r="DZX187" s="180"/>
      <c r="DZY187" s="180"/>
      <c r="DZZ187" s="180"/>
      <c r="EAA187" s="180"/>
      <c r="EAB187" s="75"/>
      <c r="EAC187" s="66"/>
      <c r="EAD187" s="180"/>
      <c r="EAE187" s="180"/>
      <c r="EAF187" s="180"/>
      <c r="EAG187" s="180"/>
      <c r="EAH187" s="180"/>
      <c r="EAI187" s="75"/>
      <c r="EAJ187" s="66"/>
      <c r="EAK187" s="180"/>
      <c r="EAL187" s="180"/>
      <c r="EAM187" s="180"/>
      <c r="EAN187" s="180"/>
      <c r="EAO187" s="180"/>
      <c r="EAP187" s="75"/>
      <c r="EAQ187" s="66"/>
      <c r="EAR187" s="180"/>
      <c r="EAS187" s="180"/>
      <c r="EAT187" s="180"/>
      <c r="EAU187" s="180"/>
      <c r="EAV187" s="180"/>
      <c r="EAW187" s="75"/>
      <c r="EAX187" s="66"/>
      <c r="EAY187" s="180"/>
      <c r="EAZ187" s="180"/>
      <c r="EBA187" s="180"/>
      <c r="EBB187" s="180"/>
      <c r="EBC187" s="180"/>
      <c r="EBD187" s="75"/>
      <c r="EBE187" s="66"/>
      <c r="EBF187" s="180"/>
      <c r="EBG187" s="180"/>
      <c r="EBH187" s="180"/>
      <c r="EBI187" s="180"/>
      <c r="EBJ187" s="180"/>
      <c r="EBK187" s="75"/>
      <c r="EBL187" s="66"/>
      <c r="EBM187" s="180"/>
      <c r="EBN187" s="180"/>
      <c r="EBO187" s="180"/>
      <c r="EBP187" s="180"/>
      <c r="EBQ187" s="180"/>
      <c r="EBR187" s="75"/>
      <c r="EBS187" s="66"/>
      <c r="EBT187" s="180"/>
      <c r="EBU187" s="180"/>
      <c r="EBV187" s="180"/>
      <c r="EBW187" s="180"/>
      <c r="EBX187" s="180"/>
      <c r="EBY187" s="75"/>
      <c r="EBZ187" s="66"/>
      <c r="ECA187" s="180"/>
      <c r="ECB187" s="180"/>
      <c r="ECC187" s="180"/>
      <c r="ECD187" s="180"/>
      <c r="ECE187" s="180"/>
      <c r="ECF187" s="75"/>
      <c r="ECG187" s="66"/>
      <c r="ECH187" s="180"/>
      <c r="ECI187" s="180"/>
      <c r="ECJ187" s="180"/>
      <c r="ECK187" s="180"/>
      <c r="ECL187" s="180"/>
      <c r="ECM187" s="75"/>
      <c r="ECN187" s="66"/>
      <c r="ECO187" s="180"/>
      <c r="ECP187" s="180"/>
      <c r="ECQ187" s="180"/>
      <c r="ECR187" s="180"/>
      <c r="ECS187" s="180"/>
      <c r="ECT187" s="75"/>
      <c r="ECU187" s="66"/>
      <c r="ECV187" s="180"/>
      <c r="ECW187" s="180"/>
      <c r="ECX187" s="180"/>
      <c r="ECY187" s="180"/>
      <c r="ECZ187" s="180"/>
      <c r="EDA187" s="75"/>
      <c r="EDB187" s="66"/>
      <c r="EDC187" s="180"/>
      <c r="EDD187" s="180"/>
      <c r="EDE187" s="180"/>
      <c r="EDF187" s="180"/>
      <c r="EDG187" s="180"/>
      <c r="EDH187" s="75"/>
      <c r="EDI187" s="66"/>
      <c r="EDJ187" s="180"/>
      <c r="EDK187" s="180"/>
      <c r="EDL187" s="180"/>
      <c r="EDM187" s="180"/>
      <c r="EDN187" s="180"/>
      <c r="EDO187" s="75"/>
      <c r="EDP187" s="66"/>
      <c r="EDQ187" s="180"/>
      <c r="EDR187" s="180"/>
      <c r="EDS187" s="180"/>
      <c r="EDT187" s="180"/>
      <c r="EDU187" s="180"/>
      <c r="EDV187" s="75"/>
      <c r="EDW187" s="66"/>
      <c r="EDX187" s="180"/>
      <c r="EDY187" s="180"/>
      <c r="EDZ187" s="180"/>
      <c r="EEA187" s="180"/>
      <c r="EEB187" s="180"/>
      <c r="EEC187" s="75"/>
      <c r="EED187" s="66"/>
      <c r="EEE187" s="180"/>
      <c r="EEF187" s="180"/>
      <c r="EEG187" s="180"/>
      <c r="EEH187" s="180"/>
      <c r="EEI187" s="180"/>
      <c r="EEJ187" s="75"/>
      <c r="EEK187" s="66"/>
      <c r="EEL187" s="180"/>
      <c r="EEM187" s="180"/>
      <c r="EEN187" s="180"/>
      <c r="EEO187" s="180"/>
      <c r="EEP187" s="180"/>
      <c r="EEQ187" s="75"/>
      <c r="EER187" s="66"/>
      <c r="EES187" s="180"/>
      <c r="EET187" s="180"/>
      <c r="EEU187" s="180"/>
      <c r="EEV187" s="180"/>
      <c r="EEW187" s="180"/>
      <c r="EEX187" s="75"/>
      <c r="EEY187" s="66"/>
      <c r="EEZ187" s="180"/>
      <c r="EFA187" s="180"/>
      <c r="EFB187" s="180"/>
      <c r="EFC187" s="180"/>
      <c r="EFD187" s="180"/>
      <c r="EFE187" s="75"/>
      <c r="EFF187" s="66"/>
      <c r="EFG187" s="180"/>
      <c r="EFH187" s="180"/>
      <c r="EFI187" s="180"/>
      <c r="EFJ187" s="180"/>
      <c r="EFK187" s="180"/>
      <c r="EFL187" s="75"/>
      <c r="EFM187" s="66"/>
      <c r="EFN187" s="180"/>
      <c r="EFO187" s="180"/>
      <c r="EFP187" s="180"/>
      <c r="EFQ187" s="180"/>
      <c r="EFR187" s="180"/>
      <c r="EFS187" s="75"/>
      <c r="EFT187" s="66"/>
      <c r="EFU187" s="180"/>
      <c r="EFV187" s="180"/>
      <c r="EFW187" s="180"/>
      <c r="EFX187" s="180"/>
      <c r="EFY187" s="180"/>
      <c r="EFZ187" s="75"/>
      <c r="EGA187" s="66"/>
      <c r="EGB187" s="180"/>
      <c r="EGC187" s="180"/>
      <c r="EGD187" s="180"/>
      <c r="EGE187" s="180"/>
      <c r="EGF187" s="180"/>
      <c r="EGG187" s="75"/>
      <c r="EGH187" s="66"/>
      <c r="EGI187" s="180"/>
      <c r="EGJ187" s="180"/>
      <c r="EGK187" s="180"/>
      <c r="EGL187" s="180"/>
      <c r="EGM187" s="180"/>
      <c r="EGN187" s="75"/>
      <c r="EGO187" s="66"/>
      <c r="EGP187" s="180"/>
      <c r="EGQ187" s="180"/>
      <c r="EGR187" s="180"/>
      <c r="EGS187" s="180"/>
      <c r="EGT187" s="180"/>
      <c r="EGU187" s="75"/>
      <c r="EGV187" s="66"/>
      <c r="EGW187" s="180"/>
      <c r="EGX187" s="180"/>
      <c r="EGY187" s="180"/>
      <c r="EGZ187" s="180"/>
      <c r="EHA187" s="180"/>
      <c r="EHB187" s="75"/>
      <c r="EHC187" s="66"/>
      <c r="EHD187" s="180"/>
      <c r="EHE187" s="180"/>
      <c r="EHF187" s="180"/>
      <c r="EHG187" s="180"/>
      <c r="EHH187" s="180"/>
      <c r="EHI187" s="75"/>
      <c r="EHJ187" s="66"/>
      <c r="EHK187" s="180"/>
      <c r="EHL187" s="180"/>
      <c r="EHM187" s="180"/>
      <c r="EHN187" s="180"/>
      <c r="EHO187" s="180"/>
      <c r="EHP187" s="75"/>
      <c r="EHQ187" s="66"/>
      <c r="EHR187" s="180"/>
      <c r="EHS187" s="180"/>
      <c r="EHT187" s="180"/>
      <c r="EHU187" s="180"/>
      <c r="EHV187" s="180"/>
      <c r="EHW187" s="75"/>
      <c r="EHX187" s="66"/>
      <c r="EHY187" s="180"/>
      <c r="EHZ187" s="180"/>
      <c r="EIA187" s="180"/>
      <c r="EIB187" s="180"/>
      <c r="EIC187" s="180"/>
      <c r="EID187" s="75"/>
      <c r="EIE187" s="66"/>
      <c r="EIF187" s="180"/>
      <c r="EIG187" s="180"/>
      <c r="EIH187" s="180"/>
      <c r="EII187" s="180"/>
      <c r="EIJ187" s="180"/>
      <c r="EIK187" s="75"/>
      <c r="EIL187" s="66"/>
      <c r="EIM187" s="180"/>
      <c r="EIN187" s="180"/>
      <c r="EIO187" s="180"/>
      <c r="EIP187" s="180"/>
      <c r="EIQ187" s="180"/>
      <c r="EIR187" s="75"/>
      <c r="EIS187" s="66"/>
      <c r="EIT187" s="180"/>
      <c r="EIU187" s="180"/>
      <c r="EIV187" s="180"/>
      <c r="EIW187" s="180"/>
      <c r="EIX187" s="180"/>
      <c r="EIY187" s="75"/>
      <c r="EIZ187" s="66"/>
      <c r="EJA187" s="180"/>
      <c r="EJB187" s="180"/>
      <c r="EJC187" s="180"/>
      <c r="EJD187" s="180"/>
      <c r="EJE187" s="180"/>
      <c r="EJF187" s="75"/>
      <c r="EJG187" s="66"/>
      <c r="EJH187" s="180"/>
      <c r="EJI187" s="180"/>
      <c r="EJJ187" s="180"/>
      <c r="EJK187" s="180"/>
      <c r="EJL187" s="180"/>
      <c r="EJM187" s="75"/>
      <c r="EJN187" s="66"/>
      <c r="EJO187" s="180"/>
      <c r="EJP187" s="180"/>
      <c r="EJQ187" s="180"/>
      <c r="EJR187" s="180"/>
      <c r="EJS187" s="180"/>
      <c r="EJT187" s="75"/>
      <c r="EJU187" s="66"/>
      <c r="EJV187" s="180"/>
      <c r="EJW187" s="180"/>
      <c r="EJX187" s="180"/>
      <c r="EJY187" s="180"/>
      <c r="EJZ187" s="180"/>
      <c r="EKA187" s="75"/>
      <c r="EKB187" s="66"/>
      <c r="EKC187" s="180"/>
      <c r="EKD187" s="180"/>
      <c r="EKE187" s="180"/>
      <c r="EKF187" s="180"/>
      <c r="EKG187" s="180"/>
      <c r="EKH187" s="75"/>
      <c r="EKI187" s="66"/>
      <c r="EKJ187" s="180"/>
      <c r="EKK187" s="180"/>
      <c r="EKL187" s="180"/>
      <c r="EKM187" s="180"/>
      <c r="EKN187" s="180"/>
      <c r="EKO187" s="75"/>
      <c r="EKP187" s="66"/>
      <c r="EKQ187" s="180"/>
      <c r="EKR187" s="180"/>
      <c r="EKS187" s="180"/>
      <c r="EKT187" s="180"/>
      <c r="EKU187" s="180"/>
      <c r="EKV187" s="75"/>
      <c r="EKW187" s="66"/>
      <c r="EKX187" s="180"/>
      <c r="EKY187" s="180"/>
      <c r="EKZ187" s="180"/>
      <c r="ELA187" s="180"/>
      <c r="ELB187" s="180"/>
      <c r="ELC187" s="75"/>
      <c r="ELD187" s="66"/>
      <c r="ELE187" s="180"/>
      <c r="ELF187" s="180"/>
      <c r="ELG187" s="180"/>
      <c r="ELH187" s="180"/>
      <c r="ELI187" s="180"/>
      <c r="ELJ187" s="75"/>
      <c r="ELK187" s="66"/>
      <c r="ELL187" s="180"/>
      <c r="ELM187" s="180"/>
      <c r="ELN187" s="180"/>
      <c r="ELO187" s="180"/>
      <c r="ELP187" s="180"/>
      <c r="ELQ187" s="75"/>
      <c r="ELR187" s="66"/>
      <c r="ELS187" s="180"/>
      <c r="ELT187" s="180"/>
      <c r="ELU187" s="180"/>
      <c r="ELV187" s="180"/>
      <c r="ELW187" s="180"/>
      <c r="ELX187" s="75"/>
      <c r="ELY187" s="66"/>
      <c r="ELZ187" s="180"/>
      <c r="EMA187" s="180"/>
      <c r="EMB187" s="180"/>
      <c r="EMC187" s="180"/>
      <c r="EMD187" s="180"/>
      <c r="EME187" s="75"/>
      <c r="EMF187" s="66"/>
      <c r="EMG187" s="180"/>
      <c r="EMH187" s="180"/>
      <c r="EMI187" s="180"/>
      <c r="EMJ187" s="180"/>
      <c r="EMK187" s="180"/>
      <c r="EML187" s="75"/>
      <c r="EMM187" s="66"/>
      <c r="EMN187" s="180"/>
      <c r="EMO187" s="180"/>
      <c r="EMP187" s="180"/>
      <c r="EMQ187" s="180"/>
      <c r="EMR187" s="180"/>
      <c r="EMS187" s="75"/>
      <c r="EMT187" s="66"/>
      <c r="EMU187" s="180"/>
      <c r="EMV187" s="180"/>
      <c r="EMW187" s="180"/>
      <c r="EMX187" s="180"/>
      <c r="EMY187" s="180"/>
      <c r="EMZ187" s="75"/>
      <c r="ENA187" s="66"/>
      <c r="ENB187" s="180"/>
      <c r="ENC187" s="180"/>
      <c r="END187" s="180"/>
      <c r="ENE187" s="180"/>
      <c r="ENF187" s="180"/>
      <c r="ENG187" s="75"/>
      <c r="ENH187" s="66"/>
      <c r="ENI187" s="180"/>
      <c r="ENJ187" s="180"/>
      <c r="ENK187" s="180"/>
      <c r="ENL187" s="180"/>
      <c r="ENM187" s="180"/>
      <c r="ENN187" s="75"/>
      <c r="ENO187" s="66"/>
      <c r="ENP187" s="180"/>
      <c r="ENQ187" s="180"/>
      <c r="ENR187" s="180"/>
      <c r="ENS187" s="180"/>
      <c r="ENT187" s="180"/>
      <c r="ENU187" s="75"/>
      <c r="ENV187" s="66"/>
      <c r="ENW187" s="180"/>
      <c r="ENX187" s="180"/>
      <c r="ENY187" s="180"/>
      <c r="ENZ187" s="180"/>
      <c r="EOA187" s="180"/>
      <c r="EOB187" s="75"/>
      <c r="EOC187" s="66"/>
      <c r="EOD187" s="180"/>
      <c r="EOE187" s="180"/>
      <c r="EOF187" s="180"/>
      <c r="EOG187" s="180"/>
      <c r="EOH187" s="180"/>
      <c r="EOI187" s="75"/>
      <c r="EOJ187" s="66"/>
      <c r="EOK187" s="180"/>
      <c r="EOL187" s="180"/>
      <c r="EOM187" s="180"/>
      <c r="EON187" s="180"/>
      <c r="EOO187" s="180"/>
      <c r="EOP187" s="75"/>
      <c r="EOQ187" s="66"/>
      <c r="EOR187" s="180"/>
      <c r="EOS187" s="180"/>
      <c r="EOT187" s="180"/>
      <c r="EOU187" s="180"/>
      <c r="EOV187" s="180"/>
      <c r="EOW187" s="75"/>
      <c r="EOX187" s="66"/>
      <c r="EOY187" s="180"/>
      <c r="EOZ187" s="180"/>
      <c r="EPA187" s="180"/>
      <c r="EPB187" s="180"/>
      <c r="EPC187" s="180"/>
      <c r="EPD187" s="75"/>
      <c r="EPE187" s="66"/>
      <c r="EPF187" s="180"/>
      <c r="EPG187" s="180"/>
      <c r="EPH187" s="180"/>
      <c r="EPI187" s="180"/>
      <c r="EPJ187" s="180"/>
      <c r="EPK187" s="75"/>
      <c r="EPL187" s="66"/>
      <c r="EPM187" s="180"/>
      <c r="EPN187" s="180"/>
      <c r="EPO187" s="180"/>
      <c r="EPP187" s="180"/>
      <c r="EPQ187" s="180"/>
      <c r="EPR187" s="75"/>
      <c r="EPS187" s="66"/>
      <c r="EPT187" s="180"/>
      <c r="EPU187" s="180"/>
      <c r="EPV187" s="180"/>
      <c r="EPW187" s="180"/>
      <c r="EPX187" s="180"/>
      <c r="EPY187" s="75"/>
      <c r="EPZ187" s="66"/>
      <c r="EQA187" s="180"/>
      <c r="EQB187" s="180"/>
      <c r="EQC187" s="180"/>
      <c r="EQD187" s="180"/>
      <c r="EQE187" s="180"/>
      <c r="EQF187" s="75"/>
      <c r="EQG187" s="66"/>
      <c r="EQH187" s="180"/>
      <c r="EQI187" s="180"/>
      <c r="EQJ187" s="180"/>
      <c r="EQK187" s="180"/>
      <c r="EQL187" s="180"/>
      <c r="EQM187" s="75"/>
      <c r="EQN187" s="66"/>
      <c r="EQO187" s="180"/>
      <c r="EQP187" s="180"/>
      <c r="EQQ187" s="180"/>
      <c r="EQR187" s="180"/>
      <c r="EQS187" s="180"/>
      <c r="EQT187" s="75"/>
      <c r="EQU187" s="66"/>
      <c r="EQV187" s="180"/>
      <c r="EQW187" s="180"/>
      <c r="EQX187" s="180"/>
      <c r="EQY187" s="180"/>
      <c r="EQZ187" s="180"/>
      <c r="ERA187" s="75"/>
      <c r="ERB187" s="66"/>
      <c r="ERC187" s="180"/>
      <c r="ERD187" s="180"/>
      <c r="ERE187" s="180"/>
      <c r="ERF187" s="180"/>
      <c r="ERG187" s="180"/>
      <c r="ERH187" s="75"/>
      <c r="ERI187" s="66"/>
      <c r="ERJ187" s="180"/>
      <c r="ERK187" s="180"/>
      <c r="ERL187" s="180"/>
      <c r="ERM187" s="180"/>
      <c r="ERN187" s="180"/>
      <c r="ERO187" s="75"/>
      <c r="ERP187" s="66"/>
      <c r="ERQ187" s="180"/>
      <c r="ERR187" s="180"/>
      <c r="ERS187" s="180"/>
      <c r="ERT187" s="180"/>
      <c r="ERU187" s="180"/>
      <c r="ERV187" s="75"/>
      <c r="ERW187" s="66"/>
      <c r="ERX187" s="180"/>
      <c r="ERY187" s="180"/>
      <c r="ERZ187" s="180"/>
      <c r="ESA187" s="180"/>
      <c r="ESB187" s="180"/>
      <c r="ESC187" s="75"/>
      <c r="ESD187" s="66"/>
      <c r="ESE187" s="180"/>
      <c r="ESF187" s="180"/>
      <c r="ESG187" s="180"/>
      <c r="ESH187" s="180"/>
      <c r="ESI187" s="180"/>
      <c r="ESJ187" s="75"/>
      <c r="ESK187" s="66"/>
      <c r="ESL187" s="180"/>
      <c r="ESM187" s="180"/>
      <c r="ESN187" s="180"/>
      <c r="ESO187" s="180"/>
      <c r="ESP187" s="180"/>
      <c r="ESQ187" s="75"/>
      <c r="ESR187" s="66"/>
      <c r="ESS187" s="180"/>
      <c r="EST187" s="180"/>
      <c r="ESU187" s="180"/>
      <c r="ESV187" s="180"/>
      <c r="ESW187" s="180"/>
      <c r="ESX187" s="75"/>
      <c r="ESY187" s="66"/>
      <c r="ESZ187" s="180"/>
      <c r="ETA187" s="180"/>
      <c r="ETB187" s="180"/>
      <c r="ETC187" s="180"/>
      <c r="ETD187" s="180"/>
      <c r="ETE187" s="75"/>
      <c r="ETF187" s="66"/>
      <c r="ETG187" s="180"/>
      <c r="ETH187" s="180"/>
      <c r="ETI187" s="180"/>
      <c r="ETJ187" s="180"/>
      <c r="ETK187" s="180"/>
      <c r="ETL187" s="75"/>
      <c r="ETM187" s="66"/>
      <c r="ETN187" s="180"/>
      <c r="ETO187" s="180"/>
      <c r="ETP187" s="180"/>
      <c r="ETQ187" s="180"/>
      <c r="ETR187" s="180"/>
      <c r="ETS187" s="75"/>
      <c r="ETT187" s="66"/>
      <c r="ETU187" s="180"/>
      <c r="ETV187" s="180"/>
      <c r="ETW187" s="180"/>
      <c r="ETX187" s="180"/>
      <c r="ETY187" s="180"/>
      <c r="ETZ187" s="75"/>
      <c r="EUA187" s="66"/>
      <c r="EUB187" s="180"/>
      <c r="EUC187" s="180"/>
      <c r="EUD187" s="180"/>
      <c r="EUE187" s="180"/>
      <c r="EUF187" s="180"/>
      <c r="EUG187" s="75"/>
      <c r="EUH187" s="66"/>
      <c r="EUI187" s="180"/>
      <c r="EUJ187" s="180"/>
      <c r="EUK187" s="180"/>
      <c r="EUL187" s="180"/>
      <c r="EUM187" s="180"/>
      <c r="EUN187" s="75"/>
      <c r="EUO187" s="66"/>
      <c r="EUP187" s="180"/>
      <c r="EUQ187" s="180"/>
      <c r="EUR187" s="180"/>
      <c r="EUS187" s="180"/>
      <c r="EUT187" s="180"/>
      <c r="EUU187" s="75"/>
      <c r="EUV187" s="66"/>
      <c r="EUW187" s="180"/>
      <c r="EUX187" s="180"/>
      <c r="EUY187" s="180"/>
      <c r="EUZ187" s="180"/>
      <c r="EVA187" s="180"/>
      <c r="EVB187" s="75"/>
      <c r="EVC187" s="66"/>
      <c r="EVD187" s="180"/>
      <c r="EVE187" s="180"/>
      <c r="EVF187" s="180"/>
      <c r="EVG187" s="180"/>
      <c r="EVH187" s="180"/>
      <c r="EVI187" s="75"/>
      <c r="EVJ187" s="66"/>
      <c r="EVK187" s="180"/>
      <c r="EVL187" s="180"/>
      <c r="EVM187" s="180"/>
      <c r="EVN187" s="180"/>
      <c r="EVO187" s="180"/>
      <c r="EVP187" s="75"/>
      <c r="EVQ187" s="66"/>
      <c r="EVR187" s="180"/>
      <c r="EVS187" s="180"/>
      <c r="EVT187" s="180"/>
      <c r="EVU187" s="180"/>
      <c r="EVV187" s="180"/>
      <c r="EVW187" s="75"/>
      <c r="EVX187" s="66"/>
      <c r="EVY187" s="180"/>
      <c r="EVZ187" s="180"/>
      <c r="EWA187" s="180"/>
      <c r="EWB187" s="180"/>
      <c r="EWC187" s="180"/>
      <c r="EWD187" s="75"/>
      <c r="EWE187" s="66"/>
      <c r="EWF187" s="180"/>
      <c r="EWG187" s="180"/>
      <c r="EWH187" s="180"/>
      <c r="EWI187" s="180"/>
      <c r="EWJ187" s="180"/>
      <c r="EWK187" s="75"/>
      <c r="EWL187" s="66"/>
      <c r="EWM187" s="180"/>
      <c r="EWN187" s="180"/>
      <c r="EWO187" s="180"/>
      <c r="EWP187" s="180"/>
      <c r="EWQ187" s="180"/>
      <c r="EWR187" s="75"/>
      <c r="EWS187" s="66"/>
      <c r="EWT187" s="180"/>
      <c r="EWU187" s="180"/>
      <c r="EWV187" s="180"/>
      <c r="EWW187" s="180"/>
      <c r="EWX187" s="180"/>
      <c r="EWY187" s="75"/>
      <c r="EWZ187" s="66"/>
      <c r="EXA187" s="180"/>
      <c r="EXB187" s="180"/>
      <c r="EXC187" s="180"/>
      <c r="EXD187" s="180"/>
      <c r="EXE187" s="180"/>
      <c r="EXF187" s="75"/>
      <c r="EXG187" s="66"/>
      <c r="EXH187" s="180"/>
      <c r="EXI187" s="180"/>
      <c r="EXJ187" s="180"/>
      <c r="EXK187" s="180"/>
      <c r="EXL187" s="180"/>
      <c r="EXM187" s="75"/>
      <c r="EXN187" s="66"/>
      <c r="EXO187" s="180"/>
      <c r="EXP187" s="180"/>
      <c r="EXQ187" s="180"/>
      <c r="EXR187" s="180"/>
      <c r="EXS187" s="180"/>
      <c r="EXT187" s="75"/>
      <c r="EXU187" s="66"/>
      <c r="EXV187" s="180"/>
      <c r="EXW187" s="180"/>
      <c r="EXX187" s="180"/>
      <c r="EXY187" s="180"/>
      <c r="EXZ187" s="180"/>
      <c r="EYA187" s="75"/>
      <c r="EYB187" s="66"/>
      <c r="EYC187" s="180"/>
      <c r="EYD187" s="180"/>
      <c r="EYE187" s="180"/>
      <c r="EYF187" s="180"/>
      <c r="EYG187" s="180"/>
      <c r="EYH187" s="75"/>
      <c r="EYI187" s="66"/>
      <c r="EYJ187" s="180"/>
      <c r="EYK187" s="180"/>
      <c r="EYL187" s="180"/>
      <c r="EYM187" s="180"/>
      <c r="EYN187" s="180"/>
      <c r="EYO187" s="75"/>
      <c r="EYP187" s="66"/>
      <c r="EYQ187" s="180"/>
      <c r="EYR187" s="180"/>
      <c r="EYS187" s="180"/>
      <c r="EYT187" s="180"/>
      <c r="EYU187" s="180"/>
      <c r="EYV187" s="75"/>
      <c r="EYW187" s="66"/>
      <c r="EYX187" s="180"/>
      <c r="EYY187" s="180"/>
      <c r="EYZ187" s="180"/>
      <c r="EZA187" s="180"/>
      <c r="EZB187" s="180"/>
      <c r="EZC187" s="75"/>
      <c r="EZD187" s="66"/>
      <c r="EZE187" s="180"/>
      <c r="EZF187" s="180"/>
      <c r="EZG187" s="180"/>
      <c r="EZH187" s="180"/>
      <c r="EZI187" s="180"/>
      <c r="EZJ187" s="75"/>
      <c r="EZK187" s="66"/>
      <c r="EZL187" s="180"/>
      <c r="EZM187" s="180"/>
      <c r="EZN187" s="180"/>
      <c r="EZO187" s="180"/>
      <c r="EZP187" s="180"/>
      <c r="EZQ187" s="75"/>
      <c r="EZR187" s="66"/>
      <c r="EZS187" s="180"/>
      <c r="EZT187" s="180"/>
      <c r="EZU187" s="180"/>
      <c r="EZV187" s="180"/>
      <c r="EZW187" s="180"/>
      <c r="EZX187" s="75"/>
      <c r="EZY187" s="66"/>
      <c r="EZZ187" s="180"/>
      <c r="FAA187" s="180"/>
      <c r="FAB187" s="180"/>
      <c r="FAC187" s="180"/>
      <c r="FAD187" s="180"/>
      <c r="FAE187" s="75"/>
      <c r="FAF187" s="66"/>
      <c r="FAG187" s="180"/>
      <c r="FAH187" s="180"/>
      <c r="FAI187" s="180"/>
      <c r="FAJ187" s="180"/>
      <c r="FAK187" s="180"/>
      <c r="FAL187" s="75"/>
      <c r="FAM187" s="66"/>
      <c r="FAN187" s="180"/>
      <c r="FAO187" s="180"/>
      <c r="FAP187" s="180"/>
      <c r="FAQ187" s="180"/>
      <c r="FAR187" s="180"/>
      <c r="FAS187" s="75"/>
      <c r="FAT187" s="66"/>
      <c r="FAU187" s="180"/>
      <c r="FAV187" s="180"/>
      <c r="FAW187" s="180"/>
      <c r="FAX187" s="180"/>
      <c r="FAY187" s="180"/>
      <c r="FAZ187" s="75"/>
      <c r="FBA187" s="66"/>
      <c r="FBB187" s="180"/>
      <c r="FBC187" s="180"/>
      <c r="FBD187" s="180"/>
      <c r="FBE187" s="180"/>
      <c r="FBF187" s="180"/>
      <c r="FBG187" s="75"/>
      <c r="FBH187" s="66"/>
      <c r="FBI187" s="180"/>
      <c r="FBJ187" s="180"/>
      <c r="FBK187" s="180"/>
      <c r="FBL187" s="180"/>
      <c r="FBM187" s="180"/>
      <c r="FBN187" s="75"/>
      <c r="FBO187" s="66"/>
      <c r="FBP187" s="180"/>
      <c r="FBQ187" s="180"/>
      <c r="FBR187" s="180"/>
      <c r="FBS187" s="180"/>
      <c r="FBT187" s="180"/>
      <c r="FBU187" s="75"/>
      <c r="FBV187" s="66"/>
      <c r="FBW187" s="180"/>
      <c r="FBX187" s="180"/>
      <c r="FBY187" s="180"/>
      <c r="FBZ187" s="180"/>
      <c r="FCA187" s="180"/>
      <c r="FCB187" s="75"/>
      <c r="FCC187" s="66"/>
      <c r="FCD187" s="180"/>
      <c r="FCE187" s="180"/>
      <c r="FCF187" s="180"/>
      <c r="FCG187" s="180"/>
      <c r="FCH187" s="180"/>
      <c r="FCI187" s="75"/>
      <c r="FCJ187" s="66"/>
      <c r="FCK187" s="180"/>
      <c r="FCL187" s="180"/>
      <c r="FCM187" s="180"/>
      <c r="FCN187" s="180"/>
      <c r="FCO187" s="180"/>
      <c r="FCP187" s="75"/>
      <c r="FCQ187" s="66"/>
      <c r="FCR187" s="180"/>
      <c r="FCS187" s="180"/>
      <c r="FCT187" s="180"/>
      <c r="FCU187" s="180"/>
      <c r="FCV187" s="180"/>
      <c r="FCW187" s="75"/>
      <c r="FCX187" s="66"/>
      <c r="FCY187" s="180"/>
      <c r="FCZ187" s="180"/>
      <c r="FDA187" s="180"/>
      <c r="FDB187" s="180"/>
      <c r="FDC187" s="180"/>
      <c r="FDD187" s="75"/>
      <c r="FDE187" s="66"/>
      <c r="FDF187" s="180"/>
      <c r="FDG187" s="180"/>
      <c r="FDH187" s="180"/>
      <c r="FDI187" s="180"/>
      <c r="FDJ187" s="180"/>
      <c r="FDK187" s="75"/>
      <c r="FDL187" s="66"/>
      <c r="FDM187" s="180"/>
      <c r="FDN187" s="180"/>
      <c r="FDO187" s="180"/>
      <c r="FDP187" s="180"/>
      <c r="FDQ187" s="180"/>
      <c r="FDR187" s="75"/>
      <c r="FDS187" s="66"/>
      <c r="FDT187" s="180"/>
      <c r="FDU187" s="180"/>
      <c r="FDV187" s="180"/>
      <c r="FDW187" s="180"/>
      <c r="FDX187" s="180"/>
      <c r="FDY187" s="75"/>
      <c r="FDZ187" s="66"/>
      <c r="FEA187" s="180"/>
      <c r="FEB187" s="180"/>
      <c r="FEC187" s="180"/>
      <c r="FED187" s="180"/>
      <c r="FEE187" s="180"/>
      <c r="FEF187" s="75"/>
      <c r="FEG187" s="66"/>
      <c r="FEH187" s="180"/>
      <c r="FEI187" s="180"/>
      <c r="FEJ187" s="180"/>
      <c r="FEK187" s="180"/>
      <c r="FEL187" s="180"/>
      <c r="FEM187" s="75"/>
      <c r="FEN187" s="66"/>
      <c r="FEO187" s="180"/>
      <c r="FEP187" s="180"/>
      <c r="FEQ187" s="180"/>
      <c r="FER187" s="180"/>
      <c r="FES187" s="180"/>
      <c r="FET187" s="75"/>
      <c r="FEU187" s="66"/>
      <c r="FEV187" s="180"/>
      <c r="FEW187" s="180"/>
      <c r="FEX187" s="180"/>
      <c r="FEY187" s="180"/>
      <c r="FEZ187" s="180"/>
      <c r="FFA187" s="75"/>
      <c r="FFB187" s="66"/>
      <c r="FFC187" s="180"/>
      <c r="FFD187" s="180"/>
      <c r="FFE187" s="180"/>
      <c r="FFF187" s="180"/>
      <c r="FFG187" s="180"/>
      <c r="FFH187" s="75"/>
      <c r="FFI187" s="66"/>
      <c r="FFJ187" s="180"/>
      <c r="FFK187" s="180"/>
      <c r="FFL187" s="180"/>
      <c r="FFM187" s="180"/>
      <c r="FFN187" s="180"/>
      <c r="FFO187" s="75"/>
      <c r="FFP187" s="66"/>
      <c r="FFQ187" s="180"/>
      <c r="FFR187" s="180"/>
      <c r="FFS187" s="180"/>
      <c r="FFT187" s="180"/>
      <c r="FFU187" s="180"/>
      <c r="FFV187" s="75"/>
      <c r="FFW187" s="66"/>
      <c r="FFX187" s="180"/>
      <c r="FFY187" s="180"/>
      <c r="FFZ187" s="180"/>
      <c r="FGA187" s="180"/>
      <c r="FGB187" s="180"/>
      <c r="FGC187" s="75"/>
      <c r="FGD187" s="66"/>
      <c r="FGE187" s="180"/>
      <c r="FGF187" s="180"/>
      <c r="FGG187" s="180"/>
      <c r="FGH187" s="180"/>
      <c r="FGI187" s="180"/>
      <c r="FGJ187" s="75"/>
      <c r="FGK187" s="66"/>
      <c r="FGL187" s="180"/>
      <c r="FGM187" s="180"/>
      <c r="FGN187" s="180"/>
      <c r="FGO187" s="180"/>
      <c r="FGP187" s="180"/>
      <c r="FGQ187" s="75"/>
      <c r="FGR187" s="66"/>
      <c r="FGS187" s="180"/>
      <c r="FGT187" s="180"/>
      <c r="FGU187" s="180"/>
      <c r="FGV187" s="180"/>
      <c r="FGW187" s="180"/>
      <c r="FGX187" s="75"/>
      <c r="FGY187" s="66"/>
      <c r="FGZ187" s="180"/>
      <c r="FHA187" s="180"/>
      <c r="FHB187" s="180"/>
      <c r="FHC187" s="180"/>
      <c r="FHD187" s="180"/>
      <c r="FHE187" s="75"/>
      <c r="FHF187" s="66"/>
      <c r="FHG187" s="180"/>
      <c r="FHH187" s="180"/>
      <c r="FHI187" s="180"/>
      <c r="FHJ187" s="180"/>
      <c r="FHK187" s="180"/>
      <c r="FHL187" s="75"/>
      <c r="FHM187" s="66"/>
      <c r="FHN187" s="180"/>
      <c r="FHO187" s="180"/>
      <c r="FHP187" s="180"/>
      <c r="FHQ187" s="180"/>
      <c r="FHR187" s="180"/>
      <c r="FHS187" s="75"/>
      <c r="FHT187" s="66"/>
      <c r="FHU187" s="180"/>
      <c r="FHV187" s="180"/>
      <c r="FHW187" s="180"/>
      <c r="FHX187" s="180"/>
      <c r="FHY187" s="180"/>
      <c r="FHZ187" s="75"/>
      <c r="FIA187" s="66"/>
      <c r="FIB187" s="180"/>
      <c r="FIC187" s="180"/>
      <c r="FID187" s="180"/>
      <c r="FIE187" s="180"/>
      <c r="FIF187" s="180"/>
      <c r="FIG187" s="75"/>
      <c r="FIH187" s="66"/>
      <c r="FII187" s="180"/>
      <c r="FIJ187" s="180"/>
      <c r="FIK187" s="180"/>
      <c r="FIL187" s="180"/>
      <c r="FIM187" s="180"/>
      <c r="FIN187" s="75"/>
      <c r="FIO187" s="66"/>
      <c r="FIP187" s="180"/>
      <c r="FIQ187" s="180"/>
      <c r="FIR187" s="180"/>
      <c r="FIS187" s="180"/>
      <c r="FIT187" s="180"/>
      <c r="FIU187" s="75"/>
      <c r="FIV187" s="66"/>
      <c r="FIW187" s="180"/>
      <c r="FIX187" s="180"/>
      <c r="FIY187" s="180"/>
      <c r="FIZ187" s="180"/>
      <c r="FJA187" s="180"/>
      <c r="FJB187" s="75"/>
      <c r="FJC187" s="66"/>
      <c r="FJD187" s="180"/>
      <c r="FJE187" s="180"/>
      <c r="FJF187" s="180"/>
      <c r="FJG187" s="180"/>
      <c r="FJH187" s="180"/>
      <c r="FJI187" s="75"/>
      <c r="FJJ187" s="66"/>
      <c r="FJK187" s="180"/>
      <c r="FJL187" s="180"/>
      <c r="FJM187" s="180"/>
      <c r="FJN187" s="180"/>
      <c r="FJO187" s="180"/>
      <c r="FJP187" s="75"/>
      <c r="FJQ187" s="66"/>
      <c r="FJR187" s="180"/>
      <c r="FJS187" s="180"/>
      <c r="FJT187" s="180"/>
      <c r="FJU187" s="180"/>
      <c r="FJV187" s="180"/>
      <c r="FJW187" s="75"/>
      <c r="FJX187" s="66"/>
      <c r="FJY187" s="180"/>
      <c r="FJZ187" s="180"/>
      <c r="FKA187" s="180"/>
      <c r="FKB187" s="180"/>
      <c r="FKC187" s="180"/>
      <c r="FKD187" s="75"/>
      <c r="FKE187" s="66"/>
      <c r="FKF187" s="180"/>
      <c r="FKG187" s="180"/>
      <c r="FKH187" s="180"/>
      <c r="FKI187" s="180"/>
      <c r="FKJ187" s="180"/>
      <c r="FKK187" s="75"/>
      <c r="FKL187" s="66"/>
      <c r="FKM187" s="180"/>
      <c r="FKN187" s="180"/>
      <c r="FKO187" s="180"/>
      <c r="FKP187" s="180"/>
      <c r="FKQ187" s="180"/>
      <c r="FKR187" s="75"/>
      <c r="FKS187" s="66"/>
      <c r="FKT187" s="180"/>
      <c r="FKU187" s="180"/>
      <c r="FKV187" s="180"/>
      <c r="FKW187" s="180"/>
      <c r="FKX187" s="180"/>
      <c r="FKY187" s="75"/>
      <c r="FKZ187" s="66"/>
      <c r="FLA187" s="180"/>
      <c r="FLB187" s="180"/>
      <c r="FLC187" s="180"/>
      <c r="FLD187" s="180"/>
      <c r="FLE187" s="180"/>
      <c r="FLF187" s="75"/>
      <c r="FLG187" s="66"/>
      <c r="FLH187" s="180"/>
      <c r="FLI187" s="180"/>
      <c r="FLJ187" s="180"/>
      <c r="FLK187" s="180"/>
      <c r="FLL187" s="180"/>
      <c r="FLM187" s="75"/>
      <c r="FLN187" s="66"/>
      <c r="FLO187" s="180"/>
      <c r="FLP187" s="180"/>
      <c r="FLQ187" s="180"/>
      <c r="FLR187" s="180"/>
      <c r="FLS187" s="180"/>
      <c r="FLT187" s="75"/>
      <c r="FLU187" s="66"/>
      <c r="FLV187" s="180"/>
      <c r="FLW187" s="180"/>
      <c r="FLX187" s="180"/>
      <c r="FLY187" s="180"/>
      <c r="FLZ187" s="180"/>
      <c r="FMA187" s="75"/>
      <c r="FMB187" s="66"/>
      <c r="FMC187" s="180"/>
      <c r="FMD187" s="180"/>
      <c r="FME187" s="180"/>
      <c r="FMF187" s="180"/>
      <c r="FMG187" s="180"/>
      <c r="FMH187" s="75"/>
      <c r="FMI187" s="66"/>
      <c r="FMJ187" s="180"/>
      <c r="FMK187" s="180"/>
      <c r="FML187" s="180"/>
      <c r="FMM187" s="180"/>
      <c r="FMN187" s="180"/>
      <c r="FMO187" s="75"/>
      <c r="FMP187" s="66"/>
      <c r="FMQ187" s="180"/>
      <c r="FMR187" s="180"/>
      <c r="FMS187" s="180"/>
      <c r="FMT187" s="180"/>
      <c r="FMU187" s="180"/>
      <c r="FMV187" s="75"/>
      <c r="FMW187" s="66"/>
      <c r="FMX187" s="180"/>
      <c r="FMY187" s="180"/>
      <c r="FMZ187" s="180"/>
      <c r="FNA187" s="180"/>
      <c r="FNB187" s="180"/>
      <c r="FNC187" s="75"/>
      <c r="FND187" s="66"/>
      <c r="FNE187" s="180"/>
      <c r="FNF187" s="180"/>
      <c r="FNG187" s="180"/>
      <c r="FNH187" s="180"/>
      <c r="FNI187" s="180"/>
      <c r="FNJ187" s="75"/>
      <c r="FNK187" s="66"/>
      <c r="FNL187" s="180"/>
      <c r="FNM187" s="180"/>
      <c r="FNN187" s="180"/>
      <c r="FNO187" s="180"/>
      <c r="FNP187" s="180"/>
      <c r="FNQ187" s="75"/>
      <c r="FNR187" s="66"/>
      <c r="FNS187" s="180"/>
      <c r="FNT187" s="180"/>
      <c r="FNU187" s="180"/>
      <c r="FNV187" s="180"/>
      <c r="FNW187" s="180"/>
      <c r="FNX187" s="75"/>
      <c r="FNY187" s="66"/>
      <c r="FNZ187" s="180"/>
      <c r="FOA187" s="180"/>
      <c r="FOB187" s="180"/>
      <c r="FOC187" s="180"/>
      <c r="FOD187" s="180"/>
      <c r="FOE187" s="75"/>
      <c r="FOF187" s="66"/>
      <c r="FOG187" s="180"/>
      <c r="FOH187" s="180"/>
      <c r="FOI187" s="180"/>
      <c r="FOJ187" s="180"/>
      <c r="FOK187" s="180"/>
      <c r="FOL187" s="75"/>
      <c r="FOM187" s="66"/>
      <c r="FON187" s="180"/>
      <c r="FOO187" s="180"/>
      <c r="FOP187" s="180"/>
      <c r="FOQ187" s="180"/>
      <c r="FOR187" s="180"/>
      <c r="FOS187" s="75"/>
      <c r="FOT187" s="66"/>
      <c r="FOU187" s="180"/>
      <c r="FOV187" s="180"/>
      <c r="FOW187" s="180"/>
      <c r="FOX187" s="180"/>
      <c r="FOY187" s="180"/>
      <c r="FOZ187" s="75"/>
      <c r="FPA187" s="66"/>
      <c r="FPB187" s="180"/>
      <c r="FPC187" s="180"/>
      <c r="FPD187" s="180"/>
      <c r="FPE187" s="180"/>
      <c r="FPF187" s="180"/>
      <c r="FPG187" s="75"/>
      <c r="FPH187" s="66"/>
      <c r="FPI187" s="180"/>
      <c r="FPJ187" s="180"/>
      <c r="FPK187" s="180"/>
      <c r="FPL187" s="180"/>
      <c r="FPM187" s="180"/>
      <c r="FPN187" s="75"/>
      <c r="FPO187" s="66"/>
      <c r="FPP187" s="180"/>
      <c r="FPQ187" s="180"/>
      <c r="FPR187" s="180"/>
      <c r="FPS187" s="180"/>
      <c r="FPT187" s="180"/>
      <c r="FPU187" s="75"/>
      <c r="FPV187" s="66"/>
      <c r="FPW187" s="180"/>
      <c r="FPX187" s="180"/>
      <c r="FPY187" s="180"/>
      <c r="FPZ187" s="180"/>
      <c r="FQA187" s="180"/>
      <c r="FQB187" s="75"/>
      <c r="FQC187" s="66"/>
      <c r="FQD187" s="180"/>
      <c r="FQE187" s="180"/>
      <c r="FQF187" s="180"/>
      <c r="FQG187" s="180"/>
      <c r="FQH187" s="180"/>
      <c r="FQI187" s="75"/>
      <c r="FQJ187" s="66"/>
      <c r="FQK187" s="180"/>
      <c r="FQL187" s="180"/>
      <c r="FQM187" s="180"/>
      <c r="FQN187" s="180"/>
      <c r="FQO187" s="180"/>
      <c r="FQP187" s="75"/>
      <c r="FQQ187" s="66"/>
      <c r="FQR187" s="180"/>
      <c r="FQS187" s="180"/>
      <c r="FQT187" s="180"/>
      <c r="FQU187" s="180"/>
      <c r="FQV187" s="180"/>
      <c r="FQW187" s="75"/>
      <c r="FQX187" s="66"/>
      <c r="FQY187" s="180"/>
      <c r="FQZ187" s="180"/>
      <c r="FRA187" s="180"/>
      <c r="FRB187" s="180"/>
      <c r="FRC187" s="180"/>
      <c r="FRD187" s="75"/>
      <c r="FRE187" s="66"/>
      <c r="FRF187" s="180"/>
      <c r="FRG187" s="180"/>
      <c r="FRH187" s="180"/>
      <c r="FRI187" s="180"/>
      <c r="FRJ187" s="180"/>
      <c r="FRK187" s="75"/>
      <c r="FRL187" s="66"/>
      <c r="FRM187" s="180"/>
      <c r="FRN187" s="180"/>
      <c r="FRO187" s="180"/>
      <c r="FRP187" s="180"/>
      <c r="FRQ187" s="180"/>
      <c r="FRR187" s="75"/>
      <c r="FRS187" s="66"/>
      <c r="FRT187" s="180"/>
      <c r="FRU187" s="180"/>
      <c r="FRV187" s="180"/>
      <c r="FRW187" s="180"/>
      <c r="FRX187" s="180"/>
      <c r="FRY187" s="75"/>
      <c r="FRZ187" s="66"/>
      <c r="FSA187" s="180"/>
      <c r="FSB187" s="180"/>
      <c r="FSC187" s="180"/>
      <c r="FSD187" s="180"/>
      <c r="FSE187" s="180"/>
      <c r="FSF187" s="75"/>
      <c r="FSG187" s="66"/>
      <c r="FSH187" s="180"/>
      <c r="FSI187" s="180"/>
      <c r="FSJ187" s="180"/>
      <c r="FSK187" s="180"/>
      <c r="FSL187" s="180"/>
      <c r="FSM187" s="75"/>
      <c r="FSN187" s="66"/>
      <c r="FSO187" s="180"/>
      <c r="FSP187" s="180"/>
      <c r="FSQ187" s="180"/>
      <c r="FSR187" s="180"/>
      <c r="FSS187" s="180"/>
      <c r="FST187" s="75"/>
      <c r="FSU187" s="66"/>
      <c r="FSV187" s="180"/>
      <c r="FSW187" s="180"/>
      <c r="FSX187" s="180"/>
      <c r="FSY187" s="180"/>
      <c r="FSZ187" s="180"/>
      <c r="FTA187" s="75"/>
      <c r="FTB187" s="66"/>
      <c r="FTC187" s="180"/>
      <c r="FTD187" s="180"/>
      <c r="FTE187" s="180"/>
      <c r="FTF187" s="180"/>
      <c r="FTG187" s="180"/>
      <c r="FTH187" s="75"/>
      <c r="FTI187" s="66"/>
      <c r="FTJ187" s="180"/>
      <c r="FTK187" s="180"/>
      <c r="FTL187" s="180"/>
      <c r="FTM187" s="180"/>
      <c r="FTN187" s="180"/>
      <c r="FTO187" s="75"/>
      <c r="FTP187" s="66"/>
      <c r="FTQ187" s="180"/>
      <c r="FTR187" s="180"/>
      <c r="FTS187" s="180"/>
      <c r="FTT187" s="180"/>
      <c r="FTU187" s="180"/>
      <c r="FTV187" s="75"/>
      <c r="FTW187" s="66"/>
      <c r="FTX187" s="180"/>
      <c r="FTY187" s="180"/>
      <c r="FTZ187" s="180"/>
      <c r="FUA187" s="180"/>
      <c r="FUB187" s="180"/>
      <c r="FUC187" s="75"/>
      <c r="FUD187" s="66"/>
      <c r="FUE187" s="180"/>
      <c r="FUF187" s="180"/>
      <c r="FUG187" s="180"/>
      <c r="FUH187" s="180"/>
      <c r="FUI187" s="180"/>
      <c r="FUJ187" s="75"/>
      <c r="FUK187" s="66"/>
      <c r="FUL187" s="180"/>
      <c r="FUM187" s="180"/>
      <c r="FUN187" s="180"/>
      <c r="FUO187" s="180"/>
      <c r="FUP187" s="180"/>
      <c r="FUQ187" s="75"/>
      <c r="FUR187" s="66"/>
      <c r="FUS187" s="180"/>
      <c r="FUT187" s="180"/>
      <c r="FUU187" s="180"/>
      <c r="FUV187" s="180"/>
      <c r="FUW187" s="180"/>
      <c r="FUX187" s="75"/>
      <c r="FUY187" s="66"/>
      <c r="FUZ187" s="180"/>
      <c r="FVA187" s="180"/>
      <c r="FVB187" s="180"/>
      <c r="FVC187" s="180"/>
      <c r="FVD187" s="180"/>
      <c r="FVE187" s="75"/>
      <c r="FVF187" s="66"/>
      <c r="FVG187" s="180"/>
      <c r="FVH187" s="180"/>
      <c r="FVI187" s="180"/>
      <c r="FVJ187" s="180"/>
      <c r="FVK187" s="180"/>
      <c r="FVL187" s="75"/>
      <c r="FVM187" s="66"/>
      <c r="FVN187" s="180"/>
      <c r="FVO187" s="180"/>
      <c r="FVP187" s="180"/>
      <c r="FVQ187" s="180"/>
      <c r="FVR187" s="180"/>
      <c r="FVS187" s="75"/>
      <c r="FVT187" s="66"/>
      <c r="FVU187" s="180"/>
      <c r="FVV187" s="180"/>
      <c r="FVW187" s="180"/>
      <c r="FVX187" s="180"/>
      <c r="FVY187" s="180"/>
      <c r="FVZ187" s="75"/>
      <c r="FWA187" s="66"/>
      <c r="FWB187" s="180"/>
      <c r="FWC187" s="180"/>
      <c r="FWD187" s="180"/>
      <c r="FWE187" s="180"/>
      <c r="FWF187" s="180"/>
      <c r="FWG187" s="75"/>
      <c r="FWH187" s="66"/>
      <c r="FWI187" s="180"/>
      <c r="FWJ187" s="180"/>
      <c r="FWK187" s="180"/>
      <c r="FWL187" s="180"/>
      <c r="FWM187" s="180"/>
      <c r="FWN187" s="75"/>
      <c r="FWO187" s="66"/>
      <c r="FWP187" s="180"/>
      <c r="FWQ187" s="180"/>
      <c r="FWR187" s="180"/>
      <c r="FWS187" s="180"/>
      <c r="FWT187" s="180"/>
      <c r="FWU187" s="75"/>
      <c r="FWV187" s="66"/>
      <c r="FWW187" s="180"/>
      <c r="FWX187" s="180"/>
      <c r="FWY187" s="180"/>
      <c r="FWZ187" s="180"/>
      <c r="FXA187" s="180"/>
      <c r="FXB187" s="75"/>
      <c r="FXC187" s="66"/>
      <c r="FXD187" s="180"/>
      <c r="FXE187" s="180"/>
      <c r="FXF187" s="180"/>
      <c r="FXG187" s="180"/>
      <c r="FXH187" s="180"/>
      <c r="FXI187" s="75"/>
      <c r="FXJ187" s="66"/>
      <c r="FXK187" s="180"/>
      <c r="FXL187" s="180"/>
      <c r="FXM187" s="180"/>
      <c r="FXN187" s="180"/>
      <c r="FXO187" s="180"/>
      <c r="FXP187" s="75"/>
      <c r="FXQ187" s="66"/>
      <c r="FXR187" s="180"/>
      <c r="FXS187" s="180"/>
      <c r="FXT187" s="180"/>
      <c r="FXU187" s="180"/>
      <c r="FXV187" s="180"/>
      <c r="FXW187" s="75"/>
      <c r="FXX187" s="66"/>
      <c r="FXY187" s="180"/>
      <c r="FXZ187" s="180"/>
      <c r="FYA187" s="180"/>
      <c r="FYB187" s="180"/>
      <c r="FYC187" s="180"/>
      <c r="FYD187" s="75"/>
      <c r="FYE187" s="66"/>
      <c r="FYF187" s="180"/>
      <c r="FYG187" s="180"/>
      <c r="FYH187" s="180"/>
      <c r="FYI187" s="180"/>
      <c r="FYJ187" s="180"/>
      <c r="FYK187" s="75"/>
      <c r="FYL187" s="66"/>
      <c r="FYM187" s="180"/>
      <c r="FYN187" s="180"/>
      <c r="FYO187" s="180"/>
      <c r="FYP187" s="180"/>
      <c r="FYQ187" s="180"/>
      <c r="FYR187" s="75"/>
      <c r="FYS187" s="66"/>
      <c r="FYT187" s="180"/>
      <c r="FYU187" s="180"/>
      <c r="FYV187" s="180"/>
      <c r="FYW187" s="180"/>
      <c r="FYX187" s="180"/>
      <c r="FYY187" s="75"/>
      <c r="FYZ187" s="66"/>
      <c r="FZA187" s="180"/>
      <c r="FZB187" s="180"/>
      <c r="FZC187" s="180"/>
      <c r="FZD187" s="180"/>
      <c r="FZE187" s="180"/>
      <c r="FZF187" s="75"/>
      <c r="FZG187" s="66"/>
      <c r="FZH187" s="180"/>
      <c r="FZI187" s="180"/>
      <c r="FZJ187" s="180"/>
      <c r="FZK187" s="180"/>
      <c r="FZL187" s="180"/>
      <c r="FZM187" s="75"/>
      <c r="FZN187" s="66"/>
      <c r="FZO187" s="180"/>
      <c r="FZP187" s="180"/>
      <c r="FZQ187" s="180"/>
      <c r="FZR187" s="180"/>
      <c r="FZS187" s="180"/>
      <c r="FZT187" s="75"/>
      <c r="FZU187" s="66"/>
      <c r="FZV187" s="180"/>
      <c r="FZW187" s="180"/>
      <c r="FZX187" s="180"/>
      <c r="FZY187" s="180"/>
      <c r="FZZ187" s="180"/>
      <c r="GAA187" s="75"/>
      <c r="GAB187" s="66"/>
      <c r="GAC187" s="180"/>
      <c r="GAD187" s="180"/>
      <c r="GAE187" s="180"/>
      <c r="GAF187" s="180"/>
      <c r="GAG187" s="180"/>
      <c r="GAH187" s="75"/>
      <c r="GAI187" s="66"/>
      <c r="GAJ187" s="180"/>
      <c r="GAK187" s="180"/>
      <c r="GAL187" s="180"/>
      <c r="GAM187" s="180"/>
      <c r="GAN187" s="180"/>
      <c r="GAO187" s="75"/>
      <c r="GAP187" s="66"/>
      <c r="GAQ187" s="180"/>
      <c r="GAR187" s="180"/>
      <c r="GAS187" s="180"/>
      <c r="GAT187" s="180"/>
      <c r="GAU187" s="180"/>
      <c r="GAV187" s="75"/>
      <c r="GAW187" s="66"/>
      <c r="GAX187" s="180"/>
      <c r="GAY187" s="180"/>
      <c r="GAZ187" s="180"/>
      <c r="GBA187" s="180"/>
      <c r="GBB187" s="180"/>
      <c r="GBC187" s="75"/>
      <c r="GBD187" s="66"/>
      <c r="GBE187" s="180"/>
      <c r="GBF187" s="180"/>
      <c r="GBG187" s="180"/>
      <c r="GBH187" s="180"/>
      <c r="GBI187" s="180"/>
      <c r="GBJ187" s="75"/>
      <c r="GBK187" s="66"/>
      <c r="GBL187" s="180"/>
      <c r="GBM187" s="180"/>
      <c r="GBN187" s="180"/>
      <c r="GBO187" s="180"/>
      <c r="GBP187" s="180"/>
      <c r="GBQ187" s="75"/>
      <c r="GBR187" s="66"/>
      <c r="GBS187" s="180"/>
      <c r="GBT187" s="180"/>
      <c r="GBU187" s="180"/>
      <c r="GBV187" s="180"/>
      <c r="GBW187" s="180"/>
      <c r="GBX187" s="75"/>
      <c r="GBY187" s="66"/>
      <c r="GBZ187" s="180"/>
      <c r="GCA187" s="180"/>
      <c r="GCB187" s="180"/>
      <c r="GCC187" s="180"/>
      <c r="GCD187" s="180"/>
      <c r="GCE187" s="75"/>
      <c r="GCF187" s="66"/>
      <c r="GCG187" s="180"/>
      <c r="GCH187" s="180"/>
      <c r="GCI187" s="180"/>
      <c r="GCJ187" s="180"/>
      <c r="GCK187" s="180"/>
      <c r="GCL187" s="75"/>
      <c r="GCM187" s="66"/>
      <c r="GCN187" s="180"/>
      <c r="GCO187" s="180"/>
      <c r="GCP187" s="180"/>
      <c r="GCQ187" s="180"/>
      <c r="GCR187" s="180"/>
      <c r="GCS187" s="75"/>
      <c r="GCT187" s="66"/>
      <c r="GCU187" s="180"/>
      <c r="GCV187" s="180"/>
      <c r="GCW187" s="180"/>
      <c r="GCX187" s="180"/>
      <c r="GCY187" s="180"/>
      <c r="GCZ187" s="75"/>
      <c r="GDA187" s="66"/>
      <c r="GDB187" s="180"/>
      <c r="GDC187" s="180"/>
      <c r="GDD187" s="180"/>
      <c r="GDE187" s="180"/>
      <c r="GDF187" s="180"/>
      <c r="GDG187" s="75"/>
      <c r="GDH187" s="66"/>
      <c r="GDI187" s="180"/>
      <c r="GDJ187" s="180"/>
      <c r="GDK187" s="180"/>
      <c r="GDL187" s="180"/>
      <c r="GDM187" s="180"/>
      <c r="GDN187" s="75"/>
      <c r="GDO187" s="66"/>
      <c r="GDP187" s="180"/>
      <c r="GDQ187" s="180"/>
      <c r="GDR187" s="180"/>
      <c r="GDS187" s="180"/>
      <c r="GDT187" s="180"/>
      <c r="GDU187" s="75"/>
      <c r="GDV187" s="66"/>
      <c r="GDW187" s="180"/>
      <c r="GDX187" s="180"/>
      <c r="GDY187" s="180"/>
      <c r="GDZ187" s="180"/>
      <c r="GEA187" s="180"/>
      <c r="GEB187" s="75"/>
      <c r="GEC187" s="66"/>
      <c r="GED187" s="180"/>
      <c r="GEE187" s="180"/>
      <c r="GEF187" s="180"/>
      <c r="GEG187" s="180"/>
      <c r="GEH187" s="180"/>
      <c r="GEI187" s="75"/>
      <c r="GEJ187" s="66"/>
      <c r="GEK187" s="180"/>
      <c r="GEL187" s="180"/>
      <c r="GEM187" s="180"/>
      <c r="GEN187" s="180"/>
      <c r="GEO187" s="180"/>
      <c r="GEP187" s="75"/>
      <c r="GEQ187" s="66"/>
      <c r="GER187" s="180"/>
      <c r="GES187" s="180"/>
      <c r="GET187" s="180"/>
      <c r="GEU187" s="180"/>
      <c r="GEV187" s="180"/>
      <c r="GEW187" s="75"/>
      <c r="GEX187" s="66"/>
      <c r="GEY187" s="180"/>
      <c r="GEZ187" s="180"/>
      <c r="GFA187" s="180"/>
      <c r="GFB187" s="180"/>
      <c r="GFC187" s="180"/>
      <c r="GFD187" s="75"/>
      <c r="GFE187" s="66"/>
      <c r="GFF187" s="180"/>
      <c r="GFG187" s="180"/>
      <c r="GFH187" s="180"/>
      <c r="GFI187" s="180"/>
      <c r="GFJ187" s="180"/>
      <c r="GFK187" s="75"/>
      <c r="GFL187" s="66"/>
      <c r="GFM187" s="180"/>
      <c r="GFN187" s="180"/>
      <c r="GFO187" s="180"/>
      <c r="GFP187" s="180"/>
      <c r="GFQ187" s="180"/>
      <c r="GFR187" s="75"/>
      <c r="GFS187" s="66"/>
      <c r="GFT187" s="180"/>
      <c r="GFU187" s="180"/>
      <c r="GFV187" s="180"/>
      <c r="GFW187" s="180"/>
      <c r="GFX187" s="180"/>
      <c r="GFY187" s="75"/>
      <c r="GFZ187" s="66"/>
      <c r="GGA187" s="180"/>
      <c r="GGB187" s="180"/>
      <c r="GGC187" s="180"/>
      <c r="GGD187" s="180"/>
      <c r="GGE187" s="180"/>
      <c r="GGF187" s="75"/>
      <c r="GGG187" s="66"/>
      <c r="GGH187" s="180"/>
      <c r="GGI187" s="180"/>
      <c r="GGJ187" s="180"/>
      <c r="GGK187" s="180"/>
      <c r="GGL187" s="180"/>
      <c r="GGM187" s="75"/>
      <c r="GGN187" s="66"/>
      <c r="GGO187" s="180"/>
      <c r="GGP187" s="180"/>
      <c r="GGQ187" s="180"/>
      <c r="GGR187" s="180"/>
      <c r="GGS187" s="180"/>
      <c r="GGT187" s="75"/>
      <c r="GGU187" s="66"/>
      <c r="GGV187" s="180"/>
      <c r="GGW187" s="180"/>
      <c r="GGX187" s="180"/>
      <c r="GGY187" s="180"/>
      <c r="GGZ187" s="180"/>
      <c r="GHA187" s="75"/>
      <c r="GHB187" s="66"/>
      <c r="GHC187" s="180"/>
      <c r="GHD187" s="180"/>
      <c r="GHE187" s="180"/>
      <c r="GHF187" s="180"/>
      <c r="GHG187" s="180"/>
      <c r="GHH187" s="75"/>
      <c r="GHI187" s="66"/>
      <c r="GHJ187" s="180"/>
      <c r="GHK187" s="180"/>
      <c r="GHL187" s="180"/>
      <c r="GHM187" s="180"/>
      <c r="GHN187" s="180"/>
      <c r="GHO187" s="75"/>
      <c r="GHP187" s="66"/>
      <c r="GHQ187" s="180"/>
      <c r="GHR187" s="180"/>
      <c r="GHS187" s="180"/>
      <c r="GHT187" s="180"/>
      <c r="GHU187" s="180"/>
      <c r="GHV187" s="75"/>
      <c r="GHW187" s="66"/>
      <c r="GHX187" s="180"/>
      <c r="GHY187" s="180"/>
      <c r="GHZ187" s="180"/>
      <c r="GIA187" s="180"/>
      <c r="GIB187" s="180"/>
      <c r="GIC187" s="75"/>
      <c r="GID187" s="66"/>
      <c r="GIE187" s="180"/>
      <c r="GIF187" s="180"/>
      <c r="GIG187" s="180"/>
      <c r="GIH187" s="180"/>
      <c r="GII187" s="180"/>
      <c r="GIJ187" s="75"/>
      <c r="GIK187" s="66"/>
      <c r="GIL187" s="180"/>
      <c r="GIM187" s="180"/>
      <c r="GIN187" s="180"/>
      <c r="GIO187" s="180"/>
      <c r="GIP187" s="180"/>
      <c r="GIQ187" s="75"/>
      <c r="GIR187" s="66"/>
      <c r="GIS187" s="180"/>
      <c r="GIT187" s="180"/>
      <c r="GIU187" s="180"/>
      <c r="GIV187" s="180"/>
      <c r="GIW187" s="180"/>
      <c r="GIX187" s="75"/>
      <c r="GIY187" s="66"/>
      <c r="GIZ187" s="180"/>
      <c r="GJA187" s="180"/>
      <c r="GJB187" s="180"/>
      <c r="GJC187" s="180"/>
      <c r="GJD187" s="180"/>
      <c r="GJE187" s="75"/>
      <c r="GJF187" s="66"/>
      <c r="GJG187" s="180"/>
      <c r="GJH187" s="180"/>
      <c r="GJI187" s="180"/>
      <c r="GJJ187" s="180"/>
      <c r="GJK187" s="180"/>
      <c r="GJL187" s="75"/>
      <c r="GJM187" s="66"/>
      <c r="GJN187" s="180"/>
      <c r="GJO187" s="180"/>
      <c r="GJP187" s="180"/>
      <c r="GJQ187" s="180"/>
      <c r="GJR187" s="180"/>
      <c r="GJS187" s="75"/>
      <c r="GJT187" s="66"/>
      <c r="GJU187" s="180"/>
      <c r="GJV187" s="180"/>
      <c r="GJW187" s="180"/>
      <c r="GJX187" s="180"/>
      <c r="GJY187" s="180"/>
      <c r="GJZ187" s="75"/>
      <c r="GKA187" s="66"/>
      <c r="GKB187" s="180"/>
      <c r="GKC187" s="180"/>
      <c r="GKD187" s="180"/>
      <c r="GKE187" s="180"/>
      <c r="GKF187" s="180"/>
      <c r="GKG187" s="75"/>
      <c r="GKH187" s="66"/>
      <c r="GKI187" s="180"/>
      <c r="GKJ187" s="180"/>
      <c r="GKK187" s="180"/>
      <c r="GKL187" s="180"/>
      <c r="GKM187" s="180"/>
      <c r="GKN187" s="75"/>
      <c r="GKO187" s="66"/>
      <c r="GKP187" s="180"/>
      <c r="GKQ187" s="180"/>
      <c r="GKR187" s="180"/>
      <c r="GKS187" s="180"/>
      <c r="GKT187" s="180"/>
      <c r="GKU187" s="75"/>
      <c r="GKV187" s="66"/>
      <c r="GKW187" s="180"/>
      <c r="GKX187" s="180"/>
      <c r="GKY187" s="180"/>
      <c r="GKZ187" s="180"/>
      <c r="GLA187" s="180"/>
      <c r="GLB187" s="75"/>
      <c r="GLC187" s="66"/>
      <c r="GLD187" s="180"/>
      <c r="GLE187" s="180"/>
      <c r="GLF187" s="180"/>
      <c r="GLG187" s="180"/>
      <c r="GLH187" s="180"/>
      <c r="GLI187" s="75"/>
      <c r="GLJ187" s="66"/>
      <c r="GLK187" s="180"/>
      <c r="GLL187" s="180"/>
      <c r="GLM187" s="180"/>
      <c r="GLN187" s="180"/>
      <c r="GLO187" s="180"/>
      <c r="GLP187" s="75"/>
      <c r="GLQ187" s="66"/>
      <c r="GLR187" s="180"/>
      <c r="GLS187" s="180"/>
      <c r="GLT187" s="180"/>
      <c r="GLU187" s="180"/>
      <c r="GLV187" s="180"/>
      <c r="GLW187" s="75"/>
      <c r="GLX187" s="66"/>
      <c r="GLY187" s="180"/>
      <c r="GLZ187" s="180"/>
      <c r="GMA187" s="180"/>
      <c r="GMB187" s="180"/>
      <c r="GMC187" s="180"/>
      <c r="GMD187" s="75"/>
      <c r="GME187" s="66"/>
      <c r="GMF187" s="180"/>
      <c r="GMG187" s="180"/>
      <c r="GMH187" s="180"/>
      <c r="GMI187" s="180"/>
      <c r="GMJ187" s="180"/>
      <c r="GMK187" s="75"/>
      <c r="GML187" s="66"/>
      <c r="GMM187" s="180"/>
      <c r="GMN187" s="180"/>
      <c r="GMO187" s="180"/>
      <c r="GMP187" s="180"/>
      <c r="GMQ187" s="180"/>
      <c r="GMR187" s="75"/>
      <c r="GMS187" s="66"/>
      <c r="GMT187" s="180"/>
      <c r="GMU187" s="180"/>
      <c r="GMV187" s="180"/>
      <c r="GMW187" s="180"/>
      <c r="GMX187" s="180"/>
      <c r="GMY187" s="75"/>
      <c r="GMZ187" s="66"/>
      <c r="GNA187" s="180"/>
      <c r="GNB187" s="180"/>
      <c r="GNC187" s="180"/>
      <c r="GND187" s="180"/>
      <c r="GNE187" s="180"/>
      <c r="GNF187" s="75"/>
      <c r="GNG187" s="66"/>
      <c r="GNH187" s="180"/>
      <c r="GNI187" s="180"/>
      <c r="GNJ187" s="180"/>
      <c r="GNK187" s="180"/>
      <c r="GNL187" s="180"/>
      <c r="GNM187" s="75"/>
      <c r="GNN187" s="66"/>
      <c r="GNO187" s="180"/>
      <c r="GNP187" s="180"/>
      <c r="GNQ187" s="180"/>
      <c r="GNR187" s="180"/>
      <c r="GNS187" s="180"/>
      <c r="GNT187" s="75"/>
      <c r="GNU187" s="66"/>
      <c r="GNV187" s="180"/>
      <c r="GNW187" s="180"/>
      <c r="GNX187" s="180"/>
      <c r="GNY187" s="180"/>
      <c r="GNZ187" s="180"/>
      <c r="GOA187" s="75"/>
      <c r="GOB187" s="66"/>
      <c r="GOC187" s="180"/>
      <c r="GOD187" s="180"/>
      <c r="GOE187" s="180"/>
      <c r="GOF187" s="180"/>
      <c r="GOG187" s="180"/>
      <c r="GOH187" s="75"/>
      <c r="GOI187" s="66"/>
      <c r="GOJ187" s="180"/>
      <c r="GOK187" s="180"/>
      <c r="GOL187" s="180"/>
      <c r="GOM187" s="180"/>
      <c r="GON187" s="180"/>
      <c r="GOO187" s="75"/>
      <c r="GOP187" s="66"/>
      <c r="GOQ187" s="180"/>
      <c r="GOR187" s="180"/>
      <c r="GOS187" s="180"/>
      <c r="GOT187" s="180"/>
      <c r="GOU187" s="180"/>
      <c r="GOV187" s="75"/>
      <c r="GOW187" s="66"/>
      <c r="GOX187" s="180"/>
      <c r="GOY187" s="180"/>
      <c r="GOZ187" s="180"/>
      <c r="GPA187" s="180"/>
      <c r="GPB187" s="180"/>
      <c r="GPC187" s="75"/>
      <c r="GPD187" s="66"/>
      <c r="GPE187" s="180"/>
      <c r="GPF187" s="180"/>
      <c r="GPG187" s="180"/>
      <c r="GPH187" s="180"/>
      <c r="GPI187" s="180"/>
      <c r="GPJ187" s="75"/>
      <c r="GPK187" s="66"/>
      <c r="GPL187" s="180"/>
      <c r="GPM187" s="180"/>
      <c r="GPN187" s="180"/>
      <c r="GPO187" s="180"/>
      <c r="GPP187" s="180"/>
      <c r="GPQ187" s="75"/>
      <c r="GPR187" s="66"/>
      <c r="GPS187" s="180"/>
      <c r="GPT187" s="180"/>
      <c r="GPU187" s="180"/>
      <c r="GPV187" s="180"/>
      <c r="GPW187" s="180"/>
      <c r="GPX187" s="75"/>
      <c r="GPY187" s="66"/>
      <c r="GPZ187" s="180"/>
      <c r="GQA187" s="180"/>
      <c r="GQB187" s="180"/>
      <c r="GQC187" s="180"/>
      <c r="GQD187" s="180"/>
      <c r="GQE187" s="75"/>
      <c r="GQF187" s="66"/>
      <c r="GQG187" s="180"/>
      <c r="GQH187" s="180"/>
      <c r="GQI187" s="180"/>
      <c r="GQJ187" s="180"/>
      <c r="GQK187" s="180"/>
      <c r="GQL187" s="75"/>
      <c r="GQM187" s="66"/>
      <c r="GQN187" s="180"/>
      <c r="GQO187" s="180"/>
      <c r="GQP187" s="180"/>
      <c r="GQQ187" s="180"/>
      <c r="GQR187" s="180"/>
      <c r="GQS187" s="75"/>
      <c r="GQT187" s="66"/>
      <c r="GQU187" s="180"/>
      <c r="GQV187" s="180"/>
      <c r="GQW187" s="180"/>
      <c r="GQX187" s="180"/>
      <c r="GQY187" s="180"/>
      <c r="GQZ187" s="75"/>
      <c r="GRA187" s="66"/>
      <c r="GRB187" s="180"/>
      <c r="GRC187" s="180"/>
      <c r="GRD187" s="180"/>
      <c r="GRE187" s="180"/>
      <c r="GRF187" s="180"/>
      <c r="GRG187" s="75"/>
      <c r="GRH187" s="66"/>
      <c r="GRI187" s="180"/>
      <c r="GRJ187" s="180"/>
      <c r="GRK187" s="180"/>
      <c r="GRL187" s="180"/>
      <c r="GRM187" s="180"/>
      <c r="GRN187" s="75"/>
      <c r="GRO187" s="66"/>
      <c r="GRP187" s="180"/>
      <c r="GRQ187" s="180"/>
      <c r="GRR187" s="180"/>
      <c r="GRS187" s="180"/>
      <c r="GRT187" s="180"/>
      <c r="GRU187" s="75"/>
      <c r="GRV187" s="66"/>
      <c r="GRW187" s="180"/>
      <c r="GRX187" s="180"/>
      <c r="GRY187" s="180"/>
      <c r="GRZ187" s="180"/>
      <c r="GSA187" s="180"/>
      <c r="GSB187" s="75"/>
      <c r="GSC187" s="66"/>
      <c r="GSD187" s="180"/>
      <c r="GSE187" s="180"/>
      <c r="GSF187" s="180"/>
      <c r="GSG187" s="180"/>
      <c r="GSH187" s="180"/>
      <c r="GSI187" s="75"/>
      <c r="GSJ187" s="66"/>
      <c r="GSK187" s="180"/>
      <c r="GSL187" s="180"/>
      <c r="GSM187" s="180"/>
      <c r="GSN187" s="180"/>
      <c r="GSO187" s="180"/>
      <c r="GSP187" s="75"/>
      <c r="GSQ187" s="66"/>
      <c r="GSR187" s="180"/>
      <c r="GSS187" s="180"/>
      <c r="GST187" s="180"/>
      <c r="GSU187" s="180"/>
      <c r="GSV187" s="180"/>
      <c r="GSW187" s="75"/>
      <c r="GSX187" s="66"/>
      <c r="GSY187" s="180"/>
      <c r="GSZ187" s="180"/>
      <c r="GTA187" s="180"/>
      <c r="GTB187" s="180"/>
      <c r="GTC187" s="180"/>
      <c r="GTD187" s="75"/>
      <c r="GTE187" s="66"/>
      <c r="GTF187" s="180"/>
      <c r="GTG187" s="180"/>
      <c r="GTH187" s="180"/>
      <c r="GTI187" s="180"/>
      <c r="GTJ187" s="180"/>
      <c r="GTK187" s="75"/>
      <c r="GTL187" s="66"/>
      <c r="GTM187" s="180"/>
      <c r="GTN187" s="180"/>
      <c r="GTO187" s="180"/>
      <c r="GTP187" s="180"/>
      <c r="GTQ187" s="180"/>
      <c r="GTR187" s="75"/>
      <c r="GTS187" s="66"/>
      <c r="GTT187" s="180"/>
      <c r="GTU187" s="180"/>
      <c r="GTV187" s="180"/>
      <c r="GTW187" s="180"/>
      <c r="GTX187" s="180"/>
      <c r="GTY187" s="75"/>
      <c r="GTZ187" s="66"/>
      <c r="GUA187" s="180"/>
      <c r="GUB187" s="180"/>
      <c r="GUC187" s="180"/>
      <c r="GUD187" s="180"/>
      <c r="GUE187" s="180"/>
      <c r="GUF187" s="75"/>
      <c r="GUG187" s="66"/>
      <c r="GUH187" s="180"/>
      <c r="GUI187" s="180"/>
      <c r="GUJ187" s="180"/>
      <c r="GUK187" s="180"/>
      <c r="GUL187" s="180"/>
      <c r="GUM187" s="75"/>
      <c r="GUN187" s="66"/>
      <c r="GUO187" s="180"/>
      <c r="GUP187" s="180"/>
      <c r="GUQ187" s="180"/>
      <c r="GUR187" s="180"/>
      <c r="GUS187" s="180"/>
      <c r="GUT187" s="75"/>
      <c r="GUU187" s="66"/>
      <c r="GUV187" s="180"/>
      <c r="GUW187" s="180"/>
      <c r="GUX187" s="180"/>
      <c r="GUY187" s="180"/>
      <c r="GUZ187" s="180"/>
      <c r="GVA187" s="75"/>
      <c r="GVB187" s="66"/>
      <c r="GVC187" s="180"/>
      <c r="GVD187" s="180"/>
      <c r="GVE187" s="180"/>
      <c r="GVF187" s="180"/>
      <c r="GVG187" s="180"/>
      <c r="GVH187" s="75"/>
      <c r="GVI187" s="66"/>
      <c r="GVJ187" s="180"/>
      <c r="GVK187" s="180"/>
      <c r="GVL187" s="180"/>
      <c r="GVM187" s="180"/>
      <c r="GVN187" s="180"/>
      <c r="GVO187" s="75"/>
      <c r="GVP187" s="66"/>
      <c r="GVQ187" s="180"/>
      <c r="GVR187" s="180"/>
      <c r="GVS187" s="180"/>
      <c r="GVT187" s="180"/>
      <c r="GVU187" s="180"/>
      <c r="GVV187" s="75"/>
      <c r="GVW187" s="66"/>
      <c r="GVX187" s="180"/>
      <c r="GVY187" s="180"/>
      <c r="GVZ187" s="180"/>
      <c r="GWA187" s="180"/>
      <c r="GWB187" s="180"/>
      <c r="GWC187" s="75"/>
      <c r="GWD187" s="66"/>
      <c r="GWE187" s="180"/>
      <c r="GWF187" s="180"/>
      <c r="GWG187" s="180"/>
      <c r="GWH187" s="180"/>
      <c r="GWI187" s="180"/>
      <c r="GWJ187" s="75"/>
      <c r="GWK187" s="66"/>
      <c r="GWL187" s="180"/>
      <c r="GWM187" s="180"/>
      <c r="GWN187" s="180"/>
      <c r="GWO187" s="180"/>
      <c r="GWP187" s="180"/>
      <c r="GWQ187" s="75"/>
      <c r="GWR187" s="66"/>
      <c r="GWS187" s="180"/>
      <c r="GWT187" s="180"/>
      <c r="GWU187" s="180"/>
      <c r="GWV187" s="180"/>
      <c r="GWW187" s="180"/>
      <c r="GWX187" s="75"/>
      <c r="GWY187" s="66"/>
      <c r="GWZ187" s="180"/>
      <c r="GXA187" s="180"/>
      <c r="GXB187" s="180"/>
      <c r="GXC187" s="180"/>
      <c r="GXD187" s="180"/>
      <c r="GXE187" s="75"/>
      <c r="GXF187" s="66"/>
      <c r="GXG187" s="180"/>
      <c r="GXH187" s="180"/>
      <c r="GXI187" s="180"/>
      <c r="GXJ187" s="180"/>
      <c r="GXK187" s="180"/>
      <c r="GXL187" s="75"/>
      <c r="GXM187" s="66"/>
      <c r="GXN187" s="180"/>
      <c r="GXO187" s="180"/>
      <c r="GXP187" s="180"/>
      <c r="GXQ187" s="180"/>
      <c r="GXR187" s="180"/>
      <c r="GXS187" s="75"/>
      <c r="GXT187" s="66"/>
      <c r="GXU187" s="180"/>
      <c r="GXV187" s="180"/>
      <c r="GXW187" s="180"/>
      <c r="GXX187" s="180"/>
      <c r="GXY187" s="180"/>
      <c r="GXZ187" s="75"/>
      <c r="GYA187" s="66"/>
      <c r="GYB187" s="180"/>
      <c r="GYC187" s="180"/>
      <c r="GYD187" s="180"/>
      <c r="GYE187" s="180"/>
      <c r="GYF187" s="180"/>
      <c r="GYG187" s="75"/>
      <c r="GYH187" s="66"/>
      <c r="GYI187" s="180"/>
      <c r="GYJ187" s="180"/>
      <c r="GYK187" s="180"/>
      <c r="GYL187" s="180"/>
      <c r="GYM187" s="180"/>
      <c r="GYN187" s="75"/>
      <c r="GYO187" s="66"/>
      <c r="GYP187" s="180"/>
      <c r="GYQ187" s="180"/>
      <c r="GYR187" s="180"/>
      <c r="GYS187" s="180"/>
      <c r="GYT187" s="180"/>
      <c r="GYU187" s="75"/>
      <c r="GYV187" s="66"/>
      <c r="GYW187" s="180"/>
      <c r="GYX187" s="180"/>
      <c r="GYY187" s="180"/>
      <c r="GYZ187" s="180"/>
      <c r="GZA187" s="180"/>
      <c r="GZB187" s="75"/>
      <c r="GZC187" s="66"/>
      <c r="GZD187" s="180"/>
      <c r="GZE187" s="180"/>
      <c r="GZF187" s="180"/>
      <c r="GZG187" s="180"/>
      <c r="GZH187" s="180"/>
      <c r="GZI187" s="75"/>
      <c r="GZJ187" s="66"/>
      <c r="GZK187" s="180"/>
      <c r="GZL187" s="180"/>
      <c r="GZM187" s="180"/>
      <c r="GZN187" s="180"/>
      <c r="GZO187" s="180"/>
      <c r="GZP187" s="75"/>
      <c r="GZQ187" s="66"/>
      <c r="GZR187" s="180"/>
      <c r="GZS187" s="180"/>
      <c r="GZT187" s="180"/>
      <c r="GZU187" s="180"/>
      <c r="GZV187" s="180"/>
      <c r="GZW187" s="75"/>
      <c r="GZX187" s="66"/>
      <c r="GZY187" s="180"/>
      <c r="GZZ187" s="180"/>
      <c r="HAA187" s="180"/>
      <c r="HAB187" s="180"/>
      <c r="HAC187" s="180"/>
      <c r="HAD187" s="75"/>
      <c r="HAE187" s="66"/>
      <c r="HAF187" s="180"/>
      <c r="HAG187" s="180"/>
      <c r="HAH187" s="180"/>
      <c r="HAI187" s="180"/>
      <c r="HAJ187" s="180"/>
      <c r="HAK187" s="75"/>
      <c r="HAL187" s="66"/>
      <c r="HAM187" s="180"/>
      <c r="HAN187" s="180"/>
      <c r="HAO187" s="180"/>
      <c r="HAP187" s="180"/>
      <c r="HAQ187" s="180"/>
      <c r="HAR187" s="75"/>
      <c r="HAS187" s="66"/>
      <c r="HAT187" s="180"/>
      <c r="HAU187" s="180"/>
      <c r="HAV187" s="180"/>
      <c r="HAW187" s="180"/>
      <c r="HAX187" s="180"/>
      <c r="HAY187" s="75"/>
      <c r="HAZ187" s="66"/>
      <c r="HBA187" s="180"/>
      <c r="HBB187" s="180"/>
      <c r="HBC187" s="180"/>
      <c r="HBD187" s="180"/>
      <c r="HBE187" s="180"/>
      <c r="HBF187" s="75"/>
      <c r="HBG187" s="66"/>
      <c r="HBH187" s="180"/>
      <c r="HBI187" s="180"/>
      <c r="HBJ187" s="180"/>
      <c r="HBK187" s="180"/>
      <c r="HBL187" s="180"/>
      <c r="HBM187" s="75"/>
      <c r="HBN187" s="66"/>
      <c r="HBO187" s="180"/>
      <c r="HBP187" s="180"/>
      <c r="HBQ187" s="180"/>
      <c r="HBR187" s="180"/>
      <c r="HBS187" s="180"/>
      <c r="HBT187" s="75"/>
      <c r="HBU187" s="66"/>
      <c r="HBV187" s="180"/>
      <c r="HBW187" s="180"/>
      <c r="HBX187" s="180"/>
      <c r="HBY187" s="180"/>
      <c r="HBZ187" s="180"/>
      <c r="HCA187" s="75"/>
      <c r="HCB187" s="66"/>
      <c r="HCC187" s="180"/>
      <c r="HCD187" s="180"/>
      <c r="HCE187" s="180"/>
      <c r="HCF187" s="180"/>
      <c r="HCG187" s="180"/>
      <c r="HCH187" s="75"/>
      <c r="HCI187" s="66"/>
      <c r="HCJ187" s="180"/>
      <c r="HCK187" s="180"/>
      <c r="HCL187" s="180"/>
      <c r="HCM187" s="180"/>
      <c r="HCN187" s="180"/>
      <c r="HCO187" s="75"/>
      <c r="HCP187" s="66"/>
      <c r="HCQ187" s="180"/>
      <c r="HCR187" s="180"/>
      <c r="HCS187" s="180"/>
      <c r="HCT187" s="180"/>
      <c r="HCU187" s="180"/>
      <c r="HCV187" s="75"/>
      <c r="HCW187" s="66"/>
      <c r="HCX187" s="180"/>
      <c r="HCY187" s="180"/>
      <c r="HCZ187" s="180"/>
      <c r="HDA187" s="180"/>
      <c r="HDB187" s="180"/>
      <c r="HDC187" s="75"/>
      <c r="HDD187" s="66"/>
      <c r="HDE187" s="180"/>
      <c r="HDF187" s="180"/>
      <c r="HDG187" s="180"/>
      <c r="HDH187" s="180"/>
      <c r="HDI187" s="180"/>
      <c r="HDJ187" s="75"/>
      <c r="HDK187" s="66"/>
      <c r="HDL187" s="180"/>
      <c r="HDM187" s="180"/>
      <c r="HDN187" s="180"/>
      <c r="HDO187" s="180"/>
      <c r="HDP187" s="180"/>
      <c r="HDQ187" s="75"/>
      <c r="HDR187" s="66"/>
      <c r="HDS187" s="180"/>
      <c r="HDT187" s="180"/>
      <c r="HDU187" s="180"/>
      <c r="HDV187" s="180"/>
      <c r="HDW187" s="180"/>
      <c r="HDX187" s="75"/>
      <c r="HDY187" s="66"/>
      <c r="HDZ187" s="180"/>
      <c r="HEA187" s="180"/>
      <c r="HEB187" s="180"/>
      <c r="HEC187" s="180"/>
      <c r="HED187" s="180"/>
      <c r="HEE187" s="75"/>
      <c r="HEF187" s="66"/>
      <c r="HEG187" s="180"/>
      <c r="HEH187" s="180"/>
      <c r="HEI187" s="180"/>
      <c r="HEJ187" s="180"/>
      <c r="HEK187" s="180"/>
      <c r="HEL187" s="75"/>
      <c r="HEM187" s="66"/>
      <c r="HEN187" s="180"/>
      <c r="HEO187" s="180"/>
      <c r="HEP187" s="180"/>
      <c r="HEQ187" s="180"/>
      <c r="HER187" s="180"/>
      <c r="HES187" s="75"/>
      <c r="HET187" s="66"/>
      <c r="HEU187" s="180"/>
      <c r="HEV187" s="180"/>
      <c r="HEW187" s="180"/>
      <c r="HEX187" s="180"/>
      <c r="HEY187" s="180"/>
      <c r="HEZ187" s="75"/>
      <c r="HFA187" s="66"/>
      <c r="HFB187" s="180"/>
      <c r="HFC187" s="180"/>
      <c r="HFD187" s="180"/>
      <c r="HFE187" s="180"/>
      <c r="HFF187" s="180"/>
      <c r="HFG187" s="75"/>
      <c r="HFH187" s="66"/>
      <c r="HFI187" s="180"/>
      <c r="HFJ187" s="180"/>
      <c r="HFK187" s="180"/>
      <c r="HFL187" s="180"/>
      <c r="HFM187" s="180"/>
      <c r="HFN187" s="75"/>
      <c r="HFO187" s="66"/>
      <c r="HFP187" s="180"/>
      <c r="HFQ187" s="180"/>
      <c r="HFR187" s="180"/>
      <c r="HFS187" s="180"/>
      <c r="HFT187" s="180"/>
      <c r="HFU187" s="75"/>
      <c r="HFV187" s="66"/>
      <c r="HFW187" s="180"/>
      <c r="HFX187" s="180"/>
      <c r="HFY187" s="180"/>
      <c r="HFZ187" s="180"/>
      <c r="HGA187" s="180"/>
      <c r="HGB187" s="75"/>
      <c r="HGC187" s="66"/>
      <c r="HGD187" s="180"/>
      <c r="HGE187" s="180"/>
      <c r="HGF187" s="180"/>
      <c r="HGG187" s="180"/>
      <c r="HGH187" s="180"/>
      <c r="HGI187" s="75"/>
      <c r="HGJ187" s="66"/>
      <c r="HGK187" s="180"/>
      <c r="HGL187" s="180"/>
      <c r="HGM187" s="180"/>
      <c r="HGN187" s="180"/>
      <c r="HGO187" s="180"/>
      <c r="HGP187" s="75"/>
      <c r="HGQ187" s="66"/>
      <c r="HGR187" s="180"/>
      <c r="HGS187" s="180"/>
      <c r="HGT187" s="180"/>
      <c r="HGU187" s="180"/>
      <c r="HGV187" s="180"/>
      <c r="HGW187" s="75"/>
      <c r="HGX187" s="66"/>
      <c r="HGY187" s="180"/>
      <c r="HGZ187" s="180"/>
      <c r="HHA187" s="180"/>
      <c r="HHB187" s="180"/>
      <c r="HHC187" s="180"/>
      <c r="HHD187" s="75"/>
      <c r="HHE187" s="66"/>
      <c r="HHF187" s="180"/>
      <c r="HHG187" s="180"/>
      <c r="HHH187" s="180"/>
      <c r="HHI187" s="180"/>
      <c r="HHJ187" s="180"/>
      <c r="HHK187" s="75"/>
      <c r="HHL187" s="66"/>
      <c r="HHM187" s="180"/>
      <c r="HHN187" s="180"/>
      <c r="HHO187" s="180"/>
      <c r="HHP187" s="180"/>
      <c r="HHQ187" s="180"/>
      <c r="HHR187" s="75"/>
      <c r="HHS187" s="66"/>
      <c r="HHT187" s="180"/>
      <c r="HHU187" s="180"/>
      <c r="HHV187" s="180"/>
      <c r="HHW187" s="180"/>
      <c r="HHX187" s="180"/>
      <c r="HHY187" s="75"/>
      <c r="HHZ187" s="66"/>
      <c r="HIA187" s="180"/>
      <c r="HIB187" s="180"/>
      <c r="HIC187" s="180"/>
      <c r="HID187" s="180"/>
      <c r="HIE187" s="180"/>
      <c r="HIF187" s="75"/>
      <c r="HIG187" s="66"/>
      <c r="HIH187" s="180"/>
      <c r="HII187" s="180"/>
      <c r="HIJ187" s="180"/>
      <c r="HIK187" s="180"/>
      <c r="HIL187" s="180"/>
      <c r="HIM187" s="75"/>
      <c r="HIN187" s="66"/>
      <c r="HIO187" s="180"/>
      <c r="HIP187" s="180"/>
      <c r="HIQ187" s="180"/>
      <c r="HIR187" s="180"/>
      <c r="HIS187" s="180"/>
      <c r="HIT187" s="75"/>
      <c r="HIU187" s="66"/>
      <c r="HIV187" s="180"/>
      <c r="HIW187" s="180"/>
      <c r="HIX187" s="180"/>
      <c r="HIY187" s="180"/>
      <c r="HIZ187" s="180"/>
      <c r="HJA187" s="75"/>
      <c r="HJB187" s="66"/>
      <c r="HJC187" s="180"/>
      <c r="HJD187" s="180"/>
      <c r="HJE187" s="180"/>
      <c r="HJF187" s="180"/>
      <c r="HJG187" s="180"/>
      <c r="HJH187" s="75"/>
      <c r="HJI187" s="66"/>
      <c r="HJJ187" s="180"/>
      <c r="HJK187" s="180"/>
      <c r="HJL187" s="180"/>
      <c r="HJM187" s="180"/>
      <c r="HJN187" s="180"/>
      <c r="HJO187" s="75"/>
      <c r="HJP187" s="66"/>
      <c r="HJQ187" s="180"/>
      <c r="HJR187" s="180"/>
      <c r="HJS187" s="180"/>
      <c r="HJT187" s="180"/>
      <c r="HJU187" s="180"/>
      <c r="HJV187" s="75"/>
      <c r="HJW187" s="66"/>
      <c r="HJX187" s="180"/>
      <c r="HJY187" s="180"/>
      <c r="HJZ187" s="180"/>
      <c r="HKA187" s="180"/>
      <c r="HKB187" s="180"/>
      <c r="HKC187" s="75"/>
      <c r="HKD187" s="66"/>
      <c r="HKE187" s="180"/>
      <c r="HKF187" s="180"/>
      <c r="HKG187" s="180"/>
      <c r="HKH187" s="180"/>
      <c r="HKI187" s="180"/>
      <c r="HKJ187" s="75"/>
      <c r="HKK187" s="66"/>
      <c r="HKL187" s="180"/>
      <c r="HKM187" s="180"/>
      <c r="HKN187" s="180"/>
      <c r="HKO187" s="180"/>
      <c r="HKP187" s="180"/>
      <c r="HKQ187" s="75"/>
      <c r="HKR187" s="66"/>
      <c r="HKS187" s="180"/>
      <c r="HKT187" s="180"/>
      <c r="HKU187" s="180"/>
      <c r="HKV187" s="180"/>
      <c r="HKW187" s="180"/>
      <c r="HKX187" s="75"/>
      <c r="HKY187" s="66"/>
      <c r="HKZ187" s="180"/>
      <c r="HLA187" s="180"/>
      <c r="HLB187" s="180"/>
      <c r="HLC187" s="180"/>
      <c r="HLD187" s="180"/>
      <c r="HLE187" s="75"/>
      <c r="HLF187" s="66"/>
      <c r="HLG187" s="180"/>
      <c r="HLH187" s="180"/>
      <c r="HLI187" s="180"/>
      <c r="HLJ187" s="180"/>
      <c r="HLK187" s="180"/>
      <c r="HLL187" s="75"/>
      <c r="HLM187" s="66"/>
      <c r="HLN187" s="180"/>
      <c r="HLO187" s="180"/>
      <c r="HLP187" s="180"/>
      <c r="HLQ187" s="180"/>
      <c r="HLR187" s="180"/>
      <c r="HLS187" s="75"/>
      <c r="HLT187" s="66"/>
      <c r="HLU187" s="180"/>
      <c r="HLV187" s="180"/>
      <c r="HLW187" s="180"/>
      <c r="HLX187" s="180"/>
      <c r="HLY187" s="180"/>
      <c r="HLZ187" s="75"/>
      <c r="HMA187" s="66"/>
      <c r="HMB187" s="180"/>
      <c r="HMC187" s="180"/>
      <c r="HMD187" s="180"/>
      <c r="HME187" s="180"/>
      <c r="HMF187" s="180"/>
      <c r="HMG187" s="75"/>
      <c r="HMH187" s="66"/>
      <c r="HMI187" s="180"/>
      <c r="HMJ187" s="180"/>
      <c r="HMK187" s="180"/>
      <c r="HML187" s="180"/>
      <c r="HMM187" s="180"/>
      <c r="HMN187" s="75"/>
      <c r="HMO187" s="66"/>
      <c r="HMP187" s="180"/>
      <c r="HMQ187" s="180"/>
      <c r="HMR187" s="180"/>
      <c r="HMS187" s="180"/>
      <c r="HMT187" s="180"/>
      <c r="HMU187" s="75"/>
      <c r="HMV187" s="66"/>
      <c r="HMW187" s="180"/>
      <c r="HMX187" s="180"/>
      <c r="HMY187" s="180"/>
      <c r="HMZ187" s="180"/>
      <c r="HNA187" s="180"/>
      <c r="HNB187" s="75"/>
      <c r="HNC187" s="66"/>
      <c r="HND187" s="180"/>
      <c r="HNE187" s="180"/>
      <c r="HNF187" s="180"/>
      <c r="HNG187" s="180"/>
      <c r="HNH187" s="180"/>
      <c r="HNI187" s="75"/>
      <c r="HNJ187" s="66"/>
      <c r="HNK187" s="180"/>
      <c r="HNL187" s="180"/>
      <c r="HNM187" s="180"/>
      <c r="HNN187" s="180"/>
      <c r="HNO187" s="180"/>
      <c r="HNP187" s="75"/>
      <c r="HNQ187" s="66"/>
      <c r="HNR187" s="180"/>
      <c r="HNS187" s="180"/>
      <c r="HNT187" s="180"/>
      <c r="HNU187" s="180"/>
      <c r="HNV187" s="180"/>
      <c r="HNW187" s="75"/>
      <c r="HNX187" s="66"/>
      <c r="HNY187" s="180"/>
      <c r="HNZ187" s="180"/>
      <c r="HOA187" s="180"/>
      <c r="HOB187" s="180"/>
      <c r="HOC187" s="180"/>
      <c r="HOD187" s="75"/>
      <c r="HOE187" s="66"/>
      <c r="HOF187" s="180"/>
      <c r="HOG187" s="180"/>
      <c r="HOH187" s="180"/>
      <c r="HOI187" s="180"/>
      <c r="HOJ187" s="180"/>
      <c r="HOK187" s="75"/>
      <c r="HOL187" s="66"/>
      <c r="HOM187" s="180"/>
      <c r="HON187" s="180"/>
      <c r="HOO187" s="180"/>
      <c r="HOP187" s="180"/>
      <c r="HOQ187" s="180"/>
      <c r="HOR187" s="75"/>
      <c r="HOS187" s="66"/>
      <c r="HOT187" s="180"/>
      <c r="HOU187" s="180"/>
      <c r="HOV187" s="180"/>
      <c r="HOW187" s="180"/>
      <c r="HOX187" s="180"/>
      <c r="HOY187" s="75"/>
      <c r="HOZ187" s="66"/>
      <c r="HPA187" s="180"/>
      <c r="HPB187" s="180"/>
      <c r="HPC187" s="180"/>
      <c r="HPD187" s="180"/>
      <c r="HPE187" s="180"/>
      <c r="HPF187" s="75"/>
      <c r="HPG187" s="66"/>
      <c r="HPH187" s="180"/>
      <c r="HPI187" s="180"/>
      <c r="HPJ187" s="180"/>
      <c r="HPK187" s="180"/>
      <c r="HPL187" s="180"/>
      <c r="HPM187" s="75"/>
      <c r="HPN187" s="66"/>
      <c r="HPO187" s="180"/>
      <c r="HPP187" s="180"/>
      <c r="HPQ187" s="180"/>
      <c r="HPR187" s="180"/>
      <c r="HPS187" s="180"/>
      <c r="HPT187" s="75"/>
      <c r="HPU187" s="66"/>
      <c r="HPV187" s="180"/>
      <c r="HPW187" s="180"/>
      <c r="HPX187" s="180"/>
      <c r="HPY187" s="180"/>
      <c r="HPZ187" s="180"/>
      <c r="HQA187" s="75"/>
      <c r="HQB187" s="66"/>
      <c r="HQC187" s="180"/>
      <c r="HQD187" s="180"/>
      <c r="HQE187" s="180"/>
      <c r="HQF187" s="180"/>
      <c r="HQG187" s="180"/>
      <c r="HQH187" s="75"/>
      <c r="HQI187" s="66"/>
      <c r="HQJ187" s="180"/>
      <c r="HQK187" s="180"/>
      <c r="HQL187" s="180"/>
      <c r="HQM187" s="180"/>
      <c r="HQN187" s="180"/>
      <c r="HQO187" s="75"/>
      <c r="HQP187" s="66"/>
      <c r="HQQ187" s="180"/>
      <c r="HQR187" s="180"/>
      <c r="HQS187" s="180"/>
      <c r="HQT187" s="180"/>
      <c r="HQU187" s="180"/>
      <c r="HQV187" s="75"/>
      <c r="HQW187" s="66"/>
      <c r="HQX187" s="180"/>
      <c r="HQY187" s="180"/>
      <c r="HQZ187" s="180"/>
      <c r="HRA187" s="180"/>
      <c r="HRB187" s="180"/>
      <c r="HRC187" s="75"/>
      <c r="HRD187" s="66"/>
      <c r="HRE187" s="180"/>
      <c r="HRF187" s="180"/>
      <c r="HRG187" s="180"/>
      <c r="HRH187" s="180"/>
      <c r="HRI187" s="180"/>
      <c r="HRJ187" s="75"/>
      <c r="HRK187" s="66"/>
      <c r="HRL187" s="180"/>
      <c r="HRM187" s="180"/>
      <c r="HRN187" s="180"/>
      <c r="HRO187" s="180"/>
      <c r="HRP187" s="180"/>
      <c r="HRQ187" s="75"/>
      <c r="HRR187" s="66"/>
      <c r="HRS187" s="180"/>
      <c r="HRT187" s="180"/>
      <c r="HRU187" s="180"/>
      <c r="HRV187" s="180"/>
      <c r="HRW187" s="180"/>
      <c r="HRX187" s="75"/>
      <c r="HRY187" s="66"/>
      <c r="HRZ187" s="180"/>
      <c r="HSA187" s="180"/>
      <c r="HSB187" s="180"/>
      <c r="HSC187" s="180"/>
      <c r="HSD187" s="180"/>
      <c r="HSE187" s="75"/>
      <c r="HSF187" s="66"/>
      <c r="HSG187" s="180"/>
      <c r="HSH187" s="180"/>
      <c r="HSI187" s="180"/>
      <c r="HSJ187" s="180"/>
      <c r="HSK187" s="180"/>
      <c r="HSL187" s="75"/>
      <c r="HSM187" s="66"/>
      <c r="HSN187" s="180"/>
      <c r="HSO187" s="180"/>
      <c r="HSP187" s="180"/>
      <c r="HSQ187" s="180"/>
      <c r="HSR187" s="180"/>
      <c r="HSS187" s="75"/>
      <c r="HST187" s="66"/>
      <c r="HSU187" s="180"/>
      <c r="HSV187" s="180"/>
      <c r="HSW187" s="180"/>
      <c r="HSX187" s="180"/>
      <c r="HSY187" s="180"/>
      <c r="HSZ187" s="75"/>
      <c r="HTA187" s="66"/>
      <c r="HTB187" s="180"/>
      <c r="HTC187" s="180"/>
      <c r="HTD187" s="180"/>
      <c r="HTE187" s="180"/>
      <c r="HTF187" s="180"/>
      <c r="HTG187" s="75"/>
      <c r="HTH187" s="66"/>
      <c r="HTI187" s="180"/>
      <c r="HTJ187" s="180"/>
      <c r="HTK187" s="180"/>
      <c r="HTL187" s="180"/>
      <c r="HTM187" s="180"/>
      <c r="HTN187" s="75"/>
      <c r="HTO187" s="66"/>
      <c r="HTP187" s="180"/>
      <c r="HTQ187" s="180"/>
      <c r="HTR187" s="180"/>
      <c r="HTS187" s="180"/>
      <c r="HTT187" s="180"/>
      <c r="HTU187" s="75"/>
      <c r="HTV187" s="66"/>
      <c r="HTW187" s="180"/>
      <c r="HTX187" s="180"/>
      <c r="HTY187" s="180"/>
      <c r="HTZ187" s="180"/>
      <c r="HUA187" s="180"/>
      <c r="HUB187" s="75"/>
      <c r="HUC187" s="66"/>
      <c r="HUD187" s="180"/>
      <c r="HUE187" s="180"/>
      <c r="HUF187" s="180"/>
      <c r="HUG187" s="180"/>
      <c r="HUH187" s="180"/>
      <c r="HUI187" s="75"/>
      <c r="HUJ187" s="66"/>
      <c r="HUK187" s="180"/>
      <c r="HUL187" s="180"/>
      <c r="HUM187" s="180"/>
      <c r="HUN187" s="180"/>
      <c r="HUO187" s="180"/>
      <c r="HUP187" s="75"/>
      <c r="HUQ187" s="66"/>
      <c r="HUR187" s="180"/>
      <c r="HUS187" s="180"/>
      <c r="HUT187" s="180"/>
      <c r="HUU187" s="180"/>
      <c r="HUV187" s="180"/>
      <c r="HUW187" s="75"/>
      <c r="HUX187" s="66"/>
      <c r="HUY187" s="180"/>
      <c r="HUZ187" s="180"/>
      <c r="HVA187" s="180"/>
      <c r="HVB187" s="180"/>
      <c r="HVC187" s="180"/>
      <c r="HVD187" s="75"/>
      <c r="HVE187" s="66"/>
      <c r="HVF187" s="180"/>
      <c r="HVG187" s="180"/>
      <c r="HVH187" s="180"/>
      <c r="HVI187" s="180"/>
      <c r="HVJ187" s="180"/>
      <c r="HVK187" s="75"/>
      <c r="HVL187" s="66"/>
      <c r="HVM187" s="180"/>
      <c r="HVN187" s="180"/>
      <c r="HVO187" s="180"/>
      <c r="HVP187" s="180"/>
      <c r="HVQ187" s="180"/>
      <c r="HVR187" s="75"/>
      <c r="HVS187" s="66"/>
      <c r="HVT187" s="180"/>
      <c r="HVU187" s="180"/>
      <c r="HVV187" s="180"/>
      <c r="HVW187" s="180"/>
      <c r="HVX187" s="180"/>
      <c r="HVY187" s="75"/>
      <c r="HVZ187" s="66"/>
      <c r="HWA187" s="180"/>
      <c r="HWB187" s="180"/>
      <c r="HWC187" s="180"/>
      <c r="HWD187" s="180"/>
      <c r="HWE187" s="180"/>
      <c r="HWF187" s="75"/>
      <c r="HWG187" s="66"/>
      <c r="HWH187" s="180"/>
      <c r="HWI187" s="180"/>
      <c r="HWJ187" s="180"/>
      <c r="HWK187" s="180"/>
      <c r="HWL187" s="180"/>
      <c r="HWM187" s="75"/>
      <c r="HWN187" s="66"/>
      <c r="HWO187" s="180"/>
      <c r="HWP187" s="180"/>
      <c r="HWQ187" s="180"/>
      <c r="HWR187" s="180"/>
      <c r="HWS187" s="180"/>
      <c r="HWT187" s="75"/>
      <c r="HWU187" s="66"/>
      <c r="HWV187" s="180"/>
      <c r="HWW187" s="180"/>
      <c r="HWX187" s="180"/>
      <c r="HWY187" s="180"/>
      <c r="HWZ187" s="180"/>
      <c r="HXA187" s="75"/>
      <c r="HXB187" s="66"/>
      <c r="HXC187" s="180"/>
      <c r="HXD187" s="180"/>
      <c r="HXE187" s="180"/>
      <c r="HXF187" s="180"/>
      <c r="HXG187" s="180"/>
      <c r="HXH187" s="75"/>
      <c r="HXI187" s="66"/>
      <c r="HXJ187" s="180"/>
      <c r="HXK187" s="180"/>
      <c r="HXL187" s="180"/>
      <c r="HXM187" s="180"/>
      <c r="HXN187" s="180"/>
      <c r="HXO187" s="75"/>
      <c r="HXP187" s="66"/>
      <c r="HXQ187" s="180"/>
      <c r="HXR187" s="180"/>
      <c r="HXS187" s="180"/>
      <c r="HXT187" s="180"/>
      <c r="HXU187" s="180"/>
      <c r="HXV187" s="75"/>
      <c r="HXW187" s="66"/>
      <c r="HXX187" s="180"/>
      <c r="HXY187" s="180"/>
      <c r="HXZ187" s="180"/>
      <c r="HYA187" s="180"/>
      <c r="HYB187" s="180"/>
      <c r="HYC187" s="75"/>
      <c r="HYD187" s="66"/>
      <c r="HYE187" s="180"/>
      <c r="HYF187" s="180"/>
      <c r="HYG187" s="180"/>
      <c r="HYH187" s="180"/>
      <c r="HYI187" s="180"/>
      <c r="HYJ187" s="75"/>
      <c r="HYK187" s="66"/>
      <c r="HYL187" s="180"/>
      <c r="HYM187" s="180"/>
      <c r="HYN187" s="180"/>
      <c r="HYO187" s="180"/>
      <c r="HYP187" s="180"/>
      <c r="HYQ187" s="75"/>
      <c r="HYR187" s="66"/>
      <c r="HYS187" s="180"/>
      <c r="HYT187" s="180"/>
      <c r="HYU187" s="180"/>
      <c r="HYV187" s="180"/>
      <c r="HYW187" s="180"/>
      <c r="HYX187" s="75"/>
      <c r="HYY187" s="66"/>
      <c r="HYZ187" s="180"/>
      <c r="HZA187" s="180"/>
      <c r="HZB187" s="180"/>
      <c r="HZC187" s="180"/>
      <c r="HZD187" s="180"/>
      <c r="HZE187" s="75"/>
      <c r="HZF187" s="66"/>
      <c r="HZG187" s="180"/>
      <c r="HZH187" s="180"/>
      <c r="HZI187" s="180"/>
      <c r="HZJ187" s="180"/>
      <c r="HZK187" s="180"/>
      <c r="HZL187" s="75"/>
      <c r="HZM187" s="66"/>
      <c r="HZN187" s="180"/>
      <c r="HZO187" s="180"/>
      <c r="HZP187" s="180"/>
      <c r="HZQ187" s="180"/>
      <c r="HZR187" s="180"/>
      <c r="HZS187" s="75"/>
      <c r="HZT187" s="66"/>
      <c r="HZU187" s="180"/>
      <c r="HZV187" s="180"/>
      <c r="HZW187" s="180"/>
      <c r="HZX187" s="180"/>
      <c r="HZY187" s="180"/>
      <c r="HZZ187" s="75"/>
      <c r="IAA187" s="66"/>
      <c r="IAB187" s="180"/>
      <c r="IAC187" s="180"/>
      <c r="IAD187" s="180"/>
      <c r="IAE187" s="180"/>
      <c r="IAF187" s="180"/>
      <c r="IAG187" s="75"/>
      <c r="IAH187" s="66"/>
      <c r="IAI187" s="180"/>
      <c r="IAJ187" s="180"/>
      <c r="IAK187" s="180"/>
      <c r="IAL187" s="180"/>
      <c r="IAM187" s="180"/>
      <c r="IAN187" s="75"/>
      <c r="IAO187" s="66"/>
      <c r="IAP187" s="180"/>
      <c r="IAQ187" s="180"/>
      <c r="IAR187" s="180"/>
      <c r="IAS187" s="180"/>
      <c r="IAT187" s="180"/>
      <c r="IAU187" s="75"/>
      <c r="IAV187" s="66"/>
      <c r="IAW187" s="180"/>
      <c r="IAX187" s="180"/>
      <c r="IAY187" s="180"/>
      <c r="IAZ187" s="180"/>
      <c r="IBA187" s="180"/>
      <c r="IBB187" s="75"/>
      <c r="IBC187" s="66"/>
      <c r="IBD187" s="180"/>
      <c r="IBE187" s="180"/>
      <c r="IBF187" s="180"/>
      <c r="IBG187" s="180"/>
      <c r="IBH187" s="180"/>
      <c r="IBI187" s="75"/>
      <c r="IBJ187" s="66"/>
      <c r="IBK187" s="180"/>
      <c r="IBL187" s="180"/>
      <c r="IBM187" s="180"/>
      <c r="IBN187" s="180"/>
      <c r="IBO187" s="180"/>
      <c r="IBP187" s="75"/>
      <c r="IBQ187" s="66"/>
      <c r="IBR187" s="180"/>
      <c r="IBS187" s="180"/>
      <c r="IBT187" s="180"/>
      <c r="IBU187" s="180"/>
      <c r="IBV187" s="180"/>
      <c r="IBW187" s="75"/>
      <c r="IBX187" s="66"/>
      <c r="IBY187" s="180"/>
      <c r="IBZ187" s="180"/>
      <c r="ICA187" s="180"/>
      <c r="ICB187" s="180"/>
      <c r="ICC187" s="180"/>
      <c r="ICD187" s="75"/>
      <c r="ICE187" s="66"/>
      <c r="ICF187" s="180"/>
      <c r="ICG187" s="180"/>
      <c r="ICH187" s="180"/>
      <c r="ICI187" s="180"/>
      <c r="ICJ187" s="180"/>
      <c r="ICK187" s="75"/>
      <c r="ICL187" s="66"/>
      <c r="ICM187" s="180"/>
      <c r="ICN187" s="180"/>
      <c r="ICO187" s="180"/>
      <c r="ICP187" s="180"/>
      <c r="ICQ187" s="180"/>
      <c r="ICR187" s="75"/>
      <c r="ICS187" s="66"/>
      <c r="ICT187" s="180"/>
      <c r="ICU187" s="180"/>
      <c r="ICV187" s="180"/>
      <c r="ICW187" s="180"/>
      <c r="ICX187" s="180"/>
      <c r="ICY187" s="75"/>
      <c r="ICZ187" s="66"/>
      <c r="IDA187" s="180"/>
      <c r="IDB187" s="180"/>
      <c r="IDC187" s="180"/>
      <c r="IDD187" s="180"/>
      <c r="IDE187" s="180"/>
      <c r="IDF187" s="75"/>
      <c r="IDG187" s="66"/>
      <c r="IDH187" s="180"/>
      <c r="IDI187" s="180"/>
      <c r="IDJ187" s="180"/>
      <c r="IDK187" s="180"/>
      <c r="IDL187" s="180"/>
      <c r="IDM187" s="75"/>
      <c r="IDN187" s="66"/>
      <c r="IDO187" s="180"/>
      <c r="IDP187" s="180"/>
      <c r="IDQ187" s="180"/>
      <c r="IDR187" s="180"/>
      <c r="IDS187" s="180"/>
      <c r="IDT187" s="75"/>
      <c r="IDU187" s="66"/>
      <c r="IDV187" s="180"/>
      <c r="IDW187" s="180"/>
      <c r="IDX187" s="180"/>
      <c r="IDY187" s="180"/>
      <c r="IDZ187" s="180"/>
      <c r="IEA187" s="75"/>
      <c r="IEB187" s="66"/>
      <c r="IEC187" s="180"/>
      <c r="IED187" s="180"/>
      <c r="IEE187" s="180"/>
      <c r="IEF187" s="180"/>
      <c r="IEG187" s="180"/>
      <c r="IEH187" s="75"/>
      <c r="IEI187" s="66"/>
      <c r="IEJ187" s="180"/>
      <c r="IEK187" s="180"/>
      <c r="IEL187" s="180"/>
      <c r="IEM187" s="180"/>
      <c r="IEN187" s="180"/>
      <c r="IEO187" s="75"/>
      <c r="IEP187" s="66"/>
      <c r="IEQ187" s="180"/>
      <c r="IER187" s="180"/>
      <c r="IES187" s="180"/>
      <c r="IET187" s="180"/>
      <c r="IEU187" s="180"/>
      <c r="IEV187" s="75"/>
      <c r="IEW187" s="66"/>
      <c r="IEX187" s="180"/>
      <c r="IEY187" s="180"/>
      <c r="IEZ187" s="180"/>
      <c r="IFA187" s="180"/>
      <c r="IFB187" s="180"/>
      <c r="IFC187" s="75"/>
      <c r="IFD187" s="66"/>
      <c r="IFE187" s="180"/>
      <c r="IFF187" s="180"/>
      <c r="IFG187" s="180"/>
      <c r="IFH187" s="180"/>
      <c r="IFI187" s="180"/>
      <c r="IFJ187" s="75"/>
      <c r="IFK187" s="66"/>
      <c r="IFL187" s="180"/>
      <c r="IFM187" s="180"/>
      <c r="IFN187" s="180"/>
      <c r="IFO187" s="180"/>
      <c r="IFP187" s="180"/>
      <c r="IFQ187" s="75"/>
      <c r="IFR187" s="66"/>
      <c r="IFS187" s="180"/>
      <c r="IFT187" s="180"/>
      <c r="IFU187" s="180"/>
      <c r="IFV187" s="180"/>
      <c r="IFW187" s="180"/>
      <c r="IFX187" s="75"/>
      <c r="IFY187" s="66"/>
      <c r="IFZ187" s="180"/>
      <c r="IGA187" s="180"/>
      <c r="IGB187" s="180"/>
      <c r="IGC187" s="180"/>
      <c r="IGD187" s="180"/>
      <c r="IGE187" s="75"/>
      <c r="IGF187" s="66"/>
      <c r="IGG187" s="180"/>
      <c r="IGH187" s="180"/>
      <c r="IGI187" s="180"/>
      <c r="IGJ187" s="180"/>
      <c r="IGK187" s="180"/>
      <c r="IGL187" s="75"/>
      <c r="IGM187" s="66"/>
      <c r="IGN187" s="180"/>
      <c r="IGO187" s="180"/>
      <c r="IGP187" s="180"/>
      <c r="IGQ187" s="180"/>
      <c r="IGR187" s="180"/>
      <c r="IGS187" s="75"/>
      <c r="IGT187" s="66"/>
      <c r="IGU187" s="180"/>
      <c r="IGV187" s="180"/>
      <c r="IGW187" s="180"/>
      <c r="IGX187" s="180"/>
      <c r="IGY187" s="180"/>
      <c r="IGZ187" s="75"/>
      <c r="IHA187" s="66"/>
      <c r="IHB187" s="180"/>
      <c r="IHC187" s="180"/>
      <c r="IHD187" s="180"/>
      <c r="IHE187" s="180"/>
      <c r="IHF187" s="180"/>
      <c r="IHG187" s="75"/>
      <c r="IHH187" s="66"/>
      <c r="IHI187" s="180"/>
      <c r="IHJ187" s="180"/>
      <c r="IHK187" s="180"/>
      <c r="IHL187" s="180"/>
      <c r="IHM187" s="180"/>
      <c r="IHN187" s="75"/>
      <c r="IHO187" s="66"/>
      <c r="IHP187" s="180"/>
      <c r="IHQ187" s="180"/>
      <c r="IHR187" s="180"/>
      <c r="IHS187" s="180"/>
      <c r="IHT187" s="180"/>
      <c r="IHU187" s="75"/>
      <c r="IHV187" s="66"/>
      <c r="IHW187" s="180"/>
      <c r="IHX187" s="180"/>
      <c r="IHY187" s="180"/>
      <c r="IHZ187" s="180"/>
      <c r="IIA187" s="180"/>
      <c r="IIB187" s="75"/>
      <c r="IIC187" s="66"/>
      <c r="IID187" s="180"/>
      <c r="IIE187" s="180"/>
      <c r="IIF187" s="180"/>
      <c r="IIG187" s="180"/>
      <c r="IIH187" s="180"/>
      <c r="III187" s="75"/>
      <c r="IIJ187" s="66"/>
      <c r="IIK187" s="180"/>
      <c r="IIL187" s="180"/>
      <c r="IIM187" s="180"/>
      <c r="IIN187" s="180"/>
      <c r="IIO187" s="180"/>
      <c r="IIP187" s="75"/>
      <c r="IIQ187" s="66"/>
      <c r="IIR187" s="180"/>
      <c r="IIS187" s="180"/>
      <c r="IIT187" s="180"/>
      <c r="IIU187" s="180"/>
      <c r="IIV187" s="180"/>
      <c r="IIW187" s="75"/>
      <c r="IIX187" s="66"/>
      <c r="IIY187" s="180"/>
      <c r="IIZ187" s="180"/>
      <c r="IJA187" s="180"/>
      <c r="IJB187" s="180"/>
      <c r="IJC187" s="180"/>
      <c r="IJD187" s="75"/>
      <c r="IJE187" s="66"/>
      <c r="IJF187" s="180"/>
      <c r="IJG187" s="180"/>
      <c r="IJH187" s="180"/>
      <c r="IJI187" s="180"/>
      <c r="IJJ187" s="180"/>
      <c r="IJK187" s="75"/>
      <c r="IJL187" s="66"/>
      <c r="IJM187" s="180"/>
      <c r="IJN187" s="180"/>
      <c r="IJO187" s="180"/>
      <c r="IJP187" s="180"/>
      <c r="IJQ187" s="180"/>
      <c r="IJR187" s="75"/>
      <c r="IJS187" s="66"/>
      <c r="IJT187" s="180"/>
      <c r="IJU187" s="180"/>
      <c r="IJV187" s="180"/>
      <c r="IJW187" s="180"/>
      <c r="IJX187" s="180"/>
      <c r="IJY187" s="75"/>
      <c r="IJZ187" s="66"/>
      <c r="IKA187" s="180"/>
      <c r="IKB187" s="180"/>
      <c r="IKC187" s="180"/>
      <c r="IKD187" s="180"/>
      <c r="IKE187" s="180"/>
      <c r="IKF187" s="75"/>
      <c r="IKG187" s="66"/>
      <c r="IKH187" s="180"/>
      <c r="IKI187" s="180"/>
      <c r="IKJ187" s="180"/>
      <c r="IKK187" s="180"/>
      <c r="IKL187" s="180"/>
      <c r="IKM187" s="75"/>
      <c r="IKN187" s="66"/>
      <c r="IKO187" s="180"/>
      <c r="IKP187" s="180"/>
      <c r="IKQ187" s="180"/>
      <c r="IKR187" s="180"/>
      <c r="IKS187" s="180"/>
      <c r="IKT187" s="75"/>
      <c r="IKU187" s="66"/>
      <c r="IKV187" s="180"/>
      <c r="IKW187" s="180"/>
      <c r="IKX187" s="180"/>
      <c r="IKY187" s="180"/>
      <c r="IKZ187" s="180"/>
      <c r="ILA187" s="75"/>
      <c r="ILB187" s="66"/>
      <c r="ILC187" s="180"/>
      <c r="ILD187" s="180"/>
      <c r="ILE187" s="180"/>
      <c r="ILF187" s="180"/>
      <c r="ILG187" s="180"/>
      <c r="ILH187" s="75"/>
      <c r="ILI187" s="66"/>
      <c r="ILJ187" s="180"/>
      <c r="ILK187" s="180"/>
      <c r="ILL187" s="180"/>
      <c r="ILM187" s="180"/>
      <c r="ILN187" s="180"/>
      <c r="ILO187" s="75"/>
      <c r="ILP187" s="66"/>
      <c r="ILQ187" s="180"/>
      <c r="ILR187" s="180"/>
      <c r="ILS187" s="180"/>
      <c r="ILT187" s="180"/>
      <c r="ILU187" s="180"/>
      <c r="ILV187" s="75"/>
      <c r="ILW187" s="66"/>
      <c r="ILX187" s="180"/>
      <c r="ILY187" s="180"/>
      <c r="ILZ187" s="180"/>
      <c r="IMA187" s="180"/>
      <c r="IMB187" s="180"/>
      <c r="IMC187" s="75"/>
      <c r="IMD187" s="66"/>
      <c r="IME187" s="180"/>
      <c r="IMF187" s="180"/>
      <c r="IMG187" s="180"/>
      <c r="IMH187" s="180"/>
      <c r="IMI187" s="180"/>
      <c r="IMJ187" s="75"/>
      <c r="IMK187" s="66"/>
      <c r="IML187" s="180"/>
      <c r="IMM187" s="180"/>
      <c r="IMN187" s="180"/>
      <c r="IMO187" s="180"/>
      <c r="IMP187" s="180"/>
      <c r="IMQ187" s="75"/>
      <c r="IMR187" s="66"/>
      <c r="IMS187" s="180"/>
      <c r="IMT187" s="180"/>
      <c r="IMU187" s="180"/>
      <c r="IMV187" s="180"/>
      <c r="IMW187" s="180"/>
      <c r="IMX187" s="75"/>
      <c r="IMY187" s="66"/>
      <c r="IMZ187" s="180"/>
      <c r="INA187" s="180"/>
      <c r="INB187" s="180"/>
      <c r="INC187" s="180"/>
      <c r="IND187" s="180"/>
      <c r="INE187" s="75"/>
      <c r="INF187" s="66"/>
      <c r="ING187" s="180"/>
      <c r="INH187" s="180"/>
      <c r="INI187" s="180"/>
      <c r="INJ187" s="180"/>
      <c r="INK187" s="180"/>
      <c r="INL187" s="75"/>
      <c r="INM187" s="66"/>
      <c r="INN187" s="180"/>
      <c r="INO187" s="180"/>
      <c r="INP187" s="180"/>
      <c r="INQ187" s="180"/>
      <c r="INR187" s="180"/>
      <c r="INS187" s="75"/>
      <c r="INT187" s="66"/>
      <c r="INU187" s="180"/>
      <c r="INV187" s="180"/>
      <c r="INW187" s="180"/>
      <c r="INX187" s="180"/>
      <c r="INY187" s="180"/>
      <c r="INZ187" s="75"/>
      <c r="IOA187" s="66"/>
      <c r="IOB187" s="180"/>
      <c r="IOC187" s="180"/>
      <c r="IOD187" s="180"/>
      <c r="IOE187" s="180"/>
      <c r="IOF187" s="180"/>
      <c r="IOG187" s="75"/>
      <c r="IOH187" s="66"/>
      <c r="IOI187" s="180"/>
      <c r="IOJ187" s="180"/>
      <c r="IOK187" s="180"/>
      <c r="IOL187" s="180"/>
      <c r="IOM187" s="180"/>
      <c r="ION187" s="75"/>
      <c r="IOO187" s="66"/>
      <c r="IOP187" s="180"/>
      <c r="IOQ187" s="180"/>
      <c r="IOR187" s="180"/>
      <c r="IOS187" s="180"/>
      <c r="IOT187" s="180"/>
      <c r="IOU187" s="75"/>
      <c r="IOV187" s="66"/>
      <c r="IOW187" s="180"/>
      <c r="IOX187" s="180"/>
      <c r="IOY187" s="180"/>
      <c r="IOZ187" s="180"/>
      <c r="IPA187" s="180"/>
      <c r="IPB187" s="75"/>
      <c r="IPC187" s="66"/>
      <c r="IPD187" s="180"/>
      <c r="IPE187" s="180"/>
      <c r="IPF187" s="180"/>
      <c r="IPG187" s="180"/>
      <c r="IPH187" s="180"/>
      <c r="IPI187" s="75"/>
      <c r="IPJ187" s="66"/>
      <c r="IPK187" s="180"/>
      <c r="IPL187" s="180"/>
      <c r="IPM187" s="180"/>
      <c r="IPN187" s="180"/>
      <c r="IPO187" s="180"/>
      <c r="IPP187" s="75"/>
      <c r="IPQ187" s="66"/>
      <c r="IPR187" s="180"/>
      <c r="IPS187" s="180"/>
      <c r="IPT187" s="180"/>
      <c r="IPU187" s="180"/>
      <c r="IPV187" s="180"/>
      <c r="IPW187" s="75"/>
      <c r="IPX187" s="66"/>
      <c r="IPY187" s="180"/>
      <c r="IPZ187" s="180"/>
      <c r="IQA187" s="180"/>
      <c r="IQB187" s="180"/>
      <c r="IQC187" s="180"/>
      <c r="IQD187" s="75"/>
      <c r="IQE187" s="66"/>
      <c r="IQF187" s="180"/>
      <c r="IQG187" s="180"/>
      <c r="IQH187" s="180"/>
      <c r="IQI187" s="180"/>
      <c r="IQJ187" s="180"/>
      <c r="IQK187" s="75"/>
      <c r="IQL187" s="66"/>
      <c r="IQM187" s="180"/>
      <c r="IQN187" s="180"/>
      <c r="IQO187" s="180"/>
      <c r="IQP187" s="180"/>
      <c r="IQQ187" s="180"/>
      <c r="IQR187" s="75"/>
      <c r="IQS187" s="66"/>
      <c r="IQT187" s="180"/>
      <c r="IQU187" s="180"/>
      <c r="IQV187" s="180"/>
      <c r="IQW187" s="180"/>
      <c r="IQX187" s="180"/>
      <c r="IQY187" s="75"/>
      <c r="IQZ187" s="66"/>
      <c r="IRA187" s="180"/>
      <c r="IRB187" s="180"/>
      <c r="IRC187" s="180"/>
      <c r="IRD187" s="180"/>
      <c r="IRE187" s="180"/>
      <c r="IRF187" s="75"/>
      <c r="IRG187" s="66"/>
      <c r="IRH187" s="180"/>
      <c r="IRI187" s="180"/>
      <c r="IRJ187" s="180"/>
      <c r="IRK187" s="180"/>
      <c r="IRL187" s="180"/>
      <c r="IRM187" s="75"/>
      <c r="IRN187" s="66"/>
      <c r="IRO187" s="180"/>
      <c r="IRP187" s="180"/>
      <c r="IRQ187" s="180"/>
      <c r="IRR187" s="180"/>
      <c r="IRS187" s="180"/>
      <c r="IRT187" s="75"/>
      <c r="IRU187" s="66"/>
      <c r="IRV187" s="180"/>
      <c r="IRW187" s="180"/>
      <c r="IRX187" s="180"/>
      <c r="IRY187" s="180"/>
      <c r="IRZ187" s="180"/>
      <c r="ISA187" s="75"/>
      <c r="ISB187" s="66"/>
      <c r="ISC187" s="180"/>
      <c r="ISD187" s="180"/>
      <c r="ISE187" s="180"/>
      <c r="ISF187" s="180"/>
      <c r="ISG187" s="180"/>
      <c r="ISH187" s="75"/>
      <c r="ISI187" s="66"/>
      <c r="ISJ187" s="180"/>
      <c r="ISK187" s="180"/>
      <c r="ISL187" s="180"/>
      <c r="ISM187" s="180"/>
      <c r="ISN187" s="180"/>
      <c r="ISO187" s="75"/>
      <c r="ISP187" s="66"/>
      <c r="ISQ187" s="180"/>
      <c r="ISR187" s="180"/>
      <c r="ISS187" s="180"/>
      <c r="IST187" s="180"/>
      <c r="ISU187" s="180"/>
      <c r="ISV187" s="75"/>
      <c r="ISW187" s="66"/>
      <c r="ISX187" s="180"/>
      <c r="ISY187" s="180"/>
      <c r="ISZ187" s="180"/>
      <c r="ITA187" s="180"/>
      <c r="ITB187" s="180"/>
      <c r="ITC187" s="75"/>
      <c r="ITD187" s="66"/>
      <c r="ITE187" s="180"/>
      <c r="ITF187" s="180"/>
      <c r="ITG187" s="180"/>
      <c r="ITH187" s="180"/>
      <c r="ITI187" s="180"/>
      <c r="ITJ187" s="75"/>
      <c r="ITK187" s="66"/>
      <c r="ITL187" s="180"/>
      <c r="ITM187" s="180"/>
      <c r="ITN187" s="180"/>
      <c r="ITO187" s="180"/>
      <c r="ITP187" s="180"/>
      <c r="ITQ187" s="75"/>
      <c r="ITR187" s="66"/>
      <c r="ITS187" s="180"/>
      <c r="ITT187" s="180"/>
      <c r="ITU187" s="180"/>
      <c r="ITV187" s="180"/>
      <c r="ITW187" s="180"/>
      <c r="ITX187" s="75"/>
      <c r="ITY187" s="66"/>
      <c r="ITZ187" s="180"/>
      <c r="IUA187" s="180"/>
      <c r="IUB187" s="180"/>
      <c r="IUC187" s="180"/>
      <c r="IUD187" s="180"/>
      <c r="IUE187" s="75"/>
      <c r="IUF187" s="66"/>
      <c r="IUG187" s="180"/>
      <c r="IUH187" s="180"/>
      <c r="IUI187" s="180"/>
      <c r="IUJ187" s="180"/>
      <c r="IUK187" s="180"/>
      <c r="IUL187" s="75"/>
      <c r="IUM187" s="66"/>
      <c r="IUN187" s="180"/>
      <c r="IUO187" s="180"/>
      <c r="IUP187" s="180"/>
      <c r="IUQ187" s="180"/>
      <c r="IUR187" s="180"/>
      <c r="IUS187" s="75"/>
      <c r="IUT187" s="66"/>
      <c r="IUU187" s="180"/>
      <c r="IUV187" s="180"/>
      <c r="IUW187" s="180"/>
      <c r="IUX187" s="180"/>
      <c r="IUY187" s="180"/>
      <c r="IUZ187" s="75"/>
      <c r="IVA187" s="66"/>
      <c r="IVB187" s="180"/>
      <c r="IVC187" s="180"/>
      <c r="IVD187" s="180"/>
      <c r="IVE187" s="180"/>
      <c r="IVF187" s="180"/>
      <c r="IVG187" s="75"/>
      <c r="IVH187" s="66"/>
      <c r="IVI187" s="180"/>
      <c r="IVJ187" s="180"/>
      <c r="IVK187" s="180"/>
      <c r="IVL187" s="180"/>
      <c r="IVM187" s="180"/>
      <c r="IVN187" s="75"/>
      <c r="IVO187" s="66"/>
      <c r="IVP187" s="180"/>
      <c r="IVQ187" s="180"/>
      <c r="IVR187" s="180"/>
      <c r="IVS187" s="180"/>
      <c r="IVT187" s="180"/>
      <c r="IVU187" s="75"/>
      <c r="IVV187" s="66"/>
      <c r="IVW187" s="180"/>
      <c r="IVX187" s="180"/>
      <c r="IVY187" s="180"/>
      <c r="IVZ187" s="180"/>
      <c r="IWA187" s="180"/>
      <c r="IWB187" s="75"/>
      <c r="IWC187" s="66"/>
      <c r="IWD187" s="180"/>
      <c r="IWE187" s="180"/>
      <c r="IWF187" s="180"/>
      <c r="IWG187" s="180"/>
      <c r="IWH187" s="180"/>
      <c r="IWI187" s="75"/>
      <c r="IWJ187" s="66"/>
      <c r="IWK187" s="180"/>
      <c r="IWL187" s="180"/>
      <c r="IWM187" s="180"/>
      <c r="IWN187" s="180"/>
      <c r="IWO187" s="180"/>
      <c r="IWP187" s="75"/>
      <c r="IWQ187" s="66"/>
      <c r="IWR187" s="180"/>
      <c r="IWS187" s="180"/>
      <c r="IWT187" s="180"/>
      <c r="IWU187" s="180"/>
      <c r="IWV187" s="180"/>
      <c r="IWW187" s="75"/>
      <c r="IWX187" s="66"/>
      <c r="IWY187" s="180"/>
      <c r="IWZ187" s="180"/>
      <c r="IXA187" s="180"/>
      <c r="IXB187" s="180"/>
      <c r="IXC187" s="180"/>
      <c r="IXD187" s="75"/>
      <c r="IXE187" s="66"/>
      <c r="IXF187" s="180"/>
      <c r="IXG187" s="180"/>
      <c r="IXH187" s="180"/>
      <c r="IXI187" s="180"/>
      <c r="IXJ187" s="180"/>
      <c r="IXK187" s="75"/>
      <c r="IXL187" s="66"/>
      <c r="IXM187" s="180"/>
      <c r="IXN187" s="180"/>
      <c r="IXO187" s="180"/>
      <c r="IXP187" s="180"/>
      <c r="IXQ187" s="180"/>
      <c r="IXR187" s="75"/>
      <c r="IXS187" s="66"/>
      <c r="IXT187" s="180"/>
      <c r="IXU187" s="180"/>
      <c r="IXV187" s="180"/>
      <c r="IXW187" s="180"/>
      <c r="IXX187" s="180"/>
      <c r="IXY187" s="75"/>
      <c r="IXZ187" s="66"/>
      <c r="IYA187" s="180"/>
      <c r="IYB187" s="180"/>
      <c r="IYC187" s="180"/>
      <c r="IYD187" s="180"/>
      <c r="IYE187" s="180"/>
      <c r="IYF187" s="75"/>
      <c r="IYG187" s="66"/>
      <c r="IYH187" s="180"/>
      <c r="IYI187" s="180"/>
      <c r="IYJ187" s="180"/>
      <c r="IYK187" s="180"/>
      <c r="IYL187" s="180"/>
      <c r="IYM187" s="75"/>
      <c r="IYN187" s="66"/>
      <c r="IYO187" s="180"/>
      <c r="IYP187" s="180"/>
      <c r="IYQ187" s="180"/>
      <c r="IYR187" s="180"/>
      <c r="IYS187" s="180"/>
      <c r="IYT187" s="75"/>
      <c r="IYU187" s="66"/>
      <c r="IYV187" s="180"/>
      <c r="IYW187" s="180"/>
      <c r="IYX187" s="180"/>
      <c r="IYY187" s="180"/>
      <c r="IYZ187" s="180"/>
      <c r="IZA187" s="75"/>
      <c r="IZB187" s="66"/>
      <c r="IZC187" s="180"/>
      <c r="IZD187" s="180"/>
      <c r="IZE187" s="180"/>
      <c r="IZF187" s="180"/>
      <c r="IZG187" s="180"/>
      <c r="IZH187" s="75"/>
      <c r="IZI187" s="66"/>
      <c r="IZJ187" s="180"/>
      <c r="IZK187" s="180"/>
      <c r="IZL187" s="180"/>
      <c r="IZM187" s="180"/>
      <c r="IZN187" s="180"/>
      <c r="IZO187" s="75"/>
      <c r="IZP187" s="66"/>
      <c r="IZQ187" s="180"/>
      <c r="IZR187" s="180"/>
      <c r="IZS187" s="180"/>
      <c r="IZT187" s="180"/>
      <c r="IZU187" s="180"/>
      <c r="IZV187" s="75"/>
      <c r="IZW187" s="66"/>
      <c r="IZX187" s="180"/>
      <c r="IZY187" s="180"/>
      <c r="IZZ187" s="180"/>
      <c r="JAA187" s="180"/>
      <c r="JAB187" s="180"/>
      <c r="JAC187" s="75"/>
      <c r="JAD187" s="66"/>
      <c r="JAE187" s="180"/>
      <c r="JAF187" s="180"/>
      <c r="JAG187" s="180"/>
      <c r="JAH187" s="180"/>
      <c r="JAI187" s="180"/>
      <c r="JAJ187" s="75"/>
      <c r="JAK187" s="66"/>
      <c r="JAL187" s="180"/>
      <c r="JAM187" s="180"/>
      <c r="JAN187" s="180"/>
      <c r="JAO187" s="180"/>
      <c r="JAP187" s="180"/>
      <c r="JAQ187" s="75"/>
      <c r="JAR187" s="66"/>
      <c r="JAS187" s="180"/>
      <c r="JAT187" s="180"/>
      <c r="JAU187" s="180"/>
      <c r="JAV187" s="180"/>
      <c r="JAW187" s="180"/>
      <c r="JAX187" s="75"/>
      <c r="JAY187" s="66"/>
      <c r="JAZ187" s="180"/>
      <c r="JBA187" s="180"/>
      <c r="JBB187" s="180"/>
      <c r="JBC187" s="180"/>
      <c r="JBD187" s="180"/>
      <c r="JBE187" s="75"/>
      <c r="JBF187" s="66"/>
      <c r="JBG187" s="180"/>
      <c r="JBH187" s="180"/>
      <c r="JBI187" s="180"/>
      <c r="JBJ187" s="180"/>
      <c r="JBK187" s="180"/>
      <c r="JBL187" s="75"/>
      <c r="JBM187" s="66"/>
      <c r="JBN187" s="180"/>
      <c r="JBO187" s="180"/>
      <c r="JBP187" s="180"/>
      <c r="JBQ187" s="180"/>
      <c r="JBR187" s="180"/>
      <c r="JBS187" s="75"/>
      <c r="JBT187" s="66"/>
      <c r="JBU187" s="180"/>
      <c r="JBV187" s="180"/>
      <c r="JBW187" s="180"/>
      <c r="JBX187" s="180"/>
      <c r="JBY187" s="180"/>
      <c r="JBZ187" s="75"/>
      <c r="JCA187" s="66"/>
      <c r="JCB187" s="180"/>
      <c r="JCC187" s="180"/>
      <c r="JCD187" s="180"/>
      <c r="JCE187" s="180"/>
      <c r="JCF187" s="180"/>
      <c r="JCG187" s="75"/>
      <c r="JCH187" s="66"/>
      <c r="JCI187" s="180"/>
      <c r="JCJ187" s="180"/>
      <c r="JCK187" s="180"/>
      <c r="JCL187" s="180"/>
      <c r="JCM187" s="180"/>
      <c r="JCN187" s="75"/>
      <c r="JCO187" s="66"/>
      <c r="JCP187" s="180"/>
      <c r="JCQ187" s="180"/>
      <c r="JCR187" s="180"/>
      <c r="JCS187" s="180"/>
      <c r="JCT187" s="180"/>
      <c r="JCU187" s="75"/>
      <c r="JCV187" s="66"/>
      <c r="JCW187" s="180"/>
      <c r="JCX187" s="180"/>
      <c r="JCY187" s="180"/>
      <c r="JCZ187" s="180"/>
      <c r="JDA187" s="180"/>
      <c r="JDB187" s="75"/>
      <c r="JDC187" s="66"/>
      <c r="JDD187" s="180"/>
      <c r="JDE187" s="180"/>
      <c r="JDF187" s="180"/>
      <c r="JDG187" s="180"/>
      <c r="JDH187" s="180"/>
      <c r="JDI187" s="75"/>
      <c r="JDJ187" s="66"/>
      <c r="JDK187" s="180"/>
      <c r="JDL187" s="180"/>
      <c r="JDM187" s="180"/>
      <c r="JDN187" s="180"/>
      <c r="JDO187" s="180"/>
      <c r="JDP187" s="75"/>
      <c r="JDQ187" s="66"/>
      <c r="JDR187" s="180"/>
      <c r="JDS187" s="180"/>
      <c r="JDT187" s="180"/>
      <c r="JDU187" s="180"/>
      <c r="JDV187" s="180"/>
      <c r="JDW187" s="75"/>
      <c r="JDX187" s="66"/>
      <c r="JDY187" s="180"/>
      <c r="JDZ187" s="180"/>
      <c r="JEA187" s="180"/>
      <c r="JEB187" s="180"/>
      <c r="JEC187" s="180"/>
      <c r="JED187" s="75"/>
      <c r="JEE187" s="66"/>
      <c r="JEF187" s="180"/>
      <c r="JEG187" s="180"/>
      <c r="JEH187" s="180"/>
      <c r="JEI187" s="180"/>
      <c r="JEJ187" s="180"/>
      <c r="JEK187" s="75"/>
      <c r="JEL187" s="66"/>
      <c r="JEM187" s="180"/>
      <c r="JEN187" s="180"/>
      <c r="JEO187" s="180"/>
      <c r="JEP187" s="180"/>
      <c r="JEQ187" s="180"/>
      <c r="JER187" s="75"/>
      <c r="JES187" s="66"/>
      <c r="JET187" s="180"/>
      <c r="JEU187" s="180"/>
      <c r="JEV187" s="180"/>
      <c r="JEW187" s="180"/>
      <c r="JEX187" s="180"/>
      <c r="JEY187" s="75"/>
      <c r="JEZ187" s="66"/>
      <c r="JFA187" s="180"/>
      <c r="JFB187" s="180"/>
      <c r="JFC187" s="180"/>
      <c r="JFD187" s="180"/>
      <c r="JFE187" s="180"/>
      <c r="JFF187" s="75"/>
      <c r="JFG187" s="66"/>
      <c r="JFH187" s="180"/>
      <c r="JFI187" s="180"/>
      <c r="JFJ187" s="180"/>
      <c r="JFK187" s="180"/>
      <c r="JFL187" s="180"/>
      <c r="JFM187" s="75"/>
      <c r="JFN187" s="66"/>
      <c r="JFO187" s="180"/>
      <c r="JFP187" s="180"/>
      <c r="JFQ187" s="180"/>
      <c r="JFR187" s="180"/>
      <c r="JFS187" s="180"/>
      <c r="JFT187" s="75"/>
      <c r="JFU187" s="66"/>
      <c r="JFV187" s="180"/>
      <c r="JFW187" s="180"/>
      <c r="JFX187" s="180"/>
      <c r="JFY187" s="180"/>
      <c r="JFZ187" s="180"/>
      <c r="JGA187" s="75"/>
      <c r="JGB187" s="66"/>
      <c r="JGC187" s="180"/>
      <c r="JGD187" s="180"/>
      <c r="JGE187" s="180"/>
      <c r="JGF187" s="180"/>
      <c r="JGG187" s="180"/>
      <c r="JGH187" s="75"/>
      <c r="JGI187" s="66"/>
      <c r="JGJ187" s="180"/>
      <c r="JGK187" s="180"/>
      <c r="JGL187" s="180"/>
      <c r="JGM187" s="180"/>
      <c r="JGN187" s="180"/>
      <c r="JGO187" s="75"/>
      <c r="JGP187" s="66"/>
      <c r="JGQ187" s="180"/>
      <c r="JGR187" s="180"/>
      <c r="JGS187" s="180"/>
      <c r="JGT187" s="180"/>
      <c r="JGU187" s="180"/>
      <c r="JGV187" s="75"/>
      <c r="JGW187" s="66"/>
      <c r="JGX187" s="180"/>
      <c r="JGY187" s="180"/>
      <c r="JGZ187" s="180"/>
      <c r="JHA187" s="180"/>
      <c r="JHB187" s="180"/>
      <c r="JHC187" s="75"/>
      <c r="JHD187" s="66"/>
      <c r="JHE187" s="180"/>
      <c r="JHF187" s="180"/>
      <c r="JHG187" s="180"/>
      <c r="JHH187" s="180"/>
      <c r="JHI187" s="180"/>
      <c r="JHJ187" s="75"/>
      <c r="JHK187" s="66"/>
      <c r="JHL187" s="180"/>
      <c r="JHM187" s="180"/>
      <c r="JHN187" s="180"/>
      <c r="JHO187" s="180"/>
      <c r="JHP187" s="180"/>
      <c r="JHQ187" s="75"/>
      <c r="JHR187" s="66"/>
      <c r="JHS187" s="180"/>
      <c r="JHT187" s="180"/>
      <c r="JHU187" s="180"/>
      <c r="JHV187" s="180"/>
      <c r="JHW187" s="180"/>
      <c r="JHX187" s="75"/>
      <c r="JHY187" s="66"/>
      <c r="JHZ187" s="180"/>
      <c r="JIA187" s="180"/>
      <c r="JIB187" s="180"/>
      <c r="JIC187" s="180"/>
      <c r="JID187" s="180"/>
      <c r="JIE187" s="75"/>
      <c r="JIF187" s="66"/>
      <c r="JIG187" s="180"/>
      <c r="JIH187" s="180"/>
      <c r="JII187" s="180"/>
      <c r="JIJ187" s="180"/>
      <c r="JIK187" s="180"/>
      <c r="JIL187" s="75"/>
      <c r="JIM187" s="66"/>
      <c r="JIN187" s="180"/>
      <c r="JIO187" s="180"/>
      <c r="JIP187" s="180"/>
      <c r="JIQ187" s="180"/>
      <c r="JIR187" s="180"/>
      <c r="JIS187" s="75"/>
      <c r="JIT187" s="66"/>
      <c r="JIU187" s="180"/>
      <c r="JIV187" s="180"/>
      <c r="JIW187" s="180"/>
      <c r="JIX187" s="180"/>
      <c r="JIY187" s="180"/>
      <c r="JIZ187" s="75"/>
      <c r="JJA187" s="66"/>
      <c r="JJB187" s="180"/>
      <c r="JJC187" s="180"/>
      <c r="JJD187" s="180"/>
      <c r="JJE187" s="180"/>
      <c r="JJF187" s="180"/>
      <c r="JJG187" s="75"/>
      <c r="JJH187" s="66"/>
      <c r="JJI187" s="180"/>
      <c r="JJJ187" s="180"/>
      <c r="JJK187" s="180"/>
      <c r="JJL187" s="180"/>
      <c r="JJM187" s="180"/>
      <c r="JJN187" s="75"/>
      <c r="JJO187" s="66"/>
      <c r="JJP187" s="180"/>
      <c r="JJQ187" s="180"/>
      <c r="JJR187" s="180"/>
      <c r="JJS187" s="180"/>
      <c r="JJT187" s="180"/>
      <c r="JJU187" s="75"/>
      <c r="JJV187" s="66"/>
      <c r="JJW187" s="180"/>
      <c r="JJX187" s="180"/>
      <c r="JJY187" s="180"/>
      <c r="JJZ187" s="180"/>
      <c r="JKA187" s="180"/>
      <c r="JKB187" s="75"/>
      <c r="JKC187" s="66"/>
      <c r="JKD187" s="180"/>
      <c r="JKE187" s="180"/>
      <c r="JKF187" s="180"/>
      <c r="JKG187" s="180"/>
      <c r="JKH187" s="180"/>
      <c r="JKI187" s="75"/>
      <c r="JKJ187" s="66"/>
      <c r="JKK187" s="180"/>
      <c r="JKL187" s="180"/>
      <c r="JKM187" s="180"/>
      <c r="JKN187" s="180"/>
      <c r="JKO187" s="180"/>
      <c r="JKP187" s="75"/>
      <c r="JKQ187" s="66"/>
      <c r="JKR187" s="180"/>
      <c r="JKS187" s="180"/>
      <c r="JKT187" s="180"/>
      <c r="JKU187" s="180"/>
      <c r="JKV187" s="180"/>
      <c r="JKW187" s="75"/>
      <c r="JKX187" s="66"/>
      <c r="JKY187" s="180"/>
      <c r="JKZ187" s="180"/>
      <c r="JLA187" s="180"/>
      <c r="JLB187" s="180"/>
      <c r="JLC187" s="180"/>
      <c r="JLD187" s="75"/>
      <c r="JLE187" s="66"/>
      <c r="JLF187" s="180"/>
      <c r="JLG187" s="180"/>
      <c r="JLH187" s="180"/>
      <c r="JLI187" s="180"/>
      <c r="JLJ187" s="180"/>
      <c r="JLK187" s="75"/>
      <c r="JLL187" s="66"/>
      <c r="JLM187" s="180"/>
      <c r="JLN187" s="180"/>
      <c r="JLO187" s="180"/>
      <c r="JLP187" s="180"/>
      <c r="JLQ187" s="180"/>
      <c r="JLR187" s="75"/>
      <c r="JLS187" s="66"/>
      <c r="JLT187" s="180"/>
      <c r="JLU187" s="180"/>
      <c r="JLV187" s="180"/>
      <c r="JLW187" s="180"/>
      <c r="JLX187" s="180"/>
      <c r="JLY187" s="75"/>
      <c r="JLZ187" s="66"/>
      <c r="JMA187" s="180"/>
      <c r="JMB187" s="180"/>
      <c r="JMC187" s="180"/>
      <c r="JMD187" s="180"/>
      <c r="JME187" s="180"/>
      <c r="JMF187" s="75"/>
      <c r="JMG187" s="66"/>
      <c r="JMH187" s="180"/>
      <c r="JMI187" s="180"/>
      <c r="JMJ187" s="180"/>
      <c r="JMK187" s="180"/>
      <c r="JML187" s="180"/>
      <c r="JMM187" s="75"/>
      <c r="JMN187" s="66"/>
      <c r="JMO187" s="180"/>
      <c r="JMP187" s="180"/>
      <c r="JMQ187" s="180"/>
      <c r="JMR187" s="180"/>
      <c r="JMS187" s="180"/>
      <c r="JMT187" s="75"/>
      <c r="JMU187" s="66"/>
      <c r="JMV187" s="180"/>
      <c r="JMW187" s="180"/>
      <c r="JMX187" s="180"/>
      <c r="JMY187" s="180"/>
      <c r="JMZ187" s="180"/>
      <c r="JNA187" s="75"/>
      <c r="JNB187" s="66"/>
      <c r="JNC187" s="180"/>
      <c r="JND187" s="180"/>
      <c r="JNE187" s="180"/>
      <c r="JNF187" s="180"/>
      <c r="JNG187" s="180"/>
      <c r="JNH187" s="75"/>
      <c r="JNI187" s="66"/>
      <c r="JNJ187" s="180"/>
      <c r="JNK187" s="180"/>
      <c r="JNL187" s="180"/>
      <c r="JNM187" s="180"/>
      <c r="JNN187" s="180"/>
      <c r="JNO187" s="75"/>
      <c r="JNP187" s="66"/>
      <c r="JNQ187" s="180"/>
      <c r="JNR187" s="180"/>
      <c r="JNS187" s="180"/>
      <c r="JNT187" s="180"/>
      <c r="JNU187" s="180"/>
      <c r="JNV187" s="75"/>
      <c r="JNW187" s="66"/>
      <c r="JNX187" s="180"/>
      <c r="JNY187" s="180"/>
      <c r="JNZ187" s="180"/>
      <c r="JOA187" s="180"/>
      <c r="JOB187" s="180"/>
      <c r="JOC187" s="75"/>
      <c r="JOD187" s="66"/>
      <c r="JOE187" s="180"/>
      <c r="JOF187" s="180"/>
      <c r="JOG187" s="180"/>
      <c r="JOH187" s="180"/>
      <c r="JOI187" s="180"/>
      <c r="JOJ187" s="75"/>
      <c r="JOK187" s="66"/>
      <c r="JOL187" s="180"/>
      <c r="JOM187" s="180"/>
      <c r="JON187" s="180"/>
      <c r="JOO187" s="180"/>
      <c r="JOP187" s="180"/>
      <c r="JOQ187" s="75"/>
      <c r="JOR187" s="66"/>
      <c r="JOS187" s="180"/>
      <c r="JOT187" s="180"/>
      <c r="JOU187" s="180"/>
      <c r="JOV187" s="180"/>
      <c r="JOW187" s="180"/>
      <c r="JOX187" s="75"/>
      <c r="JOY187" s="66"/>
      <c r="JOZ187" s="180"/>
      <c r="JPA187" s="180"/>
      <c r="JPB187" s="180"/>
      <c r="JPC187" s="180"/>
      <c r="JPD187" s="180"/>
      <c r="JPE187" s="75"/>
      <c r="JPF187" s="66"/>
      <c r="JPG187" s="180"/>
      <c r="JPH187" s="180"/>
      <c r="JPI187" s="180"/>
      <c r="JPJ187" s="180"/>
      <c r="JPK187" s="180"/>
      <c r="JPL187" s="75"/>
      <c r="JPM187" s="66"/>
      <c r="JPN187" s="180"/>
      <c r="JPO187" s="180"/>
      <c r="JPP187" s="180"/>
      <c r="JPQ187" s="180"/>
      <c r="JPR187" s="180"/>
      <c r="JPS187" s="75"/>
      <c r="JPT187" s="66"/>
      <c r="JPU187" s="180"/>
      <c r="JPV187" s="180"/>
      <c r="JPW187" s="180"/>
      <c r="JPX187" s="180"/>
      <c r="JPY187" s="180"/>
      <c r="JPZ187" s="75"/>
      <c r="JQA187" s="66"/>
      <c r="JQB187" s="180"/>
      <c r="JQC187" s="180"/>
      <c r="JQD187" s="180"/>
      <c r="JQE187" s="180"/>
      <c r="JQF187" s="180"/>
      <c r="JQG187" s="75"/>
      <c r="JQH187" s="66"/>
      <c r="JQI187" s="180"/>
      <c r="JQJ187" s="180"/>
      <c r="JQK187" s="180"/>
      <c r="JQL187" s="180"/>
      <c r="JQM187" s="180"/>
      <c r="JQN187" s="75"/>
      <c r="JQO187" s="66"/>
      <c r="JQP187" s="180"/>
      <c r="JQQ187" s="180"/>
      <c r="JQR187" s="180"/>
      <c r="JQS187" s="180"/>
      <c r="JQT187" s="180"/>
      <c r="JQU187" s="75"/>
      <c r="JQV187" s="66"/>
      <c r="JQW187" s="180"/>
      <c r="JQX187" s="180"/>
      <c r="JQY187" s="180"/>
      <c r="JQZ187" s="180"/>
      <c r="JRA187" s="180"/>
      <c r="JRB187" s="75"/>
      <c r="JRC187" s="66"/>
      <c r="JRD187" s="180"/>
      <c r="JRE187" s="180"/>
      <c r="JRF187" s="180"/>
      <c r="JRG187" s="180"/>
      <c r="JRH187" s="180"/>
      <c r="JRI187" s="75"/>
      <c r="JRJ187" s="66"/>
      <c r="JRK187" s="180"/>
      <c r="JRL187" s="180"/>
      <c r="JRM187" s="180"/>
      <c r="JRN187" s="180"/>
      <c r="JRO187" s="180"/>
      <c r="JRP187" s="75"/>
      <c r="JRQ187" s="66"/>
      <c r="JRR187" s="180"/>
      <c r="JRS187" s="180"/>
      <c r="JRT187" s="180"/>
      <c r="JRU187" s="180"/>
      <c r="JRV187" s="180"/>
      <c r="JRW187" s="75"/>
      <c r="JRX187" s="66"/>
      <c r="JRY187" s="180"/>
      <c r="JRZ187" s="180"/>
      <c r="JSA187" s="180"/>
      <c r="JSB187" s="180"/>
      <c r="JSC187" s="180"/>
      <c r="JSD187" s="75"/>
      <c r="JSE187" s="66"/>
      <c r="JSF187" s="180"/>
      <c r="JSG187" s="180"/>
      <c r="JSH187" s="180"/>
      <c r="JSI187" s="180"/>
      <c r="JSJ187" s="180"/>
      <c r="JSK187" s="75"/>
      <c r="JSL187" s="66"/>
      <c r="JSM187" s="180"/>
      <c r="JSN187" s="180"/>
      <c r="JSO187" s="180"/>
      <c r="JSP187" s="180"/>
      <c r="JSQ187" s="180"/>
      <c r="JSR187" s="75"/>
      <c r="JSS187" s="66"/>
      <c r="JST187" s="180"/>
      <c r="JSU187" s="180"/>
      <c r="JSV187" s="180"/>
      <c r="JSW187" s="180"/>
      <c r="JSX187" s="180"/>
      <c r="JSY187" s="75"/>
      <c r="JSZ187" s="66"/>
      <c r="JTA187" s="180"/>
      <c r="JTB187" s="180"/>
      <c r="JTC187" s="180"/>
      <c r="JTD187" s="180"/>
      <c r="JTE187" s="180"/>
      <c r="JTF187" s="75"/>
      <c r="JTG187" s="66"/>
      <c r="JTH187" s="180"/>
      <c r="JTI187" s="180"/>
      <c r="JTJ187" s="180"/>
      <c r="JTK187" s="180"/>
      <c r="JTL187" s="180"/>
      <c r="JTM187" s="75"/>
      <c r="JTN187" s="66"/>
      <c r="JTO187" s="180"/>
      <c r="JTP187" s="180"/>
      <c r="JTQ187" s="180"/>
      <c r="JTR187" s="180"/>
      <c r="JTS187" s="180"/>
      <c r="JTT187" s="75"/>
      <c r="JTU187" s="66"/>
      <c r="JTV187" s="180"/>
      <c r="JTW187" s="180"/>
      <c r="JTX187" s="180"/>
      <c r="JTY187" s="180"/>
      <c r="JTZ187" s="180"/>
      <c r="JUA187" s="75"/>
      <c r="JUB187" s="66"/>
      <c r="JUC187" s="180"/>
      <c r="JUD187" s="180"/>
      <c r="JUE187" s="180"/>
      <c r="JUF187" s="180"/>
      <c r="JUG187" s="180"/>
      <c r="JUH187" s="75"/>
      <c r="JUI187" s="66"/>
      <c r="JUJ187" s="180"/>
      <c r="JUK187" s="180"/>
      <c r="JUL187" s="180"/>
      <c r="JUM187" s="180"/>
      <c r="JUN187" s="180"/>
      <c r="JUO187" s="75"/>
      <c r="JUP187" s="66"/>
      <c r="JUQ187" s="180"/>
      <c r="JUR187" s="180"/>
      <c r="JUS187" s="180"/>
      <c r="JUT187" s="180"/>
      <c r="JUU187" s="180"/>
      <c r="JUV187" s="75"/>
      <c r="JUW187" s="66"/>
      <c r="JUX187" s="180"/>
      <c r="JUY187" s="180"/>
      <c r="JUZ187" s="180"/>
      <c r="JVA187" s="180"/>
      <c r="JVB187" s="180"/>
      <c r="JVC187" s="75"/>
      <c r="JVD187" s="66"/>
      <c r="JVE187" s="180"/>
      <c r="JVF187" s="180"/>
      <c r="JVG187" s="180"/>
      <c r="JVH187" s="180"/>
      <c r="JVI187" s="180"/>
      <c r="JVJ187" s="75"/>
      <c r="JVK187" s="66"/>
      <c r="JVL187" s="180"/>
      <c r="JVM187" s="180"/>
      <c r="JVN187" s="180"/>
      <c r="JVO187" s="180"/>
      <c r="JVP187" s="180"/>
      <c r="JVQ187" s="75"/>
      <c r="JVR187" s="66"/>
      <c r="JVS187" s="180"/>
      <c r="JVT187" s="180"/>
      <c r="JVU187" s="180"/>
      <c r="JVV187" s="180"/>
      <c r="JVW187" s="180"/>
      <c r="JVX187" s="75"/>
      <c r="JVY187" s="66"/>
      <c r="JVZ187" s="180"/>
      <c r="JWA187" s="180"/>
      <c r="JWB187" s="180"/>
      <c r="JWC187" s="180"/>
      <c r="JWD187" s="180"/>
      <c r="JWE187" s="75"/>
      <c r="JWF187" s="66"/>
      <c r="JWG187" s="180"/>
      <c r="JWH187" s="180"/>
      <c r="JWI187" s="180"/>
      <c r="JWJ187" s="180"/>
      <c r="JWK187" s="180"/>
      <c r="JWL187" s="75"/>
      <c r="JWM187" s="66"/>
      <c r="JWN187" s="180"/>
      <c r="JWO187" s="180"/>
      <c r="JWP187" s="180"/>
      <c r="JWQ187" s="180"/>
      <c r="JWR187" s="180"/>
      <c r="JWS187" s="75"/>
      <c r="JWT187" s="66"/>
      <c r="JWU187" s="180"/>
      <c r="JWV187" s="180"/>
      <c r="JWW187" s="180"/>
      <c r="JWX187" s="180"/>
      <c r="JWY187" s="180"/>
      <c r="JWZ187" s="75"/>
      <c r="JXA187" s="66"/>
      <c r="JXB187" s="180"/>
      <c r="JXC187" s="180"/>
      <c r="JXD187" s="180"/>
      <c r="JXE187" s="180"/>
      <c r="JXF187" s="180"/>
      <c r="JXG187" s="75"/>
      <c r="JXH187" s="66"/>
      <c r="JXI187" s="180"/>
      <c r="JXJ187" s="180"/>
      <c r="JXK187" s="180"/>
      <c r="JXL187" s="180"/>
      <c r="JXM187" s="180"/>
      <c r="JXN187" s="75"/>
      <c r="JXO187" s="66"/>
      <c r="JXP187" s="180"/>
      <c r="JXQ187" s="180"/>
      <c r="JXR187" s="180"/>
      <c r="JXS187" s="180"/>
      <c r="JXT187" s="180"/>
      <c r="JXU187" s="75"/>
      <c r="JXV187" s="66"/>
      <c r="JXW187" s="180"/>
      <c r="JXX187" s="180"/>
      <c r="JXY187" s="180"/>
      <c r="JXZ187" s="180"/>
      <c r="JYA187" s="180"/>
      <c r="JYB187" s="75"/>
      <c r="JYC187" s="66"/>
      <c r="JYD187" s="180"/>
      <c r="JYE187" s="180"/>
      <c r="JYF187" s="180"/>
      <c r="JYG187" s="180"/>
      <c r="JYH187" s="180"/>
      <c r="JYI187" s="75"/>
      <c r="JYJ187" s="66"/>
      <c r="JYK187" s="180"/>
      <c r="JYL187" s="180"/>
      <c r="JYM187" s="180"/>
      <c r="JYN187" s="180"/>
      <c r="JYO187" s="180"/>
      <c r="JYP187" s="75"/>
      <c r="JYQ187" s="66"/>
      <c r="JYR187" s="180"/>
      <c r="JYS187" s="180"/>
      <c r="JYT187" s="180"/>
      <c r="JYU187" s="180"/>
      <c r="JYV187" s="180"/>
      <c r="JYW187" s="75"/>
      <c r="JYX187" s="66"/>
      <c r="JYY187" s="180"/>
      <c r="JYZ187" s="180"/>
      <c r="JZA187" s="180"/>
      <c r="JZB187" s="180"/>
      <c r="JZC187" s="180"/>
      <c r="JZD187" s="75"/>
      <c r="JZE187" s="66"/>
      <c r="JZF187" s="180"/>
      <c r="JZG187" s="180"/>
      <c r="JZH187" s="180"/>
      <c r="JZI187" s="180"/>
      <c r="JZJ187" s="180"/>
      <c r="JZK187" s="75"/>
      <c r="JZL187" s="66"/>
      <c r="JZM187" s="180"/>
      <c r="JZN187" s="180"/>
      <c r="JZO187" s="180"/>
      <c r="JZP187" s="180"/>
      <c r="JZQ187" s="180"/>
      <c r="JZR187" s="75"/>
      <c r="JZS187" s="66"/>
      <c r="JZT187" s="180"/>
      <c r="JZU187" s="180"/>
      <c r="JZV187" s="180"/>
      <c r="JZW187" s="180"/>
      <c r="JZX187" s="180"/>
      <c r="JZY187" s="75"/>
      <c r="JZZ187" s="66"/>
      <c r="KAA187" s="180"/>
      <c r="KAB187" s="180"/>
      <c r="KAC187" s="180"/>
      <c r="KAD187" s="180"/>
      <c r="KAE187" s="180"/>
      <c r="KAF187" s="75"/>
      <c r="KAG187" s="66"/>
      <c r="KAH187" s="180"/>
      <c r="KAI187" s="180"/>
      <c r="KAJ187" s="180"/>
      <c r="KAK187" s="180"/>
      <c r="KAL187" s="180"/>
      <c r="KAM187" s="75"/>
      <c r="KAN187" s="66"/>
      <c r="KAO187" s="180"/>
      <c r="KAP187" s="180"/>
      <c r="KAQ187" s="180"/>
      <c r="KAR187" s="180"/>
      <c r="KAS187" s="180"/>
      <c r="KAT187" s="75"/>
      <c r="KAU187" s="66"/>
      <c r="KAV187" s="180"/>
      <c r="KAW187" s="180"/>
      <c r="KAX187" s="180"/>
      <c r="KAY187" s="180"/>
      <c r="KAZ187" s="180"/>
      <c r="KBA187" s="75"/>
      <c r="KBB187" s="66"/>
      <c r="KBC187" s="180"/>
      <c r="KBD187" s="180"/>
      <c r="KBE187" s="180"/>
      <c r="KBF187" s="180"/>
      <c r="KBG187" s="180"/>
      <c r="KBH187" s="75"/>
      <c r="KBI187" s="66"/>
      <c r="KBJ187" s="180"/>
      <c r="KBK187" s="180"/>
      <c r="KBL187" s="180"/>
      <c r="KBM187" s="180"/>
      <c r="KBN187" s="180"/>
      <c r="KBO187" s="75"/>
      <c r="KBP187" s="66"/>
      <c r="KBQ187" s="180"/>
      <c r="KBR187" s="180"/>
      <c r="KBS187" s="180"/>
      <c r="KBT187" s="180"/>
      <c r="KBU187" s="180"/>
      <c r="KBV187" s="75"/>
      <c r="KBW187" s="66"/>
      <c r="KBX187" s="180"/>
      <c r="KBY187" s="180"/>
      <c r="KBZ187" s="180"/>
      <c r="KCA187" s="180"/>
      <c r="KCB187" s="180"/>
      <c r="KCC187" s="75"/>
      <c r="KCD187" s="66"/>
      <c r="KCE187" s="180"/>
      <c r="KCF187" s="180"/>
      <c r="KCG187" s="180"/>
      <c r="KCH187" s="180"/>
      <c r="KCI187" s="180"/>
      <c r="KCJ187" s="75"/>
      <c r="KCK187" s="66"/>
      <c r="KCL187" s="180"/>
      <c r="KCM187" s="180"/>
      <c r="KCN187" s="180"/>
      <c r="KCO187" s="180"/>
      <c r="KCP187" s="180"/>
      <c r="KCQ187" s="75"/>
      <c r="KCR187" s="66"/>
      <c r="KCS187" s="180"/>
      <c r="KCT187" s="180"/>
      <c r="KCU187" s="180"/>
      <c r="KCV187" s="180"/>
      <c r="KCW187" s="180"/>
      <c r="KCX187" s="75"/>
      <c r="KCY187" s="66"/>
      <c r="KCZ187" s="180"/>
      <c r="KDA187" s="180"/>
      <c r="KDB187" s="180"/>
      <c r="KDC187" s="180"/>
      <c r="KDD187" s="180"/>
      <c r="KDE187" s="75"/>
      <c r="KDF187" s="66"/>
      <c r="KDG187" s="180"/>
      <c r="KDH187" s="180"/>
      <c r="KDI187" s="180"/>
      <c r="KDJ187" s="180"/>
      <c r="KDK187" s="180"/>
      <c r="KDL187" s="75"/>
      <c r="KDM187" s="66"/>
      <c r="KDN187" s="180"/>
      <c r="KDO187" s="180"/>
      <c r="KDP187" s="180"/>
      <c r="KDQ187" s="180"/>
      <c r="KDR187" s="180"/>
      <c r="KDS187" s="75"/>
      <c r="KDT187" s="66"/>
      <c r="KDU187" s="180"/>
      <c r="KDV187" s="180"/>
      <c r="KDW187" s="180"/>
      <c r="KDX187" s="180"/>
      <c r="KDY187" s="180"/>
      <c r="KDZ187" s="75"/>
      <c r="KEA187" s="66"/>
      <c r="KEB187" s="180"/>
      <c r="KEC187" s="180"/>
      <c r="KED187" s="180"/>
      <c r="KEE187" s="180"/>
      <c r="KEF187" s="180"/>
      <c r="KEG187" s="75"/>
      <c r="KEH187" s="66"/>
      <c r="KEI187" s="180"/>
      <c r="KEJ187" s="180"/>
      <c r="KEK187" s="180"/>
      <c r="KEL187" s="180"/>
      <c r="KEM187" s="180"/>
      <c r="KEN187" s="75"/>
      <c r="KEO187" s="66"/>
      <c r="KEP187" s="180"/>
      <c r="KEQ187" s="180"/>
      <c r="KER187" s="180"/>
      <c r="KES187" s="180"/>
      <c r="KET187" s="180"/>
      <c r="KEU187" s="75"/>
      <c r="KEV187" s="66"/>
      <c r="KEW187" s="180"/>
      <c r="KEX187" s="180"/>
      <c r="KEY187" s="180"/>
      <c r="KEZ187" s="180"/>
      <c r="KFA187" s="180"/>
      <c r="KFB187" s="75"/>
      <c r="KFC187" s="66"/>
      <c r="KFD187" s="180"/>
      <c r="KFE187" s="180"/>
      <c r="KFF187" s="180"/>
      <c r="KFG187" s="180"/>
      <c r="KFH187" s="180"/>
      <c r="KFI187" s="75"/>
      <c r="KFJ187" s="66"/>
      <c r="KFK187" s="180"/>
      <c r="KFL187" s="180"/>
      <c r="KFM187" s="180"/>
      <c r="KFN187" s="180"/>
      <c r="KFO187" s="180"/>
      <c r="KFP187" s="75"/>
      <c r="KFQ187" s="66"/>
      <c r="KFR187" s="180"/>
      <c r="KFS187" s="180"/>
      <c r="KFT187" s="180"/>
      <c r="KFU187" s="180"/>
      <c r="KFV187" s="180"/>
      <c r="KFW187" s="75"/>
      <c r="KFX187" s="66"/>
      <c r="KFY187" s="180"/>
      <c r="KFZ187" s="180"/>
      <c r="KGA187" s="180"/>
      <c r="KGB187" s="180"/>
      <c r="KGC187" s="180"/>
      <c r="KGD187" s="75"/>
      <c r="KGE187" s="66"/>
      <c r="KGF187" s="180"/>
      <c r="KGG187" s="180"/>
      <c r="KGH187" s="180"/>
      <c r="KGI187" s="180"/>
      <c r="KGJ187" s="180"/>
      <c r="KGK187" s="75"/>
      <c r="KGL187" s="66"/>
      <c r="KGM187" s="180"/>
      <c r="KGN187" s="180"/>
      <c r="KGO187" s="180"/>
      <c r="KGP187" s="180"/>
      <c r="KGQ187" s="180"/>
      <c r="KGR187" s="75"/>
      <c r="KGS187" s="66"/>
      <c r="KGT187" s="180"/>
      <c r="KGU187" s="180"/>
      <c r="KGV187" s="180"/>
      <c r="KGW187" s="180"/>
      <c r="KGX187" s="180"/>
      <c r="KGY187" s="75"/>
      <c r="KGZ187" s="66"/>
      <c r="KHA187" s="180"/>
      <c r="KHB187" s="180"/>
      <c r="KHC187" s="180"/>
      <c r="KHD187" s="180"/>
      <c r="KHE187" s="180"/>
      <c r="KHF187" s="75"/>
      <c r="KHG187" s="66"/>
      <c r="KHH187" s="180"/>
      <c r="KHI187" s="180"/>
      <c r="KHJ187" s="180"/>
      <c r="KHK187" s="180"/>
      <c r="KHL187" s="180"/>
      <c r="KHM187" s="75"/>
      <c r="KHN187" s="66"/>
      <c r="KHO187" s="180"/>
      <c r="KHP187" s="180"/>
      <c r="KHQ187" s="180"/>
      <c r="KHR187" s="180"/>
      <c r="KHS187" s="180"/>
      <c r="KHT187" s="75"/>
      <c r="KHU187" s="66"/>
      <c r="KHV187" s="180"/>
      <c r="KHW187" s="180"/>
      <c r="KHX187" s="180"/>
      <c r="KHY187" s="180"/>
      <c r="KHZ187" s="180"/>
      <c r="KIA187" s="75"/>
      <c r="KIB187" s="66"/>
      <c r="KIC187" s="180"/>
      <c r="KID187" s="180"/>
      <c r="KIE187" s="180"/>
      <c r="KIF187" s="180"/>
      <c r="KIG187" s="180"/>
      <c r="KIH187" s="75"/>
      <c r="KII187" s="66"/>
      <c r="KIJ187" s="180"/>
      <c r="KIK187" s="180"/>
      <c r="KIL187" s="180"/>
      <c r="KIM187" s="180"/>
      <c r="KIN187" s="180"/>
      <c r="KIO187" s="75"/>
      <c r="KIP187" s="66"/>
      <c r="KIQ187" s="180"/>
      <c r="KIR187" s="180"/>
      <c r="KIS187" s="180"/>
      <c r="KIT187" s="180"/>
      <c r="KIU187" s="180"/>
      <c r="KIV187" s="75"/>
      <c r="KIW187" s="66"/>
      <c r="KIX187" s="180"/>
      <c r="KIY187" s="180"/>
      <c r="KIZ187" s="180"/>
      <c r="KJA187" s="180"/>
      <c r="KJB187" s="180"/>
      <c r="KJC187" s="75"/>
      <c r="KJD187" s="66"/>
      <c r="KJE187" s="180"/>
      <c r="KJF187" s="180"/>
      <c r="KJG187" s="180"/>
      <c r="KJH187" s="180"/>
      <c r="KJI187" s="180"/>
      <c r="KJJ187" s="75"/>
      <c r="KJK187" s="66"/>
      <c r="KJL187" s="180"/>
      <c r="KJM187" s="180"/>
      <c r="KJN187" s="180"/>
      <c r="KJO187" s="180"/>
      <c r="KJP187" s="180"/>
      <c r="KJQ187" s="75"/>
      <c r="KJR187" s="66"/>
      <c r="KJS187" s="180"/>
      <c r="KJT187" s="180"/>
      <c r="KJU187" s="180"/>
      <c r="KJV187" s="180"/>
      <c r="KJW187" s="180"/>
      <c r="KJX187" s="75"/>
      <c r="KJY187" s="66"/>
      <c r="KJZ187" s="180"/>
      <c r="KKA187" s="180"/>
      <c r="KKB187" s="180"/>
      <c r="KKC187" s="180"/>
      <c r="KKD187" s="180"/>
      <c r="KKE187" s="75"/>
      <c r="KKF187" s="66"/>
      <c r="KKG187" s="180"/>
      <c r="KKH187" s="180"/>
      <c r="KKI187" s="180"/>
      <c r="KKJ187" s="180"/>
      <c r="KKK187" s="180"/>
      <c r="KKL187" s="75"/>
      <c r="KKM187" s="66"/>
      <c r="KKN187" s="180"/>
      <c r="KKO187" s="180"/>
      <c r="KKP187" s="180"/>
      <c r="KKQ187" s="180"/>
      <c r="KKR187" s="180"/>
      <c r="KKS187" s="75"/>
      <c r="KKT187" s="66"/>
      <c r="KKU187" s="180"/>
      <c r="KKV187" s="180"/>
      <c r="KKW187" s="180"/>
      <c r="KKX187" s="180"/>
      <c r="KKY187" s="180"/>
      <c r="KKZ187" s="75"/>
      <c r="KLA187" s="66"/>
      <c r="KLB187" s="180"/>
      <c r="KLC187" s="180"/>
      <c r="KLD187" s="180"/>
      <c r="KLE187" s="180"/>
      <c r="KLF187" s="180"/>
      <c r="KLG187" s="75"/>
      <c r="KLH187" s="66"/>
      <c r="KLI187" s="180"/>
      <c r="KLJ187" s="180"/>
      <c r="KLK187" s="180"/>
      <c r="KLL187" s="180"/>
      <c r="KLM187" s="180"/>
      <c r="KLN187" s="75"/>
      <c r="KLO187" s="66"/>
      <c r="KLP187" s="180"/>
      <c r="KLQ187" s="180"/>
      <c r="KLR187" s="180"/>
      <c r="KLS187" s="180"/>
      <c r="KLT187" s="180"/>
      <c r="KLU187" s="75"/>
      <c r="KLV187" s="66"/>
      <c r="KLW187" s="180"/>
      <c r="KLX187" s="180"/>
      <c r="KLY187" s="180"/>
      <c r="KLZ187" s="180"/>
      <c r="KMA187" s="180"/>
      <c r="KMB187" s="75"/>
      <c r="KMC187" s="66"/>
      <c r="KMD187" s="180"/>
      <c r="KME187" s="180"/>
      <c r="KMF187" s="180"/>
      <c r="KMG187" s="180"/>
      <c r="KMH187" s="180"/>
      <c r="KMI187" s="75"/>
      <c r="KMJ187" s="66"/>
      <c r="KMK187" s="180"/>
      <c r="KML187" s="180"/>
      <c r="KMM187" s="180"/>
      <c r="KMN187" s="180"/>
      <c r="KMO187" s="180"/>
      <c r="KMP187" s="75"/>
      <c r="KMQ187" s="66"/>
      <c r="KMR187" s="180"/>
      <c r="KMS187" s="180"/>
      <c r="KMT187" s="180"/>
      <c r="KMU187" s="180"/>
      <c r="KMV187" s="180"/>
      <c r="KMW187" s="75"/>
      <c r="KMX187" s="66"/>
      <c r="KMY187" s="180"/>
      <c r="KMZ187" s="180"/>
      <c r="KNA187" s="180"/>
      <c r="KNB187" s="180"/>
      <c r="KNC187" s="180"/>
      <c r="KND187" s="75"/>
      <c r="KNE187" s="66"/>
      <c r="KNF187" s="180"/>
      <c r="KNG187" s="180"/>
      <c r="KNH187" s="180"/>
      <c r="KNI187" s="180"/>
      <c r="KNJ187" s="180"/>
      <c r="KNK187" s="75"/>
      <c r="KNL187" s="66"/>
      <c r="KNM187" s="180"/>
      <c r="KNN187" s="180"/>
      <c r="KNO187" s="180"/>
      <c r="KNP187" s="180"/>
      <c r="KNQ187" s="180"/>
      <c r="KNR187" s="75"/>
      <c r="KNS187" s="66"/>
      <c r="KNT187" s="180"/>
      <c r="KNU187" s="180"/>
      <c r="KNV187" s="180"/>
      <c r="KNW187" s="180"/>
      <c r="KNX187" s="180"/>
      <c r="KNY187" s="75"/>
      <c r="KNZ187" s="66"/>
      <c r="KOA187" s="180"/>
      <c r="KOB187" s="180"/>
      <c r="KOC187" s="180"/>
      <c r="KOD187" s="180"/>
      <c r="KOE187" s="180"/>
      <c r="KOF187" s="75"/>
      <c r="KOG187" s="66"/>
      <c r="KOH187" s="180"/>
      <c r="KOI187" s="180"/>
      <c r="KOJ187" s="180"/>
      <c r="KOK187" s="180"/>
      <c r="KOL187" s="180"/>
      <c r="KOM187" s="75"/>
      <c r="KON187" s="66"/>
      <c r="KOO187" s="180"/>
      <c r="KOP187" s="180"/>
      <c r="KOQ187" s="180"/>
      <c r="KOR187" s="180"/>
      <c r="KOS187" s="180"/>
      <c r="KOT187" s="75"/>
      <c r="KOU187" s="66"/>
      <c r="KOV187" s="180"/>
      <c r="KOW187" s="180"/>
      <c r="KOX187" s="180"/>
      <c r="KOY187" s="180"/>
      <c r="KOZ187" s="180"/>
      <c r="KPA187" s="75"/>
      <c r="KPB187" s="66"/>
      <c r="KPC187" s="180"/>
      <c r="KPD187" s="180"/>
      <c r="KPE187" s="180"/>
      <c r="KPF187" s="180"/>
      <c r="KPG187" s="180"/>
      <c r="KPH187" s="75"/>
      <c r="KPI187" s="66"/>
      <c r="KPJ187" s="180"/>
      <c r="KPK187" s="180"/>
      <c r="KPL187" s="180"/>
      <c r="KPM187" s="180"/>
      <c r="KPN187" s="180"/>
      <c r="KPO187" s="75"/>
      <c r="KPP187" s="66"/>
      <c r="KPQ187" s="180"/>
      <c r="KPR187" s="180"/>
      <c r="KPS187" s="180"/>
      <c r="KPT187" s="180"/>
      <c r="KPU187" s="180"/>
      <c r="KPV187" s="75"/>
      <c r="KPW187" s="66"/>
      <c r="KPX187" s="180"/>
      <c r="KPY187" s="180"/>
      <c r="KPZ187" s="180"/>
      <c r="KQA187" s="180"/>
      <c r="KQB187" s="180"/>
      <c r="KQC187" s="75"/>
      <c r="KQD187" s="66"/>
      <c r="KQE187" s="180"/>
      <c r="KQF187" s="180"/>
      <c r="KQG187" s="180"/>
      <c r="KQH187" s="180"/>
      <c r="KQI187" s="180"/>
      <c r="KQJ187" s="75"/>
      <c r="KQK187" s="66"/>
      <c r="KQL187" s="180"/>
      <c r="KQM187" s="180"/>
      <c r="KQN187" s="180"/>
      <c r="KQO187" s="180"/>
      <c r="KQP187" s="180"/>
      <c r="KQQ187" s="75"/>
      <c r="KQR187" s="66"/>
      <c r="KQS187" s="180"/>
      <c r="KQT187" s="180"/>
      <c r="KQU187" s="180"/>
      <c r="KQV187" s="180"/>
      <c r="KQW187" s="180"/>
      <c r="KQX187" s="75"/>
      <c r="KQY187" s="66"/>
      <c r="KQZ187" s="180"/>
      <c r="KRA187" s="180"/>
      <c r="KRB187" s="180"/>
      <c r="KRC187" s="180"/>
      <c r="KRD187" s="180"/>
      <c r="KRE187" s="75"/>
      <c r="KRF187" s="66"/>
      <c r="KRG187" s="180"/>
      <c r="KRH187" s="180"/>
      <c r="KRI187" s="180"/>
      <c r="KRJ187" s="180"/>
      <c r="KRK187" s="180"/>
      <c r="KRL187" s="75"/>
      <c r="KRM187" s="66"/>
      <c r="KRN187" s="180"/>
      <c r="KRO187" s="180"/>
      <c r="KRP187" s="180"/>
      <c r="KRQ187" s="180"/>
      <c r="KRR187" s="180"/>
      <c r="KRS187" s="75"/>
      <c r="KRT187" s="66"/>
      <c r="KRU187" s="180"/>
      <c r="KRV187" s="180"/>
      <c r="KRW187" s="180"/>
      <c r="KRX187" s="180"/>
      <c r="KRY187" s="180"/>
      <c r="KRZ187" s="75"/>
      <c r="KSA187" s="66"/>
      <c r="KSB187" s="180"/>
      <c r="KSC187" s="180"/>
      <c r="KSD187" s="180"/>
      <c r="KSE187" s="180"/>
      <c r="KSF187" s="180"/>
      <c r="KSG187" s="75"/>
      <c r="KSH187" s="66"/>
      <c r="KSI187" s="180"/>
      <c r="KSJ187" s="180"/>
      <c r="KSK187" s="180"/>
      <c r="KSL187" s="180"/>
      <c r="KSM187" s="180"/>
      <c r="KSN187" s="75"/>
      <c r="KSO187" s="66"/>
      <c r="KSP187" s="180"/>
      <c r="KSQ187" s="180"/>
      <c r="KSR187" s="180"/>
      <c r="KSS187" s="180"/>
      <c r="KST187" s="180"/>
      <c r="KSU187" s="75"/>
      <c r="KSV187" s="66"/>
      <c r="KSW187" s="180"/>
      <c r="KSX187" s="180"/>
      <c r="KSY187" s="180"/>
      <c r="KSZ187" s="180"/>
      <c r="KTA187" s="180"/>
      <c r="KTB187" s="75"/>
      <c r="KTC187" s="66"/>
      <c r="KTD187" s="180"/>
      <c r="KTE187" s="180"/>
      <c r="KTF187" s="180"/>
      <c r="KTG187" s="180"/>
      <c r="KTH187" s="180"/>
      <c r="KTI187" s="75"/>
      <c r="KTJ187" s="66"/>
      <c r="KTK187" s="180"/>
      <c r="KTL187" s="180"/>
      <c r="KTM187" s="180"/>
      <c r="KTN187" s="180"/>
      <c r="KTO187" s="180"/>
      <c r="KTP187" s="75"/>
      <c r="KTQ187" s="66"/>
      <c r="KTR187" s="180"/>
      <c r="KTS187" s="180"/>
      <c r="KTT187" s="180"/>
      <c r="KTU187" s="180"/>
      <c r="KTV187" s="180"/>
      <c r="KTW187" s="75"/>
      <c r="KTX187" s="66"/>
      <c r="KTY187" s="180"/>
      <c r="KTZ187" s="180"/>
      <c r="KUA187" s="180"/>
      <c r="KUB187" s="180"/>
      <c r="KUC187" s="180"/>
      <c r="KUD187" s="75"/>
      <c r="KUE187" s="66"/>
      <c r="KUF187" s="180"/>
      <c r="KUG187" s="180"/>
      <c r="KUH187" s="180"/>
      <c r="KUI187" s="180"/>
      <c r="KUJ187" s="180"/>
      <c r="KUK187" s="75"/>
      <c r="KUL187" s="66"/>
      <c r="KUM187" s="180"/>
      <c r="KUN187" s="180"/>
      <c r="KUO187" s="180"/>
      <c r="KUP187" s="180"/>
      <c r="KUQ187" s="180"/>
      <c r="KUR187" s="75"/>
      <c r="KUS187" s="66"/>
      <c r="KUT187" s="180"/>
      <c r="KUU187" s="180"/>
      <c r="KUV187" s="180"/>
      <c r="KUW187" s="180"/>
      <c r="KUX187" s="180"/>
      <c r="KUY187" s="75"/>
      <c r="KUZ187" s="66"/>
      <c r="KVA187" s="180"/>
      <c r="KVB187" s="180"/>
      <c r="KVC187" s="180"/>
      <c r="KVD187" s="180"/>
      <c r="KVE187" s="180"/>
      <c r="KVF187" s="75"/>
      <c r="KVG187" s="66"/>
      <c r="KVH187" s="180"/>
      <c r="KVI187" s="180"/>
      <c r="KVJ187" s="180"/>
      <c r="KVK187" s="180"/>
      <c r="KVL187" s="180"/>
      <c r="KVM187" s="75"/>
      <c r="KVN187" s="66"/>
      <c r="KVO187" s="180"/>
      <c r="KVP187" s="180"/>
      <c r="KVQ187" s="180"/>
      <c r="KVR187" s="180"/>
      <c r="KVS187" s="180"/>
      <c r="KVT187" s="75"/>
      <c r="KVU187" s="66"/>
      <c r="KVV187" s="180"/>
      <c r="KVW187" s="180"/>
      <c r="KVX187" s="180"/>
      <c r="KVY187" s="180"/>
      <c r="KVZ187" s="180"/>
      <c r="KWA187" s="75"/>
      <c r="KWB187" s="66"/>
      <c r="KWC187" s="180"/>
      <c r="KWD187" s="180"/>
      <c r="KWE187" s="180"/>
      <c r="KWF187" s="180"/>
      <c r="KWG187" s="180"/>
      <c r="KWH187" s="75"/>
      <c r="KWI187" s="66"/>
      <c r="KWJ187" s="180"/>
      <c r="KWK187" s="180"/>
      <c r="KWL187" s="180"/>
      <c r="KWM187" s="180"/>
      <c r="KWN187" s="180"/>
      <c r="KWO187" s="75"/>
      <c r="KWP187" s="66"/>
      <c r="KWQ187" s="180"/>
      <c r="KWR187" s="180"/>
      <c r="KWS187" s="180"/>
      <c r="KWT187" s="180"/>
      <c r="KWU187" s="180"/>
      <c r="KWV187" s="75"/>
      <c r="KWW187" s="66"/>
      <c r="KWX187" s="180"/>
      <c r="KWY187" s="180"/>
      <c r="KWZ187" s="180"/>
      <c r="KXA187" s="180"/>
      <c r="KXB187" s="180"/>
      <c r="KXC187" s="75"/>
      <c r="KXD187" s="66"/>
      <c r="KXE187" s="180"/>
      <c r="KXF187" s="180"/>
      <c r="KXG187" s="180"/>
      <c r="KXH187" s="180"/>
      <c r="KXI187" s="180"/>
      <c r="KXJ187" s="75"/>
      <c r="KXK187" s="66"/>
      <c r="KXL187" s="180"/>
      <c r="KXM187" s="180"/>
      <c r="KXN187" s="180"/>
      <c r="KXO187" s="180"/>
      <c r="KXP187" s="180"/>
      <c r="KXQ187" s="75"/>
      <c r="KXR187" s="66"/>
      <c r="KXS187" s="180"/>
      <c r="KXT187" s="180"/>
      <c r="KXU187" s="180"/>
      <c r="KXV187" s="180"/>
      <c r="KXW187" s="180"/>
      <c r="KXX187" s="75"/>
      <c r="KXY187" s="66"/>
      <c r="KXZ187" s="180"/>
      <c r="KYA187" s="180"/>
      <c r="KYB187" s="180"/>
      <c r="KYC187" s="180"/>
      <c r="KYD187" s="180"/>
      <c r="KYE187" s="75"/>
      <c r="KYF187" s="66"/>
      <c r="KYG187" s="180"/>
      <c r="KYH187" s="180"/>
      <c r="KYI187" s="180"/>
      <c r="KYJ187" s="180"/>
      <c r="KYK187" s="180"/>
      <c r="KYL187" s="75"/>
      <c r="KYM187" s="66"/>
      <c r="KYN187" s="180"/>
      <c r="KYO187" s="180"/>
      <c r="KYP187" s="180"/>
      <c r="KYQ187" s="180"/>
      <c r="KYR187" s="180"/>
      <c r="KYS187" s="75"/>
      <c r="KYT187" s="66"/>
      <c r="KYU187" s="180"/>
      <c r="KYV187" s="180"/>
      <c r="KYW187" s="180"/>
      <c r="KYX187" s="180"/>
      <c r="KYY187" s="180"/>
      <c r="KYZ187" s="75"/>
      <c r="KZA187" s="66"/>
      <c r="KZB187" s="180"/>
      <c r="KZC187" s="180"/>
      <c r="KZD187" s="180"/>
      <c r="KZE187" s="180"/>
      <c r="KZF187" s="180"/>
      <c r="KZG187" s="75"/>
      <c r="KZH187" s="66"/>
      <c r="KZI187" s="180"/>
      <c r="KZJ187" s="180"/>
      <c r="KZK187" s="180"/>
      <c r="KZL187" s="180"/>
      <c r="KZM187" s="180"/>
      <c r="KZN187" s="75"/>
      <c r="KZO187" s="66"/>
      <c r="KZP187" s="180"/>
      <c r="KZQ187" s="180"/>
      <c r="KZR187" s="180"/>
      <c r="KZS187" s="180"/>
      <c r="KZT187" s="180"/>
      <c r="KZU187" s="75"/>
      <c r="KZV187" s="66"/>
      <c r="KZW187" s="180"/>
      <c r="KZX187" s="180"/>
      <c r="KZY187" s="180"/>
      <c r="KZZ187" s="180"/>
      <c r="LAA187" s="180"/>
      <c r="LAB187" s="75"/>
      <c r="LAC187" s="66"/>
      <c r="LAD187" s="180"/>
      <c r="LAE187" s="180"/>
      <c r="LAF187" s="180"/>
      <c r="LAG187" s="180"/>
      <c r="LAH187" s="180"/>
      <c r="LAI187" s="75"/>
      <c r="LAJ187" s="66"/>
      <c r="LAK187" s="180"/>
      <c r="LAL187" s="180"/>
      <c r="LAM187" s="180"/>
      <c r="LAN187" s="180"/>
      <c r="LAO187" s="180"/>
      <c r="LAP187" s="75"/>
      <c r="LAQ187" s="66"/>
      <c r="LAR187" s="180"/>
      <c r="LAS187" s="180"/>
      <c r="LAT187" s="180"/>
      <c r="LAU187" s="180"/>
      <c r="LAV187" s="180"/>
      <c r="LAW187" s="75"/>
      <c r="LAX187" s="66"/>
      <c r="LAY187" s="180"/>
      <c r="LAZ187" s="180"/>
      <c r="LBA187" s="180"/>
      <c r="LBB187" s="180"/>
      <c r="LBC187" s="180"/>
      <c r="LBD187" s="75"/>
      <c r="LBE187" s="66"/>
      <c r="LBF187" s="180"/>
      <c r="LBG187" s="180"/>
      <c r="LBH187" s="180"/>
      <c r="LBI187" s="180"/>
      <c r="LBJ187" s="180"/>
      <c r="LBK187" s="75"/>
      <c r="LBL187" s="66"/>
      <c r="LBM187" s="180"/>
      <c r="LBN187" s="180"/>
      <c r="LBO187" s="180"/>
      <c r="LBP187" s="180"/>
      <c r="LBQ187" s="180"/>
      <c r="LBR187" s="75"/>
      <c r="LBS187" s="66"/>
      <c r="LBT187" s="180"/>
      <c r="LBU187" s="180"/>
      <c r="LBV187" s="180"/>
      <c r="LBW187" s="180"/>
      <c r="LBX187" s="180"/>
      <c r="LBY187" s="75"/>
      <c r="LBZ187" s="66"/>
      <c r="LCA187" s="180"/>
      <c r="LCB187" s="180"/>
      <c r="LCC187" s="180"/>
      <c r="LCD187" s="180"/>
      <c r="LCE187" s="180"/>
      <c r="LCF187" s="75"/>
      <c r="LCG187" s="66"/>
      <c r="LCH187" s="180"/>
      <c r="LCI187" s="180"/>
      <c r="LCJ187" s="180"/>
      <c r="LCK187" s="180"/>
      <c r="LCL187" s="180"/>
      <c r="LCM187" s="75"/>
      <c r="LCN187" s="66"/>
      <c r="LCO187" s="180"/>
      <c r="LCP187" s="180"/>
      <c r="LCQ187" s="180"/>
      <c r="LCR187" s="180"/>
      <c r="LCS187" s="180"/>
      <c r="LCT187" s="75"/>
      <c r="LCU187" s="66"/>
      <c r="LCV187" s="180"/>
      <c r="LCW187" s="180"/>
      <c r="LCX187" s="180"/>
      <c r="LCY187" s="180"/>
      <c r="LCZ187" s="180"/>
      <c r="LDA187" s="75"/>
      <c r="LDB187" s="66"/>
      <c r="LDC187" s="180"/>
      <c r="LDD187" s="180"/>
      <c r="LDE187" s="180"/>
      <c r="LDF187" s="180"/>
      <c r="LDG187" s="180"/>
      <c r="LDH187" s="75"/>
      <c r="LDI187" s="66"/>
      <c r="LDJ187" s="180"/>
      <c r="LDK187" s="180"/>
      <c r="LDL187" s="180"/>
      <c r="LDM187" s="180"/>
      <c r="LDN187" s="180"/>
      <c r="LDO187" s="75"/>
      <c r="LDP187" s="66"/>
      <c r="LDQ187" s="180"/>
      <c r="LDR187" s="180"/>
      <c r="LDS187" s="180"/>
      <c r="LDT187" s="180"/>
      <c r="LDU187" s="180"/>
      <c r="LDV187" s="75"/>
      <c r="LDW187" s="66"/>
      <c r="LDX187" s="180"/>
      <c r="LDY187" s="180"/>
      <c r="LDZ187" s="180"/>
      <c r="LEA187" s="180"/>
      <c r="LEB187" s="180"/>
      <c r="LEC187" s="75"/>
      <c r="LED187" s="66"/>
      <c r="LEE187" s="180"/>
      <c r="LEF187" s="180"/>
      <c r="LEG187" s="180"/>
      <c r="LEH187" s="180"/>
      <c r="LEI187" s="180"/>
      <c r="LEJ187" s="75"/>
      <c r="LEK187" s="66"/>
      <c r="LEL187" s="180"/>
      <c r="LEM187" s="180"/>
      <c r="LEN187" s="180"/>
      <c r="LEO187" s="180"/>
      <c r="LEP187" s="180"/>
      <c r="LEQ187" s="75"/>
      <c r="LER187" s="66"/>
      <c r="LES187" s="180"/>
      <c r="LET187" s="180"/>
      <c r="LEU187" s="180"/>
      <c r="LEV187" s="180"/>
      <c r="LEW187" s="180"/>
      <c r="LEX187" s="75"/>
      <c r="LEY187" s="66"/>
      <c r="LEZ187" s="180"/>
      <c r="LFA187" s="180"/>
      <c r="LFB187" s="180"/>
      <c r="LFC187" s="180"/>
      <c r="LFD187" s="180"/>
      <c r="LFE187" s="75"/>
      <c r="LFF187" s="66"/>
      <c r="LFG187" s="180"/>
      <c r="LFH187" s="180"/>
      <c r="LFI187" s="180"/>
      <c r="LFJ187" s="180"/>
      <c r="LFK187" s="180"/>
      <c r="LFL187" s="75"/>
      <c r="LFM187" s="66"/>
      <c r="LFN187" s="180"/>
      <c r="LFO187" s="180"/>
      <c r="LFP187" s="180"/>
      <c r="LFQ187" s="180"/>
      <c r="LFR187" s="180"/>
      <c r="LFS187" s="75"/>
      <c r="LFT187" s="66"/>
      <c r="LFU187" s="180"/>
      <c r="LFV187" s="180"/>
      <c r="LFW187" s="180"/>
      <c r="LFX187" s="180"/>
      <c r="LFY187" s="180"/>
      <c r="LFZ187" s="75"/>
      <c r="LGA187" s="66"/>
      <c r="LGB187" s="180"/>
      <c r="LGC187" s="180"/>
      <c r="LGD187" s="180"/>
      <c r="LGE187" s="180"/>
      <c r="LGF187" s="180"/>
      <c r="LGG187" s="75"/>
      <c r="LGH187" s="66"/>
      <c r="LGI187" s="180"/>
      <c r="LGJ187" s="180"/>
      <c r="LGK187" s="180"/>
      <c r="LGL187" s="180"/>
      <c r="LGM187" s="180"/>
      <c r="LGN187" s="75"/>
      <c r="LGO187" s="66"/>
      <c r="LGP187" s="180"/>
      <c r="LGQ187" s="180"/>
      <c r="LGR187" s="180"/>
      <c r="LGS187" s="180"/>
      <c r="LGT187" s="180"/>
      <c r="LGU187" s="75"/>
      <c r="LGV187" s="66"/>
      <c r="LGW187" s="180"/>
      <c r="LGX187" s="180"/>
      <c r="LGY187" s="180"/>
      <c r="LGZ187" s="180"/>
      <c r="LHA187" s="180"/>
      <c r="LHB187" s="75"/>
      <c r="LHC187" s="66"/>
      <c r="LHD187" s="180"/>
      <c r="LHE187" s="180"/>
      <c r="LHF187" s="180"/>
      <c r="LHG187" s="180"/>
      <c r="LHH187" s="180"/>
      <c r="LHI187" s="75"/>
      <c r="LHJ187" s="66"/>
      <c r="LHK187" s="180"/>
      <c r="LHL187" s="180"/>
      <c r="LHM187" s="180"/>
      <c r="LHN187" s="180"/>
      <c r="LHO187" s="180"/>
      <c r="LHP187" s="75"/>
      <c r="LHQ187" s="66"/>
      <c r="LHR187" s="180"/>
      <c r="LHS187" s="180"/>
      <c r="LHT187" s="180"/>
      <c r="LHU187" s="180"/>
      <c r="LHV187" s="180"/>
      <c r="LHW187" s="75"/>
      <c r="LHX187" s="66"/>
      <c r="LHY187" s="180"/>
      <c r="LHZ187" s="180"/>
      <c r="LIA187" s="180"/>
      <c r="LIB187" s="180"/>
      <c r="LIC187" s="180"/>
      <c r="LID187" s="75"/>
      <c r="LIE187" s="66"/>
      <c r="LIF187" s="180"/>
      <c r="LIG187" s="180"/>
      <c r="LIH187" s="180"/>
      <c r="LII187" s="180"/>
      <c r="LIJ187" s="180"/>
      <c r="LIK187" s="75"/>
      <c r="LIL187" s="66"/>
      <c r="LIM187" s="180"/>
      <c r="LIN187" s="180"/>
      <c r="LIO187" s="180"/>
      <c r="LIP187" s="180"/>
      <c r="LIQ187" s="180"/>
      <c r="LIR187" s="75"/>
      <c r="LIS187" s="66"/>
      <c r="LIT187" s="180"/>
      <c r="LIU187" s="180"/>
      <c r="LIV187" s="180"/>
      <c r="LIW187" s="180"/>
      <c r="LIX187" s="180"/>
      <c r="LIY187" s="75"/>
      <c r="LIZ187" s="66"/>
      <c r="LJA187" s="180"/>
      <c r="LJB187" s="180"/>
      <c r="LJC187" s="180"/>
      <c r="LJD187" s="180"/>
      <c r="LJE187" s="180"/>
      <c r="LJF187" s="75"/>
      <c r="LJG187" s="66"/>
      <c r="LJH187" s="180"/>
      <c r="LJI187" s="180"/>
      <c r="LJJ187" s="180"/>
      <c r="LJK187" s="180"/>
      <c r="LJL187" s="180"/>
      <c r="LJM187" s="75"/>
      <c r="LJN187" s="66"/>
      <c r="LJO187" s="180"/>
      <c r="LJP187" s="180"/>
      <c r="LJQ187" s="180"/>
      <c r="LJR187" s="180"/>
      <c r="LJS187" s="180"/>
      <c r="LJT187" s="75"/>
      <c r="LJU187" s="66"/>
      <c r="LJV187" s="180"/>
      <c r="LJW187" s="180"/>
      <c r="LJX187" s="180"/>
      <c r="LJY187" s="180"/>
      <c r="LJZ187" s="180"/>
      <c r="LKA187" s="75"/>
      <c r="LKB187" s="66"/>
      <c r="LKC187" s="180"/>
      <c r="LKD187" s="180"/>
      <c r="LKE187" s="180"/>
      <c r="LKF187" s="180"/>
      <c r="LKG187" s="180"/>
      <c r="LKH187" s="75"/>
      <c r="LKI187" s="66"/>
      <c r="LKJ187" s="180"/>
      <c r="LKK187" s="180"/>
      <c r="LKL187" s="180"/>
      <c r="LKM187" s="180"/>
      <c r="LKN187" s="180"/>
      <c r="LKO187" s="75"/>
      <c r="LKP187" s="66"/>
      <c r="LKQ187" s="180"/>
      <c r="LKR187" s="180"/>
      <c r="LKS187" s="180"/>
      <c r="LKT187" s="180"/>
      <c r="LKU187" s="180"/>
      <c r="LKV187" s="75"/>
      <c r="LKW187" s="66"/>
      <c r="LKX187" s="180"/>
      <c r="LKY187" s="180"/>
      <c r="LKZ187" s="180"/>
      <c r="LLA187" s="180"/>
      <c r="LLB187" s="180"/>
      <c r="LLC187" s="75"/>
      <c r="LLD187" s="66"/>
      <c r="LLE187" s="180"/>
      <c r="LLF187" s="180"/>
      <c r="LLG187" s="180"/>
      <c r="LLH187" s="180"/>
      <c r="LLI187" s="180"/>
      <c r="LLJ187" s="75"/>
      <c r="LLK187" s="66"/>
      <c r="LLL187" s="180"/>
      <c r="LLM187" s="180"/>
      <c r="LLN187" s="180"/>
      <c r="LLO187" s="180"/>
      <c r="LLP187" s="180"/>
      <c r="LLQ187" s="75"/>
      <c r="LLR187" s="66"/>
      <c r="LLS187" s="180"/>
      <c r="LLT187" s="180"/>
      <c r="LLU187" s="180"/>
      <c r="LLV187" s="180"/>
      <c r="LLW187" s="180"/>
      <c r="LLX187" s="75"/>
      <c r="LLY187" s="66"/>
      <c r="LLZ187" s="180"/>
      <c r="LMA187" s="180"/>
      <c r="LMB187" s="180"/>
      <c r="LMC187" s="180"/>
      <c r="LMD187" s="180"/>
      <c r="LME187" s="75"/>
      <c r="LMF187" s="66"/>
      <c r="LMG187" s="180"/>
      <c r="LMH187" s="180"/>
      <c r="LMI187" s="180"/>
      <c r="LMJ187" s="180"/>
      <c r="LMK187" s="180"/>
      <c r="LML187" s="75"/>
      <c r="LMM187" s="66"/>
      <c r="LMN187" s="180"/>
      <c r="LMO187" s="180"/>
      <c r="LMP187" s="180"/>
      <c r="LMQ187" s="180"/>
      <c r="LMR187" s="180"/>
      <c r="LMS187" s="75"/>
      <c r="LMT187" s="66"/>
      <c r="LMU187" s="180"/>
      <c r="LMV187" s="180"/>
      <c r="LMW187" s="180"/>
      <c r="LMX187" s="180"/>
      <c r="LMY187" s="180"/>
      <c r="LMZ187" s="75"/>
      <c r="LNA187" s="66"/>
      <c r="LNB187" s="180"/>
      <c r="LNC187" s="180"/>
      <c r="LND187" s="180"/>
      <c r="LNE187" s="180"/>
      <c r="LNF187" s="180"/>
      <c r="LNG187" s="75"/>
      <c r="LNH187" s="66"/>
      <c r="LNI187" s="180"/>
      <c r="LNJ187" s="180"/>
      <c r="LNK187" s="180"/>
      <c r="LNL187" s="180"/>
      <c r="LNM187" s="180"/>
      <c r="LNN187" s="75"/>
      <c r="LNO187" s="66"/>
      <c r="LNP187" s="180"/>
      <c r="LNQ187" s="180"/>
      <c r="LNR187" s="180"/>
      <c r="LNS187" s="180"/>
      <c r="LNT187" s="180"/>
      <c r="LNU187" s="75"/>
      <c r="LNV187" s="66"/>
      <c r="LNW187" s="180"/>
      <c r="LNX187" s="180"/>
      <c r="LNY187" s="180"/>
      <c r="LNZ187" s="180"/>
      <c r="LOA187" s="180"/>
      <c r="LOB187" s="75"/>
      <c r="LOC187" s="66"/>
      <c r="LOD187" s="180"/>
      <c r="LOE187" s="180"/>
      <c r="LOF187" s="180"/>
      <c r="LOG187" s="180"/>
      <c r="LOH187" s="180"/>
      <c r="LOI187" s="75"/>
      <c r="LOJ187" s="66"/>
      <c r="LOK187" s="180"/>
      <c r="LOL187" s="180"/>
      <c r="LOM187" s="180"/>
      <c r="LON187" s="180"/>
      <c r="LOO187" s="180"/>
      <c r="LOP187" s="75"/>
      <c r="LOQ187" s="66"/>
      <c r="LOR187" s="180"/>
      <c r="LOS187" s="180"/>
      <c r="LOT187" s="180"/>
      <c r="LOU187" s="180"/>
      <c r="LOV187" s="180"/>
      <c r="LOW187" s="75"/>
      <c r="LOX187" s="66"/>
      <c r="LOY187" s="180"/>
      <c r="LOZ187" s="180"/>
      <c r="LPA187" s="180"/>
      <c r="LPB187" s="180"/>
      <c r="LPC187" s="180"/>
      <c r="LPD187" s="75"/>
      <c r="LPE187" s="66"/>
      <c r="LPF187" s="180"/>
      <c r="LPG187" s="180"/>
      <c r="LPH187" s="180"/>
      <c r="LPI187" s="180"/>
      <c r="LPJ187" s="180"/>
      <c r="LPK187" s="75"/>
      <c r="LPL187" s="66"/>
      <c r="LPM187" s="180"/>
      <c r="LPN187" s="180"/>
      <c r="LPO187" s="180"/>
      <c r="LPP187" s="180"/>
      <c r="LPQ187" s="180"/>
      <c r="LPR187" s="75"/>
      <c r="LPS187" s="66"/>
      <c r="LPT187" s="180"/>
      <c r="LPU187" s="180"/>
      <c r="LPV187" s="180"/>
      <c r="LPW187" s="180"/>
      <c r="LPX187" s="180"/>
      <c r="LPY187" s="75"/>
      <c r="LPZ187" s="66"/>
      <c r="LQA187" s="180"/>
      <c r="LQB187" s="180"/>
      <c r="LQC187" s="180"/>
      <c r="LQD187" s="180"/>
      <c r="LQE187" s="180"/>
      <c r="LQF187" s="75"/>
      <c r="LQG187" s="66"/>
      <c r="LQH187" s="180"/>
      <c r="LQI187" s="180"/>
      <c r="LQJ187" s="180"/>
      <c r="LQK187" s="180"/>
      <c r="LQL187" s="180"/>
      <c r="LQM187" s="75"/>
      <c r="LQN187" s="66"/>
      <c r="LQO187" s="180"/>
      <c r="LQP187" s="180"/>
      <c r="LQQ187" s="180"/>
      <c r="LQR187" s="180"/>
      <c r="LQS187" s="180"/>
      <c r="LQT187" s="75"/>
      <c r="LQU187" s="66"/>
      <c r="LQV187" s="180"/>
      <c r="LQW187" s="180"/>
      <c r="LQX187" s="180"/>
      <c r="LQY187" s="180"/>
      <c r="LQZ187" s="180"/>
      <c r="LRA187" s="75"/>
      <c r="LRB187" s="66"/>
      <c r="LRC187" s="180"/>
      <c r="LRD187" s="180"/>
      <c r="LRE187" s="180"/>
      <c r="LRF187" s="180"/>
      <c r="LRG187" s="180"/>
      <c r="LRH187" s="75"/>
      <c r="LRI187" s="66"/>
      <c r="LRJ187" s="180"/>
      <c r="LRK187" s="180"/>
      <c r="LRL187" s="180"/>
      <c r="LRM187" s="180"/>
      <c r="LRN187" s="180"/>
      <c r="LRO187" s="75"/>
      <c r="LRP187" s="66"/>
      <c r="LRQ187" s="180"/>
      <c r="LRR187" s="180"/>
      <c r="LRS187" s="180"/>
      <c r="LRT187" s="180"/>
      <c r="LRU187" s="180"/>
      <c r="LRV187" s="75"/>
      <c r="LRW187" s="66"/>
      <c r="LRX187" s="180"/>
      <c r="LRY187" s="180"/>
      <c r="LRZ187" s="180"/>
      <c r="LSA187" s="180"/>
      <c r="LSB187" s="180"/>
      <c r="LSC187" s="75"/>
      <c r="LSD187" s="66"/>
      <c r="LSE187" s="180"/>
      <c r="LSF187" s="180"/>
      <c r="LSG187" s="180"/>
      <c r="LSH187" s="180"/>
      <c r="LSI187" s="180"/>
      <c r="LSJ187" s="75"/>
      <c r="LSK187" s="66"/>
      <c r="LSL187" s="180"/>
      <c r="LSM187" s="180"/>
      <c r="LSN187" s="180"/>
      <c r="LSO187" s="180"/>
      <c r="LSP187" s="180"/>
      <c r="LSQ187" s="75"/>
      <c r="LSR187" s="66"/>
      <c r="LSS187" s="180"/>
      <c r="LST187" s="180"/>
      <c r="LSU187" s="180"/>
      <c r="LSV187" s="180"/>
      <c r="LSW187" s="180"/>
      <c r="LSX187" s="75"/>
      <c r="LSY187" s="66"/>
      <c r="LSZ187" s="180"/>
      <c r="LTA187" s="180"/>
      <c r="LTB187" s="180"/>
      <c r="LTC187" s="180"/>
      <c r="LTD187" s="180"/>
      <c r="LTE187" s="75"/>
      <c r="LTF187" s="66"/>
      <c r="LTG187" s="180"/>
      <c r="LTH187" s="180"/>
      <c r="LTI187" s="180"/>
      <c r="LTJ187" s="180"/>
      <c r="LTK187" s="180"/>
      <c r="LTL187" s="75"/>
      <c r="LTM187" s="66"/>
      <c r="LTN187" s="180"/>
      <c r="LTO187" s="180"/>
      <c r="LTP187" s="180"/>
      <c r="LTQ187" s="180"/>
      <c r="LTR187" s="180"/>
      <c r="LTS187" s="75"/>
      <c r="LTT187" s="66"/>
      <c r="LTU187" s="180"/>
      <c r="LTV187" s="180"/>
      <c r="LTW187" s="180"/>
      <c r="LTX187" s="180"/>
      <c r="LTY187" s="180"/>
      <c r="LTZ187" s="75"/>
      <c r="LUA187" s="66"/>
      <c r="LUB187" s="180"/>
      <c r="LUC187" s="180"/>
      <c r="LUD187" s="180"/>
      <c r="LUE187" s="180"/>
      <c r="LUF187" s="180"/>
      <c r="LUG187" s="75"/>
      <c r="LUH187" s="66"/>
      <c r="LUI187" s="180"/>
      <c r="LUJ187" s="180"/>
      <c r="LUK187" s="180"/>
      <c r="LUL187" s="180"/>
      <c r="LUM187" s="180"/>
      <c r="LUN187" s="75"/>
      <c r="LUO187" s="66"/>
      <c r="LUP187" s="180"/>
      <c r="LUQ187" s="180"/>
      <c r="LUR187" s="180"/>
      <c r="LUS187" s="180"/>
      <c r="LUT187" s="180"/>
      <c r="LUU187" s="75"/>
      <c r="LUV187" s="66"/>
      <c r="LUW187" s="180"/>
      <c r="LUX187" s="180"/>
      <c r="LUY187" s="180"/>
      <c r="LUZ187" s="180"/>
      <c r="LVA187" s="180"/>
      <c r="LVB187" s="75"/>
      <c r="LVC187" s="66"/>
      <c r="LVD187" s="180"/>
      <c r="LVE187" s="180"/>
      <c r="LVF187" s="180"/>
      <c r="LVG187" s="180"/>
      <c r="LVH187" s="180"/>
      <c r="LVI187" s="75"/>
      <c r="LVJ187" s="66"/>
      <c r="LVK187" s="180"/>
      <c r="LVL187" s="180"/>
      <c r="LVM187" s="180"/>
      <c r="LVN187" s="180"/>
      <c r="LVO187" s="180"/>
      <c r="LVP187" s="75"/>
      <c r="LVQ187" s="66"/>
      <c r="LVR187" s="180"/>
      <c r="LVS187" s="180"/>
      <c r="LVT187" s="180"/>
      <c r="LVU187" s="180"/>
      <c r="LVV187" s="180"/>
      <c r="LVW187" s="75"/>
      <c r="LVX187" s="66"/>
      <c r="LVY187" s="180"/>
      <c r="LVZ187" s="180"/>
      <c r="LWA187" s="180"/>
      <c r="LWB187" s="180"/>
      <c r="LWC187" s="180"/>
      <c r="LWD187" s="75"/>
      <c r="LWE187" s="66"/>
      <c r="LWF187" s="180"/>
      <c r="LWG187" s="180"/>
      <c r="LWH187" s="180"/>
      <c r="LWI187" s="180"/>
      <c r="LWJ187" s="180"/>
      <c r="LWK187" s="75"/>
      <c r="LWL187" s="66"/>
      <c r="LWM187" s="180"/>
      <c r="LWN187" s="180"/>
      <c r="LWO187" s="180"/>
      <c r="LWP187" s="180"/>
      <c r="LWQ187" s="180"/>
      <c r="LWR187" s="75"/>
      <c r="LWS187" s="66"/>
      <c r="LWT187" s="180"/>
      <c r="LWU187" s="180"/>
      <c r="LWV187" s="180"/>
      <c r="LWW187" s="180"/>
      <c r="LWX187" s="180"/>
      <c r="LWY187" s="75"/>
      <c r="LWZ187" s="66"/>
      <c r="LXA187" s="180"/>
      <c r="LXB187" s="180"/>
      <c r="LXC187" s="180"/>
      <c r="LXD187" s="180"/>
      <c r="LXE187" s="180"/>
      <c r="LXF187" s="75"/>
      <c r="LXG187" s="66"/>
      <c r="LXH187" s="180"/>
      <c r="LXI187" s="180"/>
      <c r="LXJ187" s="180"/>
      <c r="LXK187" s="180"/>
      <c r="LXL187" s="180"/>
      <c r="LXM187" s="75"/>
      <c r="LXN187" s="66"/>
      <c r="LXO187" s="180"/>
      <c r="LXP187" s="180"/>
      <c r="LXQ187" s="180"/>
      <c r="LXR187" s="180"/>
      <c r="LXS187" s="180"/>
      <c r="LXT187" s="75"/>
      <c r="LXU187" s="66"/>
      <c r="LXV187" s="180"/>
      <c r="LXW187" s="180"/>
      <c r="LXX187" s="180"/>
      <c r="LXY187" s="180"/>
      <c r="LXZ187" s="180"/>
      <c r="LYA187" s="75"/>
      <c r="LYB187" s="66"/>
      <c r="LYC187" s="180"/>
      <c r="LYD187" s="180"/>
      <c r="LYE187" s="180"/>
      <c r="LYF187" s="180"/>
      <c r="LYG187" s="180"/>
      <c r="LYH187" s="75"/>
      <c r="LYI187" s="66"/>
      <c r="LYJ187" s="180"/>
      <c r="LYK187" s="180"/>
      <c r="LYL187" s="180"/>
      <c r="LYM187" s="180"/>
      <c r="LYN187" s="180"/>
      <c r="LYO187" s="75"/>
      <c r="LYP187" s="66"/>
      <c r="LYQ187" s="180"/>
      <c r="LYR187" s="180"/>
      <c r="LYS187" s="180"/>
      <c r="LYT187" s="180"/>
      <c r="LYU187" s="180"/>
      <c r="LYV187" s="75"/>
      <c r="LYW187" s="66"/>
      <c r="LYX187" s="180"/>
      <c r="LYY187" s="180"/>
      <c r="LYZ187" s="180"/>
      <c r="LZA187" s="180"/>
      <c r="LZB187" s="180"/>
      <c r="LZC187" s="75"/>
      <c r="LZD187" s="66"/>
      <c r="LZE187" s="180"/>
      <c r="LZF187" s="180"/>
      <c r="LZG187" s="180"/>
      <c r="LZH187" s="180"/>
      <c r="LZI187" s="180"/>
      <c r="LZJ187" s="75"/>
      <c r="LZK187" s="66"/>
      <c r="LZL187" s="180"/>
      <c r="LZM187" s="180"/>
      <c r="LZN187" s="180"/>
      <c r="LZO187" s="180"/>
      <c r="LZP187" s="180"/>
      <c r="LZQ187" s="75"/>
      <c r="LZR187" s="66"/>
      <c r="LZS187" s="180"/>
      <c r="LZT187" s="180"/>
      <c r="LZU187" s="180"/>
      <c r="LZV187" s="180"/>
      <c r="LZW187" s="180"/>
      <c r="LZX187" s="75"/>
      <c r="LZY187" s="66"/>
      <c r="LZZ187" s="180"/>
      <c r="MAA187" s="180"/>
      <c r="MAB187" s="180"/>
      <c r="MAC187" s="180"/>
      <c r="MAD187" s="180"/>
      <c r="MAE187" s="75"/>
      <c r="MAF187" s="66"/>
      <c r="MAG187" s="180"/>
      <c r="MAH187" s="180"/>
      <c r="MAI187" s="180"/>
      <c r="MAJ187" s="180"/>
      <c r="MAK187" s="180"/>
      <c r="MAL187" s="75"/>
      <c r="MAM187" s="66"/>
      <c r="MAN187" s="180"/>
      <c r="MAO187" s="180"/>
      <c r="MAP187" s="180"/>
      <c r="MAQ187" s="180"/>
      <c r="MAR187" s="180"/>
      <c r="MAS187" s="75"/>
      <c r="MAT187" s="66"/>
      <c r="MAU187" s="180"/>
      <c r="MAV187" s="180"/>
      <c r="MAW187" s="180"/>
      <c r="MAX187" s="180"/>
      <c r="MAY187" s="180"/>
      <c r="MAZ187" s="75"/>
      <c r="MBA187" s="66"/>
      <c r="MBB187" s="180"/>
      <c r="MBC187" s="180"/>
      <c r="MBD187" s="180"/>
      <c r="MBE187" s="180"/>
      <c r="MBF187" s="180"/>
      <c r="MBG187" s="75"/>
      <c r="MBH187" s="66"/>
      <c r="MBI187" s="180"/>
      <c r="MBJ187" s="180"/>
      <c r="MBK187" s="180"/>
      <c r="MBL187" s="180"/>
      <c r="MBM187" s="180"/>
      <c r="MBN187" s="75"/>
      <c r="MBO187" s="66"/>
      <c r="MBP187" s="180"/>
      <c r="MBQ187" s="180"/>
      <c r="MBR187" s="180"/>
      <c r="MBS187" s="180"/>
      <c r="MBT187" s="180"/>
      <c r="MBU187" s="75"/>
      <c r="MBV187" s="66"/>
      <c r="MBW187" s="180"/>
      <c r="MBX187" s="180"/>
      <c r="MBY187" s="180"/>
      <c r="MBZ187" s="180"/>
      <c r="MCA187" s="180"/>
      <c r="MCB187" s="75"/>
      <c r="MCC187" s="66"/>
      <c r="MCD187" s="180"/>
      <c r="MCE187" s="180"/>
      <c r="MCF187" s="180"/>
      <c r="MCG187" s="180"/>
      <c r="MCH187" s="180"/>
      <c r="MCI187" s="75"/>
      <c r="MCJ187" s="66"/>
      <c r="MCK187" s="180"/>
      <c r="MCL187" s="180"/>
      <c r="MCM187" s="180"/>
      <c r="MCN187" s="180"/>
      <c r="MCO187" s="180"/>
      <c r="MCP187" s="75"/>
      <c r="MCQ187" s="66"/>
      <c r="MCR187" s="180"/>
      <c r="MCS187" s="180"/>
      <c r="MCT187" s="180"/>
      <c r="MCU187" s="180"/>
      <c r="MCV187" s="180"/>
      <c r="MCW187" s="75"/>
      <c r="MCX187" s="66"/>
      <c r="MCY187" s="180"/>
      <c r="MCZ187" s="180"/>
      <c r="MDA187" s="180"/>
      <c r="MDB187" s="180"/>
      <c r="MDC187" s="180"/>
      <c r="MDD187" s="75"/>
      <c r="MDE187" s="66"/>
      <c r="MDF187" s="180"/>
      <c r="MDG187" s="180"/>
      <c r="MDH187" s="180"/>
      <c r="MDI187" s="180"/>
      <c r="MDJ187" s="180"/>
      <c r="MDK187" s="75"/>
      <c r="MDL187" s="66"/>
      <c r="MDM187" s="180"/>
      <c r="MDN187" s="180"/>
      <c r="MDO187" s="180"/>
      <c r="MDP187" s="180"/>
      <c r="MDQ187" s="180"/>
      <c r="MDR187" s="75"/>
      <c r="MDS187" s="66"/>
      <c r="MDT187" s="180"/>
      <c r="MDU187" s="180"/>
      <c r="MDV187" s="180"/>
      <c r="MDW187" s="180"/>
      <c r="MDX187" s="180"/>
      <c r="MDY187" s="75"/>
      <c r="MDZ187" s="66"/>
      <c r="MEA187" s="180"/>
      <c r="MEB187" s="180"/>
      <c r="MEC187" s="180"/>
      <c r="MED187" s="180"/>
      <c r="MEE187" s="180"/>
      <c r="MEF187" s="75"/>
      <c r="MEG187" s="66"/>
      <c r="MEH187" s="180"/>
      <c r="MEI187" s="180"/>
      <c r="MEJ187" s="180"/>
      <c r="MEK187" s="180"/>
      <c r="MEL187" s="180"/>
      <c r="MEM187" s="75"/>
      <c r="MEN187" s="66"/>
      <c r="MEO187" s="180"/>
      <c r="MEP187" s="180"/>
      <c r="MEQ187" s="180"/>
      <c r="MER187" s="180"/>
      <c r="MES187" s="180"/>
      <c r="MET187" s="75"/>
      <c r="MEU187" s="66"/>
      <c r="MEV187" s="180"/>
      <c r="MEW187" s="180"/>
      <c r="MEX187" s="180"/>
      <c r="MEY187" s="180"/>
      <c r="MEZ187" s="180"/>
      <c r="MFA187" s="75"/>
      <c r="MFB187" s="66"/>
      <c r="MFC187" s="180"/>
      <c r="MFD187" s="180"/>
      <c r="MFE187" s="180"/>
      <c r="MFF187" s="180"/>
      <c r="MFG187" s="180"/>
      <c r="MFH187" s="75"/>
      <c r="MFI187" s="66"/>
      <c r="MFJ187" s="180"/>
      <c r="MFK187" s="180"/>
      <c r="MFL187" s="180"/>
      <c r="MFM187" s="180"/>
      <c r="MFN187" s="180"/>
      <c r="MFO187" s="75"/>
      <c r="MFP187" s="66"/>
      <c r="MFQ187" s="180"/>
      <c r="MFR187" s="180"/>
      <c r="MFS187" s="180"/>
      <c r="MFT187" s="180"/>
      <c r="MFU187" s="180"/>
      <c r="MFV187" s="75"/>
      <c r="MFW187" s="66"/>
      <c r="MFX187" s="180"/>
      <c r="MFY187" s="180"/>
      <c r="MFZ187" s="180"/>
      <c r="MGA187" s="180"/>
      <c r="MGB187" s="180"/>
      <c r="MGC187" s="75"/>
      <c r="MGD187" s="66"/>
      <c r="MGE187" s="180"/>
      <c r="MGF187" s="180"/>
      <c r="MGG187" s="180"/>
      <c r="MGH187" s="180"/>
      <c r="MGI187" s="180"/>
      <c r="MGJ187" s="75"/>
      <c r="MGK187" s="66"/>
      <c r="MGL187" s="180"/>
      <c r="MGM187" s="180"/>
      <c r="MGN187" s="180"/>
      <c r="MGO187" s="180"/>
      <c r="MGP187" s="180"/>
      <c r="MGQ187" s="75"/>
      <c r="MGR187" s="66"/>
      <c r="MGS187" s="180"/>
      <c r="MGT187" s="180"/>
      <c r="MGU187" s="180"/>
      <c r="MGV187" s="180"/>
      <c r="MGW187" s="180"/>
      <c r="MGX187" s="75"/>
      <c r="MGY187" s="66"/>
      <c r="MGZ187" s="180"/>
      <c r="MHA187" s="180"/>
      <c r="MHB187" s="180"/>
      <c r="MHC187" s="180"/>
      <c r="MHD187" s="180"/>
      <c r="MHE187" s="75"/>
      <c r="MHF187" s="66"/>
      <c r="MHG187" s="180"/>
      <c r="MHH187" s="180"/>
      <c r="MHI187" s="180"/>
      <c r="MHJ187" s="180"/>
      <c r="MHK187" s="180"/>
      <c r="MHL187" s="75"/>
      <c r="MHM187" s="66"/>
      <c r="MHN187" s="180"/>
      <c r="MHO187" s="180"/>
      <c r="MHP187" s="180"/>
      <c r="MHQ187" s="180"/>
      <c r="MHR187" s="180"/>
      <c r="MHS187" s="75"/>
      <c r="MHT187" s="66"/>
      <c r="MHU187" s="180"/>
      <c r="MHV187" s="180"/>
      <c r="MHW187" s="180"/>
      <c r="MHX187" s="180"/>
      <c r="MHY187" s="180"/>
      <c r="MHZ187" s="75"/>
      <c r="MIA187" s="66"/>
      <c r="MIB187" s="180"/>
      <c r="MIC187" s="180"/>
      <c r="MID187" s="180"/>
      <c r="MIE187" s="180"/>
      <c r="MIF187" s="180"/>
      <c r="MIG187" s="75"/>
      <c r="MIH187" s="66"/>
      <c r="MII187" s="180"/>
      <c r="MIJ187" s="180"/>
      <c r="MIK187" s="180"/>
      <c r="MIL187" s="180"/>
      <c r="MIM187" s="180"/>
      <c r="MIN187" s="75"/>
      <c r="MIO187" s="66"/>
      <c r="MIP187" s="180"/>
      <c r="MIQ187" s="180"/>
      <c r="MIR187" s="180"/>
      <c r="MIS187" s="180"/>
      <c r="MIT187" s="180"/>
      <c r="MIU187" s="75"/>
      <c r="MIV187" s="66"/>
      <c r="MIW187" s="180"/>
      <c r="MIX187" s="180"/>
      <c r="MIY187" s="180"/>
      <c r="MIZ187" s="180"/>
      <c r="MJA187" s="180"/>
      <c r="MJB187" s="75"/>
      <c r="MJC187" s="66"/>
      <c r="MJD187" s="180"/>
      <c r="MJE187" s="180"/>
      <c r="MJF187" s="180"/>
      <c r="MJG187" s="180"/>
      <c r="MJH187" s="180"/>
      <c r="MJI187" s="75"/>
      <c r="MJJ187" s="66"/>
      <c r="MJK187" s="180"/>
      <c r="MJL187" s="180"/>
      <c r="MJM187" s="180"/>
      <c r="MJN187" s="180"/>
      <c r="MJO187" s="180"/>
      <c r="MJP187" s="75"/>
      <c r="MJQ187" s="66"/>
      <c r="MJR187" s="180"/>
      <c r="MJS187" s="180"/>
      <c r="MJT187" s="180"/>
      <c r="MJU187" s="180"/>
      <c r="MJV187" s="180"/>
      <c r="MJW187" s="75"/>
      <c r="MJX187" s="66"/>
      <c r="MJY187" s="180"/>
      <c r="MJZ187" s="180"/>
      <c r="MKA187" s="180"/>
      <c r="MKB187" s="180"/>
      <c r="MKC187" s="180"/>
      <c r="MKD187" s="75"/>
      <c r="MKE187" s="66"/>
      <c r="MKF187" s="180"/>
      <c r="MKG187" s="180"/>
      <c r="MKH187" s="180"/>
      <c r="MKI187" s="180"/>
      <c r="MKJ187" s="180"/>
      <c r="MKK187" s="75"/>
      <c r="MKL187" s="66"/>
      <c r="MKM187" s="180"/>
      <c r="MKN187" s="180"/>
      <c r="MKO187" s="180"/>
      <c r="MKP187" s="180"/>
      <c r="MKQ187" s="180"/>
      <c r="MKR187" s="75"/>
      <c r="MKS187" s="66"/>
      <c r="MKT187" s="180"/>
      <c r="MKU187" s="180"/>
      <c r="MKV187" s="180"/>
      <c r="MKW187" s="180"/>
      <c r="MKX187" s="180"/>
      <c r="MKY187" s="75"/>
      <c r="MKZ187" s="66"/>
      <c r="MLA187" s="180"/>
      <c r="MLB187" s="180"/>
      <c r="MLC187" s="180"/>
      <c r="MLD187" s="180"/>
      <c r="MLE187" s="180"/>
      <c r="MLF187" s="75"/>
      <c r="MLG187" s="66"/>
      <c r="MLH187" s="180"/>
      <c r="MLI187" s="180"/>
      <c r="MLJ187" s="180"/>
      <c r="MLK187" s="180"/>
      <c r="MLL187" s="180"/>
      <c r="MLM187" s="75"/>
      <c r="MLN187" s="66"/>
      <c r="MLO187" s="180"/>
      <c r="MLP187" s="180"/>
      <c r="MLQ187" s="180"/>
      <c r="MLR187" s="180"/>
      <c r="MLS187" s="180"/>
      <c r="MLT187" s="75"/>
      <c r="MLU187" s="66"/>
      <c r="MLV187" s="180"/>
      <c r="MLW187" s="180"/>
      <c r="MLX187" s="180"/>
      <c r="MLY187" s="180"/>
      <c r="MLZ187" s="180"/>
      <c r="MMA187" s="75"/>
      <c r="MMB187" s="66"/>
      <c r="MMC187" s="180"/>
      <c r="MMD187" s="180"/>
      <c r="MME187" s="180"/>
      <c r="MMF187" s="180"/>
      <c r="MMG187" s="180"/>
      <c r="MMH187" s="75"/>
      <c r="MMI187" s="66"/>
      <c r="MMJ187" s="180"/>
      <c r="MMK187" s="180"/>
      <c r="MML187" s="180"/>
      <c r="MMM187" s="180"/>
      <c r="MMN187" s="180"/>
      <c r="MMO187" s="75"/>
      <c r="MMP187" s="66"/>
      <c r="MMQ187" s="180"/>
      <c r="MMR187" s="180"/>
      <c r="MMS187" s="180"/>
      <c r="MMT187" s="180"/>
      <c r="MMU187" s="180"/>
      <c r="MMV187" s="75"/>
      <c r="MMW187" s="66"/>
      <c r="MMX187" s="180"/>
      <c r="MMY187" s="180"/>
      <c r="MMZ187" s="180"/>
      <c r="MNA187" s="180"/>
      <c r="MNB187" s="180"/>
      <c r="MNC187" s="75"/>
      <c r="MND187" s="66"/>
      <c r="MNE187" s="180"/>
      <c r="MNF187" s="180"/>
      <c r="MNG187" s="180"/>
      <c r="MNH187" s="180"/>
      <c r="MNI187" s="180"/>
      <c r="MNJ187" s="75"/>
      <c r="MNK187" s="66"/>
      <c r="MNL187" s="180"/>
      <c r="MNM187" s="180"/>
      <c r="MNN187" s="180"/>
      <c r="MNO187" s="180"/>
      <c r="MNP187" s="180"/>
      <c r="MNQ187" s="75"/>
      <c r="MNR187" s="66"/>
      <c r="MNS187" s="180"/>
      <c r="MNT187" s="180"/>
      <c r="MNU187" s="180"/>
      <c r="MNV187" s="180"/>
      <c r="MNW187" s="180"/>
      <c r="MNX187" s="75"/>
      <c r="MNY187" s="66"/>
      <c r="MNZ187" s="180"/>
      <c r="MOA187" s="180"/>
      <c r="MOB187" s="180"/>
      <c r="MOC187" s="180"/>
      <c r="MOD187" s="180"/>
      <c r="MOE187" s="75"/>
      <c r="MOF187" s="66"/>
      <c r="MOG187" s="180"/>
      <c r="MOH187" s="180"/>
      <c r="MOI187" s="180"/>
      <c r="MOJ187" s="180"/>
      <c r="MOK187" s="180"/>
      <c r="MOL187" s="75"/>
      <c r="MOM187" s="66"/>
      <c r="MON187" s="180"/>
      <c r="MOO187" s="180"/>
      <c r="MOP187" s="180"/>
      <c r="MOQ187" s="180"/>
      <c r="MOR187" s="180"/>
      <c r="MOS187" s="75"/>
      <c r="MOT187" s="66"/>
      <c r="MOU187" s="180"/>
      <c r="MOV187" s="180"/>
      <c r="MOW187" s="180"/>
      <c r="MOX187" s="180"/>
      <c r="MOY187" s="180"/>
      <c r="MOZ187" s="75"/>
      <c r="MPA187" s="66"/>
      <c r="MPB187" s="180"/>
      <c r="MPC187" s="180"/>
      <c r="MPD187" s="180"/>
      <c r="MPE187" s="180"/>
      <c r="MPF187" s="180"/>
      <c r="MPG187" s="75"/>
      <c r="MPH187" s="66"/>
      <c r="MPI187" s="180"/>
      <c r="MPJ187" s="180"/>
      <c r="MPK187" s="180"/>
      <c r="MPL187" s="180"/>
      <c r="MPM187" s="180"/>
      <c r="MPN187" s="75"/>
      <c r="MPO187" s="66"/>
      <c r="MPP187" s="180"/>
      <c r="MPQ187" s="180"/>
      <c r="MPR187" s="180"/>
      <c r="MPS187" s="180"/>
      <c r="MPT187" s="180"/>
      <c r="MPU187" s="75"/>
      <c r="MPV187" s="66"/>
      <c r="MPW187" s="180"/>
      <c r="MPX187" s="180"/>
      <c r="MPY187" s="180"/>
      <c r="MPZ187" s="180"/>
      <c r="MQA187" s="180"/>
      <c r="MQB187" s="75"/>
      <c r="MQC187" s="66"/>
      <c r="MQD187" s="180"/>
      <c r="MQE187" s="180"/>
      <c r="MQF187" s="180"/>
      <c r="MQG187" s="180"/>
      <c r="MQH187" s="180"/>
      <c r="MQI187" s="75"/>
      <c r="MQJ187" s="66"/>
      <c r="MQK187" s="180"/>
      <c r="MQL187" s="180"/>
      <c r="MQM187" s="180"/>
      <c r="MQN187" s="180"/>
      <c r="MQO187" s="180"/>
      <c r="MQP187" s="75"/>
      <c r="MQQ187" s="66"/>
      <c r="MQR187" s="180"/>
      <c r="MQS187" s="180"/>
      <c r="MQT187" s="180"/>
      <c r="MQU187" s="180"/>
      <c r="MQV187" s="180"/>
      <c r="MQW187" s="75"/>
      <c r="MQX187" s="66"/>
      <c r="MQY187" s="180"/>
      <c r="MQZ187" s="180"/>
      <c r="MRA187" s="180"/>
      <c r="MRB187" s="180"/>
      <c r="MRC187" s="180"/>
      <c r="MRD187" s="75"/>
      <c r="MRE187" s="66"/>
      <c r="MRF187" s="180"/>
      <c r="MRG187" s="180"/>
      <c r="MRH187" s="180"/>
      <c r="MRI187" s="180"/>
      <c r="MRJ187" s="180"/>
      <c r="MRK187" s="75"/>
      <c r="MRL187" s="66"/>
      <c r="MRM187" s="180"/>
      <c r="MRN187" s="180"/>
      <c r="MRO187" s="180"/>
      <c r="MRP187" s="180"/>
      <c r="MRQ187" s="180"/>
      <c r="MRR187" s="75"/>
      <c r="MRS187" s="66"/>
      <c r="MRT187" s="180"/>
      <c r="MRU187" s="180"/>
      <c r="MRV187" s="180"/>
      <c r="MRW187" s="180"/>
      <c r="MRX187" s="180"/>
      <c r="MRY187" s="75"/>
      <c r="MRZ187" s="66"/>
      <c r="MSA187" s="180"/>
      <c r="MSB187" s="180"/>
      <c r="MSC187" s="180"/>
      <c r="MSD187" s="180"/>
      <c r="MSE187" s="180"/>
      <c r="MSF187" s="75"/>
      <c r="MSG187" s="66"/>
      <c r="MSH187" s="180"/>
      <c r="MSI187" s="180"/>
      <c r="MSJ187" s="180"/>
      <c r="MSK187" s="180"/>
      <c r="MSL187" s="180"/>
      <c r="MSM187" s="75"/>
      <c r="MSN187" s="66"/>
      <c r="MSO187" s="180"/>
      <c r="MSP187" s="180"/>
      <c r="MSQ187" s="180"/>
      <c r="MSR187" s="180"/>
      <c r="MSS187" s="180"/>
      <c r="MST187" s="75"/>
      <c r="MSU187" s="66"/>
      <c r="MSV187" s="180"/>
      <c r="MSW187" s="180"/>
      <c r="MSX187" s="180"/>
      <c r="MSY187" s="180"/>
      <c r="MSZ187" s="180"/>
      <c r="MTA187" s="75"/>
      <c r="MTB187" s="66"/>
      <c r="MTC187" s="180"/>
      <c r="MTD187" s="180"/>
      <c r="MTE187" s="180"/>
      <c r="MTF187" s="180"/>
      <c r="MTG187" s="180"/>
      <c r="MTH187" s="75"/>
      <c r="MTI187" s="66"/>
      <c r="MTJ187" s="180"/>
      <c r="MTK187" s="180"/>
      <c r="MTL187" s="180"/>
      <c r="MTM187" s="180"/>
      <c r="MTN187" s="180"/>
      <c r="MTO187" s="75"/>
      <c r="MTP187" s="66"/>
      <c r="MTQ187" s="180"/>
      <c r="MTR187" s="180"/>
      <c r="MTS187" s="180"/>
      <c r="MTT187" s="180"/>
      <c r="MTU187" s="180"/>
      <c r="MTV187" s="75"/>
      <c r="MTW187" s="66"/>
      <c r="MTX187" s="180"/>
      <c r="MTY187" s="180"/>
      <c r="MTZ187" s="180"/>
      <c r="MUA187" s="180"/>
      <c r="MUB187" s="180"/>
      <c r="MUC187" s="75"/>
      <c r="MUD187" s="66"/>
      <c r="MUE187" s="180"/>
      <c r="MUF187" s="180"/>
      <c r="MUG187" s="180"/>
      <c r="MUH187" s="180"/>
      <c r="MUI187" s="180"/>
      <c r="MUJ187" s="75"/>
      <c r="MUK187" s="66"/>
      <c r="MUL187" s="180"/>
      <c r="MUM187" s="180"/>
      <c r="MUN187" s="180"/>
      <c r="MUO187" s="180"/>
      <c r="MUP187" s="180"/>
      <c r="MUQ187" s="75"/>
      <c r="MUR187" s="66"/>
      <c r="MUS187" s="180"/>
      <c r="MUT187" s="180"/>
      <c r="MUU187" s="180"/>
      <c r="MUV187" s="180"/>
      <c r="MUW187" s="180"/>
      <c r="MUX187" s="75"/>
      <c r="MUY187" s="66"/>
      <c r="MUZ187" s="180"/>
      <c r="MVA187" s="180"/>
      <c r="MVB187" s="180"/>
      <c r="MVC187" s="180"/>
      <c r="MVD187" s="180"/>
      <c r="MVE187" s="75"/>
      <c r="MVF187" s="66"/>
      <c r="MVG187" s="180"/>
      <c r="MVH187" s="180"/>
      <c r="MVI187" s="180"/>
      <c r="MVJ187" s="180"/>
      <c r="MVK187" s="180"/>
      <c r="MVL187" s="75"/>
      <c r="MVM187" s="66"/>
      <c r="MVN187" s="180"/>
      <c r="MVO187" s="180"/>
      <c r="MVP187" s="180"/>
      <c r="MVQ187" s="180"/>
      <c r="MVR187" s="180"/>
      <c r="MVS187" s="75"/>
      <c r="MVT187" s="66"/>
      <c r="MVU187" s="180"/>
      <c r="MVV187" s="180"/>
      <c r="MVW187" s="180"/>
      <c r="MVX187" s="180"/>
      <c r="MVY187" s="180"/>
      <c r="MVZ187" s="75"/>
      <c r="MWA187" s="66"/>
      <c r="MWB187" s="180"/>
      <c r="MWC187" s="180"/>
      <c r="MWD187" s="180"/>
      <c r="MWE187" s="180"/>
      <c r="MWF187" s="180"/>
      <c r="MWG187" s="75"/>
      <c r="MWH187" s="66"/>
      <c r="MWI187" s="180"/>
      <c r="MWJ187" s="180"/>
      <c r="MWK187" s="180"/>
      <c r="MWL187" s="180"/>
      <c r="MWM187" s="180"/>
      <c r="MWN187" s="75"/>
      <c r="MWO187" s="66"/>
      <c r="MWP187" s="180"/>
      <c r="MWQ187" s="180"/>
      <c r="MWR187" s="180"/>
      <c r="MWS187" s="180"/>
      <c r="MWT187" s="180"/>
      <c r="MWU187" s="75"/>
      <c r="MWV187" s="66"/>
      <c r="MWW187" s="180"/>
      <c r="MWX187" s="180"/>
      <c r="MWY187" s="180"/>
      <c r="MWZ187" s="180"/>
      <c r="MXA187" s="180"/>
      <c r="MXB187" s="75"/>
      <c r="MXC187" s="66"/>
      <c r="MXD187" s="180"/>
      <c r="MXE187" s="180"/>
      <c r="MXF187" s="180"/>
      <c r="MXG187" s="180"/>
      <c r="MXH187" s="180"/>
      <c r="MXI187" s="75"/>
      <c r="MXJ187" s="66"/>
      <c r="MXK187" s="180"/>
      <c r="MXL187" s="180"/>
      <c r="MXM187" s="180"/>
      <c r="MXN187" s="180"/>
      <c r="MXO187" s="180"/>
      <c r="MXP187" s="75"/>
      <c r="MXQ187" s="66"/>
      <c r="MXR187" s="180"/>
      <c r="MXS187" s="180"/>
      <c r="MXT187" s="180"/>
      <c r="MXU187" s="180"/>
      <c r="MXV187" s="180"/>
      <c r="MXW187" s="75"/>
      <c r="MXX187" s="66"/>
      <c r="MXY187" s="180"/>
      <c r="MXZ187" s="180"/>
      <c r="MYA187" s="180"/>
      <c r="MYB187" s="180"/>
      <c r="MYC187" s="180"/>
      <c r="MYD187" s="75"/>
      <c r="MYE187" s="66"/>
      <c r="MYF187" s="180"/>
      <c r="MYG187" s="180"/>
      <c r="MYH187" s="180"/>
      <c r="MYI187" s="180"/>
      <c r="MYJ187" s="180"/>
      <c r="MYK187" s="75"/>
      <c r="MYL187" s="66"/>
      <c r="MYM187" s="180"/>
      <c r="MYN187" s="180"/>
      <c r="MYO187" s="180"/>
      <c r="MYP187" s="180"/>
      <c r="MYQ187" s="180"/>
      <c r="MYR187" s="75"/>
      <c r="MYS187" s="66"/>
      <c r="MYT187" s="180"/>
      <c r="MYU187" s="180"/>
      <c r="MYV187" s="180"/>
      <c r="MYW187" s="180"/>
      <c r="MYX187" s="180"/>
      <c r="MYY187" s="75"/>
      <c r="MYZ187" s="66"/>
      <c r="MZA187" s="180"/>
      <c r="MZB187" s="180"/>
      <c r="MZC187" s="180"/>
      <c r="MZD187" s="180"/>
      <c r="MZE187" s="180"/>
      <c r="MZF187" s="75"/>
      <c r="MZG187" s="66"/>
      <c r="MZH187" s="180"/>
      <c r="MZI187" s="180"/>
      <c r="MZJ187" s="180"/>
      <c r="MZK187" s="180"/>
      <c r="MZL187" s="180"/>
      <c r="MZM187" s="75"/>
      <c r="MZN187" s="66"/>
      <c r="MZO187" s="180"/>
      <c r="MZP187" s="180"/>
      <c r="MZQ187" s="180"/>
      <c r="MZR187" s="180"/>
      <c r="MZS187" s="180"/>
      <c r="MZT187" s="75"/>
      <c r="MZU187" s="66"/>
      <c r="MZV187" s="180"/>
      <c r="MZW187" s="180"/>
      <c r="MZX187" s="180"/>
      <c r="MZY187" s="180"/>
      <c r="MZZ187" s="180"/>
      <c r="NAA187" s="75"/>
      <c r="NAB187" s="66"/>
      <c r="NAC187" s="180"/>
      <c r="NAD187" s="180"/>
      <c r="NAE187" s="180"/>
      <c r="NAF187" s="180"/>
      <c r="NAG187" s="180"/>
      <c r="NAH187" s="75"/>
      <c r="NAI187" s="66"/>
      <c r="NAJ187" s="180"/>
      <c r="NAK187" s="180"/>
      <c r="NAL187" s="180"/>
      <c r="NAM187" s="180"/>
      <c r="NAN187" s="180"/>
      <c r="NAO187" s="75"/>
      <c r="NAP187" s="66"/>
      <c r="NAQ187" s="180"/>
      <c r="NAR187" s="180"/>
      <c r="NAS187" s="180"/>
      <c r="NAT187" s="180"/>
      <c r="NAU187" s="180"/>
      <c r="NAV187" s="75"/>
      <c r="NAW187" s="66"/>
      <c r="NAX187" s="180"/>
      <c r="NAY187" s="180"/>
      <c r="NAZ187" s="180"/>
      <c r="NBA187" s="180"/>
      <c r="NBB187" s="180"/>
      <c r="NBC187" s="75"/>
      <c r="NBD187" s="66"/>
      <c r="NBE187" s="180"/>
      <c r="NBF187" s="180"/>
      <c r="NBG187" s="180"/>
      <c r="NBH187" s="180"/>
      <c r="NBI187" s="180"/>
      <c r="NBJ187" s="75"/>
      <c r="NBK187" s="66"/>
      <c r="NBL187" s="180"/>
      <c r="NBM187" s="180"/>
      <c r="NBN187" s="180"/>
      <c r="NBO187" s="180"/>
      <c r="NBP187" s="180"/>
      <c r="NBQ187" s="75"/>
      <c r="NBR187" s="66"/>
      <c r="NBS187" s="180"/>
      <c r="NBT187" s="180"/>
      <c r="NBU187" s="180"/>
      <c r="NBV187" s="180"/>
      <c r="NBW187" s="180"/>
      <c r="NBX187" s="75"/>
      <c r="NBY187" s="66"/>
      <c r="NBZ187" s="180"/>
      <c r="NCA187" s="180"/>
      <c r="NCB187" s="180"/>
      <c r="NCC187" s="180"/>
      <c r="NCD187" s="180"/>
      <c r="NCE187" s="75"/>
      <c r="NCF187" s="66"/>
      <c r="NCG187" s="180"/>
      <c r="NCH187" s="180"/>
      <c r="NCI187" s="180"/>
      <c r="NCJ187" s="180"/>
      <c r="NCK187" s="180"/>
      <c r="NCL187" s="75"/>
      <c r="NCM187" s="66"/>
      <c r="NCN187" s="180"/>
      <c r="NCO187" s="180"/>
      <c r="NCP187" s="180"/>
      <c r="NCQ187" s="180"/>
      <c r="NCR187" s="180"/>
      <c r="NCS187" s="75"/>
      <c r="NCT187" s="66"/>
      <c r="NCU187" s="180"/>
      <c r="NCV187" s="180"/>
      <c r="NCW187" s="180"/>
      <c r="NCX187" s="180"/>
      <c r="NCY187" s="180"/>
      <c r="NCZ187" s="75"/>
      <c r="NDA187" s="66"/>
      <c r="NDB187" s="180"/>
      <c r="NDC187" s="180"/>
      <c r="NDD187" s="180"/>
      <c r="NDE187" s="180"/>
      <c r="NDF187" s="180"/>
      <c r="NDG187" s="75"/>
      <c r="NDH187" s="66"/>
      <c r="NDI187" s="180"/>
      <c r="NDJ187" s="180"/>
      <c r="NDK187" s="180"/>
      <c r="NDL187" s="180"/>
      <c r="NDM187" s="180"/>
      <c r="NDN187" s="75"/>
      <c r="NDO187" s="66"/>
      <c r="NDP187" s="180"/>
      <c r="NDQ187" s="180"/>
      <c r="NDR187" s="180"/>
      <c r="NDS187" s="180"/>
      <c r="NDT187" s="180"/>
      <c r="NDU187" s="75"/>
      <c r="NDV187" s="66"/>
      <c r="NDW187" s="180"/>
      <c r="NDX187" s="180"/>
      <c r="NDY187" s="180"/>
      <c r="NDZ187" s="180"/>
      <c r="NEA187" s="180"/>
      <c r="NEB187" s="75"/>
      <c r="NEC187" s="66"/>
      <c r="NED187" s="180"/>
      <c r="NEE187" s="180"/>
      <c r="NEF187" s="180"/>
      <c r="NEG187" s="180"/>
      <c r="NEH187" s="180"/>
      <c r="NEI187" s="75"/>
      <c r="NEJ187" s="66"/>
      <c r="NEK187" s="180"/>
      <c r="NEL187" s="180"/>
      <c r="NEM187" s="180"/>
      <c r="NEN187" s="180"/>
      <c r="NEO187" s="180"/>
      <c r="NEP187" s="75"/>
      <c r="NEQ187" s="66"/>
      <c r="NER187" s="180"/>
      <c r="NES187" s="180"/>
      <c r="NET187" s="180"/>
      <c r="NEU187" s="180"/>
      <c r="NEV187" s="180"/>
      <c r="NEW187" s="75"/>
      <c r="NEX187" s="66"/>
      <c r="NEY187" s="180"/>
      <c r="NEZ187" s="180"/>
      <c r="NFA187" s="180"/>
      <c r="NFB187" s="180"/>
      <c r="NFC187" s="180"/>
      <c r="NFD187" s="75"/>
      <c r="NFE187" s="66"/>
      <c r="NFF187" s="180"/>
      <c r="NFG187" s="180"/>
      <c r="NFH187" s="180"/>
      <c r="NFI187" s="180"/>
      <c r="NFJ187" s="180"/>
      <c r="NFK187" s="75"/>
      <c r="NFL187" s="66"/>
      <c r="NFM187" s="180"/>
      <c r="NFN187" s="180"/>
      <c r="NFO187" s="180"/>
      <c r="NFP187" s="180"/>
      <c r="NFQ187" s="180"/>
      <c r="NFR187" s="75"/>
      <c r="NFS187" s="66"/>
      <c r="NFT187" s="180"/>
      <c r="NFU187" s="180"/>
      <c r="NFV187" s="180"/>
      <c r="NFW187" s="180"/>
      <c r="NFX187" s="180"/>
      <c r="NFY187" s="75"/>
      <c r="NFZ187" s="66"/>
      <c r="NGA187" s="180"/>
      <c r="NGB187" s="180"/>
      <c r="NGC187" s="180"/>
      <c r="NGD187" s="180"/>
      <c r="NGE187" s="180"/>
      <c r="NGF187" s="75"/>
      <c r="NGG187" s="66"/>
      <c r="NGH187" s="180"/>
      <c r="NGI187" s="180"/>
      <c r="NGJ187" s="180"/>
      <c r="NGK187" s="180"/>
      <c r="NGL187" s="180"/>
      <c r="NGM187" s="75"/>
      <c r="NGN187" s="66"/>
      <c r="NGO187" s="180"/>
      <c r="NGP187" s="180"/>
      <c r="NGQ187" s="180"/>
      <c r="NGR187" s="180"/>
      <c r="NGS187" s="180"/>
      <c r="NGT187" s="75"/>
      <c r="NGU187" s="66"/>
      <c r="NGV187" s="180"/>
      <c r="NGW187" s="180"/>
      <c r="NGX187" s="180"/>
      <c r="NGY187" s="180"/>
      <c r="NGZ187" s="180"/>
      <c r="NHA187" s="75"/>
      <c r="NHB187" s="66"/>
      <c r="NHC187" s="180"/>
      <c r="NHD187" s="180"/>
      <c r="NHE187" s="180"/>
      <c r="NHF187" s="180"/>
      <c r="NHG187" s="180"/>
      <c r="NHH187" s="75"/>
      <c r="NHI187" s="66"/>
      <c r="NHJ187" s="180"/>
      <c r="NHK187" s="180"/>
      <c r="NHL187" s="180"/>
      <c r="NHM187" s="180"/>
      <c r="NHN187" s="180"/>
      <c r="NHO187" s="75"/>
      <c r="NHP187" s="66"/>
      <c r="NHQ187" s="180"/>
      <c r="NHR187" s="180"/>
      <c r="NHS187" s="180"/>
      <c r="NHT187" s="180"/>
      <c r="NHU187" s="180"/>
      <c r="NHV187" s="75"/>
      <c r="NHW187" s="66"/>
      <c r="NHX187" s="180"/>
      <c r="NHY187" s="180"/>
      <c r="NHZ187" s="180"/>
      <c r="NIA187" s="180"/>
      <c r="NIB187" s="180"/>
      <c r="NIC187" s="75"/>
      <c r="NID187" s="66"/>
      <c r="NIE187" s="180"/>
      <c r="NIF187" s="180"/>
      <c r="NIG187" s="180"/>
      <c r="NIH187" s="180"/>
      <c r="NII187" s="180"/>
      <c r="NIJ187" s="75"/>
      <c r="NIK187" s="66"/>
      <c r="NIL187" s="180"/>
      <c r="NIM187" s="180"/>
      <c r="NIN187" s="180"/>
      <c r="NIO187" s="180"/>
      <c r="NIP187" s="180"/>
      <c r="NIQ187" s="75"/>
      <c r="NIR187" s="66"/>
      <c r="NIS187" s="180"/>
      <c r="NIT187" s="180"/>
      <c r="NIU187" s="180"/>
      <c r="NIV187" s="180"/>
      <c r="NIW187" s="180"/>
      <c r="NIX187" s="75"/>
      <c r="NIY187" s="66"/>
      <c r="NIZ187" s="180"/>
      <c r="NJA187" s="180"/>
      <c r="NJB187" s="180"/>
      <c r="NJC187" s="180"/>
      <c r="NJD187" s="180"/>
      <c r="NJE187" s="75"/>
      <c r="NJF187" s="66"/>
      <c r="NJG187" s="180"/>
      <c r="NJH187" s="180"/>
      <c r="NJI187" s="180"/>
      <c r="NJJ187" s="180"/>
      <c r="NJK187" s="180"/>
      <c r="NJL187" s="75"/>
      <c r="NJM187" s="66"/>
      <c r="NJN187" s="180"/>
      <c r="NJO187" s="180"/>
      <c r="NJP187" s="180"/>
      <c r="NJQ187" s="180"/>
      <c r="NJR187" s="180"/>
      <c r="NJS187" s="75"/>
      <c r="NJT187" s="66"/>
      <c r="NJU187" s="180"/>
      <c r="NJV187" s="180"/>
      <c r="NJW187" s="180"/>
      <c r="NJX187" s="180"/>
      <c r="NJY187" s="180"/>
      <c r="NJZ187" s="75"/>
      <c r="NKA187" s="66"/>
      <c r="NKB187" s="180"/>
      <c r="NKC187" s="180"/>
      <c r="NKD187" s="180"/>
      <c r="NKE187" s="180"/>
      <c r="NKF187" s="180"/>
      <c r="NKG187" s="75"/>
      <c r="NKH187" s="66"/>
      <c r="NKI187" s="180"/>
      <c r="NKJ187" s="180"/>
      <c r="NKK187" s="180"/>
      <c r="NKL187" s="180"/>
      <c r="NKM187" s="180"/>
      <c r="NKN187" s="75"/>
      <c r="NKO187" s="66"/>
      <c r="NKP187" s="180"/>
      <c r="NKQ187" s="180"/>
      <c r="NKR187" s="180"/>
      <c r="NKS187" s="180"/>
      <c r="NKT187" s="180"/>
      <c r="NKU187" s="75"/>
      <c r="NKV187" s="66"/>
      <c r="NKW187" s="180"/>
      <c r="NKX187" s="180"/>
      <c r="NKY187" s="180"/>
      <c r="NKZ187" s="180"/>
      <c r="NLA187" s="180"/>
      <c r="NLB187" s="75"/>
      <c r="NLC187" s="66"/>
      <c r="NLD187" s="180"/>
      <c r="NLE187" s="180"/>
      <c r="NLF187" s="180"/>
      <c r="NLG187" s="180"/>
      <c r="NLH187" s="180"/>
      <c r="NLI187" s="75"/>
      <c r="NLJ187" s="66"/>
      <c r="NLK187" s="180"/>
      <c r="NLL187" s="180"/>
      <c r="NLM187" s="180"/>
      <c r="NLN187" s="180"/>
      <c r="NLO187" s="180"/>
      <c r="NLP187" s="75"/>
      <c r="NLQ187" s="66"/>
      <c r="NLR187" s="180"/>
      <c r="NLS187" s="180"/>
      <c r="NLT187" s="180"/>
      <c r="NLU187" s="180"/>
      <c r="NLV187" s="180"/>
      <c r="NLW187" s="75"/>
      <c r="NLX187" s="66"/>
      <c r="NLY187" s="180"/>
      <c r="NLZ187" s="180"/>
      <c r="NMA187" s="180"/>
      <c r="NMB187" s="180"/>
      <c r="NMC187" s="180"/>
      <c r="NMD187" s="75"/>
      <c r="NME187" s="66"/>
      <c r="NMF187" s="180"/>
      <c r="NMG187" s="180"/>
      <c r="NMH187" s="180"/>
      <c r="NMI187" s="180"/>
      <c r="NMJ187" s="180"/>
      <c r="NMK187" s="75"/>
      <c r="NML187" s="66"/>
      <c r="NMM187" s="180"/>
      <c r="NMN187" s="180"/>
      <c r="NMO187" s="180"/>
      <c r="NMP187" s="180"/>
      <c r="NMQ187" s="180"/>
      <c r="NMR187" s="75"/>
      <c r="NMS187" s="66"/>
      <c r="NMT187" s="180"/>
      <c r="NMU187" s="180"/>
      <c r="NMV187" s="180"/>
      <c r="NMW187" s="180"/>
      <c r="NMX187" s="180"/>
      <c r="NMY187" s="75"/>
      <c r="NMZ187" s="66"/>
      <c r="NNA187" s="180"/>
      <c r="NNB187" s="180"/>
      <c r="NNC187" s="180"/>
      <c r="NND187" s="180"/>
      <c r="NNE187" s="180"/>
      <c r="NNF187" s="75"/>
      <c r="NNG187" s="66"/>
      <c r="NNH187" s="180"/>
      <c r="NNI187" s="180"/>
      <c r="NNJ187" s="180"/>
      <c r="NNK187" s="180"/>
      <c r="NNL187" s="180"/>
      <c r="NNM187" s="75"/>
      <c r="NNN187" s="66"/>
      <c r="NNO187" s="180"/>
      <c r="NNP187" s="180"/>
      <c r="NNQ187" s="180"/>
      <c r="NNR187" s="180"/>
      <c r="NNS187" s="180"/>
      <c r="NNT187" s="75"/>
      <c r="NNU187" s="66"/>
      <c r="NNV187" s="180"/>
      <c r="NNW187" s="180"/>
      <c r="NNX187" s="180"/>
      <c r="NNY187" s="180"/>
      <c r="NNZ187" s="180"/>
      <c r="NOA187" s="75"/>
      <c r="NOB187" s="66"/>
      <c r="NOC187" s="180"/>
      <c r="NOD187" s="180"/>
      <c r="NOE187" s="180"/>
      <c r="NOF187" s="180"/>
      <c r="NOG187" s="180"/>
      <c r="NOH187" s="75"/>
      <c r="NOI187" s="66"/>
      <c r="NOJ187" s="180"/>
      <c r="NOK187" s="180"/>
      <c r="NOL187" s="180"/>
      <c r="NOM187" s="180"/>
      <c r="NON187" s="180"/>
      <c r="NOO187" s="75"/>
      <c r="NOP187" s="66"/>
      <c r="NOQ187" s="180"/>
      <c r="NOR187" s="180"/>
      <c r="NOS187" s="180"/>
      <c r="NOT187" s="180"/>
      <c r="NOU187" s="180"/>
      <c r="NOV187" s="75"/>
      <c r="NOW187" s="66"/>
      <c r="NOX187" s="180"/>
      <c r="NOY187" s="180"/>
      <c r="NOZ187" s="180"/>
      <c r="NPA187" s="180"/>
      <c r="NPB187" s="180"/>
      <c r="NPC187" s="75"/>
      <c r="NPD187" s="66"/>
      <c r="NPE187" s="180"/>
      <c r="NPF187" s="180"/>
      <c r="NPG187" s="180"/>
      <c r="NPH187" s="180"/>
      <c r="NPI187" s="180"/>
      <c r="NPJ187" s="75"/>
      <c r="NPK187" s="66"/>
      <c r="NPL187" s="180"/>
      <c r="NPM187" s="180"/>
      <c r="NPN187" s="180"/>
      <c r="NPO187" s="180"/>
      <c r="NPP187" s="180"/>
      <c r="NPQ187" s="75"/>
      <c r="NPR187" s="66"/>
      <c r="NPS187" s="180"/>
      <c r="NPT187" s="180"/>
      <c r="NPU187" s="180"/>
      <c r="NPV187" s="180"/>
      <c r="NPW187" s="180"/>
      <c r="NPX187" s="75"/>
      <c r="NPY187" s="66"/>
      <c r="NPZ187" s="180"/>
      <c r="NQA187" s="180"/>
      <c r="NQB187" s="180"/>
      <c r="NQC187" s="180"/>
      <c r="NQD187" s="180"/>
      <c r="NQE187" s="75"/>
      <c r="NQF187" s="66"/>
      <c r="NQG187" s="180"/>
      <c r="NQH187" s="180"/>
      <c r="NQI187" s="180"/>
      <c r="NQJ187" s="180"/>
      <c r="NQK187" s="180"/>
      <c r="NQL187" s="75"/>
      <c r="NQM187" s="66"/>
      <c r="NQN187" s="180"/>
      <c r="NQO187" s="180"/>
      <c r="NQP187" s="180"/>
      <c r="NQQ187" s="180"/>
      <c r="NQR187" s="180"/>
      <c r="NQS187" s="75"/>
      <c r="NQT187" s="66"/>
      <c r="NQU187" s="180"/>
      <c r="NQV187" s="180"/>
      <c r="NQW187" s="180"/>
      <c r="NQX187" s="180"/>
      <c r="NQY187" s="180"/>
      <c r="NQZ187" s="75"/>
      <c r="NRA187" s="66"/>
      <c r="NRB187" s="180"/>
      <c r="NRC187" s="180"/>
      <c r="NRD187" s="180"/>
      <c r="NRE187" s="180"/>
      <c r="NRF187" s="180"/>
      <c r="NRG187" s="75"/>
      <c r="NRH187" s="66"/>
      <c r="NRI187" s="180"/>
      <c r="NRJ187" s="180"/>
      <c r="NRK187" s="180"/>
      <c r="NRL187" s="180"/>
      <c r="NRM187" s="180"/>
      <c r="NRN187" s="75"/>
      <c r="NRO187" s="66"/>
      <c r="NRP187" s="180"/>
      <c r="NRQ187" s="180"/>
      <c r="NRR187" s="180"/>
      <c r="NRS187" s="180"/>
      <c r="NRT187" s="180"/>
      <c r="NRU187" s="75"/>
      <c r="NRV187" s="66"/>
      <c r="NRW187" s="180"/>
      <c r="NRX187" s="180"/>
      <c r="NRY187" s="180"/>
      <c r="NRZ187" s="180"/>
      <c r="NSA187" s="180"/>
      <c r="NSB187" s="75"/>
      <c r="NSC187" s="66"/>
      <c r="NSD187" s="180"/>
      <c r="NSE187" s="180"/>
      <c r="NSF187" s="180"/>
      <c r="NSG187" s="180"/>
      <c r="NSH187" s="180"/>
      <c r="NSI187" s="75"/>
      <c r="NSJ187" s="66"/>
      <c r="NSK187" s="180"/>
      <c r="NSL187" s="180"/>
      <c r="NSM187" s="180"/>
      <c r="NSN187" s="180"/>
      <c r="NSO187" s="180"/>
      <c r="NSP187" s="75"/>
      <c r="NSQ187" s="66"/>
      <c r="NSR187" s="180"/>
      <c r="NSS187" s="180"/>
      <c r="NST187" s="180"/>
      <c r="NSU187" s="180"/>
      <c r="NSV187" s="180"/>
      <c r="NSW187" s="75"/>
      <c r="NSX187" s="66"/>
      <c r="NSY187" s="180"/>
      <c r="NSZ187" s="180"/>
      <c r="NTA187" s="180"/>
      <c r="NTB187" s="180"/>
      <c r="NTC187" s="180"/>
      <c r="NTD187" s="75"/>
      <c r="NTE187" s="66"/>
      <c r="NTF187" s="180"/>
      <c r="NTG187" s="180"/>
      <c r="NTH187" s="180"/>
      <c r="NTI187" s="180"/>
      <c r="NTJ187" s="180"/>
      <c r="NTK187" s="75"/>
      <c r="NTL187" s="66"/>
      <c r="NTM187" s="180"/>
      <c r="NTN187" s="180"/>
      <c r="NTO187" s="180"/>
      <c r="NTP187" s="180"/>
      <c r="NTQ187" s="180"/>
      <c r="NTR187" s="75"/>
      <c r="NTS187" s="66"/>
      <c r="NTT187" s="180"/>
      <c r="NTU187" s="180"/>
      <c r="NTV187" s="180"/>
      <c r="NTW187" s="180"/>
      <c r="NTX187" s="180"/>
      <c r="NTY187" s="75"/>
      <c r="NTZ187" s="66"/>
      <c r="NUA187" s="180"/>
      <c r="NUB187" s="180"/>
      <c r="NUC187" s="180"/>
      <c r="NUD187" s="180"/>
      <c r="NUE187" s="180"/>
      <c r="NUF187" s="75"/>
      <c r="NUG187" s="66"/>
      <c r="NUH187" s="180"/>
      <c r="NUI187" s="180"/>
      <c r="NUJ187" s="180"/>
      <c r="NUK187" s="180"/>
      <c r="NUL187" s="180"/>
      <c r="NUM187" s="75"/>
      <c r="NUN187" s="66"/>
      <c r="NUO187" s="180"/>
      <c r="NUP187" s="180"/>
      <c r="NUQ187" s="180"/>
      <c r="NUR187" s="180"/>
      <c r="NUS187" s="180"/>
      <c r="NUT187" s="75"/>
      <c r="NUU187" s="66"/>
      <c r="NUV187" s="180"/>
      <c r="NUW187" s="180"/>
      <c r="NUX187" s="180"/>
      <c r="NUY187" s="180"/>
      <c r="NUZ187" s="180"/>
      <c r="NVA187" s="75"/>
      <c r="NVB187" s="66"/>
      <c r="NVC187" s="180"/>
      <c r="NVD187" s="180"/>
      <c r="NVE187" s="180"/>
      <c r="NVF187" s="180"/>
      <c r="NVG187" s="180"/>
      <c r="NVH187" s="75"/>
      <c r="NVI187" s="66"/>
      <c r="NVJ187" s="180"/>
      <c r="NVK187" s="180"/>
      <c r="NVL187" s="180"/>
      <c r="NVM187" s="180"/>
      <c r="NVN187" s="180"/>
      <c r="NVO187" s="75"/>
      <c r="NVP187" s="66"/>
      <c r="NVQ187" s="180"/>
      <c r="NVR187" s="180"/>
      <c r="NVS187" s="180"/>
      <c r="NVT187" s="180"/>
      <c r="NVU187" s="180"/>
      <c r="NVV187" s="75"/>
      <c r="NVW187" s="66"/>
      <c r="NVX187" s="180"/>
      <c r="NVY187" s="180"/>
      <c r="NVZ187" s="180"/>
      <c r="NWA187" s="180"/>
      <c r="NWB187" s="180"/>
      <c r="NWC187" s="75"/>
      <c r="NWD187" s="66"/>
      <c r="NWE187" s="180"/>
      <c r="NWF187" s="180"/>
      <c r="NWG187" s="180"/>
      <c r="NWH187" s="180"/>
      <c r="NWI187" s="180"/>
      <c r="NWJ187" s="75"/>
      <c r="NWK187" s="66"/>
      <c r="NWL187" s="180"/>
      <c r="NWM187" s="180"/>
      <c r="NWN187" s="180"/>
      <c r="NWO187" s="180"/>
      <c r="NWP187" s="180"/>
      <c r="NWQ187" s="75"/>
      <c r="NWR187" s="66"/>
      <c r="NWS187" s="180"/>
      <c r="NWT187" s="180"/>
      <c r="NWU187" s="180"/>
      <c r="NWV187" s="180"/>
      <c r="NWW187" s="180"/>
      <c r="NWX187" s="75"/>
      <c r="NWY187" s="66"/>
      <c r="NWZ187" s="180"/>
      <c r="NXA187" s="180"/>
      <c r="NXB187" s="180"/>
      <c r="NXC187" s="180"/>
      <c r="NXD187" s="180"/>
      <c r="NXE187" s="75"/>
      <c r="NXF187" s="66"/>
      <c r="NXG187" s="180"/>
      <c r="NXH187" s="180"/>
      <c r="NXI187" s="180"/>
      <c r="NXJ187" s="180"/>
      <c r="NXK187" s="180"/>
      <c r="NXL187" s="75"/>
      <c r="NXM187" s="66"/>
      <c r="NXN187" s="180"/>
      <c r="NXO187" s="180"/>
      <c r="NXP187" s="180"/>
      <c r="NXQ187" s="180"/>
      <c r="NXR187" s="180"/>
      <c r="NXS187" s="75"/>
      <c r="NXT187" s="66"/>
      <c r="NXU187" s="180"/>
      <c r="NXV187" s="180"/>
      <c r="NXW187" s="180"/>
      <c r="NXX187" s="180"/>
      <c r="NXY187" s="180"/>
      <c r="NXZ187" s="75"/>
      <c r="NYA187" s="66"/>
      <c r="NYB187" s="180"/>
      <c r="NYC187" s="180"/>
      <c r="NYD187" s="180"/>
      <c r="NYE187" s="180"/>
      <c r="NYF187" s="180"/>
      <c r="NYG187" s="75"/>
      <c r="NYH187" s="66"/>
      <c r="NYI187" s="180"/>
      <c r="NYJ187" s="180"/>
      <c r="NYK187" s="180"/>
      <c r="NYL187" s="180"/>
      <c r="NYM187" s="180"/>
      <c r="NYN187" s="75"/>
      <c r="NYO187" s="66"/>
      <c r="NYP187" s="180"/>
      <c r="NYQ187" s="180"/>
      <c r="NYR187" s="180"/>
      <c r="NYS187" s="180"/>
      <c r="NYT187" s="180"/>
      <c r="NYU187" s="75"/>
      <c r="NYV187" s="66"/>
      <c r="NYW187" s="180"/>
      <c r="NYX187" s="180"/>
      <c r="NYY187" s="180"/>
      <c r="NYZ187" s="180"/>
      <c r="NZA187" s="180"/>
      <c r="NZB187" s="75"/>
      <c r="NZC187" s="66"/>
      <c r="NZD187" s="180"/>
      <c r="NZE187" s="180"/>
      <c r="NZF187" s="180"/>
      <c r="NZG187" s="180"/>
      <c r="NZH187" s="180"/>
      <c r="NZI187" s="75"/>
      <c r="NZJ187" s="66"/>
      <c r="NZK187" s="180"/>
      <c r="NZL187" s="180"/>
      <c r="NZM187" s="180"/>
      <c r="NZN187" s="180"/>
      <c r="NZO187" s="180"/>
      <c r="NZP187" s="75"/>
      <c r="NZQ187" s="66"/>
      <c r="NZR187" s="180"/>
      <c r="NZS187" s="180"/>
      <c r="NZT187" s="180"/>
      <c r="NZU187" s="180"/>
      <c r="NZV187" s="180"/>
      <c r="NZW187" s="75"/>
      <c r="NZX187" s="66"/>
      <c r="NZY187" s="180"/>
      <c r="NZZ187" s="180"/>
      <c r="OAA187" s="180"/>
      <c r="OAB187" s="180"/>
      <c r="OAC187" s="180"/>
      <c r="OAD187" s="75"/>
      <c r="OAE187" s="66"/>
      <c r="OAF187" s="180"/>
      <c r="OAG187" s="180"/>
      <c r="OAH187" s="180"/>
      <c r="OAI187" s="180"/>
      <c r="OAJ187" s="180"/>
      <c r="OAK187" s="75"/>
      <c r="OAL187" s="66"/>
      <c r="OAM187" s="180"/>
      <c r="OAN187" s="180"/>
      <c r="OAO187" s="180"/>
      <c r="OAP187" s="180"/>
      <c r="OAQ187" s="180"/>
      <c r="OAR187" s="75"/>
      <c r="OAS187" s="66"/>
      <c r="OAT187" s="180"/>
      <c r="OAU187" s="180"/>
      <c r="OAV187" s="180"/>
      <c r="OAW187" s="180"/>
      <c r="OAX187" s="180"/>
      <c r="OAY187" s="75"/>
      <c r="OAZ187" s="66"/>
      <c r="OBA187" s="180"/>
      <c r="OBB187" s="180"/>
      <c r="OBC187" s="180"/>
      <c r="OBD187" s="180"/>
      <c r="OBE187" s="180"/>
      <c r="OBF187" s="75"/>
      <c r="OBG187" s="66"/>
      <c r="OBH187" s="180"/>
      <c r="OBI187" s="180"/>
      <c r="OBJ187" s="180"/>
      <c r="OBK187" s="180"/>
      <c r="OBL187" s="180"/>
      <c r="OBM187" s="75"/>
      <c r="OBN187" s="66"/>
      <c r="OBO187" s="180"/>
      <c r="OBP187" s="180"/>
      <c r="OBQ187" s="180"/>
      <c r="OBR187" s="180"/>
      <c r="OBS187" s="180"/>
      <c r="OBT187" s="75"/>
      <c r="OBU187" s="66"/>
      <c r="OBV187" s="180"/>
      <c r="OBW187" s="180"/>
      <c r="OBX187" s="180"/>
      <c r="OBY187" s="180"/>
      <c r="OBZ187" s="180"/>
      <c r="OCA187" s="75"/>
      <c r="OCB187" s="66"/>
      <c r="OCC187" s="180"/>
      <c r="OCD187" s="180"/>
      <c r="OCE187" s="180"/>
      <c r="OCF187" s="180"/>
      <c r="OCG187" s="180"/>
      <c r="OCH187" s="75"/>
      <c r="OCI187" s="66"/>
      <c r="OCJ187" s="180"/>
      <c r="OCK187" s="180"/>
      <c r="OCL187" s="180"/>
      <c r="OCM187" s="180"/>
      <c r="OCN187" s="180"/>
      <c r="OCO187" s="75"/>
      <c r="OCP187" s="66"/>
      <c r="OCQ187" s="180"/>
      <c r="OCR187" s="180"/>
      <c r="OCS187" s="180"/>
      <c r="OCT187" s="180"/>
      <c r="OCU187" s="180"/>
      <c r="OCV187" s="75"/>
      <c r="OCW187" s="66"/>
      <c r="OCX187" s="180"/>
      <c r="OCY187" s="180"/>
      <c r="OCZ187" s="180"/>
      <c r="ODA187" s="180"/>
      <c r="ODB187" s="180"/>
      <c r="ODC187" s="75"/>
      <c r="ODD187" s="66"/>
      <c r="ODE187" s="180"/>
      <c r="ODF187" s="180"/>
      <c r="ODG187" s="180"/>
      <c r="ODH187" s="180"/>
      <c r="ODI187" s="180"/>
      <c r="ODJ187" s="75"/>
      <c r="ODK187" s="66"/>
      <c r="ODL187" s="180"/>
      <c r="ODM187" s="180"/>
      <c r="ODN187" s="180"/>
      <c r="ODO187" s="180"/>
      <c r="ODP187" s="180"/>
      <c r="ODQ187" s="75"/>
      <c r="ODR187" s="66"/>
      <c r="ODS187" s="180"/>
      <c r="ODT187" s="180"/>
      <c r="ODU187" s="180"/>
      <c r="ODV187" s="180"/>
      <c r="ODW187" s="180"/>
      <c r="ODX187" s="75"/>
      <c r="ODY187" s="66"/>
      <c r="ODZ187" s="180"/>
      <c r="OEA187" s="180"/>
      <c r="OEB187" s="180"/>
      <c r="OEC187" s="180"/>
      <c r="OED187" s="180"/>
      <c r="OEE187" s="75"/>
      <c r="OEF187" s="66"/>
      <c r="OEG187" s="180"/>
      <c r="OEH187" s="180"/>
      <c r="OEI187" s="180"/>
      <c r="OEJ187" s="180"/>
      <c r="OEK187" s="180"/>
      <c r="OEL187" s="75"/>
      <c r="OEM187" s="66"/>
      <c r="OEN187" s="180"/>
      <c r="OEO187" s="180"/>
      <c r="OEP187" s="180"/>
      <c r="OEQ187" s="180"/>
      <c r="OER187" s="180"/>
      <c r="OES187" s="75"/>
      <c r="OET187" s="66"/>
      <c r="OEU187" s="180"/>
      <c r="OEV187" s="180"/>
      <c r="OEW187" s="180"/>
      <c r="OEX187" s="180"/>
      <c r="OEY187" s="180"/>
      <c r="OEZ187" s="75"/>
      <c r="OFA187" s="66"/>
      <c r="OFB187" s="180"/>
      <c r="OFC187" s="180"/>
      <c r="OFD187" s="180"/>
      <c r="OFE187" s="180"/>
      <c r="OFF187" s="180"/>
      <c r="OFG187" s="75"/>
      <c r="OFH187" s="66"/>
      <c r="OFI187" s="180"/>
      <c r="OFJ187" s="180"/>
      <c r="OFK187" s="180"/>
      <c r="OFL187" s="180"/>
      <c r="OFM187" s="180"/>
      <c r="OFN187" s="75"/>
      <c r="OFO187" s="66"/>
      <c r="OFP187" s="180"/>
      <c r="OFQ187" s="180"/>
      <c r="OFR187" s="180"/>
      <c r="OFS187" s="180"/>
      <c r="OFT187" s="180"/>
      <c r="OFU187" s="75"/>
      <c r="OFV187" s="66"/>
      <c r="OFW187" s="180"/>
      <c r="OFX187" s="180"/>
      <c r="OFY187" s="180"/>
      <c r="OFZ187" s="180"/>
      <c r="OGA187" s="180"/>
      <c r="OGB187" s="75"/>
      <c r="OGC187" s="66"/>
      <c r="OGD187" s="180"/>
      <c r="OGE187" s="180"/>
      <c r="OGF187" s="180"/>
      <c r="OGG187" s="180"/>
      <c r="OGH187" s="180"/>
      <c r="OGI187" s="75"/>
      <c r="OGJ187" s="66"/>
      <c r="OGK187" s="180"/>
      <c r="OGL187" s="180"/>
      <c r="OGM187" s="180"/>
      <c r="OGN187" s="180"/>
      <c r="OGO187" s="180"/>
      <c r="OGP187" s="75"/>
      <c r="OGQ187" s="66"/>
      <c r="OGR187" s="180"/>
      <c r="OGS187" s="180"/>
      <c r="OGT187" s="180"/>
      <c r="OGU187" s="180"/>
      <c r="OGV187" s="180"/>
      <c r="OGW187" s="75"/>
      <c r="OGX187" s="66"/>
      <c r="OGY187" s="180"/>
      <c r="OGZ187" s="180"/>
      <c r="OHA187" s="180"/>
      <c r="OHB187" s="180"/>
      <c r="OHC187" s="180"/>
      <c r="OHD187" s="75"/>
      <c r="OHE187" s="66"/>
      <c r="OHF187" s="180"/>
      <c r="OHG187" s="180"/>
      <c r="OHH187" s="180"/>
      <c r="OHI187" s="180"/>
      <c r="OHJ187" s="180"/>
      <c r="OHK187" s="75"/>
      <c r="OHL187" s="66"/>
      <c r="OHM187" s="180"/>
      <c r="OHN187" s="180"/>
      <c r="OHO187" s="180"/>
      <c r="OHP187" s="180"/>
      <c r="OHQ187" s="180"/>
      <c r="OHR187" s="75"/>
      <c r="OHS187" s="66"/>
      <c r="OHT187" s="180"/>
      <c r="OHU187" s="180"/>
      <c r="OHV187" s="180"/>
      <c r="OHW187" s="180"/>
      <c r="OHX187" s="180"/>
      <c r="OHY187" s="75"/>
      <c r="OHZ187" s="66"/>
      <c r="OIA187" s="180"/>
      <c r="OIB187" s="180"/>
      <c r="OIC187" s="180"/>
      <c r="OID187" s="180"/>
      <c r="OIE187" s="180"/>
      <c r="OIF187" s="75"/>
      <c r="OIG187" s="66"/>
      <c r="OIH187" s="180"/>
      <c r="OII187" s="180"/>
      <c r="OIJ187" s="180"/>
      <c r="OIK187" s="180"/>
      <c r="OIL187" s="180"/>
      <c r="OIM187" s="75"/>
      <c r="OIN187" s="66"/>
      <c r="OIO187" s="180"/>
      <c r="OIP187" s="180"/>
      <c r="OIQ187" s="180"/>
      <c r="OIR187" s="180"/>
      <c r="OIS187" s="180"/>
      <c r="OIT187" s="75"/>
      <c r="OIU187" s="66"/>
      <c r="OIV187" s="180"/>
      <c r="OIW187" s="180"/>
      <c r="OIX187" s="180"/>
      <c r="OIY187" s="180"/>
      <c r="OIZ187" s="180"/>
      <c r="OJA187" s="75"/>
      <c r="OJB187" s="66"/>
      <c r="OJC187" s="180"/>
      <c r="OJD187" s="180"/>
      <c r="OJE187" s="180"/>
      <c r="OJF187" s="180"/>
      <c r="OJG187" s="180"/>
      <c r="OJH187" s="75"/>
      <c r="OJI187" s="66"/>
      <c r="OJJ187" s="180"/>
      <c r="OJK187" s="180"/>
      <c r="OJL187" s="180"/>
      <c r="OJM187" s="180"/>
      <c r="OJN187" s="180"/>
      <c r="OJO187" s="75"/>
      <c r="OJP187" s="66"/>
      <c r="OJQ187" s="180"/>
      <c r="OJR187" s="180"/>
      <c r="OJS187" s="180"/>
      <c r="OJT187" s="180"/>
      <c r="OJU187" s="180"/>
      <c r="OJV187" s="75"/>
      <c r="OJW187" s="66"/>
      <c r="OJX187" s="180"/>
      <c r="OJY187" s="180"/>
      <c r="OJZ187" s="180"/>
      <c r="OKA187" s="180"/>
      <c r="OKB187" s="180"/>
      <c r="OKC187" s="75"/>
      <c r="OKD187" s="66"/>
      <c r="OKE187" s="180"/>
      <c r="OKF187" s="180"/>
      <c r="OKG187" s="180"/>
      <c r="OKH187" s="180"/>
      <c r="OKI187" s="180"/>
      <c r="OKJ187" s="75"/>
      <c r="OKK187" s="66"/>
      <c r="OKL187" s="180"/>
      <c r="OKM187" s="180"/>
      <c r="OKN187" s="180"/>
      <c r="OKO187" s="180"/>
      <c r="OKP187" s="180"/>
      <c r="OKQ187" s="75"/>
      <c r="OKR187" s="66"/>
      <c r="OKS187" s="180"/>
      <c r="OKT187" s="180"/>
      <c r="OKU187" s="180"/>
      <c r="OKV187" s="180"/>
      <c r="OKW187" s="180"/>
      <c r="OKX187" s="75"/>
      <c r="OKY187" s="66"/>
      <c r="OKZ187" s="180"/>
      <c r="OLA187" s="180"/>
      <c r="OLB187" s="180"/>
      <c r="OLC187" s="180"/>
      <c r="OLD187" s="180"/>
      <c r="OLE187" s="75"/>
      <c r="OLF187" s="66"/>
      <c r="OLG187" s="180"/>
      <c r="OLH187" s="180"/>
      <c r="OLI187" s="180"/>
      <c r="OLJ187" s="180"/>
      <c r="OLK187" s="180"/>
      <c r="OLL187" s="75"/>
      <c r="OLM187" s="66"/>
      <c r="OLN187" s="180"/>
      <c r="OLO187" s="180"/>
      <c r="OLP187" s="180"/>
      <c r="OLQ187" s="180"/>
      <c r="OLR187" s="180"/>
      <c r="OLS187" s="75"/>
      <c r="OLT187" s="66"/>
      <c r="OLU187" s="180"/>
      <c r="OLV187" s="180"/>
      <c r="OLW187" s="180"/>
      <c r="OLX187" s="180"/>
      <c r="OLY187" s="180"/>
      <c r="OLZ187" s="75"/>
      <c r="OMA187" s="66"/>
      <c r="OMB187" s="180"/>
      <c r="OMC187" s="180"/>
      <c r="OMD187" s="180"/>
      <c r="OME187" s="180"/>
      <c r="OMF187" s="180"/>
      <c r="OMG187" s="75"/>
      <c r="OMH187" s="66"/>
      <c r="OMI187" s="180"/>
      <c r="OMJ187" s="180"/>
      <c r="OMK187" s="180"/>
      <c r="OML187" s="180"/>
      <c r="OMM187" s="180"/>
      <c r="OMN187" s="75"/>
      <c r="OMO187" s="66"/>
      <c r="OMP187" s="180"/>
      <c r="OMQ187" s="180"/>
      <c r="OMR187" s="180"/>
      <c r="OMS187" s="180"/>
      <c r="OMT187" s="180"/>
      <c r="OMU187" s="75"/>
      <c r="OMV187" s="66"/>
      <c r="OMW187" s="180"/>
      <c r="OMX187" s="180"/>
      <c r="OMY187" s="180"/>
      <c r="OMZ187" s="180"/>
      <c r="ONA187" s="180"/>
      <c r="ONB187" s="75"/>
      <c r="ONC187" s="66"/>
      <c r="OND187" s="180"/>
      <c r="ONE187" s="180"/>
      <c r="ONF187" s="180"/>
      <c r="ONG187" s="180"/>
      <c r="ONH187" s="180"/>
      <c r="ONI187" s="75"/>
      <c r="ONJ187" s="66"/>
      <c r="ONK187" s="180"/>
      <c r="ONL187" s="180"/>
      <c r="ONM187" s="180"/>
      <c r="ONN187" s="180"/>
      <c r="ONO187" s="180"/>
      <c r="ONP187" s="75"/>
      <c r="ONQ187" s="66"/>
      <c r="ONR187" s="180"/>
      <c r="ONS187" s="180"/>
      <c r="ONT187" s="180"/>
      <c r="ONU187" s="180"/>
      <c r="ONV187" s="180"/>
      <c r="ONW187" s="75"/>
      <c r="ONX187" s="66"/>
      <c r="ONY187" s="180"/>
      <c r="ONZ187" s="180"/>
      <c r="OOA187" s="180"/>
      <c r="OOB187" s="180"/>
      <c r="OOC187" s="180"/>
      <c r="OOD187" s="75"/>
      <c r="OOE187" s="66"/>
      <c r="OOF187" s="180"/>
      <c r="OOG187" s="180"/>
      <c r="OOH187" s="180"/>
      <c r="OOI187" s="180"/>
      <c r="OOJ187" s="180"/>
      <c r="OOK187" s="75"/>
      <c r="OOL187" s="66"/>
      <c r="OOM187" s="180"/>
      <c r="OON187" s="180"/>
      <c r="OOO187" s="180"/>
      <c r="OOP187" s="180"/>
      <c r="OOQ187" s="180"/>
      <c r="OOR187" s="75"/>
      <c r="OOS187" s="66"/>
      <c r="OOT187" s="180"/>
      <c r="OOU187" s="180"/>
      <c r="OOV187" s="180"/>
      <c r="OOW187" s="180"/>
      <c r="OOX187" s="180"/>
      <c r="OOY187" s="75"/>
      <c r="OOZ187" s="66"/>
      <c r="OPA187" s="180"/>
      <c r="OPB187" s="180"/>
      <c r="OPC187" s="180"/>
      <c r="OPD187" s="180"/>
      <c r="OPE187" s="180"/>
      <c r="OPF187" s="75"/>
      <c r="OPG187" s="66"/>
      <c r="OPH187" s="180"/>
      <c r="OPI187" s="180"/>
      <c r="OPJ187" s="180"/>
      <c r="OPK187" s="180"/>
      <c r="OPL187" s="180"/>
      <c r="OPM187" s="75"/>
      <c r="OPN187" s="66"/>
      <c r="OPO187" s="180"/>
      <c r="OPP187" s="180"/>
      <c r="OPQ187" s="180"/>
      <c r="OPR187" s="180"/>
      <c r="OPS187" s="180"/>
      <c r="OPT187" s="75"/>
      <c r="OPU187" s="66"/>
      <c r="OPV187" s="180"/>
      <c r="OPW187" s="180"/>
      <c r="OPX187" s="180"/>
      <c r="OPY187" s="180"/>
      <c r="OPZ187" s="180"/>
      <c r="OQA187" s="75"/>
      <c r="OQB187" s="66"/>
      <c r="OQC187" s="180"/>
      <c r="OQD187" s="180"/>
      <c r="OQE187" s="180"/>
      <c r="OQF187" s="180"/>
      <c r="OQG187" s="180"/>
      <c r="OQH187" s="75"/>
      <c r="OQI187" s="66"/>
      <c r="OQJ187" s="180"/>
      <c r="OQK187" s="180"/>
      <c r="OQL187" s="180"/>
      <c r="OQM187" s="180"/>
      <c r="OQN187" s="180"/>
      <c r="OQO187" s="75"/>
      <c r="OQP187" s="66"/>
      <c r="OQQ187" s="180"/>
      <c r="OQR187" s="180"/>
      <c r="OQS187" s="180"/>
      <c r="OQT187" s="180"/>
      <c r="OQU187" s="180"/>
      <c r="OQV187" s="75"/>
      <c r="OQW187" s="66"/>
      <c r="OQX187" s="180"/>
      <c r="OQY187" s="180"/>
      <c r="OQZ187" s="180"/>
      <c r="ORA187" s="180"/>
      <c r="ORB187" s="180"/>
      <c r="ORC187" s="75"/>
      <c r="ORD187" s="66"/>
      <c r="ORE187" s="180"/>
      <c r="ORF187" s="180"/>
      <c r="ORG187" s="180"/>
      <c r="ORH187" s="180"/>
      <c r="ORI187" s="180"/>
      <c r="ORJ187" s="75"/>
      <c r="ORK187" s="66"/>
      <c r="ORL187" s="180"/>
      <c r="ORM187" s="180"/>
      <c r="ORN187" s="180"/>
      <c r="ORO187" s="180"/>
      <c r="ORP187" s="180"/>
      <c r="ORQ187" s="75"/>
      <c r="ORR187" s="66"/>
      <c r="ORS187" s="180"/>
      <c r="ORT187" s="180"/>
      <c r="ORU187" s="180"/>
      <c r="ORV187" s="180"/>
      <c r="ORW187" s="180"/>
      <c r="ORX187" s="75"/>
      <c r="ORY187" s="66"/>
      <c r="ORZ187" s="180"/>
      <c r="OSA187" s="180"/>
      <c r="OSB187" s="180"/>
      <c r="OSC187" s="180"/>
      <c r="OSD187" s="180"/>
      <c r="OSE187" s="75"/>
      <c r="OSF187" s="66"/>
      <c r="OSG187" s="180"/>
      <c r="OSH187" s="180"/>
      <c r="OSI187" s="180"/>
      <c r="OSJ187" s="180"/>
      <c r="OSK187" s="180"/>
      <c r="OSL187" s="75"/>
      <c r="OSM187" s="66"/>
      <c r="OSN187" s="180"/>
      <c r="OSO187" s="180"/>
      <c r="OSP187" s="180"/>
      <c r="OSQ187" s="180"/>
      <c r="OSR187" s="180"/>
      <c r="OSS187" s="75"/>
      <c r="OST187" s="66"/>
      <c r="OSU187" s="180"/>
      <c r="OSV187" s="180"/>
      <c r="OSW187" s="180"/>
      <c r="OSX187" s="180"/>
      <c r="OSY187" s="180"/>
      <c r="OSZ187" s="75"/>
      <c r="OTA187" s="66"/>
      <c r="OTB187" s="180"/>
      <c r="OTC187" s="180"/>
      <c r="OTD187" s="180"/>
      <c r="OTE187" s="180"/>
      <c r="OTF187" s="180"/>
      <c r="OTG187" s="75"/>
      <c r="OTH187" s="66"/>
      <c r="OTI187" s="180"/>
      <c r="OTJ187" s="180"/>
      <c r="OTK187" s="180"/>
      <c r="OTL187" s="180"/>
      <c r="OTM187" s="180"/>
      <c r="OTN187" s="75"/>
      <c r="OTO187" s="66"/>
      <c r="OTP187" s="180"/>
      <c r="OTQ187" s="180"/>
      <c r="OTR187" s="180"/>
      <c r="OTS187" s="180"/>
      <c r="OTT187" s="180"/>
      <c r="OTU187" s="75"/>
      <c r="OTV187" s="66"/>
      <c r="OTW187" s="180"/>
      <c r="OTX187" s="180"/>
      <c r="OTY187" s="180"/>
      <c r="OTZ187" s="180"/>
      <c r="OUA187" s="180"/>
      <c r="OUB187" s="75"/>
      <c r="OUC187" s="66"/>
      <c r="OUD187" s="180"/>
      <c r="OUE187" s="180"/>
      <c r="OUF187" s="180"/>
      <c r="OUG187" s="180"/>
      <c r="OUH187" s="180"/>
      <c r="OUI187" s="75"/>
      <c r="OUJ187" s="66"/>
      <c r="OUK187" s="180"/>
      <c r="OUL187" s="180"/>
      <c r="OUM187" s="180"/>
      <c r="OUN187" s="180"/>
      <c r="OUO187" s="180"/>
      <c r="OUP187" s="75"/>
      <c r="OUQ187" s="66"/>
      <c r="OUR187" s="180"/>
      <c r="OUS187" s="180"/>
      <c r="OUT187" s="180"/>
      <c r="OUU187" s="180"/>
      <c r="OUV187" s="180"/>
      <c r="OUW187" s="75"/>
      <c r="OUX187" s="66"/>
      <c r="OUY187" s="180"/>
      <c r="OUZ187" s="180"/>
      <c r="OVA187" s="180"/>
      <c r="OVB187" s="180"/>
      <c r="OVC187" s="180"/>
      <c r="OVD187" s="75"/>
      <c r="OVE187" s="66"/>
      <c r="OVF187" s="180"/>
      <c r="OVG187" s="180"/>
      <c r="OVH187" s="180"/>
      <c r="OVI187" s="180"/>
      <c r="OVJ187" s="180"/>
      <c r="OVK187" s="75"/>
      <c r="OVL187" s="66"/>
      <c r="OVM187" s="180"/>
      <c r="OVN187" s="180"/>
      <c r="OVO187" s="180"/>
      <c r="OVP187" s="180"/>
      <c r="OVQ187" s="180"/>
      <c r="OVR187" s="75"/>
      <c r="OVS187" s="66"/>
      <c r="OVT187" s="180"/>
      <c r="OVU187" s="180"/>
      <c r="OVV187" s="180"/>
      <c r="OVW187" s="180"/>
      <c r="OVX187" s="180"/>
      <c r="OVY187" s="75"/>
      <c r="OVZ187" s="66"/>
      <c r="OWA187" s="180"/>
      <c r="OWB187" s="180"/>
      <c r="OWC187" s="180"/>
      <c r="OWD187" s="180"/>
      <c r="OWE187" s="180"/>
      <c r="OWF187" s="75"/>
      <c r="OWG187" s="66"/>
      <c r="OWH187" s="180"/>
      <c r="OWI187" s="180"/>
      <c r="OWJ187" s="180"/>
      <c r="OWK187" s="180"/>
      <c r="OWL187" s="180"/>
      <c r="OWM187" s="75"/>
      <c r="OWN187" s="66"/>
      <c r="OWO187" s="180"/>
      <c r="OWP187" s="180"/>
      <c r="OWQ187" s="180"/>
      <c r="OWR187" s="180"/>
      <c r="OWS187" s="180"/>
      <c r="OWT187" s="75"/>
      <c r="OWU187" s="66"/>
      <c r="OWV187" s="180"/>
      <c r="OWW187" s="180"/>
      <c r="OWX187" s="180"/>
      <c r="OWY187" s="180"/>
      <c r="OWZ187" s="180"/>
      <c r="OXA187" s="75"/>
      <c r="OXB187" s="66"/>
      <c r="OXC187" s="180"/>
      <c r="OXD187" s="180"/>
      <c r="OXE187" s="180"/>
      <c r="OXF187" s="180"/>
      <c r="OXG187" s="180"/>
      <c r="OXH187" s="75"/>
      <c r="OXI187" s="66"/>
      <c r="OXJ187" s="180"/>
      <c r="OXK187" s="180"/>
      <c r="OXL187" s="180"/>
      <c r="OXM187" s="180"/>
      <c r="OXN187" s="180"/>
      <c r="OXO187" s="75"/>
      <c r="OXP187" s="66"/>
      <c r="OXQ187" s="180"/>
      <c r="OXR187" s="180"/>
      <c r="OXS187" s="180"/>
      <c r="OXT187" s="180"/>
      <c r="OXU187" s="180"/>
      <c r="OXV187" s="75"/>
      <c r="OXW187" s="66"/>
      <c r="OXX187" s="180"/>
      <c r="OXY187" s="180"/>
      <c r="OXZ187" s="180"/>
      <c r="OYA187" s="180"/>
      <c r="OYB187" s="180"/>
      <c r="OYC187" s="75"/>
      <c r="OYD187" s="66"/>
      <c r="OYE187" s="180"/>
      <c r="OYF187" s="180"/>
      <c r="OYG187" s="180"/>
      <c r="OYH187" s="180"/>
      <c r="OYI187" s="180"/>
      <c r="OYJ187" s="75"/>
      <c r="OYK187" s="66"/>
      <c r="OYL187" s="180"/>
      <c r="OYM187" s="180"/>
      <c r="OYN187" s="180"/>
      <c r="OYO187" s="180"/>
      <c r="OYP187" s="180"/>
      <c r="OYQ187" s="75"/>
      <c r="OYR187" s="66"/>
      <c r="OYS187" s="180"/>
      <c r="OYT187" s="180"/>
      <c r="OYU187" s="180"/>
      <c r="OYV187" s="180"/>
      <c r="OYW187" s="180"/>
      <c r="OYX187" s="75"/>
      <c r="OYY187" s="66"/>
      <c r="OYZ187" s="180"/>
      <c r="OZA187" s="180"/>
      <c r="OZB187" s="180"/>
      <c r="OZC187" s="180"/>
      <c r="OZD187" s="180"/>
      <c r="OZE187" s="75"/>
      <c r="OZF187" s="66"/>
      <c r="OZG187" s="180"/>
      <c r="OZH187" s="180"/>
      <c r="OZI187" s="180"/>
      <c r="OZJ187" s="180"/>
      <c r="OZK187" s="180"/>
      <c r="OZL187" s="75"/>
      <c r="OZM187" s="66"/>
      <c r="OZN187" s="180"/>
      <c r="OZO187" s="180"/>
      <c r="OZP187" s="180"/>
      <c r="OZQ187" s="180"/>
      <c r="OZR187" s="180"/>
      <c r="OZS187" s="75"/>
      <c r="OZT187" s="66"/>
      <c r="OZU187" s="180"/>
      <c r="OZV187" s="180"/>
      <c r="OZW187" s="180"/>
      <c r="OZX187" s="180"/>
      <c r="OZY187" s="180"/>
      <c r="OZZ187" s="75"/>
      <c r="PAA187" s="66"/>
      <c r="PAB187" s="180"/>
      <c r="PAC187" s="180"/>
      <c r="PAD187" s="180"/>
      <c r="PAE187" s="180"/>
      <c r="PAF187" s="180"/>
      <c r="PAG187" s="75"/>
      <c r="PAH187" s="66"/>
      <c r="PAI187" s="180"/>
      <c r="PAJ187" s="180"/>
      <c r="PAK187" s="180"/>
      <c r="PAL187" s="180"/>
      <c r="PAM187" s="180"/>
      <c r="PAN187" s="75"/>
      <c r="PAO187" s="66"/>
      <c r="PAP187" s="180"/>
      <c r="PAQ187" s="180"/>
      <c r="PAR187" s="180"/>
      <c r="PAS187" s="180"/>
      <c r="PAT187" s="180"/>
      <c r="PAU187" s="75"/>
      <c r="PAV187" s="66"/>
      <c r="PAW187" s="180"/>
      <c r="PAX187" s="180"/>
      <c r="PAY187" s="180"/>
      <c r="PAZ187" s="180"/>
      <c r="PBA187" s="180"/>
      <c r="PBB187" s="75"/>
      <c r="PBC187" s="66"/>
      <c r="PBD187" s="180"/>
      <c r="PBE187" s="180"/>
      <c r="PBF187" s="180"/>
      <c r="PBG187" s="180"/>
      <c r="PBH187" s="180"/>
      <c r="PBI187" s="75"/>
      <c r="PBJ187" s="66"/>
      <c r="PBK187" s="180"/>
      <c r="PBL187" s="180"/>
      <c r="PBM187" s="180"/>
      <c r="PBN187" s="180"/>
      <c r="PBO187" s="180"/>
      <c r="PBP187" s="75"/>
      <c r="PBQ187" s="66"/>
      <c r="PBR187" s="180"/>
      <c r="PBS187" s="180"/>
      <c r="PBT187" s="180"/>
      <c r="PBU187" s="180"/>
      <c r="PBV187" s="180"/>
      <c r="PBW187" s="75"/>
      <c r="PBX187" s="66"/>
      <c r="PBY187" s="180"/>
      <c r="PBZ187" s="180"/>
      <c r="PCA187" s="180"/>
      <c r="PCB187" s="180"/>
      <c r="PCC187" s="180"/>
      <c r="PCD187" s="75"/>
      <c r="PCE187" s="66"/>
      <c r="PCF187" s="180"/>
      <c r="PCG187" s="180"/>
      <c r="PCH187" s="180"/>
      <c r="PCI187" s="180"/>
      <c r="PCJ187" s="180"/>
      <c r="PCK187" s="75"/>
      <c r="PCL187" s="66"/>
      <c r="PCM187" s="180"/>
      <c r="PCN187" s="180"/>
      <c r="PCO187" s="180"/>
      <c r="PCP187" s="180"/>
      <c r="PCQ187" s="180"/>
      <c r="PCR187" s="75"/>
      <c r="PCS187" s="66"/>
      <c r="PCT187" s="180"/>
      <c r="PCU187" s="180"/>
      <c r="PCV187" s="180"/>
      <c r="PCW187" s="180"/>
      <c r="PCX187" s="180"/>
      <c r="PCY187" s="75"/>
      <c r="PCZ187" s="66"/>
      <c r="PDA187" s="180"/>
      <c r="PDB187" s="180"/>
      <c r="PDC187" s="180"/>
      <c r="PDD187" s="180"/>
      <c r="PDE187" s="180"/>
      <c r="PDF187" s="75"/>
      <c r="PDG187" s="66"/>
      <c r="PDH187" s="180"/>
      <c r="PDI187" s="180"/>
      <c r="PDJ187" s="180"/>
      <c r="PDK187" s="180"/>
      <c r="PDL187" s="180"/>
      <c r="PDM187" s="75"/>
      <c r="PDN187" s="66"/>
      <c r="PDO187" s="180"/>
      <c r="PDP187" s="180"/>
      <c r="PDQ187" s="180"/>
      <c r="PDR187" s="180"/>
      <c r="PDS187" s="180"/>
      <c r="PDT187" s="75"/>
      <c r="PDU187" s="66"/>
      <c r="PDV187" s="180"/>
      <c r="PDW187" s="180"/>
      <c r="PDX187" s="180"/>
      <c r="PDY187" s="180"/>
      <c r="PDZ187" s="180"/>
      <c r="PEA187" s="75"/>
      <c r="PEB187" s="66"/>
      <c r="PEC187" s="180"/>
      <c r="PED187" s="180"/>
      <c r="PEE187" s="180"/>
      <c r="PEF187" s="180"/>
      <c r="PEG187" s="180"/>
      <c r="PEH187" s="75"/>
      <c r="PEI187" s="66"/>
      <c r="PEJ187" s="180"/>
      <c r="PEK187" s="180"/>
      <c r="PEL187" s="180"/>
      <c r="PEM187" s="180"/>
      <c r="PEN187" s="180"/>
      <c r="PEO187" s="75"/>
      <c r="PEP187" s="66"/>
      <c r="PEQ187" s="180"/>
      <c r="PER187" s="180"/>
      <c r="PES187" s="180"/>
      <c r="PET187" s="180"/>
      <c r="PEU187" s="180"/>
      <c r="PEV187" s="75"/>
      <c r="PEW187" s="66"/>
      <c r="PEX187" s="180"/>
      <c r="PEY187" s="180"/>
      <c r="PEZ187" s="180"/>
      <c r="PFA187" s="180"/>
      <c r="PFB187" s="180"/>
      <c r="PFC187" s="75"/>
      <c r="PFD187" s="66"/>
      <c r="PFE187" s="180"/>
      <c r="PFF187" s="180"/>
      <c r="PFG187" s="180"/>
      <c r="PFH187" s="180"/>
      <c r="PFI187" s="180"/>
      <c r="PFJ187" s="75"/>
      <c r="PFK187" s="66"/>
      <c r="PFL187" s="180"/>
      <c r="PFM187" s="180"/>
      <c r="PFN187" s="180"/>
      <c r="PFO187" s="180"/>
      <c r="PFP187" s="180"/>
      <c r="PFQ187" s="75"/>
      <c r="PFR187" s="66"/>
      <c r="PFS187" s="180"/>
      <c r="PFT187" s="180"/>
      <c r="PFU187" s="180"/>
      <c r="PFV187" s="180"/>
      <c r="PFW187" s="180"/>
      <c r="PFX187" s="75"/>
      <c r="PFY187" s="66"/>
      <c r="PFZ187" s="180"/>
      <c r="PGA187" s="180"/>
      <c r="PGB187" s="180"/>
      <c r="PGC187" s="180"/>
      <c r="PGD187" s="180"/>
      <c r="PGE187" s="75"/>
      <c r="PGF187" s="66"/>
      <c r="PGG187" s="180"/>
      <c r="PGH187" s="180"/>
      <c r="PGI187" s="180"/>
      <c r="PGJ187" s="180"/>
      <c r="PGK187" s="180"/>
      <c r="PGL187" s="75"/>
      <c r="PGM187" s="66"/>
      <c r="PGN187" s="180"/>
      <c r="PGO187" s="180"/>
      <c r="PGP187" s="180"/>
      <c r="PGQ187" s="180"/>
      <c r="PGR187" s="180"/>
      <c r="PGS187" s="75"/>
      <c r="PGT187" s="66"/>
      <c r="PGU187" s="180"/>
      <c r="PGV187" s="180"/>
      <c r="PGW187" s="180"/>
      <c r="PGX187" s="180"/>
      <c r="PGY187" s="180"/>
      <c r="PGZ187" s="75"/>
      <c r="PHA187" s="66"/>
      <c r="PHB187" s="180"/>
      <c r="PHC187" s="180"/>
      <c r="PHD187" s="180"/>
      <c r="PHE187" s="180"/>
      <c r="PHF187" s="180"/>
      <c r="PHG187" s="75"/>
      <c r="PHH187" s="66"/>
      <c r="PHI187" s="180"/>
      <c r="PHJ187" s="180"/>
      <c r="PHK187" s="180"/>
      <c r="PHL187" s="180"/>
      <c r="PHM187" s="180"/>
      <c r="PHN187" s="75"/>
      <c r="PHO187" s="66"/>
      <c r="PHP187" s="180"/>
      <c r="PHQ187" s="180"/>
      <c r="PHR187" s="180"/>
      <c r="PHS187" s="180"/>
      <c r="PHT187" s="180"/>
      <c r="PHU187" s="75"/>
      <c r="PHV187" s="66"/>
      <c r="PHW187" s="180"/>
      <c r="PHX187" s="180"/>
      <c r="PHY187" s="180"/>
      <c r="PHZ187" s="180"/>
      <c r="PIA187" s="180"/>
      <c r="PIB187" s="75"/>
      <c r="PIC187" s="66"/>
      <c r="PID187" s="180"/>
      <c r="PIE187" s="180"/>
      <c r="PIF187" s="180"/>
      <c r="PIG187" s="180"/>
      <c r="PIH187" s="180"/>
      <c r="PII187" s="75"/>
      <c r="PIJ187" s="66"/>
      <c r="PIK187" s="180"/>
      <c r="PIL187" s="180"/>
      <c r="PIM187" s="180"/>
      <c r="PIN187" s="180"/>
      <c r="PIO187" s="180"/>
      <c r="PIP187" s="75"/>
      <c r="PIQ187" s="66"/>
      <c r="PIR187" s="180"/>
      <c r="PIS187" s="180"/>
      <c r="PIT187" s="180"/>
      <c r="PIU187" s="180"/>
      <c r="PIV187" s="180"/>
      <c r="PIW187" s="75"/>
      <c r="PIX187" s="66"/>
      <c r="PIY187" s="180"/>
      <c r="PIZ187" s="180"/>
      <c r="PJA187" s="180"/>
      <c r="PJB187" s="180"/>
      <c r="PJC187" s="180"/>
      <c r="PJD187" s="75"/>
      <c r="PJE187" s="66"/>
      <c r="PJF187" s="180"/>
      <c r="PJG187" s="180"/>
      <c r="PJH187" s="180"/>
      <c r="PJI187" s="180"/>
      <c r="PJJ187" s="180"/>
      <c r="PJK187" s="75"/>
      <c r="PJL187" s="66"/>
      <c r="PJM187" s="180"/>
      <c r="PJN187" s="180"/>
      <c r="PJO187" s="180"/>
      <c r="PJP187" s="180"/>
      <c r="PJQ187" s="180"/>
      <c r="PJR187" s="75"/>
      <c r="PJS187" s="66"/>
      <c r="PJT187" s="180"/>
      <c r="PJU187" s="180"/>
      <c r="PJV187" s="180"/>
      <c r="PJW187" s="180"/>
      <c r="PJX187" s="180"/>
      <c r="PJY187" s="75"/>
      <c r="PJZ187" s="66"/>
      <c r="PKA187" s="180"/>
      <c r="PKB187" s="180"/>
      <c r="PKC187" s="180"/>
      <c r="PKD187" s="180"/>
      <c r="PKE187" s="180"/>
      <c r="PKF187" s="75"/>
      <c r="PKG187" s="66"/>
      <c r="PKH187" s="180"/>
      <c r="PKI187" s="180"/>
      <c r="PKJ187" s="180"/>
      <c r="PKK187" s="180"/>
      <c r="PKL187" s="180"/>
      <c r="PKM187" s="75"/>
      <c r="PKN187" s="66"/>
      <c r="PKO187" s="180"/>
      <c r="PKP187" s="180"/>
      <c r="PKQ187" s="180"/>
      <c r="PKR187" s="180"/>
      <c r="PKS187" s="180"/>
      <c r="PKT187" s="75"/>
      <c r="PKU187" s="66"/>
      <c r="PKV187" s="180"/>
      <c r="PKW187" s="180"/>
      <c r="PKX187" s="180"/>
      <c r="PKY187" s="180"/>
      <c r="PKZ187" s="180"/>
      <c r="PLA187" s="75"/>
      <c r="PLB187" s="66"/>
      <c r="PLC187" s="180"/>
      <c r="PLD187" s="180"/>
      <c r="PLE187" s="180"/>
      <c r="PLF187" s="180"/>
      <c r="PLG187" s="180"/>
      <c r="PLH187" s="75"/>
      <c r="PLI187" s="66"/>
      <c r="PLJ187" s="180"/>
      <c r="PLK187" s="180"/>
      <c r="PLL187" s="180"/>
      <c r="PLM187" s="180"/>
      <c r="PLN187" s="180"/>
      <c r="PLO187" s="75"/>
      <c r="PLP187" s="66"/>
      <c r="PLQ187" s="180"/>
      <c r="PLR187" s="180"/>
      <c r="PLS187" s="180"/>
      <c r="PLT187" s="180"/>
      <c r="PLU187" s="180"/>
      <c r="PLV187" s="75"/>
      <c r="PLW187" s="66"/>
      <c r="PLX187" s="180"/>
      <c r="PLY187" s="180"/>
      <c r="PLZ187" s="180"/>
      <c r="PMA187" s="180"/>
      <c r="PMB187" s="180"/>
      <c r="PMC187" s="75"/>
      <c r="PMD187" s="66"/>
      <c r="PME187" s="180"/>
      <c r="PMF187" s="180"/>
      <c r="PMG187" s="180"/>
      <c r="PMH187" s="180"/>
      <c r="PMI187" s="180"/>
      <c r="PMJ187" s="75"/>
      <c r="PMK187" s="66"/>
      <c r="PML187" s="180"/>
      <c r="PMM187" s="180"/>
      <c r="PMN187" s="180"/>
      <c r="PMO187" s="180"/>
      <c r="PMP187" s="180"/>
      <c r="PMQ187" s="75"/>
      <c r="PMR187" s="66"/>
      <c r="PMS187" s="180"/>
      <c r="PMT187" s="180"/>
      <c r="PMU187" s="180"/>
      <c r="PMV187" s="180"/>
      <c r="PMW187" s="180"/>
      <c r="PMX187" s="75"/>
      <c r="PMY187" s="66"/>
      <c r="PMZ187" s="180"/>
      <c r="PNA187" s="180"/>
      <c r="PNB187" s="180"/>
      <c r="PNC187" s="180"/>
      <c r="PND187" s="180"/>
      <c r="PNE187" s="75"/>
      <c r="PNF187" s="66"/>
      <c r="PNG187" s="180"/>
      <c r="PNH187" s="180"/>
      <c r="PNI187" s="180"/>
      <c r="PNJ187" s="180"/>
      <c r="PNK187" s="180"/>
      <c r="PNL187" s="75"/>
      <c r="PNM187" s="66"/>
      <c r="PNN187" s="180"/>
      <c r="PNO187" s="180"/>
      <c r="PNP187" s="180"/>
      <c r="PNQ187" s="180"/>
      <c r="PNR187" s="180"/>
      <c r="PNS187" s="75"/>
      <c r="PNT187" s="66"/>
      <c r="PNU187" s="180"/>
      <c r="PNV187" s="180"/>
      <c r="PNW187" s="180"/>
      <c r="PNX187" s="180"/>
      <c r="PNY187" s="180"/>
      <c r="PNZ187" s="75"/>
      <c r="POA187" s="66"/>
      <c r="POB187" s="180"/>
      <c r="POC187" s="180"/>
      <c r="POD187" s="180"/>
      <c r="POE187" s="180"/>
      <c r="POF187" s="180"/>
      <c r="POG187" s="75"/>
      <c r="POH187" s="66"/>
      <c r="POI187" s="180"/>
      <c r="POJ187" s="180"/>
      <c r="POK187" s="180"/>
      <c r="POL187" s="180"/>
      <c r="POM187" s="180"/>
      <c r="PON187" s="75"/>
      <c r="POO187" s="66"/>
      <c r="POP187" s="180"/>
      <c r="POQ187" s="180"/>
      <c r="POR187" s="180"/>
      <c r="POS187" s="180"/>
      <c r="POT187" s="180"/>
      <c r="POU187" s="75"/>
      <c r="POV187" s="66"/>
      <c r="POW187" s="180"/>
      <c r="POX187" s="180"/>
      <c r="POY187" s="180"/>
      <c r="POZ187" s="180"/>
      <c r="PPA187" s="180"/>
      <c r="PPB187" s="75"/>
      <c r="PPC187" s="66"/>
      <c r="PPD187" s="180"/>
      <c r="PPE187" s="180"/>
      <c r="PPF187" s="180"/>
      <c r="PPG187" s="180"/>
      <c r="PPH187" s="180"/>
      <c r="PPI187" s="75"/>
      <c r="PPJ187" s="66"/>
      <c r="PPK187" s="180"/>
      <c r="PPL187" s="180"/>
      <c r="PPM187" s="180"/>
      <c r="PPN187" s="180"/>
      <c r="PPO187" s="180"/>
      <c r="PPP187" s="75"/>
      <c r="PPQ187" s="66"/>
      <c r="PPR187" s="180"/>
      <c r="PPS187" s="180"/>
      <c r="PPT187" s="180"/>
      <c r="PPU187" s="180"/>
      <c r="PPV187" s="180"/>
      <c r="PPW187" s="75"/>
      <c r="PPX187" s="66"/>
      <c r="PPY187" s="180"/>
      <c r="PPZ187" s="180"/>
      <c r="PQA187" s="180"/>
      <c r="PQB187" s="180"/>
      <c r="PQC187" s="180"/>
      <c r="PQD187" s="75"/>
      <c r="PQE187" s="66"/>
      <c r="PQF187" s="180"/>
      <c r="PQG187" s="180"/>
      <c r="PQH187" s="180"/>
      <c r="PQI187" s="180"/>
      <c r="PQJ187" s="180"/>
      <c r="PQK187" s="75"/>
      <c r="PQL187" s="66"/>
      <c r="PQM187" s="180"/>
      <c r="PQN187" s="180"/>
      <c r="PQO187" s="180"/>
      <c r="PQP187" s="180"/>
      <c r="PQQ187" s="180"/>
      <c r="PQR187" s="75"/>
      <c r="PQS187" s="66"/>
      <c r="PQT187" s="180"/>
      <c r="PQU187" s="180"/>
      <c r="PQV187" s="180"/>
      <c r="PQW187" s="180"/>
      <c r="PQX187" s="180"/>
      <c r="PQY187" s="75"/>
      <c r="PQZ187" s="66"/>
      <c r="PRA187" s="180"/>
      <c r="PRB187" s="180"/>
      <c r="PRC187" s="180"/>
      <c r="PRD187" s="180"/>
      <c r="PRE187" s="180"/>
      <c r="PRF187" s="75"/>
      <c r="PRG187" s="66"/>
      <c r="PRH187" s="180"/>
      <c r="PRI187" s="180"/>
      <c r="PRJ187" s="180"/>
      <c r="PRK187" s="180"/>
      <c r="PRL187" s="180"/>
      <c r="PRM187" s="75"/>
      <c r="PRN187" s="66"/>
      <c r="PRO187" s="180"/>
      <c r="PRP187" s="180"/>
      <c r="PRQ187" s="180"/>
      <c r="PRR187" s="180"/>
      <c r="PRS187" s="180"/>
      <c r="PRT187" s="75"/>
      <c r="PRU187" s="66"/>
      <c r="PRV187" s="180"/>
      <c r="PRW187" s="180"/>
      <c r="PRX187" s="180"/>
      <c r="PRY187" s="180"/>
      <c r="PRZ187" s="180"/>
      <c r="PSA187" s="75"/>
      <c r="PSB187" s="66"/>
      <c r="PSC187" s="180"/>
      <c r="PSD187" s="180"/>
      <c r="PSE187" s="180"/>
      <c r="PSF187" s="180"/>
      <c r="PSG187" s="180"/>
      <c r="PSH187" s="75"/>
      <c r="PSI187" s="66"/>
      <c r="PSJ187" s="180"/>
      <c r="PSK187" s="180"/>
      <c r="PSL187" s="180"/>
      <c r="PSM187" s="180"/>
      <c r="PSN187" s="180"/>
      <c r="PSO187" s="75"/>
      <c r="PSP187" s="66"/>
      <c r="PSQ187" s="180"/>
      <c r="PSR187" s="180"/>
      <c r="PSS187" s="180"/>
      <c r="PST187" s="180"/>
      <c r="PSU187" s="180"/>
      <c r="PSV187" s="75"/>
      <c r="PSW187" s="66"/>
      <c r="PSX187" s="180"/>
      <c r="PSY187" s="180"/>
      <c r="PSZ187" s="180"/>
      <c r="PTA187" s="180"/>
      <c r="PTB187" s="180"/>
      <c r="PTC187" s="75"/>
      <c r="PTD187" s="66"/>
      <c r="PTE187" s="180"/>
      <c r="PTF187" s="180"/>
      <c r="PTG187" s="180"/>
      <c r="PTH187" s="180"/>
      <c r="PTI187" s="180"/>
      <c r="PTJ187" s="75"/>
      <c r="PTK187" s="66"/>
      <c r="PTL187" s="180"/>
      <c r="PTM187" s="180"/>
      <c r="PTN187" s="180"/>
      <c r="PTO187" s="180"/>
      <c r="PTP187" s="180"/>
      <c r="PTQ187" s="75"/>
      <c r="PTR187" s="66"/>
      <c r="PTS187" s="180"/>
      <c r="PTT187" s="180"/>
      <c r="PTU187" s="180"/>
      <c r="PTV187" s="180"/>
      <c r="PTW187" s="180"/>
      <c r="PTX187" s="75"/>
      <c r="PTY187" s="66"/>
      <c r="PTZ187" s="180"/>
      <c r="PUA187" s="180"/>
      <c r="PUB187" s="180"/>
      <c r="PUC187" s="180"/>
      <c r="PUD187" s="180"/>
      <c r="PUE187" s="75"/>
      <c r="PUF187" s="66"/>
      <c r="PUG187" s="180"/>
      <c r="PUH187" s="180"/>
      <c r="PUI187" s="180"/>
      <c r="PUJ187" s="180"/>
      <c r="PUK187" s="180"/>
      <c r="PUL187" s="75"/>
      <c r="PUM187" s="66"/>
      <c r="PUN187" s="180"/>
      <c r="PUO187" s="180"/>
      <c r="PUP187" s="180"/>
      <c r="PUQ187" s="180"/>
      <c r="PUR187" s="180"/>
      <c r="PUS187" s="75"/>
      <c r="PUT187" s="66"/>
      <c r="PUU187" s="180"/>
      <c r="PUV187" s="180"/>
      <c r="PUW187" s="180"/>
      <c r="PUX187" s="180"/>
      <c r="PUY187" s="180"/>
      <c r="PUZ187" s="75"/>
      <c r="PVA187" s="66"/>
      <c r="PVB187" s="180"/>
      <c r="PVC187" s="180"/>
      <c r="PVD187" s="180"/>
      <c r="PVE187" s="180"/>
      <c r="PVF187" s="180"/>
      <c r="PVG187" s="75"/>
      <c r="PVH187" s="66"/>
      <c r="PVI187" s="180"/>
      <c r="PVJ187" s="180"/>
      <c r="PVK187" s="180"/>
      <c r="PVL187" s="180"/>
      <c r="PVM187" s="180"/>
      <c r="PVN187" s="75"/>
      <c r="PVO187" s="66"/>
      <c r="PVP187" s="180"/>
      <c r="PVQ187" s="180"/>
      <c r="PVR187" s="180"/>
      <c r="PVS187" s="180"/>
      <c r="PVT187" s="180"/>
      <c r="PVU187" s="75"/>
      <c r="PVV187" s="66"/>
      <c r="PVW187" s="180"/>
      <c r="PVX187" s="180"/>
      <c r="PVY187" s="180"/>
      <c r="PVZ187" s="180"/>
      <c r="PWA187" s="180"/>
      <c r="PWB187" s="75"/>
      <c r="PWC187" s="66"/>
      <c r="PWD187" s="180"/>
      <c r="PWE187" s="180"/>
      <c r="PWF187" s="180"/>
      <c r="PWG187" s="180"/>
      <c r="PWH187" s="180"/>
      <c r="PWI187" s="75"/>
      <c r="PWJ187" s="66"/>
      <c r="PWK187" s="180"/>
      <c r="PWL187" s="180"/>
      <c r="PWM187" s="180"/>
      <c r="PWN187" s="180"/>
      <c r="PWO187" s="180"/>
      <c r="PWP187" s="75"/>
      <c r="PWQ187" s="66"/>
      <c r="PWR187" s="180"/>
      <c r="PWS187" s="180"/>
      <c r="PWT187" s="180"/>
      <c r="PWU187" s="180"/>
      <c r="PWV187" s="180"/>
      <c r="PWW187" s="75"/>
      <c r="PWX187" s="66"/>
      <c r="PWY187" s="180"/>
      <c r="PWZ187" s="180"/>
      <c r="PXA187" s="180"/>
      <c r="PXB187" s="180"/>
      <c r="PXC187" s="180"/>
      <c r="PXD187" s="75"/>
      <c r="PXE187" s="66"/>
      <c r="PXF187" s="180"/>
      <c r="PXG187" s="180"/>
      <c r="PXH187" s="180"/>
      <c r="PXI187" s="180"/>
      <c r="PXJ187" s="180"/>
      <c r="PXK187" s="75"/>
      <c r="PXL187" s="66"/>
      <c r="PXM187" s="180"/>
      <c r="PXN187" s="180"/>
      <c r="PXO187" s="180"/>
      <c r="PXP187" s="180"/>
      <c r="PXQ187" s="180"/>
      <c r="PXR187" s="75"/>
      <c r="PXS187" s="66"/>
      <c r="PXT187" s="180"/>
      <c r="PXU187" s="180"/>
      <c r="PXV187" s="180"/>
      <c r="PXW187" s="180"/>
      <c r="PXX187" s="180"/>
      <c r="PXY187" s="75"/>
      <c r="PXZ187" s="66"/>
      <c r="PYA187" s="180"/>
      <c r="PYB187" s="180"/>
      <c r="PYC187" s="180"/>
      <c r="PYD187" s="180"/>
      <c r="PYE187" s="180"/>
      <c r="PYF187" s="75"/>
      <c r="PYG187" s="66"/>
      <c r="PYH187" s="180"/>
      <c r="PYI187" s="180"/>
      <c r="PYJ187" s="180"/>
      <c r="PYK187" s="180"/>
      <c r="PYL187" s="180"/>
      <c r="PYM187" s="75"/>
      <c r="PYN187" s="66"/>
      <c r="PYO187" s="180"/>
      <c r="PYP187" s="180"/>
      <c r="PYQ187" s="180"/>
      <c r="PYR187" s="180"/>
      <c r="PYS187" s="180"/>
      <c r="PYT187" s="75"/>
      <c r="PYU187" s="66"/>
      <c r="PYV187" s="180"/>
      <c r="PYW187" s="180"/>
      <c r="PYX187" s="180"/>
      <c r="PYY187" s="180"/>
      <c r="PYZ187" s="180"/>
      <c r="PZA187" s="75"/>
      <c r="PZB187" s="66"/>
      <c r="PZC187" s="180"/>
      <c r="PZD187" s="180"/>
      <c r="PZE187" s="180"/>
      <c r="PZF187" s="180"/>
      <c r="PZG187" s="180"/>
      <c r="PZH187" s="75"/>
      <c r="PZI187" s="66"/>
      <c r="PZJ187" s="180"/>
      <c r="PZK187" s="180"/>
      <c r="PZL187" s="180"/>
      <c r="PZM187" s="180"/>
      <c r="PZN187" s="180"/>
      <c r="PZO187" s="75"/>
      <c r="PZP187" s="66"/>
      <c r="PZQ187" s="180"/>
      <c r="PZR187" s="180"/>
      <c r="PZS187" s="180"/>
      <c r="PZT187" s="180"/>
      <c r="PZU187" s="180"/>
      <c r="PZV187" s="75"/>
      <c r="PZW187" s="66"/>
      <c r="PZX187" s="180"/>
      <c r="PZY187" s="180"/>
      <c r="PZZ187" s="180"/>
      <c r="QAA187" s="180"/>
      <c r="QAB187" s="180"/>
      <c r="QAC187" s="75"/>
      <c r="QAD187" s="66"/>
      <c r="QAE187" s="180"/>
      <c r="QAF187" s="180"/>
      <c r="QAG187" s="180"/>
      <c r="QAH187" s="180"/>
      <c r="QAI187" s="180"/>
      <c r="QAJ187" s="75"/>
      <c r="QAK187" s="66"/>
      <c r="QAL187" s="180"/>
      <c r="QAM187" s="180"/>
      <c r="QAN187" s="180"/>
      <c r="QAO187" s="180"/>
      <c r="QAP187" s="180"/>
      <c r="QAQ187" s="75"/>
      <c r="QAR187" s="66"/>
      <c r="QAS187" s="180"/>
      <c r="QAT187" s="180"/>
      <c r="QAU187" s="180"/>
      <c r="QAV187" s="180"/>
      <c r="QAW187" s="180"/>
      <c r="QAX187" s="75"/>
      <c r="QAY187" s="66"/>
      <c r="QAZ187" s="180"/>
      <c r="QBA187" s="180"/>
      <c r="QBB187" s="180"/>
      <c r="QBC187" s="180"/>
      <c r="QBD187" s="180"/>
      <c r="QBE187" s="75"/>
      <c r="QBF187" s="66"/>
      <c r="QBG187" s="180"/>
      <c r="QBH187" s="180"/>
      <c r="QBI187" s="180"/>
      <c r="QBJ187" s="180"/>
      <c r="QBK187" s="180"/>
      <c r="QBL187" s="75"/>
      <c r="QBM187" s="66"/>
      <c r="QBN187" s="180"/>
      <c r="QBO187" s="180"/>
      <c r="QBP187" s="180"/>
      <c r="QBQ187" s="180"/>
      <c r="QBR187" s="180"/>
      <c r="QBS187" s="75"/>
      <c r="QBT187" s="66"/>
      <c r="QBU187" s="180"/>
      <c r="QBV187" s="180"/>
      <c r="QBW187" s="180"/>
      <c r="QBX187" s="180"/>
      <c r="QBY187" s="180"/>
      <c r="QBZ187" s="75"/>
      <c r="QCA187" s="66"/>
      <c r="QCB187" s="180"/>
      <c r="QCC187" s="180"/>
      <c r="QCD187" s="180"/>
      <c r="QCE187" s="180"/>
      <c r="QCF187" s="180"/>
      <c r="QCG187" s="75"/>
      <c r="QCH187" s="66"/>
      <c r="QCI187" s="180"/>
      <c r="QCJ187" s="180"/>
      <c r="QCK187" s="180"/>
      <c r="QCL187" s="180"/>
      <c r="QCM187" s="180"/>
      <c r="QCN187" s="75"/>
      <c r="QCO187" s="66"/>
      <c r="QCP187" s="180"/>
      <c r="QCQ187" s="180"/>
      <c r="QCR187" s="180"/>
      <c r="QCS187" s="180"/>
      <c r="QCT187" s="180"/>
      <c r="QCU187" s="75"/>
      <c r="QCV187" s="66"/>
      <c r="QCW187" s="180"/>
      <c r="QCX187" s="180"/>
      <c r="QCY187" s="180"/>
      <c r="QCZ187" s="180"/>
      <c r="QDA187" s="180"/>
      <c r="QDB187" s="75"/>
      <c r="QDC187" s="66"/>
      <c r="QDD187" s="180"/>
      <c r="QDE187" s="180"/>
      <c r="QDF187" s="180"/>
      <c r="QDG187" s="180"/>
      <c r="QDH187" s="180"/>
      <c r="QDI187" s="75"/>
      <c r="QDJ187" s="66"/>
      <c r="QDK187" s="180"/>
      <c r="QDL187" s="180"/>
      <c r="QDM187" s="180"/>
      <c r="QDN187" s="180"/>
      <c r="QDO187" s="180"/>
      <c r="QDP187" s="75"/>
      <c r="QDQ187" s="66"/>
      <c r="QDR187" s="180"/>
      <c r="QDS187" s="180"/>
      <c r="QDT187" s="180"/>
      <c r="QDU187" s="180"/>
      <c r="QDV187" s="180"/>
      <c r="QDW187" s="75"/>
      <c r="QDX187" s="66"/>
      <c r="QDY187" s="180"/>
      <c r="QDZ187" s="180"/>
      <c r="QEA187" s="180"/>
      <c r="QEB187" s="180"/>
      <c r="QEC187" s="180"/>
      <c r="QED187" s="75"/>
      <c r="QEE187" s="66"/>
      <c r="QEF187" s="180"/>
      <c r="QEG187" s="180"/>
      <c r="QEH187" s="180"/>
      <c r="QEI187" s="180"/>
      <c r="QEJ187" s="180"/>
      <c r="QEK187" s="75"/>
      <c r="QEL187" s="66"/>
      <c r="QEM187" s="180"/>
      <c r="QEN187" s="180"/>
      <c r="QEO187" s="180"/>
      <c r="QEP187" s="180"/>
      <c r="QEQ187" s="180"/>
      <c r="QER187" s="75"/>
      <c r="QES187" s="66"/>
      <c r="QET187" s="180"/>
      <c r="QEU187" s="180"/>
      <c r="QEV187" s="180"/>
      <c r="QEW187" s="180"/>
      <c r="QEX187" s="180"/>
      <c r="QEY187" s="75"/>
      <c r="QEZ187" s="66"/>
      <c r="QFA187" s="180"/>
      <c r="QFB187" s="180"/>
      <c r="QFC187" s="180"/>
      <c r="QFD187" s="180"/>
      <c r="QFE187" s="180"/>
      <c r="QFF187" s="75"/>
      <c r="QFG187" s="66"/>
      <c r="QFH187" s="180"/>
      <c r="QFI187" s="180"/>
      <c r="QFJ187" s="180"/>
      <c r="QFK187" s="180"/>
      <c r="QFL187" s="180"/>
      <c r="QFM187" s="75"/>
      <c r="QFN187" s="66"/>
      <c r="QFO187" s="180"/>
      <c r="QFP187" s="180"/>
      <c r="QFQ187" s="180"/>
      <c r="QFR187" s="180"/>
      <c r="QFS187" s="180"/>
      <c r="QFT187" s="75"/>
      <c r="QFU187" s="66"/>
      <c r="QFV187" s="180"/>
      <c r="QFW187" s="180"/>
      <c r="QFX187" s="180"/>
      <c r="QFY187" s="180"/>
      <c r="QFZ187" s="180"/>
      <c r="QGA187" s="75"/>
      <c r="QGB187" s="66"/>
      <c r="QGC187" s="180"/>
      <c r="QGD187" s="180"/>
      <c r="QGE187" s="180"/>
      <c r="QGF187" s="180"/>
      <c r="QGG187" s="180"/>
      <c r="QGH187" s="75"/>
      <c r="QGI187" s="66"/>
      <c r="QGJ187" s="180"/>
      <c r="QGK187" s="180"/>
      <c r="QGL187" s="180"/>
      <c r="QGM187" s="180"/>
      <c r="QGN187" s="180"/>
      <c r="QGO187" s="75"/>
      <c r="QGP187" s="66"/>
      <c r="QGQ187" s="180"/>
      <c r="QGR187" s="180"/>
      <c r="QGS187" s="180"/>
      <c r="QGT187" s="180"/>
      <c r="QGU187" s="180"/>
      <c r="QGV187" s="75"/>
      <c r="QGW187" s="66"/>
      <c r="QGX187" s="180"/>
      <c r="QGY187" s="180"/>
      <c r="QGZ187" s="180"/>
      <c r="QHA187" s="180"/>
      <c r="QHB187" s="180"/>
      <c r="QHC187" s="75"/>
      <c r="QHD187" s="66"/>
      <c r="QHE187" s="180"/>
      <c r="QHF187" s="180"/>
      <c r="QHG187" s="180"/>
      <c r="QHH187" s="180"/>
      <c r="QHI187" s="180"/>
      <c r="QHJ187" s="75"/>
      <c r="QHK187" s="66"/>
      <c r="QHL187" s="180"/>
      <c r="QHM187" s="180"/>
      <c r="QHN187" s="180"/>
      <c r="QHO187" s="180"/>
      <c r="QHP187" s="180"/>
      <c r="QHQ187" s="75"/>
      <c r="QHR187" s="66"/>
      <c r="QHS187" s="180"/>
      <c r="QHT187" s="180"/>
      <c r="QHU187" s="180"/>
      <c r="QHV187" s="180"/>
      <c r="QHW187" s="180"/>
      <c r="QHX187" s="75"/>
      <c r="QHY187" s="66"/>
      <c r="QHZ187" s="180"/>
      <c r="QIA187" s="180"/>
      <c r="QIB187" s="180"/>
      <c r="QIC187" s="180"/>
      <c r="QID187" s="180"/>
      <c r="QIE187" s="75"/>
      <c r="QIF187" s="66"/>
      <c r="QIG187" s="180"/>
      <c r="QIH187" s="180"/>
      <c r="QII187" s="180"/>
      <c r="QIJ187" s="180"/>
      <c r="QIK187" s="180"/>
      <c r="QIL187" s="75"/>
      <c r="QIM187" s="66"/>
      <c r="QIN187" s="180"/>
      <c r="QIO187" s="180"/>
      <c r="QIP187" s="180"/>
      <c r="QIQ187" s="180"/>
      <c r="QIR187" s="180"/>
      <c r="QIS187" s="75"/>
      <c r="QIT187" s="66"/>
      <c r="QIU187" s="180"/>
      <c r="QIV187" s="180"/>
      <c r="QIW187" s="180"/>
      <c r="QIX187" s="180"/>
      <c r="QIY187" s="180"/>
      <c r="QIZ187" s="75"/>
      <c r="QJA187" s="66"/>
      <c r="QJB187" s="180"/>
      <c r="QJC187" s="180"/>
      <c r="QJD187" s="180"/>
      <c r="QJE187" s="180"/>
      <c r="QJF187" s="180"/>
      <c r="QJG187" s="75"/>
      <c r="QJH187" s="66"/>
      <c r="QJI187" s="180"/>
      <c r="QJJ187" s="180"/>
      <c r="QJK187" s="180"/>
      <c r="QJL187" s="180"/>
      <c r="QJM187" s="180"/>
      <c r="QJN187" s="75"/>
      <c r="QJO187" s="66"/>
      <c r="QJP187" s="180"/>
      <c r="QJQ187" s="180"/>
      <c r="QJR187" s="180"/>
      <c r="QJS187" s="180"/>
      <c r="QJT187" s="180"/>
      <c r="QJU187" s="75"/>
      <c r="QJV187" s="66"/>
      <c r="QJW187" s="180"/>
      <c r="QJX187" s="180"/>
      <c r="QJY187" s="180"/>
      <c r="QJZ187" s="180"/>
      <c r="QKA187" s="180"/>
      <c r="QKB187" s="75"/>
      <c r="QKC187" s="66"/>
      <c r="QKD187" s="180"/>
      <c r="QKE187" s="180"/>
      <c r="QKF187" s="180"/>
      <c r="QKG187" s="180"/>
      <c r="QKH187" s="180"/>
      <c r="QKI187" s="75"/>
      <c r="QKJ187" s="66"/>
      <c r="QKK187" s="180"/>
      <c r="QKL187" s="180"/>
      <c r="QKM187" s="180"/>
      <c r="QKN187" s="180"/>
      <c r="QKO187" s="180"/>
      <c r="QKP187" s="75"/>
      <c r="QKQ187" s="66"/>
      <c r="QKR187" s="180"/>
      <c r="QKS187" s="180"/>
      <c r="QKT187" s="180"/>
      <c r="QKU187" s="180"/>
      <c r="QKV187" s="180"/>
      <c r="QKW187" s="75"/>
      <c r="QKX187" s="66"/>
      <c r="QKY187" s="180"/>
      <c r="QKZ187" s="180"/>
      <c r="QLA187" s="180"/>
      <c r="QLB187" s="180"/>
      <c r="QLC187" s="180"/>
      <c r="QLD187" s="75"/>
      <c r="QLE187" s="66"/>
      <c r="QLF187" s="180"/>
      <c r="QLG187" s="180"/>
      <c r="QLH187" s="180"/>
      <c r="QLI187" s="180"/>
      <c r="QLJ187" s="180"/>
      <c r="QLK187" s="75"/>
      <c r="QLL187" s="66"/>
      <c r="QLM187" s="180"/>
      <c r="QLN187" s="180"/>
      <c r="QLO187" s="180"/>
      <c r="QLP187" s="180"/>
      <c r="QLQ187" s="180"/>
      <c r="QLR187" s="75"/>
      <c r="QLS187" s="66"/>
      <c r="QLT187" s="180"/>
      <c r="QLU187" s="180"/>
      <c r="QLV187" s="180"/>
      <c r="QLW187" s="180"/>
      <c r="QLX187" s="180"/>
      <c r="QLY187" s="75"/>
      <c r="QLZ187" s="66"/>
      <c r="QMA187" s="180"/>
      <c r="QMB187" s="180"/>
      <c r="QMC187" s="180"/>
      <c r="QMD187" s="180"/>
      <c r="QME187" s="180"/>
      <c r="QMF187" s="75"/>
      <c r="QMG187" s="66"/>
      <c r="QMH187" s="180"/>
      <c r="QMI187" s="180"/>
      <c r="QMJ187" s="180"/>
      <c r="QMK187" s="180"/>
      <c r="QML187" s="180"/>
      <c r="QMM187" s="75"/>
      <c r="QMN187" s="66"/>
      <c r="QMO187" s="180"/>
      <c r="QMP187" s="180"/>
      <c r="QMQ187" s="180"/>
      <c r="QMR187" s="180"/>
      <c r="QMS187" s="180"/>
      <c r="QMT187" s="75"/>
      <c r="QMU187" s="66"/>
      <c r="QMV187" s="180"/>
      <c r="QMW187" s="180"/>
      <c r="QMX187" s="180"/>
      <c r="QMY187" s="180"/>
      <c r="QMZ187" s="180"/>
      <c r="QNA187" s="75"/>
      <c r="QNB187" s="66"/>
      <c r="QNC187" s="180"/>
      <c r="QND187" s="180"/>
      <c r="QNE187" s="180"/>
      <c r="QNF187" s="180"/>
      <c r="QNG187" s="180"/>
      <c r="QNH187" s="75"/>
      <c r="QNI187" s="66"/>
      <c r="QNJ187" s="180"/>
      <c r="QNK187" s="180"/>
      <c r="QNL187" s="180"/>
      <c r="QNM187" s="180"/>
      <c r="QNN187" s="180"/>
      <c r="QNO187" s="75"/>
      <c r="QNP187" s="66"/>
      <c r="QNQ187" s="180"/>
      <c r="QNR187" s="180"/>
      <c r="QNS187" s="180"/>
      <c r="QNT187" s="180"/>
      <c r="QNU187" s="180"/>
      <c r="QNV187" s="75"/>
      <c r="QNW187" s="66"/>
      <c r="QNX187" s="180"/>
      <c r="QNY187" s="180"/>
      <c r="QNZ187" s="180"/>
      <c r="QOA187" s="180"/>
      <c r="QOB187" s="180"/>
      <c r="QOC187" s="75"/>
      <c r="QOD187" s="66"/>
      <c r="QOE187" s="180"/>
      <c r="QOF187" s="180"/>
      <c r="QOG187" s="180"/>
      <c r="QOH187" s="180"/>
      <c r="QOI187" s="180"/>
      <c r="QOJ187" s="75"/>
      <c r="QOK187" s="66"/>
      <c r="QOL187" s="180"/>
      <c r="QOM187" s="180"/>
      <c r="QON187" s="180"/>
      <c r="QOO187" s="180"/>
      <c r="QOP187" s="180"/>
      <c r="QOQ187" s="75"/>
      <c r="QOR187" s="66"/>
      <c r="QOS187" s="180"/>
      <c r="QOT187" s="180"/>
      <c r="QOU187" s="180"/>
      <c r="QOV187" s="180"/>
      <c r="QOW187" s="180"/>
      <c r="QOX187" s="75"/>
      <c r="QOY187" s="66"/>
      <c r="QOZ187" s="180"/>
      <c r="QPA187" s="180"/>
      <c r="QPB187" s="180"/>
      <c r="QPC187" s="180"/>
      <c r="QPD187" s="180"/>
      <c r="QPE187" s="75"/>
      <c r="QPF187" s="66"/>
      <c r="QPG187" s="180"/>
      <c r="QPH187" s="180"/>
      <c r="QPI187" s="180"/>
      <c r="QPJ187" s="180"/>
      <c r="QPK187" s="180"/>
      <c r="QPL187" s="75"/>
      <c r="QPM187" s="66"/>
      <c r="QPN187" s="180"/>
      <c r="QPO187" s="180"/>
      <c r="QPP187" s="180"/>
      <c r="QPQ187" s="180"/>
      <c r="QPR187" s="180"/>
      <c r="QPS187" s="75"/>
      <c r="QPT187" s="66"/>
      <c r="QPU187" s="180"/>
      <c r="QPV187" s="180"/>
      <c r="QPW187" s="180"/>
      <c r="QPX187" s="180"/>
      <c r="QPY187" s="180"/>
      <c r="QPZ187" s="75"/>
      <c r="QQA187" s="66"/>
      <c r="QQB187" s="180"/>
      <c r="QQC187" s="180"/>
      <c r="QQD187" s="180"/>
      <c r="QQE187" s="180"/>
      <c r="QQF187" s="180"/>
      <c r="QQG187" s="75"/>
      <c r="QQH187" s="66"/>
      <c r="QQI187" s="180"/>
      <c r="QQJ187" s="180"/>
      <c r="QQK187" s="180"/>
      <c r="QQL187" s="180"/>
      <c r="QQM187" s="180"/>
      <c r="QQN187" s="75"/>
      <c r="QQO187" s="66"/>
      <c r="QQP187" s="180"/>
      <c r="QQQ187" s="180"/>
      <c r="QQR187" s="180"/>
      <c r="QQS187" s="180"/>
      <c r="QQT187" s="180"/>
      <c r="QQU187" s="75"/>
      <c r="QQV187" s="66"/>
      <c r="QQW187" s="180"/>
      <c r="QQX187" s="180"/>
      <c r="QQY187" s="180"/>
      <c r="QQZ187" s="180"/>
      <c r="QRA187" s="180"/>
      <c r="QRB187" s="75"/>
      <c r="QRC187" s="66"/>
      <c r="QRD187" s="180"/>
      <c r="QRE187" s="180"/>
      <c r="QRF187" s="180"/>
      <c r="QRG187" s="180"/>
      <c r="QRH187" s="180"/>
      <c r="QRI187" s="75"/>
      <c r="QRJ187" s="66"/>
      <c r="QRK187" s="180"/>
      <c r="QRL187" s="180"/>
      <c r="QRM187" s="180"/>
      <c r="QRN187" s="180"/>
      <c r="QRO187" s="180"/>
      <c r="QRP187" s="75"/>
      <c r="QRQ187" s="66"/>
      <c r="QRR187" s="180"/>
      <c r="QRS187" s="180"/>
      <c r="QRT187" s="180"/>
      <c r="QRU187" s="180"/>
      <c r="QRV187" s="180"/>
      <c r="QRW187" s="75"/>
      <c r="QRX187" s="66"/>
      <c r="QRY187" s="180"/>
      <c r="QRZ187" s="180"/>
      <c r="QSA187" s="180"/>
      <c r="QSB187" s="180"/>
      <c r="QSC187" s="180"/>
      <c r="QSD187" s="75"/>
      <c r="QSE187" s="66"/>
      <c r="QSF187" s="180"/>
      <c r="QSG187" s="180"/>
      <c r="QSH187" s="180"/>
      <c r="QSI187" s="180"/>
      <c r="QSJ187" s="180"/>
      <c r="QSK187" s="75"/>
      <c r="QSL187" s="66"/>
      <c r="QSM187" s="180"/>
      <c r="QSN187" s="180"/>
      <c r="QSO187" s="180"/>
      <c r="QSP187" s="180"/>
      <c r="QSQ187" s="180"/>
      <c r="QSR187" s="75"/>
      <c r="QSS187" s="66"/>
      <c r="QST187" s="180"/>
      <c r="QSU187" s="180"/>
      <c r="QSV187" s="180"/>
      <c r="QSW187" s="180"/>
      <c r="QSX187" s="180"/>
      <c r="QSY187" s="75"/>
      <c r="QSZ187" s="66"/>
      <c r="QTA187" s="180"/>
      <c r="QTB187" s="180"/>
      <c r="QTC187" s="180"/>
      <c r="QTD187" s="180"/>
      <c r="QTE187" s="180"/>
      <c r="QTF187" s="75"/>
      <c r="QTG187" s="66"/>
      <c r="QTH187" s="180"/>
      <c r="QTI187" s="180"/>
      <c r="QTJ187" s="180"/>
      <c r="QTK187" s="180"/>
      <c r="QTL187" s="180"/>
      <c r="QTM187" s="75"/>
      <c r="QTN187" s="66"/>
      <c r="QTO187" s="180"/>
      <c r="QTP187" s="180"/>
      <c r="QTQ187" s="180"/>
      <c r="QTR187" s="180"/>
      <c r="QTS187" s="180"/>
      <c r="QTT187" s="75"/>
      <c r="QTU187" s="66"/>
      <c r="QTV187" s="180"/>
      <c r="QTW187" s="180"/>
      <c r="QTX187" s="180"/>
      <c r="QTY187" s="180"/>
      <c r="QTZ187" s="180"/>
      <c r="QUA187" s="75"/>
      <c r="QUB187" s="66"/>
      <c r="QUC187" s="180"/>
      <c r="QUD187" s="180"/>
      <c r="QUE187" s="180"/>
      <c r="QUF187" s="180"/>
      <c r="QUG187" s="180"/>
      <c r="QUH187" s="75"/>
      <c r="QUI187" s="66"/>
      <c r="QUJ187" s="180"/>
      <c r="QUK187" s="180"/>
      <c r="QUL187" s="180"/>
      <c r="QUM187" s="180"/>
      <c r="QUN187" s="180"/>
      <c r="QUO187" s="75"/>
      <c r="QUP187" s="66"/>
      <c r="QUQ187" s="180"/>
      <c r="QUR187" s="180"/>
      <c r="QUS187" s="180"/>
      <c r="QUT187" s="180"/>
      <c r="QUU187" s="180"/>
      <c r="QUV187" s="75"/>
      <c r="QUW187" s="66"/>
      <c r="QUX187" s="180"/>
      <c r="QUY187" s="180"/>
      <c r="QUZ187" s="180"/>
      <c r="QVA187" s="180"/>
      <c r="QVB187" s="180"/>
      <c r="QVC187" s="75"/>
      <c r="QVD187" s="66"/>
      <c r="QVE187" s="180"/>
      <c r="QVF187" s="180"/>
      <c r="QVG187" s="180"/>
      <c r="QVH187" s="180"/>
      <c r="QVI187" s="180"/>
      <c r="QVJ187" s="75"/>
      <c r="QVK187" s="66"/>
      <c r="QVL187" s="180"/>
      <c r="QVM187" s="180"/>
      <c r="QVN187" s="180"/>
      <c r="QVO187" s="180"/>
      <c r="QVP187" s="180"/>
      <c r="QVQ187" s="75"/>
      <c r="QVR187" s="66"/>
      <c r="QVS187" s="180"/>
      <c r="QVT187" s="180"/>
      <c r="QVU187" s="180"/>
      <c r="QVV187" s="180"/>
      <c r="QVW187" s="180"/>
      <c r="QVX187" s="75"/>
      <c r="QVY187" s="66"/>
      <c r="QVZ187" s="180"/>
      <c r="QWA187" s="180"/>
      <c r="QWB187" s="180"/>
      <c r="QWC187" s="180"/>
      <c r="QWD187" s="180"/>
      <c r="QWE187" s="75"/>
      <c r="QWF187" s="66"/>
      <c r="QWG187" s="180"/>
      <c r="QWH187" s="180"/>
      <c r="QWI187" s="180"/>
      <c r="QWJ187" s="180"/>
      <c r="QWK187" s="180"/>
      <c r="QWL187" s="75"/>
      <c r="QWM187" s="66"/>
      <c r="QWN187" s="180"/>
      <c r="QWO187" s="180"/>
      <c r="QWP187" s="180"/>
      <c r="QWQ187" s="180"/>
      <c r="QWR187" s="180"/>
      <c r="QWS187" s="75"/>
      <c r="QWT187" s="66"/>
      <c r="QWU187" s="180"/>
      <c r="QWV187" s="180"/>
      <c r="QWW187" s="180"/>
      <c r="QWX187" s="180"/>
      <c r="QWY187" s="180"/>
      <c r="QWZ187" s="75"/>
      <c r="QXA187" s="66"/>
      <c r="QXB187" s="180"/>
      <c r="QXC187" s="180"/>
      <c r="QXD187" s="180"/>
      <c r="QXE187" s="180"/>
      <c r="QXF187" s="180"/>
      <c r="QXG187" s="75"/>
      <c r="QXH187" s="66"/>
      <c r="QXI187" s="180"/>
      <c r="QXJ187" s="180"/>
      <c r="QXK187" s="180"/>
      <c r="QXL187" s="180"/>
      <c r="QXM187" s="180"/>
      <c r="QXN187" s="75"/>
      <c r="QXO187" s="66"/>
      <c r="QXP187" s="180"/>
      <c r="QXQ187" s="180"/>
      <c r="QXR187" s="180"/>
      <c r="QXS187" s="180"/>
      <c r="QXT187" s="180"/>
      <c r="QXU187" s="75"/>
      <c r="QXV187" s="66"/>
      <c r="QXW187" s="180"/>
      <c r="QXX187" s="180"/>
      <c r="QXY187" s="180"/>
      <c r="QXZ187" s="180"/>
      <c r="QYA187" s="180"/>
      <c r="QYB187" s="75"/>
      <c r="QYC187" s="66"/>
      <c r="QYD187" s="180"/>
      <c r="QYE187" s="180"/>
      <c r="QYF187" s="180"/>
      <c r="QYG187" s="180"/>
      <c r="QYH187" s="180"/>
      <c r="QYI187" s="75"/>
      <c r="QYJ187" s="66"/>
      <c r="QYK187" s="180"/>
      <c r="QYL187" s="180"/>
      <c r="QYM187" s="180"/>
      <c r="QYN187" s="180"/>
      <c r="QYO187" s="180"/>
      <c r="QYP187" s="75"/>
      <c r="QYQ187" s="66"/>
      <c r="QYR187" s="180"/>
      <c r="QYS187" s="180"/>
      <c r="QYT187" s="180"/>
      <c r="QYU187" s="180"/>
      <c r="QYV187" s="180"/>
      <c r="QYW187" s="75"/>
      <c r="QYX187" s="66"/>
      <c r="QYY187" s="180"/>
      <c r="QYZ187" s="180"/>
      <c r="QZA187" s="180"/>
      <c r="QZB187" s="180"/>
      <c r="QZC187" s="180"/>
      <c r="QZD187" s="75"/>
      <c r="QZE187" s="66"/>
      <c r="QZF187" s="180"/>
      <c r="QZG187" s="180"/>
      <c r="QZH187" s="180"/>
      <c r="QZI187" s="180"/>
      <c r="QZJ187" s="180"/>
      <c r="QZK187" s="75"/>
      <c r="QZL187" s="66"/>
      <c r="QZM187" s="180"/>
      <c r="QZN187" s="180"/>
      <c r="QZO187" s="180"/>
      <c r="QZP187" s="180"/>
      <c r="QZQ187" s="180"/>
      <c r="QZR187" s="75"/>
      <c r="QZS187" s="66"/>
      <c r="QZT187" s="180"/>
      <c r="QZU187" s="180"/>
      <c r="QZV187" s="180"/>
      <c r="QZW187" s="180"/>
      <c r="QZX187" s="180"/>
      <c r="QZY187" s="75"/>
      <c r="QZZ187" s="66"/>
      <c r="RAA187" s="180"/>
      <c r="RAB187" s="180"/>
      <c r="RAC187" s="180"/>
      <c r="RAD187" s="180"/>
      <c r="RAE187" s="180"/>
      <c r="RAF187" s="75"/>
      <c r="RAG187" s="66"/>
      <c r="RAH187" s="180"/>
      <c r="RAI187" s="180"/>
      <c r="RAJ187" s="180"/>
      <c r="RAK187" s="180"/>
      <c r="RAL187" s="180"/>
      <c r="RAM187" s="75"/>
      <c r="RAN187" s="66"/>
      <c r="RAO187" s="180"/>
      <c r="RAP187" s="180"/>
      <c r="RAQ187" s="180"/>
      <c r="RAR187" s="180"/>
      <c r="RAS187" s="180"/>
      <c r="RAT187" s="75"/>
      <c r="RAU187" s="66"/>
      <c r="RAV187" s="180"/>
      <c r="RAW187" s="180"/>
      <c r="RAX187" s="180"/>
      <c r="RAY187" s="180"/>
      <c r="RAZ187" s="180"/>
      <c r="RBA187" s="75"/>
      <c r="RBB187" s="66"/>
      <c r="RBC187" s="180"/>
      <c r="RBD187" s="180"/>
      <c r="RBE187" s="180"/>
      <c r="RBF187" s="180"/>
      <c r="RBG187" s="180"/>
      <c r="RBH187" s="75"/>
      <c r="RBI187" s="66"/>
      <c r="RBJ187" s="180"/>
      <c r="RBK187" s="180"/>
      <c r="RBL187" s="180"/>
      <c r="RBM187" s="180"/>
      <c r="RBN187" s="180"/>
      <c r="RBO187" s="75"/>
      <c r="RBP187" s="66"/>
      <c r="RBQ187" s="180"/>
      <c r="RBR187" s="180"/>
      <c r="RBS187" s="180"/>
      <c r="RBT187" s="180"/>
      <c r="RBU187" s="180"/>
      <c r="RBV187" s="75"/>
      <c r="RBW187" s="66"/>
      <c r="RBX187" s="180"/>
      <c r="RBY187" s="180"/>
      <c r="RBZ187" s="180"/>
      <c r="RCA187" s="180"/>
      <c r="RCB187" s="180"/>
      <c r="RCC187" s="75"/>
      <c r="RCD187" s="66"/>
      <c r="RCE187" s="180"/>
      <c r="RCF187" s="180"/>
      <c r="RCG187" s="180"/>
      <c r="RCH187" s="180"/>
      <c r="RCI187" s="180"/>
      <c r="RCJ187" s="75"/>
      <c r="RCK187" s="66"/>
      <c r="RCL187" s="180"/>
      <c r="RCM187" s="180"/>
      <c r="RCN187" s="180"/>
      <c r="RCO187" s="180"/>
      <c r="RCP187" s="180"/>
      <c r="RCQ187" s="75"/>
      <c r="RCR187" s="66"/>
      <c r="RCS187" s="180"/>
      <c r="RCT187" s="180"/>
      <c r="RCU187" s="180"/>
      <c r="RCV187" s="180"/>
      <c r="RCW187" s="180"/>
      <c r="RCX187" s="75"/>
      <c r="RCY187" s="66"/>
      <c r="RCZ187" s="180"/>
      <c r="RDA187" s="180"/>
      <c r="RDB187" s="180"/>
      <c r="RDC187" s="180"/>
      <c r="RDD187" s="180"/>
      <c r="RDE187" s="75"/>
      <c r="RDF187" s="66"/>
      <c r="RDG187" s="180"/>
      <c r="RDH187" s="180"/>
      <c r="RDI187" s="180"/>
      <c r="RDJ187" s="180"/>
      <c r="RDK187" s="180"/>
      <c r="RDL187" s="75"/>
      <c r="RDM187" s="66"/>
      <c r="RDN187" s="180"/>
      <c r="RDO187" s="180"/>
      <c r="RDP187" s="180"/>
      <c r="RDQ187" s="180"/>
      <c r="RDR187" s="180"/>
      <c r="RDS187" s="75"/>
      <c r="RDT187" s="66"/>
      <c r="RDU187" s="180"/>
      <c r="RDV187" s="180"/>
      <c r="RDW187" s="180"/>
      <c r="RDX187" s="180"/>
      <c r="RDY187" s="180"/>
      <c r="RDZ187" s="75"/>
      <c r="REA187" s="66"/>
      <c r="REB187" s="180"/>
      <c r="REC187" s="180"/>
      <c r="RED187" s="180"/>
      <c r="REE187" s="180"/>
      <c r="REF187" s="180"/>
      <c r="REG187" s="75"/>
      <c r="REH187" s="66"/>
      <c r="REI187" s="180"/>
      <c r="REJ187" s="180"/>
      <c r="REK187" s="180"/>
      <c r="REL187" s="180"/>
      <c r="REM187" s="180"/>
      <c r="REN187" s="75"/>
      <c r="REO187" s="66"/>
      <c r="REP187" s="180"/>
      <c r="REQ187" s="180"/>
      <c r="RER187" s="180"/>
      <c r="RES187" s="180"/>
      <c r="RET187" s="180"/>
      <c r="REU187" s="75"/>
      <c r="REV187" s="66"/>
      <c r="REW187" s="180"/>
      <c r="REX187" s="180"/>
      <c r="REY187" s="180"/>
      <c r="REZ187" s="180"/>
      <c r="RFA187" s="180"/>
      <c r="RFB187" s="75"/>
      <c r="RFC187" s="66"/>
      <c r="RFD187" s="180"/>
      <c r="RFE187" s="180"/>
      <c r="RFF187" s="180"/>
      <c r="RFG187" s="180"/>
      <c r="RFH187" s="180"/>
      <c r="RFI187" s="75"/>
      <c r="RFJ187" s="66"/>
      <c r="RFK187" s="180"/>
      <c r="RFL187" s="180"/>
      <c r="RFM187" s="180"/>
      <c r="RFN187" s="180"/>
      <c r="RFO187" s="180"/>
      <c r="RFP187" s="75"/>
      <c r="RFQ187" s="66"/>
      <c r="RFR187" s="180"/>
      <c r="RFS187" s="180"/>
      <c r="RFT187" s="180"/>
      <c r="RFU187" s="180"/>
      <c r="RFV187" s="180"/>
      <c r="RFW187" s="75"/>
      <c r="RFX187" s="66"/>
      <c r="RFY187" s="180"/>
      <c r="RFZ187" s="180"/>
      <c r="RGA187" s="180"/>
      <c r="RGB187" s="180"/>
      <c r="RGC187" s="180"/>
      <c r="RGD187" s="75"/>
      <c r="RGE187" s="66"/>
      <c r="RGF187" s="180"/>
      <c r="RGG187" s="180"/>
      <c r="RGH187" s="180"/>
      <c r="RGI187" s="180"/>
      <c r="RGJ187" s="180"/>
      <c r="RGK187" s="75"/>
      <c r="RGL187" s="66"/>
      <c r="RGM187" s="180"/>
      <c r="RGN187" s="180"/>
      <c r="RGO187" s="180"/>
      <c r="RGP187" s="180"/>
      <c r="RGQ187" s="180"/>
      <c r="RGR187" s="75"/>
      <c r="RGS187" s="66"/>
      <c r="RGT187" s="180"/>
      <c r="RGU187" s="180"/>
      <c r="RGV187" s="180"/>
      <c r="RGW187" s="180"/>
      <c r="RGX187" s="180"/>
      <c r="RGY187" s="75"/>
      <c r="RGZ187" s="66"/>
      <c r="RHA187" s="180"/>
      <c r="RHB187" s="180"/>
      <c r="RHC187" s="180"/>
      <c r="RHD187" s="180"/>
      <c r="RHE187" s="180"/>
      <c r="RHF187" s="75"/>
      <c r="RHG187" s="66"/>
      <c r="RHH187" s="180"/>
      <c r="RHI187" s="180"/>
      <c r="RHJ187" s="180"/>
      <c r="RHK187" s="180"/>
      <c r="RHL187" s="180"/>
      <c r="RHM187" s="75"/>
      <c r="RHN187" s="66"/>
      <c r="RHO187" s="180"/>
      <c r="RHP187" s="180"/>
      <c r="RHQ187" s="180"/>
      <c r="RHR187" s="180"/>
      <c r="RHS187" s="180"/>
      <c r="RHT187" s="75"/>
      <c r="RHU187" s="66"/>
      <c r="RHV187" s="180"/>
      <c r="RHW187" s="180"/>
      <c r="RHX187" s="180"/>
      <c r="RHY187" s="180"/>
      <c r="RHZ187" s="180"/>
      <c r="RIA187" s="75"/>
      <c r="RIB187" s="66"/>
      <c r="RIC187" s="180"/>
      <c r="RID187" s="180"/>
      <c r="RIE187" s="180"/>
      <c r="RIF187" s="180"/>
      <c r="RIG187" s="180"/>
      <c r="RIH187" s="75"/>
      <c r="RII187" s="66"/>
      <c r="RIJ187" s="180"/>
      <c r="RIK187" s="180"/>
      <c r="RIL187" s="180"/>
      <c r="RIM187" s="180"/>
      <c r="RIN187" s="180"/>
      <c r="RIO187" s="75"/>
      <c r="RIP187" s="66"/>
      <c r="RIQ187" s="180"/>
      <c r="RIR187" s="180"/>
      <c r="RIS187" s="180"/>
      <c r="RIT187" s="180"/>
      <c r="RIU187" s="180"/>
      <c r="RIV187" s="75"/>
      <c r="RIW187" s="66"/>
      <c r="RIX187" s="180"/>
      <c r="RIY187" s="180"/>
      <c r="RIZ187" s="180"/>
      <c r="RJA187" s="180"/>
      <c r="RJB187" s="180"/>
      <c r="RJC187" s="75"/>
      <c r="RJD187" s="66"/>
      <c r="RJE187" s="180"/>
      <c r="RJF187" s="180"/>
      <c r="RJG187" s="180"/>
      <c r="RJH187" s="180"/>
      <c r="RJI187" s="180"/>
      <c r="RJJ187" s="75"/>
      <c r="RJK187" s="66"/>
      <c r="RJL187" s="180"/>
      <c r="RJM187" s="180"/>
      <c r="RJN187" s="180"/>
      <c r="RJO187" s="180"/>
      <c r="RJP187" s="180"/>
      <c r="RJQ187" s="75"/>
      <c r="RJR187" s="66"/>
      <c r="RJS187" s="180"/>
      <c r="RJT187" s="180"/>
      <c r="RJU187" s="180"/>
      <c r="RJV187" s="180"/>
      <c r="RJW187" s="180"/>
      <c r="RJX187" s="75"/>
      <c r="RJY187" s="66"/>
      <c r="RJZ187" s="180"/>
      <c r="RKA187" s="180"/>
      <c r="RKB187" s="180"/>
      <c r="RKC187" s="180"/>
      <c r="RKD187" s="180"/>
      <c r="RKE187" s="75"/>
      <c r="RKF187" s="66"/>
      <c r="RKG187" s="180"/>
      <c r="RKH187" s="180"/>
      <c r="RKI187" s="180"/>
      <c r="RKJ187" s="180"/>
      <c r="RKK187" s="180"/>
      <c r="RKL187" s="75"/>
      <c r="RKM187" s="66"/>
      <c r="RKN187" s="180"/>
      <c r="RKO187" s="180"/>
      <c r="RKP187" s="180"/>
      <c r="RKQ187" s="180"/>
      <c r="RKR187" s="180"/>
      <c r="RKS187" s="75"/>
      <c r="RKT187" s="66"/>
      <c r="RKU187" s="180"/>
      <c r="RKV187" s="180"/>
      <c r="RKW187" s="180"/>
      <c r="RKX187" s="180"/>
      <c r="RKY187" s="180"/>
      <c r="RKZ187" s="75"/>
      <c r="RLA187" s="66"/>
      <c r="RLB187" s="180"/>
      <c r="RLC187" s="180"/>
      <c r="RLD187" s="180"/>
      <c r="RLE187" s="180"/>
      <c r="RLF187" s="180"/>
      <c r="RLG187" s="75"/>
      <c r="RLH187" s="66"/>
      <c r="RLI187" s="180"/>
      <c r="RLJ187" s="180"/>
      <c r="RLK187" s="180"/>
      <c r="RLL187" s="180"/>
      <c r="RLM187" s="180"/>
      <c r="RLN187" s="75"/>
      <c r="RLO187" s="66"/>
      <c r="RLP187" s="180"/>
      <c r="RLQ187" s="180"/>
      <c r="RLR187" s="180"/>
      <c r="RLS187" s="180"/>
      <c r="RLT187" s="180"/>
      <c r="RLU187" s="75"/>
      <c r="RLV187" s="66"/>
      <c r="RLW187" s="180"/>
      <c r="RLX187" s="180"/>
      <c r="RLY187" s="180"/>
      <c r="RLZ187" s="180"/>
      <c r="RMA187" s="180"/>
      <c r="RMB187" s="75"/>
      <c r="RMC187" s="66"/>
      <c r="RMD187" s="180"/>
      <c r="RME187" s="180"/>
      <c r="RMF187" s="180"/>
      <c r="RMG187" s="180"/>
      <c r="RMH187" s="180"/>
      <c r="RMI187" s="75"/>
      <c r="RMJ187" s="66"/>
      <c r="RMK187" s="180"/>
      <c r="RML187" s="180"/>
      <c r="RMM187" s="180"/>
      <c r="RMN187" s="180"/>
      <c r="RMO187" s="180"/>
      <c r="RMP187" s="75"/>
      <c r="RMQ187" s="66"/>
      <c r="RMR187" s="180"/>
      <c r="RMS187" s="180"/>
      <c r="RMT187" s="180"/>
      <c r="RMU187" s="180"/>
      <c r="RMV187" s="180"/>
      <c r="RMW187" s="75"/>
      <c r="RMX187" s="66"/>
      <c r="RMY187" s="180"/>
      <c r="RMZ187" s="180"/>
      <c r="RNA187" s="180"/>
      <c r="RNB187" s="180"/>
      <c r="RNC187" s="180"/>
      <c r="RND187" s="75"/>
      <c r="RNE187" s="66"/>
      <c r="RNF187" s="180"/>
      <c r="RNG187" s="180"/>
      <c r="RNH187" s="180"/>
      <c r="RNI187" s="180"/>
      <c r="RNJ187" s="180"/>
      <c r="RNK187" s="75"/>
      <c r="RNL187" s="66"/>
      <c r="RNM187" s="180"/>
      <c r="RNN187" s="180"/>
      <c r="RNO187" s="180"/>
      <c r="RNP187" s="180"/>
      <c r="RNQ187" s="180"/>
      <c r="RNR187" s="75"/>
      <c r="RNS187" s="66"/>
      <c r="RNT187" s="180"/>
      <c r="RNU187" s="180"/>
      <c r="RNV187" s="180"/>
      <c r="RNW187" s="180"/>
      <c r="RNX187" s="180"/>
      <c r="RNY187" s="75"/>
      <c r="RNZ187" s="66"/>
      <c r="ROA187" s="180"/>
      <c r="ROB187" s="180"/>
      <c r="ROC187" s="180"/>
      <c r="ROD187" s="180"/>
      <c r="ROE187" s="180"/>
      <c r="ROF187" s="75"/>
      <c r="ROG187" s="66"/>
      <c r="ROH187" s="180"/>
      <c r="ROI187" s="180"/>
      <c r="ROJ187" s="180"/>
      <c r="ROK187" s="180"/>
      <c r="ROL187" s="180"/>
      <c r="ROM187" s="75"/>
      <c r="RON187" s="66"/>
      <c r="ROO187" s="180"/>
      <c r="ROP187" s="180"/>
      <c r="ROQ187" s="180"/>
      <c r="ROR187" s="180"/>
      <c r="ROS187" s="180"/>
      <c r="ROT187" s="75"/>
      <c r="ROU187" s="66"/>
      <c r="ROV187" s="180"/>
      <c r="ROW187" s="180"/>
      <c r="ROX187" s="180"/>
      <c r="ROY187" s="180"/>
      <c r="ROZ187" s="180"/>
      <c r="RPA187" s="75"/>
      <c r="RPB187" s="66"/>
      <c r="RPC187" s="180"/>
      <c r="RPD187" s="180"/>
      <c r="RPE187" s="180"/>
      <c r="RPF187" s="180"/>
      <c r="RPG187" s="180"/>
      <c r="RPH187" s="75"/>
      <c r="RPI187" s="66"/>
      <c r="RPJ187" s="180"/>
      <c r="RPK187" s="180"/>
      <c r="RPL187" s="180"/>
      <c r="RPM187" s="180"/>
      <c r="RPN187" s="180"/>
      <c r="RPO187" s="75"/>
      <c r="RPP187" s="66"/>
      <c r="RPQ187" s="180"/>
      <c r="RPR187" s="180"/>
      <c r="RPS187" s="180"/>
      <c r="RPT187" s="180"/>
      <c r="RPU187" s="180"/>
      <c r="RPV187" s="75"/>
      <c r="RPW187" s="66"/>
      <c r="RPX187" s="180"/>
      <c r="RPY187" s="180"/>
      <c r="RPZ187" s="180"/>
      <c r="RQA187" s="180"/>
      <c r="RQB187" s="180"/>
      <c r="RQC187" s="75"/>
      <c r="RQD187" s="66"/>
      <c r="RQE187" s="180"/>
      <c r="RQF187" s="180"/>
      <c r="RQG187" s="180"/>
      <c r="RQH187" s="180"/>
      <c r="RQI187" s="180"/>
      <c r="RQJ187" s="75"/>
      <c r="RQK187" s="66"/>
      <c r="RQL187" s="180"/>
      <c r="RQM187" s="180"/>
      <c r="RQN187" s="180"/>
      <c r="RQO187" s="180"/>
      <c r="RQP187" s="180"/>
      <c r="RQQ187" s="75"/>
      <c r="RQR187" s="66"/>
      <c r="RQS187" s="180"/>
      <c r="RQT187" s="180"/>
      <c r="RQU187" s="180"/>
      <c r="RQV187" s="180"/>
      <c r="RQW187" s="180"/>
      <c r="RQX187" s="75"/>
      <c r="RQY187" s="66"/>
      <c r="RQZ187" s="180"/>
      <c r="RRA187" s="180"/>
      <c r="RRB187" s="180"/>
      <c r="RRC187" s="180"/>
      <c r="RRD187" s="180"/>
      <c r="RRE187" s="75"/>
      <c r="RRF187" s="66"/>
      <c r="RRG187" s="180"/>
      <c r="RRH187" s="180"/>
      <c r="RRI187" s="180"/>
      <c r="RRJ187" s="180"/>
      <c r="RRK187" s="180"/>
      <c r="RRL187" s="75"/>
      <c r="RRM187" s="66"/>
      <c r="RRN187" s="180"/>
      <c r="RRO187" s="180"/>
      <c r="RRP187" s="180"/>
      <c r="RRQ187" s="180"/>
      <c r="RRR187" s="180"/>
      <c r="RRS187" s="75"/>
      <c r="RRT187" s="66"/>
      <c r="RRU187" s="180"/>
      <c r="RRV187" s="180"/>
      <c r="RRW187" s="180"/>
      <c r="RRX187" s="180"/>
      <c r="RRY187" s="180"/>
      <c r="RRZ187" s="75"/>
      <c r="RSA187" s="66"/>
      <c r="RSB187" s="180"/>
      <c r="RSC187" s="180"/>
      <c r="RSD187" s="180"/>
      <c r="RSE187" s="180"/>
      <c r="RSF187" s="180"/>
      <c r="RSG187" s="75"/>
      <c r="RSH187" s="66"/>
      <c r="RSI187" s="180"/>
      <c r="RSJ187" s="180"/>
      <c r="RSK187" s="180"/>
      <c r="RSL187" s="180"/>
      <c r="RSM187" s="180"/>
      <c r="RSN187" s="75"/>
      <c r="RSO187" s="66"/>
      <c r="RSP187" s="180"/>
      <c r="RSQ187" s="180"/>
      <c r="RSR187" s="180"/>
      <c r="RSS187" s="180"/>
      <c r="RST187" s="180"/>
      <c r="RSU187" s="75"/>
      <c r="RSV187" s="66"/>
      <c r="RSW187" s="180"/>
      <c r="RSX187" s="180"/>
      <c r="RSY187" s="180"/>
      <c r="RSZ187" s="180"/>
      <c r="RTA187" s="180"/>
      <c r="RTB187" s="75"/>
      <c r="RTC187" s="66"/>
      <c r="RTD187" s="180"/>
      <c r="RTE187" s="180"/>
      <c r="RTF187" s="180"/>
      <c r="RTG187" s="180"/>
      <c r="RTH187" s="180"/>
      <c r="RTI187" s="75"/>
      <c r="RTJ187" s="66"/>
      <c r="RTK187" s="180"/>
      <c r="RTL187" s="180"/>
      <c r="RTM187" s="180"/>
      <c r="RTN187" s="180"/>
      <c r="RTO187" s="180"/>
      <c r="RTP187" s="75"/>
      <c r="RTQ187" s="66"/>
      <c r="RTR187" s="180"/>
      <c r="RTS187" s="180"/>
      <c r="RTT187" s="180"/>
      <c r="RTU187" s="180"/>
      <c r="RTV187" s="180"/>
      <c r="RTW187" s="75"/>
      <c r="RTX187" s="66"/>
      <c r="RTY187" s="180"/>
      <c r="RTZ187" s="180"/>
      <c r="RUA187" s="180"/>
      <c r="RUB187" s="180"/>
      <c r="RUC187" s="180"/>
      <c r="RUD187" s="75"/>
      <c r="RUE187" s="66"/>
      <c r="RUF187" s="180"/>
      <c r="RUG187" s="180"/>
      <c r="RUH187" s="180"/>
      <c r="RUI187" s="180"/>
      <c r="RUJ187" s="180"/>
      <c r="RUK187" s="75"/>
      <c r="RUL187" s="66"/>
      <c r="RUM187" s="180"/>
      <c r="RUN187" s="180"/>
      <c r="RUO187" s="180"/>
      <c r="RUP187" s="180"/>
      <c r="RUQ187" s="180"/>
      <c r="RUR187" s="75"/>
      <c r="RUS187" s="66"/>
      <c r="RUT187" s="180"/>
      <c r="RUU187" s="180"/>
      <c r="RUV187" s="180"/>
      <c r="RUW187" s="180"/>
      <c r="RUX187" s="180"/>
      <c r="RUY187" s="75"/>
      <c r="RUZ187" s="66"/>
      <c r="RVA187" s="180"/>
      <c r="RVB187" s="180"/>
      <c r="RVC187" s="180"/>
      <c r="RVD187" s="180"/>
      <c r="RVE187" s="180"/>
      <c r="RVF187" s="75"/>
      <c r="RVG187" s="66"/>
      <c r="RVH187" s="180"/>
      <c r="RVI187" s="180"/>
      <c r="RVJ187" s="180"/>
      <c r="RVK187" s="180"/>
      <c r="RVL187" s="180"/>
      <c r="RVM187" s="75"/>
      <c r="RVN187" s="66"/>
      <c r="RVO187" s="180"/>
      <c r="RVP187" s="180"/>
      <c r="RVQ187" s="180"/>
      <c r="RVR187" s="180"/>
      <c r="RVS187" s="180"/>
      <c r="RVT187" s="75"/>
      <c r="RVU187" s="66"/>
      <c r="RVV187" s="180"/>
      <c r="RVW187" s="180"/>
      <c r="RVX187" s="180"/>
      <c r="RVY187" s="180"/>
      <c r="RVZ187" s="180"/>
      <c r="RWA187" s="75"/>
      <c r="RWB187" s="66"/>
      <c r="RWC187" s="180"/>
      <c r="RWD187" s="180"/>
      <c r="RWE187" s="180"/>
      <c r="RWF187" s="180"/>
      <c r="RWG187" s="180"/>
      <c r="RWH187" s="75"/>
      <c r="RWI187" s="66"/>
      <c r="RWJ187" s="180"/>
      <c r="RWK187" s="180"/>
      <c r="RWL187" s="180"/>
      <c r="RWM187" s="180"/>
      <c r="RWN187" s="180"/>
      <c r="RWO187" s="75"/>
      <c r="RWP187" s="66"/>
      <c r="RWQ187" s="180"/>
      <c r="RWR187" s="180"/>
      <c r="RWS187" s="180"/>
      <c r="RWT187" s="180"/>
      <c r="RWU187" s="180"/>
      <c r="RWV187" s="75"/>
      <c r="RWW187" s="66"/>
      <c r="RWX187" s="180"/>
      <c r="RWY187" s="180"/>
      <c r="RWZ187" s="180"/>
      <c r="RXA187" s="180"/>
      <c r="RXB187" s="180"/>
      <c r="RXC187" s="75"/>
      <c r="RXD187" s="66"/>
      <c r="RXE187" s="180"/>
      <c r="RXF187" s="180"/>
      <c r="RXG187" s="180"/>
      <c r="RXH187" s="180"/>
      <c r="RXI187" s="180"/>
      <c r="RXJ187" s="75"/>
      <c r="RXK187" s="66"/>
      <c r="RXL187" s="180"/>
      <c r="RXM187" s="180"/>
      <c r="RXN187" s="180"/>
      <c r="RXO187" s="180"/>
      <c r="RXP187" s="180"/>
      <c r="RXQ187" s="75"/>
      <c r="RXR187" s="66"/>
      <c r="RXS187" s="180"/>
      <c r="RXT187" s="180"/>
      <c r="RXU187" s="180"/>
      <c r="RXV187" s="180"/>
      <c r="RXW187" s="180"/>
      <c r="RXX187" s="75"/>
      <c r="RXY187" s="66"/>
      <c r="RXZ187" s="180"/>
      <c r="RYA187" s="180"/>
      <c r="RYB187" s="180"/>
      <c r="RYC187" s="180"/>
      <c r="RYD187" s="180"/>
      <c r="RYE187" s="75"/>
      <c r="RYF187" s="66"/>
      <c r="RYG187" s="180"/>
      <c r="RYH187" s="180"/>
      <c r="RYI187" s="180"/>
      <c r="RYJ187" s="180"/>
      <c r="RYK187" s="180"/>
      <c r="RYL187" s="75"/>
      <c r="RYM187" s="66"/>
      <c r="RYN187" s="180"/>
      <c r="RYO187" s="180"/>
      <c r="RYP187" s="180"/>
      <c r="RYQ187" s="180"/>
      <c r="RYR187" s="180"/>
      <c r="RYS187" s="75"/>
      <c r="RYT187" s="66"/>
      <c r="RYU187" s="180"/>
      <c r="RYV187" s="180"/>
      <c r="RYW187" s="180"/>
      <c r="RYX187" s="180"/>
      <c r="RYY187" s="180"/>
      <c r="RYZ187" s="75"/>
      <c r="RZA187" s="66"/>
      <c r="RZB187" s="180"/>
      <c r="RZC187" s="180"/>
      <c r="RZD187" s="180"/>
      <c r="RZE187" s="180"/>
      <c r="RZF187" s="180"/>
      <c r="RZG187" s="75"/>
      <c r="RZH187" s="66"/>
      <c r="RZI187" s="180"/>
      <c r="RZJ187" s="180"/>
      <c r="RZK187" s="180"/>
      <c r="RZL187" s="180"/>
      <c r="RZM187" s="180"/>
      <c r="RZN187" s="75"/>
      <c r="RZO187" s="66"/>
      <c r="RZP187" s="180"/>
      <c r="RZQ187" s="180"/>
      <c r="RZR187" s="180"/>
      <c r="RZS187" s="180"/>
      <c r="RZT187" s="180"/>
      <c r="RZU187" s="75"/>
      <c r="RZV187" s="66"/>
      <c r="RZW187" s="180"/>
      <c r="RZX187" s="180"/>
      <c r="RZY187" s="180"/>
      <c r="RZZ187" s="180"/>
      <c r="SAA187" s="180"/>
      <c r="SAB187" s="75"/>
      <c r="SAC187" s="66"/>
      <c r="SAD187" s="180"/>
      <c r="SAE187" s="180"/>
      <c r="SAF187" s="180"/>
      <c r="SAG187" s="180"/>
      <c r="SAH187" s="180"/>
      <c r="SAI187" s="75"/>
      <c r="SAJ187" s="66"/>
      <c r="SAK187" s="180"/>
      <c r="SAL187" s="180"/>
      <c r="SAM187" s="180"/>
      <c r="SAN187" s="180"/>
      <c r="SAO187" s="180"/>
      <c r="SAP187" s="75"/>
      <c r="SAQ187" s="66"/>
      <c r="SAR187" s="180"/>
      <c r="SAS187" s="180"/>
      <c r="SAT187" s="180"/>
      <c r="SAU187" s="180"/>
      <c r="SAV187" s="180"/>
      <c r="SAW187" s="75"/>
      <c r="SAX187" s="66"/>
      <c r="SAY187" s="180"/>
      <c r="SAZ187" s="180"/>
      <c r="SBA187" s="180"/>
      <c r="SBB187" s="180"/>
      <c r="SBC187" s="180"/>
      <c r="SBD187" s="75"/>
      <c r="SBE187" s="66"/>
      <c r="SBF187" s="180"/>
      <c r="SBG187" s="180"/>
      <c r="SBH187" s="180"/>
      <c r="SBI187" s="180"/>
      <c r="SBJ187" s="180"/>
      <c r="SBK187" s="75"/>
      <c r="SBL187" s="66"/>
      <c r="SBM187" s="180"/>
      <c r="SBN187" s="180"/>
      <c r="SBO187" s="180"/>
      <c r="SBP187" s="180"/>
      <c r="SBQ187" s="180"/>
      <c r="SBR187" s="75"/>
      <c r="SBS187" s="66"/>
      <c r="SBT187" s="180"/>
      <c r="SBU187" s="180"/>
      <c r="SBV187" s="180"/>
      <c r="SBW187" s="180"/>
      <c r="SBX187" s="180"/>
      <c r="SBY187" s="75"/>
      <c r="SBZ187" s="66"/>
      <c r="SCA187" s="180"/>
      <c r="SCB187" s="180"/>
      <c r="SCC187" s="180"/>
      <c r="SCD187" s="180"/>
      <c r="SCE187" s="180"/>
      <c r="SCF187" s="75"/>
      <c r="SCG187" s="66"/>
      <c r="SCH187" s="180"/>
      <c r="SCI187" s="180"/>
      <c r="SCJ187" s="180"/>
      <c r="SCK187" s="180"/>
      <c r="SCL187" s="180"/>
      <c r="SCM187" s="75"/>
      <c r="SCN187" s="66"/>
      <c r="SCO187" s="180"/>
      <c r="SCP187" s="180"/>
      <c r="SCQ187" s="180"/>
      <c r="SCR187" s="180"/>
      <c r="SCS187" s="180"/>
      <c r="SCT187" s="75"/>
      <c r="SCU187" s="66"/>
      <c r="SCV187" s="180"/>
      <c r="SCW187" s="180"/>
      <c r="SCX187" s="180"/>
      <c r="SCY187" s="180"/>
      <c r="SCZ187" s="180"/>
      <c r="SDA187" s="75"/>
      <c r="SDB187" s="66"/>
      <c r="SDC187" s="180"/>
      <c r="SDD187" s="180"/>
      <c r="SDE187" s="180"/>
      <c r="SDF187" s="180"/>
      <c r="SDG187" s="180"/>
      <c r="SDH187" s="75"/>
      <c r="SDI187" s="66"/>
      <c r="SDJ187" s="180"/>
      <c r="SDK187" s="180"/>
      <c r="SDL187" s="180"/>
      <c r="SDM187" s="180"/>
      <c r="SDN187" s="180"/>
      <c r="SDO187" s="75"/>
      <c r="SDP187" s="66"/>
      <c r="SDQ187" s="180"/>
      <c r="SDR187" s="180"/>
      <c r="SDS187" s="180"/>
      <c r="SDT187" s="180"/>
      <c r="SDU187" s="180"/>
      <c r="SDV187" s="75"/>
      <c r="SDW187" s="66"/>
      <c r="SDX187" s="180"/>
      <c r="SDY187" s="180"/>
      <c r="SDZ187" s="180"/>
      <c r="SEA187" s="180"/>
      <c r="SEB187" s="180"/>
      <c r="SEC187" s="75"/>
      <c r="SED187" s="66"/>
      <c r="SEE187" s="180"/>
      <c r="SEF187" s="180"/>
      <c r="SEG187" s="180"/>
      <c r="SEH187" s="180"/>
      <c r="SEI187" s="180"/>
      <c r="SEJ187" s="75"/>
      <c r="SEK187" s="66"/>
      <c r="SEL187" s="180"/>
      <c r="SEM187" s="180"/>
      <c r="SEN187" s="180"/>
      <c r="SEO187" s="180"/>
      <c r="SEP187" s="180"/>
      <c r="SEQ187" s="75"/>
      <c r="SER187" s="66"/>
      <c r="SES187" s="180"/>
      <c r="SET187" s="180"/>
      <c r="SEU187" s="180"/>
      <c r="SEV187" s="180"/>
      <c r="SEW187" s="180"/>
      <c r="SEX187" s="75"/>
      <c r="SEY187" s="66"/>
      <c r="SEZ187" s="180"/>
      <c r="SFA187" s="180"/>
      <c r="SFB187" s="180"/>
      <c r="SFC187" s="180"/>
      <c r="SFD187" s="180"/>
      <c r="SFE187" s="75"/>
      <c r="SFF187" s="66"/>
      <c r="SFG187" s="180"/>
      <c r="SFH187" s="180"/>
      <c r="SFI187" s="180"/>
      <c r="SFJ187" s="180"/>
      <c r="SFK187" s="180"/>
      <c r="SFL187" s="75"/>
      <c r="SFM187" s="66"/>
      <c r="SFN187" s="180"/>
      <c r="SFO187" s="180"/>
      <c r="SFP187" s="180"/>
      <c r="SFQ187" s="180"/>
      <c r="SFR187" s="180"/>
      <c r="SFS187" s="75"/>
      <c r="SFT187" s="66"/>
      <c r="SFU187" s="180"/>
      <c r="SFV187" s="180"/>
      <c r="SFW187" s="180"/>
      <c r="SFX187" s="180"/>
      <c r="SFY187" s="180"/>
      <c r="SFZ187" s="75"/>
      <c r="SGA187" s="66"/>
      <c r="SGB187" s="180"/>
      <c r="SGC187" s="180"/>
      <c r="SGD187" s="180"/>
      <c r="SGE187" s="180"/>
      <c r="SGF187" s="180"/>
      <c r="SGG187" s="75"/>
      <c r="SGH187" s="66"/>
      <c r="SGI187" s="180"/>
      <c r="SGJ187" s="180"/>
      <c r="SGK187" s="180"/>
      <c r="SGL187" s="180"/>
      <c r="SGM187" s="180"/>
      <c r="SGN187" s="75"/>
      <c r="SGO187" s="66"/>
      <c r="SGP187" s="180"/>
      <c r="SGQ187" s="180"/>
      <c r="SGR187" s="180"/>
      <c r="SGS187" s="180"/>
      <c r="SGT187" s="180"/>
      <c r="SGU187" s="75"/>
      <c r="SGV187" s="66"/>
      <c r="SGW187" s="180"/>
      <c r="SGX187" s="180"/>
      <c r="SGY187" s="180"/>
      <c r="SGZ187" s="180"/>
      <c r="SHA187" s="180"/>
      <c r="SHB187" s="75"/>
      <c r="SHC187" s="66"/>
      <c r="SHD187" s="180"/>
      <c r="SHE187" s="180"/>
      <c r="SHF187" s="180"/>
      <c r="SHG187" s="180"/>
      <c r="SHH187" s="180"/>
      <c r="SHI187" s="75"/>
      <c r="SHJ187" s="66"/>
      <c r="SHK187" s="180"/>
      <c r="SHL187" s="180"/>
      <c r="SHM187" s="180"/>
      <c r="SHN187" s="180"/>
      <c r="SHO187" s="180"/>
      <c r="SHP187" s="75"/>
      <c r="SHQ187" s="66"/>
      <c r="SHR187" s="180"/>
      <c r="SHS187" s="180"/>
      <c r="SHT187" s="180"/>
      <c r="SHU187" s="180"/>
      <c r="SHV187" s="180"/>
      <c r="SHW187" s="75"/>
      <c r="SHX187" s="66"/>
      <c r="SHY187" s="180"/>
      <c r="SHZ187" s="180"/>
      <c r="SIA187" s="180"/>
      <c r="SIB187" s="180"/>
      <c r="SIC187" s="180"/>
      <c r="SID187" s="75"/>
      <c r="SIE187" s="66"/>
      <c r="SIF187" s="180"/>
      <c r="SIG187" s="180"/>
      <c r="SIH187" s="180"/>
      <c r="SII187" s="180"/>
      <c r="SIJ187" s="180"/>
      <c r="SIK187" s="75"/>
      <c r="SIL187" s="66"/>
      <c r="SIM187" s="180"/>
      <c r="SIN187" s="180"/>
      <c r="SIO187" s="180"/>
      <c r="SIP187" s="180"/>
      <c r="SIQ187" s="180"/>
      <c r="SIR187" s="75"/>
      <c r="SIS187" s="66"/>
      <c r="SIT187" s="180"/>
      <c r="SIU187" s="180"/>
      <c r="SIV187" s="180"/>
      <c r="SIW187" s="180"/>
      <c r="SIX187" s="180"/>
      <c r="SIY187" s="75"/>
      <c r="SIZ187" s="66"/>
      <c r="SJA187" s="180"/>
      <c r="SJB187" s="180"/>
      <c r="SJC187" s="180"/>
      <c r="SJD187" s="180"/>
      <c r="SJE187" s="180"/>
      <c r="SJF187" s="75"/>
      <c r="SJG187" s="66"/>
      <c r="SJH187" s="180"/>
      <c r="SJI187" s="180"/>
      <c r="SJJ187" s="180"/>
      <c r="SJK187" s="180"/>
      <c r="SJL187" s="180"/>
      <c r="SJM187" s="75"/>
      <c r="SJN187" s="66"/>
      <c r="SJO187" s="180"/>
      <c r="SJP187" s="180"/>
      <c r="SJQ187" s="180"/>
      <c r="SJR187" s="180"/>
      <c r="SJS187" s="180"/>
      <c r="SJT187" s="75"/>
      <c r="SJU187" s="66"/>
      <c r="SJV187" s="180"/>
      <c r="SJW187" s="180"/>
      <c r="SJX187" s="180"/>
      <c r="SJY187" s="180"/>
      <c r="SJZ187" s="180"/>
      <c r="SKA187" s="75"/>
      <c r="SKB187" s="66"/>
      <c r="SKC187" s="180"/>
      <c r="SKD187" s="180"/>
      <c r="SKE187" s="180"/>
      <c r="SKF187" s="180"/>
      <c r="SKG187" s="180"/>
      <c r="SKH187" s="75"/>
      <c r="SKI187" s="66"/>
      <c r="SKJ187" s="180"/>
      <c r="SKK187" s="180"/>
      <c r="SKL187" s="180"/>
      <c r="SKM187" s="180"/>
      <c r="SKN187" s="180"/>
      <c r="SKO187" s="75"/>
      <c r="SKP187" s="66"/>
      <c r="SKQ187" s="180"/>
      <c r="SKR187" s="180"/>
      <c r="SKS187" s="180"/>
      <c r="SKT187" s="180"/>
      <c r="SKU187" s="180"/>
      <c r="SKV187" s="75"/>
      <c r="SKW187" s="66"/>
      <c r="SKX187" s="180"/>
      <c r="SKY187" s="180"/>
      <c r="SKZ187" s="180"/>
      <c r="SLA187" s="180"/>
      <c r="SLB187" s="180"/>
      <c r="SLC187" s="75"/>
      <c r="SLD187" s="66"/>
      <c r="SLE187" s="180"/>
      <c r="SLF187" s="180"/>
      <c r="SLG187" s="180"/>
      <c r="SLH187" s="180"/>
      <c r="SLI187" s="180"/>
      <c r="SLJ187" s="75"/>
      <c r="SLK187" s="66"/>
      <c r="SLL187" s="180"/>
      <c r="SLM187" s="180"/>
      <c r="SLN187" s="180"/>
      <c r="SLO187" s="180"/>
      <c r="SLP187" s="180"/>
      <c r="SLQ187" s="75"/>
      <c r="SLR187" s="66"/>
      <c r="SLS187" s="180"/>
      <c r="SLT187" s="180"/>
      <c r="SLU187" s="180"/>
      <c r="SLV187" s="180"/>
      <c r="SLW187" s="180"/>
      <c r="SLX187" s="75"/>
      <c r="SLY187" s="66"/>
      <c r="SLZ187" s="180"/>
      <c r="SMA187" s="180"/>
      <c r="SMB187" s="180"/>
      <c r="SMC187" s="180"/>
      <c r="SMD187" s="180"/>
      <c r="SME187" s="75"/>
      <c r="SMF187" s="66"/>
      <c r="SMG187" s="180"/>
      <c r="SMH187" s="180"/>
      <c r="SMI187" s="180"/>
      <c r="SMJ187" s="180"/>
      <c r="SMK187" s="180"/>
      <c r="SML187" s="75"/>
      <c r="SMM187" s="66"/>
      <c r="SMN187" s="180"/>
      <c r="SMO187" s="180"/>
      <c r="SMP187" s="180"/>
      <c r="SMQ187" s="180"/>
      <c r="SMR187" s="180"/>
      <c r="SMS187" s="75"/>
      <c r="SMT187" s="66"/>
      <c r="SMU187" s="180"/>
      <c r="SMV187" s="180"/>
      <c r="SMW187" s="180"/>
      <c r="SMX187" s="180"/>
      <c r="SMY187" s="180"/>
      <c r="SMZ187" s="75"/>
      <c r="SNA187" s="66"/>
      <c r="SNB187" s="180"/>
      <c r="SNC187" s="180"/>
      <c r="SND187" s="180"/>
      <c r="SNE187" s="180"/>
      <c r="SNF187" s="180"/>
      <c r="SNG187" s="75"/>
      <c r="SNH187" s="66"/>
      <c r="SNI187" s="180"/>
      <c r="SNJ187" s="180"/>
      <c r="SNK187" s="180"/>
      <c r="SNL187" s="180"/>
      <c r="SNM187" s="180"/>
      <c r="SNN187" s="75"/>
      <c r="SNO187" s="66"/>
      <c r="SNP187" s="180"/>
      <c r="SNQ187" s="180"/>
      <c r="SNR187" s="180"/>
      <c r="SNS187" s="180"/>
      <c r="SNT187" s="180"/>
      <c r="SNU187" s="75"/>
      <c r="SNV187" s="66"/>
      <c r="SNW187" s="180"/>
      <c r="SNX187" s="180"/>
      <c r="SNY187" s="180"/>
      <c r="SNZ187" s="180"/>
      <c r="SOA187" s="180"/>
      <c r="SOB187" s="75"/>
      <c r="SOC187" s="66"/>
      <c r="SOD187" s="180"/>
      <c r="SOE187" s="180"/>
      <c r="SOF187" s="180"/>
      <c r="SOG187" s="180"/>
      <c r="SOH187" s="180"/>
      <c r="SOI187" s="75"/>
      <c r="SOJ187" s="66"/>
      <c r="SOK187" s="180"/>
      <c r="SOL187" s="180"/>
      <c r="SOM187" s="180"/>
      <c r="SON187" s="180"/>
      <c r="SOO187" s="180"/>
      <c r="SOP187" s="75"/>
      <c r="SOQ187" s="66"/>
      <c r="SOR187" s="180"/>
      <c r="SOS187" s="180"/>
      <c r="SOT187" s="180"/>
      <c r="SOU187" s="180"/>
      <c r="SOV187" s="180"/>
      <c r="SOW187" s="75"/>
      <c r="SOX187" s="66"/>
      <c r="SOY187" s="180"/>
      <c r="SOZ187" s="180"/>
      <c r="SPA187" s="180"/>
      <c r="SPB187" s="180"/>
      <c r="SPC187" s="180"/>
      <c r="SPD187" s="75"/>
      <c r="SPE187" s="66"/>
      <c r="SPF187" s="180"/>
      <c r="SPG187" s="180"/>
      <c r="SPH187" s="180"/>
      <c r="SPI187" s="180"/>
      <c r="SPJ187" s="180"/>
      <c r="SPK187" s="75"/>
      <c r="SPL187" s="66"/>
      <c r="SPM187" s="180"/>
      <c r="SPN187" s="180"/>
      <c r="SPO187" s="180"/>
      <c r="SPP187" s="180"/>
      <c r="SPQ187" s="180"/>
      <c r="SPR187" s="75"/>
      <c r="SPS187" s="66"/>
      <c r="SPT187" s="180"/>
      <c r="SPU187" s="180"/>
      <c r="SPV187" s="180"/>
      <c r="SPW187" s="180"/>
      <c r="SPX187" s="180"/>
      <c r="SPY187" s="75"/>
      <c r="SPZ187" s="66"/>
      <c r="SQA187" s="180"/>
      <c r="SQB187" s="180"/>
      <c r="SQC187" s="180"/>
      <c r="SQD187" s="180"/>
      <c r="SQE187" s="180"/>
      <c r="SQF187" s="75"/>
      <c r="SQG187" s="66"/>
      <c r="SQH187" s="180"/>
      <c r="SQI187" s="180"/>
      <c r="SQJ187" s="180"/>
      <c r="SQK187" s="180"/>
      <c r="SQL187" s="180"/>
      <c r="SQM187" s="75"/>
      <c r="SQN187" s="66"/>
      <c r="SQO187" s="180"/>
      <c r="SQP187" s="180"/>
      <c r="SQQ187" s="180"/>
      <c r="SQR187" s="180"/>
      <c r="SQS187" s="180"/>
      <c r="SQT187" s="75"/>
      <c r="SQU187" s="66"/>
      <c r="SQV187" s="180"/>
      <c r="SQW187" s="180"/>
      <c r="SQX187" s="180"/>
      <c r="SQY187" s="180"/>
      <c r="SQZ187" s="180"/>
      <c r="SRA187" s="75"/>
      <c r="SRB187" s="66"/>
      <c r="SRC187" s="180"/>
      <c r="SRD187" s="180"/>
      <c r="SRE187" s="180"/>
      <c r="SRF187" s="180"/>
      <c r="SRG187" s="180"/>
      <c r="SRH187" s="75"/>
      <c r="SRI187" s="66"/>
      <c r="SRJ187" s="180"/>
      <c r="SRK187" s="180"/>
      <c r="SRL187" s="180"/>
      <c r="SRM187" s="180"/>
      <c r="SRN187" s="180"/>
      <c r="SRO187" s="75"/>
      <c r="SRP187" s="66"/>
      <c r="SRQ187" s="180"/>
      <c r="SRR187" s="180"/>
      <c r="SRS187" s="180"/>
      <c r="SRT187" s="180"/>
      <c r="SRU187" s="180"/>
      <c r="SRV187" s="75"/>
      <c r="SRW187" s="66"/>
      <c r="SRX187" s="180"/>
      <c r="SRY187" s="180"/>
      <c r="SRZ187" s="180"/>
      <c r="SSA187" s="180"/>
      <c r="SSB187" s="180"/>
      <c r="SSC187" s="75"/>
      <c r="SSD187" s="66"/>
      <c r="SSE187" s="180"/>
      <c r="SSF187" s="180"/>
      <c r="SSG187" s="180"/>
      <c r="SSH187" s="180"/>
      <c r="SSI187" s="180"/>
      <c r="SSJ187" s="75"/>
      <c r="SSK187" s="66"/>
      <c r="SSL187" s="180"/>
      <c r="SSM187" s="180"/>
      <c r="SSN187" s="180"/>
      <c r="SSO187" s="180"/>
      <c r="SSP187" s="180"/>
      <c r="SSQ187" s="75"/>
      <c r="SSR187" s="66"/>
      <c r="SSS187" s="180"/>
      <c r="SST187" s="180"/>
      <c r="SSU187" s="180"/>
      <c r="SSV187" s="180"/>
      <c r="SSW187" s="180"/>
      <c r="SSX187" s="75"/>
      <c r="SSY187" s="66"/>
      <c r="SSZ187" s="180"/>
      <c r="STA187" s="180"/>
      <c r="STB187" s="180"/>
      <c r="STC187" s="180"/>
      <c r="STD187" s="180"/>
      <c r="STE187" s="75"/>
      <c r="STF187" s="66"/>
      <c r="STG187" s="180"/>
      <c r="STH187" s="180"/>
      <c r="STI187" s="180"/>
      <c r="STJ187" s="180"/>
      <c r="STK187" s="180"/>
      <c r="STL187" s="75"/>
      <c r="STM187" s="66"/>
      <c r="STN187" s="180"/>
      <c r="STO187" s="180"/>
      <c r="STP187" s="180"/>
      <c r="STQ187" s="180"/>
      <c r="STR187" s="180"/>
      <c r="STS187" s="75"/>
      <c r="STT187" s="66"/>
      <c r="STU187" s="180"/>
      <c r="STV187" s="180"/>
      <c r="STW187" s="180"/>
      <c r="STX187" s="180"/>
      <c r="STY187" s="180"/>
      <c r="STZ187" s="75"/>
      <c r="SUA187" s="66"/>
      <c r="SUB187" s="180"/>
      <c r="SUC187" s="180"/>
      <c r="SUD187" s="180"/>
      <c r="SUE187" s="180"/>
      <c r="SUF187" s="180"/>
      <c r="SUG187" s="75"/>
      <c r="SUH187" s="66"/>
      <c r="SUI187" s="180"/>
      <c r="SUJ187" s="180"/>
      <c r="SUK187" s="180"/>
      <c r="SUL187" s="180"/>
      <c r="SUM187" s="180"/>
      <c r="SUN187" s="75"/>
      <c r="SUO187" s="66"/>
      <c r="SUP187" s="180"/>
      <c r="SUQ187" s="180"/>
      <c r="SUR187" s="180"/>
      <c r="SUS187" s="180"/>
      <c r="SUT187" s="180"/>
      <c r="SUU187" s="75"/>
      <c r="SUV187" s="66"/>
      <c r="SUW187" s="180"/>
      <c r="SUX187" s="180"/>
      <c r="SUY187" s="180"/>
      <c r="SUZ187" s="180"/>
      <c r="SVA187" s="180"/>
      <c r="SVB187" s="75"/>
      <c r="SVC187" s="66"/>
      <c r="SVD187" s="180"/>
      <c r="SVE187" s="180"/>
      <c r="SVF187" s="180"/>
      <c r="SVG187" s="180"/>
      <c r="SVH187" s="180"/>
      <c r="SVI187" s="75"/>
      <c r="SVJ187" s="66"/>
      <c r="SVK187" s="180"/>
      <c r="SVL187" s="180"/>
      <c r="SVM187" s="180"/>
      <c r="SVN187" s="180"/>
      <c r="SVO187" s="180"/>
      <c r="SVP187" s="75"/>
      <c r="SVQ187" s="66"/>
      <c r="SVR187" s="180"/>
      <c r="SVS187" s="180"/>
      <c r="SVT187" s="180"/>
      <c r="SVU187" s="180"/>
      <c r="SVV187" s="180"/>
      <c r="SVW187" s="75"/>
      <c r="SVX187" s="66"/>
      <c r="SVY187" s="180"/>
      <c r="SVZ187" s="180"/>
      <c r="SWA187" s="180"/>
      <c r="SWB187" s="180"/>
      <c r="SWC187" s="180"/>
      <c r="SWD187" s="75"/>
      <c r="SWE187" s="66"/>
      <c r="SWF187" s="180"/>
      <c r="SWG187" s="180"/>
      <c r="SWH187" s="180"/>
      <c r="SWI187" s="180"/>
      <c r="SWJ187" s="180"/>
      <c r="SWK187" s="75"/>
      <c r="SWL187" s="66"/>
      <c r="SWM187" s="180"/>
      <c r="SWN187" s="180"/>
      <c r="SWO187" s="180"/>
      <c r="SWP187" s="180"/>
      <c r="SWQ187" s="180"/>
      <c r="SWR187" s="75"/>
      <c r="SWS187" s="66"/>
      <c r="SWT187" s="180"/>
      <c r="SWU187" s="180"/>
      <c r="SWV187" s="180"/>
      <c r="SWW187" s="180"/>
      <c r="SWX187" s="180"/>
      <c r="SWY187" s="75"/>
      <c r="SWZ187" s="66"/>
      <c r="SXA187" s="180"/>
      <c r="SXB187" s="180"/>
      <c r="SXC187" s="180"/>
      <c r="SXD187" s="180"/>
      <c r="SXE187" s="180"/>
      <c r="SXF187" s="75"/>
      <c r="SXG187" s="66"/>
      <c r="SXH187" s="180"/>
      <c r="SXI187" s="180"/>
      <c r="SXJ187" s="180"/>
      <c r="SXK187" s="180"/>
      <c r="SXL187" s="180"/>
      <c r="SXM187" s="75"/>
      <c r="SXN187" s="66"/>
      <c r="SXO187" s="180"/>
      <c r="SXP187" s="180"/>
      <c r="SXQ187" s="180"/>
      <c r="SXR187" s="180"/>
      <c r="SXS187" s="180"/>
      <c r="SXT187" s="75"/>
      <c r="SXU187" s="66"/>
      <c r="SXV187" s="180"/>
      <c r="SXW187" s="180"/>
      <c r="SXX187" s="180"/>
      <c r="SXY187" s="180"/>
      <c r="SXZ187" s="180"/>
      <c r="SYA187" s="75"/>
      <c r="SYB187" s="66"/>
      <c r="SYC187" s="180"/>
      <c r="SYD187" s="180"/>
      <c r="SYE187" s="180"/>
      <c r="SYF187" s="180"/>
      <c r="SYG187" s="180"/>
      <c r="SYH187" s="75"/>
      <c r="SYI187" s="66"/>
      <c r="SYJ187" s="180"/>
      <c r="SYK187" s="180"/>
      <c r="SYL187" s="180"/>
      <c r="SYM187" s="180"/>
      <c r="SYN187" s="180"/>
      <c r="SYO187" s="75"/>
      <c r="SYP187" s="66"/>
      <c r="SYQ187" s="180"/>
      <c r="SYR187" s="180"/>
      <c r="SYS187" s="180"/>
      <c r="SYT187" s="180"/>
      <c r="SYU187" s="180"/>
      <c r="SYV187" s="75"/>
      <c r="SYW187" s="66"/>
      <c r="SYX187" s="180"/>
      <c r="SYY187" s="180"/>
      <c r="SYZ187" s="180"/>
      <c r="SZA187" s="180"/>
      <c r="SZB187" s="180"/>
      <c r="SZC187" s="75"/>
      <c r="SZD187" s="66"/>
      <c r="SZE187" s="180"/>
      <c r="SZF187" s="180"/>
      <c r="SZG187" s="180"/>
      <c r="SZH187" s="180"/>
      <c r="SZI187" s="180"/>
      <c r="SZJ187" s="75"/>
      <c r="SZK187" s="66"/>
      <c r="SZL187" s="180"/>
      <c r="SZM187" s="180"/>
      <c r="SZN187" s="180"/>
      <c r="SZO187" s="180"/>
      <c r="SZP187" s="180"/>
      <c r="SZQ187" s="75"/>
      <c r="SZR187" s="66"/>
      <c r="SZS187" s="180"/>
      <c r="SZT187" s="180"/>
      <c r="SZU187" s="180"/>
      <c r="SZV187" s="180"/>
      <c r="SZW187" s="180"/>
      <c r="SZX187" s="75"/>
      <c r="SZY187" s="66"/>
      <c r="SZZ187" s="180"/>
      <c r="TAA187" s="180"/>
      <c r="TAB187" s="180"/>
      <c r="TAC187" s="180"/>
      <c r="TAD187" s="180"/>
      <c r="TAE187" s="75"/>
      <c r="TAF187" s="66"/>
      <c r="TAG187" s="180"/>
      <c r="TAH187" s="180"/>
      <c r="TAI187" s="180"/>
      <c r="TAJ187" s="180"/>
      <c r="TAK187" s="180"/>
      <c r="TAL187" s="75"/>
      <c r="TAM187" s="66"/>
      <c r="TAN187" s="180"/>
      <c r="TAO187" s="180"/>
      <c r="TAP187" s="180"/>
      <c r="TAQ187" s="180"/>
      <c r="TAR187" s="180"/>
      <c r="TAS187" s="75"/>
      <c r="TAT187" s="66"/>
      <c r="TAU187" s="180"/>
      <c r="TAV187" s="180"/>
      <c r="TAW187" s="180"/>
      <c r="TAX187" s="180"/>
      <c r="TAY187" s="180"/>
      <c r="TAZ187" s="75"/>
      <c r="TBA187" s="66"/>
      <c r="TBB187" s="180"/>
      <c r="TBC187" s="180"/>
      <c r="TBD187" s="180"/>
      <c r="TBE187" s="180"/>
      <c r="TBF187" s="180"/>
      <c r="TBG187" s="75"/>
      <c r="TBH187" s="66"/>
      <c r="TBI187" s="180"/>
      <c r="TBJ187" s="180"/>
      <c r="TBK187" s="180"/>
      <c r="TBL187" s="180"/>
      <c r="TBM187" s="180"/>
      <c r="TBN187" s="75"/>
      <c r="TBO187" s="66"/>
      <c r="TBP187" s="180"/>
      <c r="TBQ187" s="180"/>
      <c r="TBR187" s="180"/>
      <c r="TBS187" s="180"/>
      <c r="TBT187" s="180"/>
      <c r="TBU187" s="75"/>
      <c r="TBV187" s="66"/>
      <c r="TBW187" s="180"/>
      <c r="TBX187" s="180"/>
      <c r="TBY187" s="180"/>
      <c r="TBZ187" s="180"/>
      <c r="TCA187" s="180"/>
      <c r="TCB187" s="75"/>
      <c r="TCC187" s="66"/>
      <c r="TCD187" s="180"/>
      <c r="TCE187" s="180"/>
      <c r="TCF187" s="180"/>
      <c r="TCG187" s="180"/>
      <c r="TCH187" s="180"/>
      <c r="TCI187" s="75"/>
      <c r="TCJ187" s="66"/>
      <c r="TCK187" s="180"/>
      <c r="TCL187" s="180"/>
      <c r="TCM187" s="180"/>
      <c r="TCN187" s="180"/>
      <c r="TCO187" s="180"/>
      <c r="TCP187" s="75"/>
      <c r="TCQ187" s="66"/>
      <c r="TCR187" s="180"/>
      <c r="TCS187" s="180"/>
      <c r="TCT187" s="180"/>
      <c r="TCU187" s="180"/>
      <c r="TCV187" s="180"/>
      <c r="TCW187" s="75"/>
      <c r="TCX187" s="66"/>
      <c r="TCY187" s="180"/>
      <c r="TCZ187" s="180"/>
      <c r="TDA187" s="180"/>
      <c r="TDB187" s="180"/>
      <c r="TDC187" s="180"/>
      <c r="TDD187" s="75"/>
      <c r="TDE187" s="66"/>
      <c r="TDF187" s="180"/>
      <c r="TDG187" s="180"/>
      <c r="TDH187" s="180"/>
      <c r="TDI187" s="180"/>
      <c r="TDJ187" s="180"/>
      <c r="TDK187" s="75"/>
      <c r="TDL187" s="66"/>
      <c r="TDM187" s="180"/>
      <c r="TDN187" s="180"/>
      <c r="TDO187" s="180"/>
      <c r="TDP187" s="180"/>
      <c r="TDQ187" s="180"/>
      <c r="TDR187" s="75"/>
      <c r="TDS187" s="66"/>
      <c r="TDT187" s="180"/>
      <c r="TDU187" s="180"/>
      <c r="TDV187" s="180"/>
      <c r="TDW187" s="180"/>
      <c r="TDX187" s="180"/>
      <c r="TDY187" s="75"/>
      <c r="TDZ187" s="66"/>
      <c r="TEA187" s="180"/>
      <c r="TEB187" s="180"/>
      <c r="TEC187" s="180"/>
      <c r="TED187" s="180"/>
      <c r="TEE187" s="180"/>
      <c r="TEF187" s="75"/>
      <c r="TEG187" s="66"/>
      <c r="TEH187" s="180"/>
      <c r="TEI187" s="180"/>
      <c r="TEJ187" s="180"/>
      <c r="TEK187" s="180"/>
      <c r="TEL187" s="180"/>
      <c r="TEM187" s="75"/>
      <c r="TEN187" s="66"/>
      <c r="TEO187" s="180"/>
      <c r="TEP187" s="180"/>
      <c r="TEQ187" s="180"/>
      <c r="TER187" s="180"/>
      <c r="TES187" s="180"/>
      <c r="TET187" s="75"/>
      <c r="TEU187" s="66"/>
      <c r="TEV187" s="180"/>
      <c r="TEW187" s="180"/>
      <c r="TEX187" s="180"/>
      <c r="TEY187" s="180"/>
      <c r="TEZ187" s="180"/>
      <c r="TFA187" s="75"/>
      <c r="TFB187" s="66"/>
      <c r="TFC187" s="180"/>
      <c r="TFD187" s="180"/>
      <c r="TFE187" s="180"/>
      <c r="TFF187" s="180"/>
      <c r="TFG187" s="180"/>
      <c r="TFH187" s="75"/>
      <c r="TFI187" s="66"/>
      <c r="TFJ187" s="180"/>
      <c r="TFK187" s="180"/>
      <c r="TFL187" s="180"/>
      <c r="TFM187" s="180"/>
      <c r="TFN187" s="180"/>
      <c r="TFO187" s="75"/>
      <c r="TFP187" s="66"/>
      <c r="TFQ187" s="180"/>
      <c r="TFR187" s="180"/>
      <c r="TFS187" s="180"/>
      <c r="TFT187" s="180"/>
      <c r="TFU187" s="180"/>
      <c r="TFV187" s="75"/>
      <c r="TFW187" s="66"/>
      <c r="TFX187" s="180"/>
      <c r="TFY187" s="180"/>
      <c r="TFZ187" s="180"/>
      <c r="TGA187" s="180"/>
      <c r="TGB187" s="180"/>
      <c r="TGC187" s="75"/>
      <c r="TGD187" s="66"/>
      <c r="TGE187" s="180"/>
      <c r="TGF187" s="180"/>
      <c r="TGG187" s="180"/>
      <c r="TGH187" s="180"/>
      <c r="TGI187" s="180"/>
      <c r="TGJ187" s="75"/>
      <c r="TGK187" s="66"/>
      <c r="TGL187" s="180"/>
      <c r="TGM187" s="180"/>
      <c r="TGN187" s="180"/>
      <c r="TGO187" s="180"/>
      <c r="TGP187" s="180"/>
      <c r="TGQ187" s="75"/>
      <c r="TGR187" s="66"/>
      <c r="TGS187" s="180"/>
      <c r="TGT187" s="180"/>
      <c r="TGU187" s="180"/>
      <c r="TGV187" s="180"/>
      <c r="TGW187" s="180"/>
      <c r="TGX187" s="75"/>
      <c r="TGY187" s="66"/>
      <c r="TGZ187" s="180"/>
      <c r="THA187" s="180"/>
      <c r="THB187" s="180"/>
      <c r="THC187" s="180"/>
      <c r="THD187" s="180"/>
      <c r="THE187" s="75"/>
      <c r="THF187" s="66"/>
      <c r="THG187" s="180"/>
      <c r="THH187" s="180"/>
      <c r="THI187" s="180"/>
      <c r="THJ187" s="180"/>
      <c r="THK187" s="180"/>
      <c r="THL187" s="75"/>
      <c r="THM187" s="66"/>
      <c r="THN187" s="180"/>
      <c r="THO187" s="180"/>
      <c r="THP187" s="180"/>
      <c r="THQ187" s="180"/>
      <c r="THR187" s="180"/>
      <c r="THS187" s="75"/>
      <c r="THT187" s="66"/>
      <c r="THU187" s="180"/>
      <c r="THV187" s="180"/>
      <c r="THW187" s="180"/>
      <c r="THX187" s="180"/>
      <c r="THY187" s="180"/>
      <c r="THZ187" s="75"/>
      <c r="TIA187" s="66"/>
      <c r="TIB187" s="180"/>
      <c r="TIC187" s="180"/>
      <c r="TID187" s="180"/>
      <c r="TIE187" s="180"/>
      <c r="TIF187" s="180"/>
      <c r="TIG187" s="75"/>
      <c r="TIH187" s="66"/>
      <c r="TII187" s="180"/>
      <c r="TIJ187" s="180"/>
      <c r="TIK187" s="180"/>
      <c r="TIL187" s="180"/>
      <c r="TIM187" s="180"/>
      <c r="TIN187" s="75"/>
      <c r="TIO187" s="66"/>
      <c r="TIP187" s="180"/>
      <c r="TIQ187" s="180"/>
      <c r="TIR187" s="180"/>
      <c r="TIS187" s="180"/>
      <c r="TIT187" s="180"/>
      <c r="TIU187" s="75"/>
      <c r="TIV187" s="66"/>
      <c r="TIW187" s="180"/>
      <c r="TIX187" s="180"/>
      <c r="TIY187" s="180"/>
      <c r="TIZ187" s="180"/>
      <c r="TJA187" s="180"/>
      <c r="TJB187" s="75"/>
      <c r="TJC187" s="66"/>
      <c r="TJD187" s="180"/>
      <c r="TJE187" s="180"/>
      <c r="TJF187" s="180"/>
      <c r="TJG187" s="180"/>
      <c r="TJH187" s="180"/>
      <c r="TJI187" s="75"/>
      <c r="TJJ187" s="66"/>
      <c r="TJK187" s="180"/>
      <c r="TJL187" s="180"/>
      <c r="TJM187" s="180"/>
      <c r="TJN187" s="180"/>
      <c r="TJO187" s="180"/>
      <c r="TJP187" s="75"/>
      <c r="TJQ187" s="66"/>
      <c r="TJR187" s="180"/>
      <c r="TJS187" s="180"/>
      <c r="TJT187" s="180"/>
      <c r="TJU187" s="180"/>
      <c r="TJV187" s="180"/>
      <c r="TJW187" s="75"/>
      <c r="TJX187" s="66"/>
      <c r="TJY187" s="180"/>
      <c r="TJZ187" s="180"/>
      <c r="TKA187" s="180"/>
      <c r="TKB187" s="180"/>
      <c r="TKC187" s="180"/>
      <c r="TKD187" s="75"/>
      <c r="TKE187" s="66"/>
      <c r="TKF187" s="180"/>
      <c r="TKG187" s="180"/>
      <c r="TKH187" s="180"/>
      <c r="TKI187" s="180"/>
      <c r="TKJ187" s="180"/>
      <c r="TKK187" s="75"/>
      <c r="TKL187" s="66"/>
      <c r="TKM187" s="180"/>
      <c r="TKN187" s="180"/>
      <c r="TKO187" s="180"/>
      <c r="TKP187" s="180"/>
      <c r="TKQ187" s="180"/>
      <c r="TKR187" s="75"/>
      <c r="TKS187" s="66"/>
      <c r="TKT187" s="180"/>
      <c r="TKU187" s="180"/>
      <c r="TKV187" s="180"/>
      <c r="TKW187" s="180"/>
      <c r="TKX187" s="180"/>
      <c r="TKY187" s="75"/>
      <c r="TKZ187" s="66"/>
      <c r="TLA187" s="180"/>
      <c r="TLB187" s="180"/>
      <c r="TLC187" s="180"/>
      <c r="TLD187" s="180"/>
      <c r="TLE187" s="180"/>
      <c r="TLF187" s="75"/>
      <c r="TLG187" s="66"/>
      <c r="TLH187" s="180"/>
      <c r="TLI187" s="180"/>
      <c r="TLJ187" s="180"/>
      <c r="TLK187" s="180"/>
      <c r="TLL187" s="180"/>
      <c r="TLM187" s="75"/>
      <c r="TLN187" s="66"/>
      <c r="TLO187" s="180"/>
      <c r="TLP187" s="180"/>
      <c r="TLQ187" s="180"/>
      <c r="TLR187" s="180"/>
      <c r="TLS187" s="180"/>
      <c r="TLT187" s="75"/>
      <c r="TLU187" s="66"/>
      <c r="TLV187" s="180"/>
      <c r="TLW187" s="180"/>
      <c r="TLX187" s="180"/>
      <c r="TLY187" s="180"/>
      <c r="TLZ187" s="180"/>
      <c r="TMA187" s="75"/>
      <c r="TMB187" s="66"/>
      <c r="TMC187" s="180"/>
      <c r="TMD187" s="180"/>
      <c r="TME187" s="180"/>
      <c r="TMF187" s="180"/>
      <c r="TMG187" s="180"/>
      <c r="TMH187" s="75"/>
      <c r="TMI187" s="66"/>
      <c r="TMJ187" s="180"/>
      <c r="TMK187" s="180"/>
      <c r="TML187" s="180"/>
      <c r="TMM187" s="180"/>
      <c r="TMN187" s="180"/>
      <c r="TMO187" s="75"/>
      <c r="TMP187" s="66"/>
      <c r="TMQ187" s="180"/>
      <c r="TMR187" s="180"/>
      <c r="TMS187" s="180"/>
      <c r="TMT187" s="180"/>
      <c r="TMU187" s="180"/>
      <c r="TMV187" s="75"/>
      <c r="TMW187" s="66"/>
      <c r="TMX187" s="180"/>
      <c r="TMY187" s="180"/>
      <c r="TMZ187" s="180"/>
      <c r="TNA187" s="180"/>
      <c r="TNB187" s="180"/>
      <c r="TNC187" s="75"/>
      <c r="TND187" s="66"/>
      <c r="TNE187" s="180"/>
      <c r="TNF187" s="180"/>
      <c r="TNG187" s="180"/>
      <c r="TNH187" s="180"/>
      <c r="TNI187" s="180"/>
      <c r="TNJ187" s="75"/>
      <c r="TNK187" s="66"/>
      <c r="TNL187" s="180"/>
      <c r="TNM187" s="180"/>
      <c r="TNN187" s="180"/>
      <c r="TNO187" s="180"/>
      <c r="TNP187" s="180"/>
      <c r="TNQ187" s="75"/>
      <c r="TNR187" s="66"/>
      <c r="TNS187" s="180"/>
      <c r="TNT187" s="180"/>
      <c r="TNU187" s="180"/>
      <c r="TNV187" s="180"/>
      <c r="TNW187" s="180"/>
      <c r="TNX187" s="75"/>
      <c r="TNY187" s="66"/>
      <c r="TNZ187" s="180"/>
      <c r="TOA187" s="180"/>
      <c r="TOB187" s="180"/>
      <c r="TOC187" s="180"/>
      <c r="TOD187" s="180"/>
      <c r="TOE187" s="75"/>
      <c r="TOF187" s="66"/>
      <c r="TOG187" s="180"/>
      <c r="TOH187" s="180"/>
      <c r="TOI187" s="180"/>
      <c r="TOJ187" s="180"/>
      <c r="TOK187" s="180"/>
      <c r="TOL187" s="75"/>
      <c r="TOM187" s="66"/>
      <c r="TON187" s="180"/>
      <c r="TOO187" s="180"/>
      <c r="TOP187" s="180"/>
      <c r="TOQ187" s="180"/>
      <c r="TOR187" s="180"/>
      <c r="TOS187" s="75"/>
      <c r="TOT187" s="66"/>
      <c r="TOU187" s="180"/>
      <c r="TOV187" s="180"/>
      <c r="TOW187" s="180"/>
      <c r="TOX187" s="180"/>
      <c r="TOY187" s="180"/>
      <c r="TOZ187" s="75"/>
      <c r="TPA187" s="66"/>
      <c r="TPB187" s="180"/>
      <c r="TPC187" s="180"/>
      <c r="TPD187" s="180"/>
      <c r="TPE187" s="180"/>
      <c r="TPF187" s="180"/>
      <c r="TPG187" s="75"/>
      <c r="TPH187" s="66"/>
      <c r="TPI187" s="180"/>
      <c r="TPJ187" s="180"/>
      <c r="TPK187" s="180"/>
      <c r="TPL187" s="180"/>
      <c r="TPM187" s="180"/>
      <c r="TPN187" s="75"/>
      <c r="TPO187" s="66"/>
      <c r="TPP187" s="180"/>
      <c r="TPQ187" s="180"/>
      <c r="TPR187" s="180"/>
      <c r="TPS187" s="180"/>
      <c r="TPT187" s="180"/>
      <c r="TPU187" s="75"/>
      <c r="TPV187" s="66"/>
      <c r="TPW187" s="180"/>
      <c r="TPX187" s="180"/>
      <c r="TPY187" s="180"/>
      <c r="TPZ187" s="180"/>
      <c r="TQA187" s="180"/>
      <c r="TQB187" s="75"/>
      <c r="TQC187" s="66"/>
      <c r="TQD187" s="180"/>
      <c r="TQE187" s="180"/>
      <c r="TQF187" s="180"/>
      <c r="TQG187" s="180"/>
      <c r="TQH187" s="180"/>
      <c r="TQI187" s="75"/>
      <c r="TQJ187" s="66"/>
      <c r="TQK187" s="180"/>
      <c r="TQL187" s="180"/>
      <c r="TQM187" s="180"/>
      <c r="TQN187" s="180"/>
      <c r="TQO187" s="180"/>
      <c r="TQP187" s="75"/>
      <c r="TQQ187" s="66"/>
      <c r="TQR187" s="180"/>
      <c r="TQS187" s="180"/>
      <c r="TQT187" s="180"/>
      <c r="TQU187" s="180"/>
      <c r="TQV187" s="180"/>
      <c r="TQW187" s="75"/>
      <c r="TQX187" s="66"/>
      <c r="TQY187" s="180"/>
      <c r="TQZ187" s="180"/>
      <c r="TRA187" s="180"/>
      <c r="TRB187" s="180"/>
      <c r="TRC187" s="180"/>
      <c r="TRD187" s="75"/>
      <c r="TRE187" s="66"/>
      <c r="TRF187" s="180"/>
      <c r="TRG187" s="180"/>
      <c r="TRH187" s="180"/>
      <c r="TRI187" s="180"/>
      <c r="TRJ187" s="180"/>
      <c r="TRK187" s="75"/>
      <c r="TRL187" s="66"/>
      <c r="TRM187" s="180"/>
      <c r="TRN187" s="180"/>
      <c r="TRO187" s="180"/>
      <c r="TRP187" s="180"/>
      <c r="TRQ187" s="180"/>
      <c r="TRR187" s="75"/>
      <c r="TRS187" s="66"/>
      <c r="TRT187" s="180"/>
      <c r="TRU187" s="180"/>
      <c r="TRV187" s="180"/>
      <c r="TRW187" s="180"/>
      <c r="TRX187" s="180"/>
      <c r="TRY187" s="75"/>
      <c r="TRZ187" s="66"/>
      <c r="TSA187" s="180"/>
      <c r="TSB187" s="180"/>
      <c r="TSC187" s="180"/>
      <c r="TSD187" s="180"/>
      <c r="TSE187" s="180"/>
      <c r="TSF187" s="75"/>
      <c r="TSG187" s="66"/>
      <c r="TSH187" s="180"/>
      <c r="TSI187" s="180"/>
      <c r="TSJ187" s="180"/>
      <c r="TSK187" s="180"/>
      <c r="TSL187" s="180"/>
      <c r="TSM187" s="75"/>
      <c r="TSN187" s="66"/>
      <c r="TSO187" s="180"/>
      <c r="TSP187" s="180"/>
      <c r="TSQ187" s="180"/>
      <c r="TSR187" s="180"/>
      <c r="TSS187" s="180"/>
      <c r="TST187" s="75"/>
      <c r="TSU187" s="66"/>
      <c r="TSV187" s="180"/>
      <c r="TSW187" s="180"/>
      <c r="TSX187" s="180"/>
      <c r="TSY187" s="180"/>
      <c r="TSZ187" s="180"/>
      <c r="TTA187" s="75"/>
      <c r="TTB187" s="66"/>
      <c r="TTC187" s="180"/>
      <c r="TTD187" s="180"/>
      <c r="TTE187" s="180"/>
      <c r="TTF187" s="180"/>
      <c r="TTG187" s="180"/>
      <c r="TTH187" s="75"/>
      <c r="TTI187" s="66"/>
      <c r="TTJ187" s="180"/>
      <c r="TTK187" s="180"/>
      <c r="TTL187" s="180"/>
      <c r="TTM187" s="180"/>
      <c r="TTN187" s="180"/>
      <c r="TTO187" s="75"/>
      <c r="TTP187" s="66"/>
      <c r="TTQ187" s="180"/>
      <c r="TTR187" s="180"/>
      <c r="TTS187" s="180"/>
      <c r="TTT187" s="180"/>
      <c r="TTU187" s="180"/>
      <c r="TTV187" s="75"/>
      <c r="TTW187" s="66"/>
      <c r="TTX187" s="180"/>
      <c r="TTY187" s="180"/>
      <c r="TTZ187" s="180"/>
      <c r="TUA187" s="180"/>
      <c r="TUB187" s="180"/>
      <c r="TUC187" s="75"/>
      <c r="TUD187" s="66"/>
      <c r="TUE187" s="180"/>
      <c r="TUF187" s="180"/>
      <c r="TUG187" s="180"/>
      <c r="TUH187" s="180"/>
      <c r="TUI187" s="180"/>
      <c r="TUJ187" s="75"/>
      <c r="TUK187" s="66"/>
      <c r="TUL187" s="180"/>
      <c r="TUM187" s="180"/>
      <c r="TUN187" s="180"/>
      <c r="TUO187" s="180"/>
      <c r="TUP187" s="180"/>
      <c r="TUQ187" s="75"/>
      <c r="TUR187" s="66"/>
      <c r="TUS187" s="180"/>
      <c r="TUT187" s="180"/>
      <c r="TUU187" s="180"/>
      <c r="TUV187" s="180"/>
      <c r="TUW187" s="180"/>
      <c r="TUX187" s="75"/>
      <c r="TUY187" s="66"/>
      <c r="TUZ187" s="180"/>
      <c r="TVA187" s="180"/>
      <c r="TVB187" s="180"/>
      <c r="TVC187" s="180"/>
      <c r="TVD187" s="180"/>
      <c r="TVE187" s="75"/>
      <c r="TVF187" s="66"/>
      <c r="TVG187" s="180"/>
      <c r="TVH187" s="180"/>
      <c r="TVI187" s="180"/>
      <c r="TVJ187" s="180"/>
      <c r="TVK187" s="180"/>
      <c r="TVL187" s="75"/>
      <c r="TVM187" s="66"/>
      <c r="TVN187" s="180"/>
      <c r="TVO187" s="180"/>
      <c r="TVP187" s="180"/>
      <c r="TVQ187" s="180"/>
      <c r="TVR187" s="180"/>
      <c r="TVS187" s="75"/>
      <c r="TVT187" s="66"/>
      <c r="TVU187" s="180"/>
      <c r="TVV187" s="180"/>
      <c r="TVW187" s="180"/>
      <c r="TVX187" s="180"/>
      <c r="TVY187" s="180"/>
      <c r="TVZ187" s="75"/>
      <c r="TWA187" s="66"/>
      <c r="TWB187" s="180"/>
      <c r="TWC187" s="180"/>
      <c r="TWD187" s="180"/>
      <c r="TWE187" s="180"/>
      <c r="TWF187" s="180"/>
      <c r="TWG187" s="75"/>
      <c r="TWH187" s="66"/>
      <c r="TWI187" s="180"/>
      <c r="TWJ187" s="180"/>
      <c r="TWK187" s="180"/>
      <c r="TWL187" s="180"/>
      <c r="TWM187" s="180"/>
      <c r="TWN187" s="75"/>
      <c r="TWO187" s="66"/>
      <c r="TWP187" s="180"/>
      <c r="TWQ187" s="180"/>
      <c r="TWR187" s="180"/>
      <c r="TWS187" s="180"/>
      <c r="TWT187" s="180"/>
      <c r="TWU187" s="75"/>
      <c r="TWV187" s="66"/>
      <c r="TWW187" s="180"/>
      <c r="TWX187" s="180"/>
      <c r="TWY187" s="180"/>
      <c r="TWZ187" s="180"/>
      <c r="TXA187" s="180"/>
      <c r="TXB187" s="75"/>
      <c r="TXC187" s="66"/>
      <c r="TXD187" s="180"/>
      <c r="TXE187" s="180"/>
      <c r="TXF187" s="180"/>
      <c r="TXG187" s="180"/>
      <c r="TXH187" s="180"/>
      <c r="TXI187" s="75"/>
      <c r="TXJ187" s="66"/>
      <c r="TXK187" s="180"/>
      <c r="TXL187" s="180"/>
      <c r="TXM187" s="180"/>
      <c r="TXN187" s="180"/>
      <c r="TXO187" s="180"/>
      <c r="TXP187" s="75"/>
      <c r="TXQ187" s="66"/>
      <c r="TXR187" s="180"/>
      <c r="TXS187" s="180"/>
      <c r="TXT187" s="180"/>
      <c r="TXU187" s="180"/>
      <c r="TXV187" s="180"/>
      <c r="TXW187" s="75"/>
      <c r="TXX187" s="66"/>
      <c r="TXY187" s="180"/>
      <c r="TXZ187" s="180"/>
      <c r="TYA187" s="180"/>
      <c r="TYB187" s="180"/>
      <c r="TYC187" s="180"/>
      <c r="TYD187" s="75"/>
      <c r="TYE187" s="66"/>
      <c r="TYF187" s="180"/>
      <c r="TYG187" s="180"/>
      <c r="TYH187" s="180"/>
      <c r="TYI187" s="180"/>
      <c r="TYJ187" s="180"/>
      <c r="TYK187" s="75"/>
      <c r="TYL187" s="66"/>
      <c r="TYM187" s="180"/>
      <c r="TYN187" s="180"/>
      <c r="TYO187" s="180"/>
      <c r="TYP187" s="180"/>
      <c r="TYQ187" s="180"/>
      <c r="TYR187" s="75"/>
      <c r="TYS187" s="66"/>
      <c r="TYT187" s="180"/>
      <c r="TYU187" s="180"/>
      <c r="TYV187" s="180"/>
      <c r="TYW187" s="180"/>
      <c r="TYX187" s="180"/>
      <c r="TYY187" s="75"/>
      <c r="TYZ187" s="66"/>
      <c r="TZA187" s="180"/>
      <c r="TZB187" s="180"/>
      <c r="TZC187" s="180"/>
      <c r="TZD187" s="180"/>
      <c r="TZE187" s="180"/>
      <c r="TZF187" s="75"/>
      <c r="TZG187" s="66"/>
      <c r="TZH187" s="180"/>
      <c r="TZI187" s="180"/>
      <c r="TZJ187" s="180"/>
      <c r="TZK187" s="180"/>
      <c r="TZL187" s="180"/>
      <c r="TZM187" s="75"/>
      <c r="TZN187" s="66"/>
      <c r="TZO187" s="180"/>
      <c r="TZP187" s="180"/>
      <c r="TZQ187" s="180"/>
      <c r="TZR187" s="180"/>
      <c r="TZS187" s="180"/>
      <c r="TZT187" s="75"/>
      <c r="TZU187" s="66"/>
      <c r="TZV187" s="180"/>
      <c r="TZW187" s="180"/>
      <c r="TZX187" s="180"/>
      <c r="TZY187" s="180"/>
      <c r="TZZ187" s="180"/>
      <c r="UAA187" s="75"/>
      <c r="UAB187" s="66"/>
      <c r="UAC187" s="180"/>
      <c r="UAD187" s="180"/>
      <c r="UAE187" s="180"/>
      <c r="UAF187" s="180"/>
      <c r="UAG187" s="180"/>
      <c r="UAH187" s="75"/>
      <c r="UAI187" s="66"/>
      <c r="UAJ187" s="180"/>
      <c r="UAK187" s="180"/>
      <c r="UAL187" s="180"/>
      <c r="UAM187" s="180"/>
      <c r="UAN187" s="180"/>
      <c r="UAO187" s="75"/>
      <c r="UAP187" s="66"/>
      <c r="UAQ187" s="180"/>
      <c r="UAR187" s="180"/>
      <c r="UAS187" s="180"/>
      <c r="UAT187" s="180"/>
      <c r="UAU187" s="180"/>
      <c r="UAV187" s="75"/>
      <c r="UAW187" s="66"/>
      <c r="UAX187" s="180"/>
      <c r="UAY187" s="180"/>
      <c r="UAZ187" s="180"/>
      <c r="UBA187" s="180"/>
      <c r="UBB187" s="180"/>
      <c r="UBC187" s="75"/>
      <c r="UBD187" s="66"/>
      <c r="UBE187" s="180"/>
      <c r="UBF187" s="180"/>
      <c r="UBG187" s="180"/>
      <c r="UBH187" s="180"/>
      <c r="UBI187" s="180"/>
      <c r="UBJ187" s="75"/>
      <c r="UBK187" s="66"/>
      <c r="UBL187" s="180"/>
      <c r="UBM187" s="180"/>
      <c r="UBN187" s="180"/>
      <c r="UBO187" s="180"/>
      <c r="UBP187" s="180"/>
      <c r="UBQ187" s="75"/>
      <c r="UBR187" s="66"/>
      <c r="UBS187" s="180"/>
      <c r="UBT187" s="180"/>
      <c r="UBU187" s="180"/>
      <c r="UBV187" s="180"/>
      <c r="UBW187" s="180"/>
      <c r="UBX187" s="75"/>
      <c r="UBY187" s="66"/>
      <c r="UBZ187" s="180"/>
      <c r="UCA187" s="180"/>
      <c r="UCB187" s="180"/>
      <c r="UCC187" s="180"/>
      <c r="UCD187" s="180"/>
      <c r="UCE187" s="75"/>
      <c r="UCF187" s="66"/>
      <c r="UCG187" s="180"/>
      <c r="UCH187" s="180"/>
      <c r="UCI187" s="180"/>
      <c r="UCJ187" s="180"/>
      <c r="UCK187" s="180"/>
      <c r="UCL187" s="75"/>
      <c r="UCM187" s="66"/>
      <c r="UCN187" s="180"/>
      <c r="UCO187" s="180"/>
      <c r="UCP187" s="180"/>
      <c r="UCQ187" s="180"/>
      <c r="UCR187" s="180"/>
      <c r="UCS187" s="75"/>
      <c r="UCT187" s="66"/>
      <c r="UCU187" s="180"/>
      <c r="UCV187" s="180"/>
      <c r="UCW187" s="180"/>
      <c r="UCX187" s="180"/>
      <c r="UCY187" s="180"/>
      <c r="UCZ187" s="75"/>
      <c r="UDA187" s="66"/>
      <c r="UDB187" s="180"/>
      <c r="UDC187" s="180"/>
      <c r="UDD187" s="180"/>
      <c r="UDE187" s="180"/>
      <c r="UDF187" s="180"/>
      <c r="UDG187" s="75"/>
      <c r="UDH187" s="66"/>
      <c r="UDI187" s="180"/>
      <c r="UDJ187" s="180"/>
      <c r="UDK187" s="180"/>
      <c r="UDL187" s="180"/>
      <c r="UDM187" s="180"/>
      <c r="UDN187" s="75"/>
      <c r="UDO187" s="66"/>
      <c r="UDP187" s="180"/>
      <c r="UDQ187" s="180"/>
      <c r="UDR187" s="180"/>
      <c r="UDS187" s="180"/>
      <c r="UDT187" s="180"/>
      <c r="UDU187" s="75"/>
      <c r="UDV187" s="66"/>
      <c r="UDW187" s="180"/>
      <c r="UDX187" s="180"/>
      <c r="UDY187" s="180"/>
      <c r="UDZ187" s="180"/>
      <c r="UEA187" s="180"/>
      <c r="UEB187" s="75"/>
      <c r="UEC187" s="66"/>
      <c r="UED187" s="180"/>
      <c r="UEE187" s="180"/>
      <c r="UEF187" s="180"/>
      <c r="UEG187" s="180"/>
      <c r="UEH187" s="180"/>
      <c r="UEI187" s="75"/>
      <c r="UEJ187" s="66"/>
      <c r="UEK187" s="180"/>
      <c r="UEL187" s="180"/>
      <c r="UEM187" s="180"/>
      <c r="UEN187" s="180"/>
      <c r="UEO187" s="180"/>
      <c r="UEP187" s="75"/>
      <c r="UEQ187" s="66"/>
      <c r="UER187" s="180"/>
      <c r="UES187" s="180"/>
      <c r="UET187" s="180"/>
      <c r="UEU187" s="180"/>
      <c r="UEV187" s="180"/>
      <c r="UEW187" s="75"/>
      <c r="UEX187" s="66"/>
      <c r="UEY187" s="180"/>
      <c r="UEZ187" s="180"/>
      <c r="UFA187" s="180"/>
      <c r="UFB187" s="180"/>
      <c r="UFC187" s="180"/>
      <c r="UFD187" s="75"/>
      <c r="UFE187" s="66"/>
      <c r="UFF187" s="180"/>
      <c r="UFG187" s="180"/>
      <c r="UFH187" s="180"/>
      <c r="UFI187" s="180"/>
      <c r="UFJ187" s="180"/>
      <c r="UFK187" s="75"/>
      <c r="UFL187" s="66"/>
      <c r="UFM187" s="180"/>
      <c r="UFN187" s="180"/>
      <c r="UFO187" s="180"/>
      <c r="UFP187" s="180"/>
      <c r="UFQ187" s="180"/>
      <c r="UFR187" s="75"/>
      <c r="UFS187" s="66"/>
      <c r="UFT187" s="180"/>
      <c r="UFU187" s="180"/>
      <c r="UFV187" s="180"/>
      <c r="UFW187" s="180"/>
      <c r="UFX187" s="180"/>
      <c r="UFY187" s="75"/>
      <c r="UFZ187" s="66"/>
      <c r="UGA187" s="180"/>
      <c r="UGB187" s="180"/>
      <c r="UGC187" s="180"/>
      <c r="UGD187" s="180"/>
      <c r="UGE187" s="180"/>
      <c r="UGF187" s="75"/>
      <c r="UGG187" s="66"/>
      <c r="UGH187" s="180"/>
      <c r="UGI187" s="180"/>
      <c r="UGJ187" s="180"/>
      <c r="UGK187" s="180"/>
      <c r="UGL187" s="180"/>
      <c r="UGM187" s="75"/>
      <c r="UGN187" s="66"/>
      <c r="UGO187" s="180"/>
      <c r="UGP187" s="180"/>
      <c r="UGQ187" s="180"/>
      <c r="UGR187" s="180"/>
      <c r="UGS187" s="180"/>
      <c r="UGT187" s="75"/>
      <c r="UGU187" s="66"/>
      <c r="UGV187" s="180"/>
      <c r="UGW187" s="180"/>
      <c r="UGX187" s="180"/>
      <c r="UGY187" s="180"/>
      <c r="UGZ187" s="180"/>
      <c r="UHA187" s="75"/>
      <c r="UHB187" s="66"/>
      <c r="UHC187" s="180"/>
      <c r="UHD187" s="180"/>
      <c r="UHE187" s="180"/>
      <c r="UHF187" s="180"/>
      <c r="UHG187" s="180"/>
      <c r="UHH187" s="75"/>
      <c r="UHI187" s="66"/>
      <c r="UHJ187" s="180"/>
      <c r="UHK187" s="180"/>
      <c r="UHL187" s="180"/>
      <c r="UHM187" s="180"/>
      <c r="UHN187" s="180"/>
      <c r="UHO187" s="75"/>
      <c r="UHP187" s="66"/>
      <c r="UHQ187" s="180"/>
      <c r="UHR187" s="180"/>
      <c r="UHS187" s="180"/>
      <c r="UHT187" s="180"/>
      <c r="UHU187" s="180"/>
      <c r="UHV187" s="75"/>
      <c r="UHW187" s="66"/>
      <c r="UHX187" s="180"/>
      <c r="UHY187" s="180"/>
      <c r="UHZ187" s="180"/>
      <c r="UIA187" s="180"/>
      <c r="UIB187" s="180"/>
      <c r="UIC187" s="75"/>
      <c r="UID187" s="66"/>
      <c r="UIE187" s="180"/>
      <c r="UIF187" s="180"/>
      <c r="UIG187" s="180"/>
      <c r="UIH187" s="180"/>
      <c r="UII187" s="180"/>
      <c r="UIJ187" s="75"/>
      <c r="UIK187" s="66"/>
      <c r="UIL187" s="180"/>
      <c r="UIM187" s="180"/>
      <c r="UIN187" s="180"/>
      <c r="UIO187" s="180"/>
      <c r="UIP187" s="180"/>
      <c r="UIQ187" s="75"/>
      <c r="UIR187" s="66"/>
      <c r="UIS187" s="180"/>
      <c r="UIT187" s="180"/>
      <c r="UIU187" s="180"/>
      <c r="UIV187" s="180"/>
      <c r="UIW187" s="180"/>
      <c r="UIX187" s="75"/>
      <c r="UIY187" s="66"/>
      <c r="UIZ187" s="180"/>
      <c r="UJA187" s="180"/>
      <c r="UJB187" s="180"/>
      <c r="UJC187" s="180"/>
      <c r="UJD187" s="180"/>
      <c r="UJE187" s="75"/>
      <c r="UJF187" s="66"/>
      <c r="UJG187" s="180"/>
      <c r="UJH187" s="180"/>
      <c r="UJI187" s="180"/>
      <c r="UJJ187" s="180"/>
      <c r="UJK187" s="180"/>
      <c r="UJL187" s="75"/>
      <c r="UJM187" s="66"/>
      <c r="UJN187" s="180"/>
      <c r="UJO187" s="180"/>
      <c r="UJP187" s="180"/>
      <c r="UJQ187" s="180"/>
      <c r="UJR187" s="180"/>
      <c r="UJS187" s="75"/>
      <c r="UJT187" s="66"/>
      <c r="UJU187" s="180"/>
      <c r="UJV187" s="180"/>
      <c r="UJW187" s="180"/>
      <c r="UJX187" s="180"/>
      <c r="UJY187" s="180"/>
      <c r="UJZ187" s="75"/>
      <c r="UKA187" s="66"/>
      <c r="UKB187" s="180"/>
      <c r="UKC187" s="180"/>
      <c r="UKD187" s="180"/>
      <c r="UKE187" s="180"/>
      <c r="UKF187" s="180"/>
      <c r="UKG187" s="75"/>
      <c r="UKH187" s="66"/>
      <c r="UKI187" s="180"/>
      <c r="UKJ187" s="180"/>
      <c r="UKK187" s="180"/>
      <c r="UKL187" s="180"/>
      <c r="UKM187" s="180"/>
      <c r="UKN187" s="75"/>
      <c r="UKO187" s="66"/>
      <c r="UKP187" s="180"/>
      <c r="UKQ187" s="180"/>
      <c r="UKR187" s="180"/>
      <c r="UKS187" s="180"/>
      <c r="UKT187" s="180"/>
      <c r="UKU187" s="75"/>
      <c r="UKV187" s="66"/>
      <c r="UKW187" s="180"/>
      <c r="UKX187" s="180"/>
      <c r="UKY187" s="180"/>
      <c r="UKZ187" s="180"/>
      <c r="ULA187" s="180"/>
      <c r="ULB187" s="75"/>
      <c r="ULC187" s="66"/>
      <c r="ULD187" s="180"/>
      <c r="ULE187" s="180"/>
      <c r="ULF187" s="180"/>
      <c r="ULG187" s="180"/>
      <c r="ULH187" s="180"/>
      <c r="ULI187" s="75"/>
      <c r="ULJ187" s="66"/>
      <c r="ULK187" s="180"/>
      <c r="ULL187" s="180"/>
      <c r="ULM187" s="180"/>
      <c r="ULN187" s="180"/>
      <c r="ULO187" s="180"/>
      <c r="ULP187" s="75"/>
      <c r="ULQ187" s="66"/>
      <c r="ULR187" s="180"/>
      <c r="ULS187" s="180"/>
      <c r="ULT187" s="180"/>
      <c r="ULU187" s="180"/>
      <c r="ULV187" s="180"/>
      <c r="ULW187" s="75"/>
      <c r="ULX187" s="66"/>
      <c r="ULY187" s="180"/>
      <c r="ULZ187" s="180"/>
      <c r="UMA187" s="180"/>
      <c r="UMB187" s="180"/>
      <c r="UMC187" s="180"/>
      <c r="UMD187" s="75"/>
      <c r="UME187" s="66"/>
      <c r="UMF187" s="180"/>
      <c r="UMG187" s="180"/>
      <c r="UMH187" s="180"/>
      <c r="UMI187" s="180"/>
      <c r="UMJ187" s="180"/>
      <c r="UMK187" s="75"/>
      <c r="UML187" s="66"/>
      <c r="UMM187" s="180"/>
      <c r="UMN187" s="180"/>
      <c r="UMO187" s="180"/>
      <c r="UMP187" s="180"/>
      <c r="UMQ187" s="180"/>
      <c r="UMR187" s="75"/>
      <c r="UMS187" s="66"/>
      <c r="UMT187" s="180"/>
      <c r="UMU187" s="180"/>
      <c r="UMV187" s="180"/>
      <c r="UMW187" s="180"/>
      <c r="UMX187" s="180"/>
      <c r="UMY187" s="75"/>
      <c r="UMZ187" s="66"/>
      <c r="UNA187" s="180"/>
      <c r="UNB187" s="180"/>
      <c r="UNC187" s="180"/>
      <c r="UND187" s="180"/>
      <c r="UNE187" s="180"/>
      <c r="UNF187" s="75"/>
      <c r="UNG187" s="66"/>
      <c r="UNH187" s="180"/>
      <c r="UNI187" s="180"/>
      <c r="UNJ187" s="180"/>
      <c r="UNK187" s="180"/>
      <c r="UNL187" s="180"/>
      <c r="UNM187" s="75"/>
      <c r="UNN187" s="66"/>
      <c r="UNO187" s="180"/>
      <c r="UNP187" s="180"/>
      <c r="UNQ187" s="180"/>
      <c r="UNR187" s="180"/>
      <c r="UNS187" s="180"/>
      <c r="UNT187" s="75"/>
      <c r="UNU187" s="66"/>
      <c r="UNV187" s="180"/>
      <c r="UNW187" s="180"/>
      <c r="UNX187" s="180"/>
      <c r="UNY187" s="180"/>
      <c r="UNZ187" s="180"/>
      <c r="UOA187" s="75"/>
      <c r="UOB187" s="66"/>
      <c r="UOC187" s="180"/>
      <c r="UOD187" s="180"/>
      <c r="UOE187" s="180"/>
      <c r="UOF187" s="180"/>
      <c r="UOG187" s="180"/>
      <c r="UOH187" s="75"/>
      <c r="UOI187" s="66"/>
      <c r="UOJ187" s="180"/>
      <c r="UOK187" s="180"/>
      <c r="UOL187" s="180"/>
      <c r="UOM187" s="180"/>
      <c r="UON187" s="180"/>
      <c r="UOO187" s="75"/>
      <c r="UOP187" s="66"/>
      <c r="UOQ187" s="180"/>
      <c r="UOR187" s="180"/>
      <c r="UOS187" s="180"/>
      <c r="UOT187" s="180"/>
      <c r="UOU187" s="180"/>
      <c r="UOV187" s="75"/>
      <c r="UOW187" s="66"/>
      <c r="UOX187" s="180"/>
      <c r="UOY187" s="180"/>
      <c r="UOZ187" s="180"/>
      <c r="UPA187" s="180"/>
      <c r="UPB187" s="180"/>
      <c r="UPC187" s="75"/>
      <c r="UPD187" s="66"/>
      <c r="UPE187" s="180"/>
      <c r="UPF187" s="180"/>
      <c r="UPG187" s="180"/>
      <c r="UPH187" s="180"/>
      <c r="UPI187" s="180"/>
      <c r="UPJ187" s="75"/>
      <c r="UPK187" s="66"/>
      <c r="UPL187" s="180"/>
      <c r="UPM187" s="180"/>
      <c r="UPN187" s="180"/>
      <c r="UPO187" s="180"/>
      <c r="UPP187" s="180"/>
      <c r="UPQ187" s="75"/>
      <c r="UPR187" s="66"/>
      <c r="UPS187" s="180"/>
      <c r="UPT187" s="180"/>
      <c r="UPU187" s="180"/>
      <c r="UPV187" s="180"/>
      <c r="UPW187" s="180"/>
      <c r="UPX187" s="75"/>
      <c r="UPY187" s="66"/>
      <c r="UPZ187" s="180"/>
      <c r="UQA187" s="180"/>
      <c r="UQB187" s="180"/>
      <c r="UQC187" s="180"/>
      <c r="UQD187" s="180"/>
      <c r="UQE187" s="75"/>
      <c r="UQF187" s="66"/>
      <c r="UQG187" s="180"/>
      <c r="UQH187" s="180"/>
      <c r="UQI187" s="180"/>
      <c r="UQJ187" s="180"/>
      <c r="UQK187" s="180"/>
      <c r="UQL187" s="75"/>
      <c r="UQM187" s="66"/>
      <c r="UQN187" s="180"/>
      <c r="UQO187" s="180"/>
      <c r="UQP187" s="180"/>
      <c r="UQQ187" s="180"/>
      <c r="UQR187" s="180"/>
      <c r="UQS187" s="75"/>
      <c r="UQT187" s="66"/>
      <c r="UQU187" s="180"/>
      <c r="UQV187" s="180"/>
      <c r="UQW187" s="180"/>
      <c r="UQX187" s="180"/>
      <c r="UQY187" s="180"/>
      <c r="UQZ187" s="75"/>
      <c r="URA187" s="66"/>
      <c r="URB187" s="180"/>
      <c r="URC187" s="180"/>
      <c r="URD187" s="180"/>
      <c r="URE187" s="180"/>
      <c r="URF187" s="180"/>
      <c r="URG187" s="75"/>
      <c r="URH187" s="66"/>
      <c r="URI187" s="180"/>
      <c r="URJ187" s="180"/>
      <c r="URK187" s="180"/>
      <c r="URL187" s="180"/>
      <c r="URM187" s="180"/>
      <c r="URN187" s="75"/>
      <c r="URO187" s="66"/>
      <c r="URP187" s="180"/>
      <c r="URQ187" s="180"/>
      <c r="URR187" s="180"/>
      <c r="URS187" s="180"/>
      <c r="URT187" s="180"/>
      <c r="URU187" s="75"/>
      <c r="URV187" s="66"/>
      <c r="URW187" s="180"/>
      <c r="URX187" s="180"/>
      <c r="URY187" s="180"/>
      <c r="URZ187" s="180"/>
      <c r="USA187" s="180"/>
      <c r="USB187" s="75"/>
      <c r="USC187" s="66"/>
      <c r="USD187" s="180"/>
      <c r="USE187" s="180"/>
      <c r="USF187" s="180"/>
      <c r="USG187" s="180"/>
      <c r="USH187" s="180"/>
      <c r="USI187" s="75"/>
      <c r="USJ187" s="66"/>
      <c r="USK187" s="180"/>
      <c r="USL187" s="180"/>
      <c r="USM187" s="180"/>
      <c r="USN187" s="180"/>
      <c r="USO187" s="180"/>
      <c r="USP187" s="75"/>
      <c r="USQ187" s="66"/>
      <c r="USR187" s="180"/>
      <c r="USS187" s="180"/>
      <c r="UST187" s="180"/>
      <c r="USU187" s="180"/>
      <c r="USV187" s="180"/>
      <c r="USW187" s="75"/>
      <c r="USX187" s="66"/>
      <c r="USY187" s="180"/>
      <c r="USZ187" s="180"/>
      <c r="UTA187" s="180"/>
      <c r="UTB187" s="180"/>
      <c r="UTC187" s="180"/>
      <c r="UTD187" s="75"/>
      <c r="UTE187" s="66"/>
      <c r="UTF187" s="180"/>
      <c r="UTG187" s="180"/>
      <c r="UTH187" s="180"/>
      <c r="UTI187" s="180"/>
      <c r="UTJ187" s="180"/>
      <c r="UTK187" s="75"/>
      <c r="UTL187" s="66"/>
      <c r="UTM187" s="180"/>
      <c r="UTN187" s="180"/>
      <c r="UTO187" s="180"/>
      <c r="UTP187" s="180"/>
      <c r="UTQ187" s="180"/>
      <c r="UTR187" s="75"/>
      <c r="UTS187" s="66"/>
      <c r="UTT187" s="180"/>
      <c r="UTU187" s="180"/>
      <c r="UTV187" s="180"/>
      <c r="UTW187" s="180"/>
      <c r="UTX187" s="180"/>
      <c r="UTY187" s="75"/>
      <c r="UTZ187" s="66"/>
      <c r="UUA187" s="180"/>
      <c r="UUB187" s="180"/>
      <c r="UUC187" s="180"/>
      <c r="UUD187" s="180"/>
      <c r="UUE187" s="180"/>
      <c r="UUF187" s="75"/>
      <c r="UUG187" s="66"/>
      <c r="UUH187" s="180"/>
      <c r="UUI187" s="180"/>
      <c r="UUJ187" s="180"/>
      <c r="UUK187" s="180"/>
      <c r="UUL187" s="180"/>
      <c r="UUM187" s="75"/>
      <c r="UUN187" s="66"/>
      <c r="UUO187" s="180"/>
      <c r="UUP187" s="180"/>
      <c r="UUQ187" s="180"/>
      <c r="UUR187" s="180"/>
      <c r="UUS187" s="180"/>
      <c r="UUT187" s="75"/>
      <c r="UUU187" s="66"/>
      <c r="UUV187" s="180"/>
      <c r="UUW187" s="180"/>
      <c r="UUX187" s="180"/>
      <c r="UUY187" s="180"/>
      <c r="UUZ187" s="180"/>
      <c r="UVA187" s="75"/>
      <c r="UVB187" s="66"/>
      <c r="UVC187" s="180"/>
      <c r="UVD187" s="180"/>
      <c r="UVE187" s="180"/>
      <c r="UVF187" s="180"/>
      <c r="UVG187" s="180"/>
      <c r="UVH187" s="75"/>
      <c r="UVI187" s="66"/>
      <c r="UVJ187" s="180"/>
      <c r="UVK187" s="180"/>
      <c r="UVL187" s="180"/>
      <c r="UVM187" s="180"/>
      <c r="UVN187" s="180"/>
      <c r="UVO187" s="75"/>
      <c r="UVP187" s="66"/>
      <c r="UVQ187" s="180"/>
      <c r="UVR187" s="180"/>
      <c r="UVS187" s="180"/>
      <c r="UVT187" s="180"/>
      <c r="UVU187" s="180"/>
      <c r="UVV187" s="75"/>
      <c r="UVW187" s="66"/>
      <c r="UVX187" s="180"/>
      <c r="UVY187" s="180"/>
      <c r="UVZ187" s="180"/>
      <c r="UWA187" s="180"/>
      <c r="UWB187" s="180"/>
      <c r="UWC187" s="75"/>
      <c r="UWD187" s="66"/>
      <c r="UWE187" s="180"/>
      <c r="UWF187" s="180"/>
      <c r="UWG187" s="180"/>
      <c r="UWH187" s="180"/>
      <c r="UWI187" s="180"/>
      <c r="UWJ187" s="75"/>
      <c r="UWK187" s="66"/>
      <c r="UWL187" s="180"/>
      <c r="UWM187" s="180"/>
      <c r="UWN187" s="180"/>
      <c r="UWO187" s="180"/>
      <c r="UWP187" s="180"/>
      <c r="UWQ187" s="75"/>
      <c r="UWR187" s="66"/>
      <c r="UWS187" s="180"/>
      <c r="UWT187" s="180"/>
      <c r="UWU187" s="180"/>
      <c r="UWV187" s="180"/>
      <c r="UWW187" s="180"/>
      <c r="UWX187" s="75"/>
      <c r="UWY187" s="66"/>
      <c r="UWZ187" s="180"/>
      <c r="UXA187" s="180"/>
      <c r="UXB187" s="180"/>
      <c r="UXC187" s="180"/>
      <c r="UXD187" s="180"/>
      <c r="UXE187" s="75"/>
      <c r="UXF187" s="66"/>
      <c r="UXG187" s="180"/>
      <c r="UXH187" s="180"/>
      <c r="UXI187" s="180"/>
      <c r="UXJ187" s="180"/>
      <c r="UXK187" s="180"/>
      <c r="UXL187" s="75"/>
      <c r="UXM187" s="66"/>
      <c r="UXN187" s="180"/>
      <c r="UXO187" s="180"/>
      <c r="UXP187" s="180"/>
      <c r="UXQ187" s="180"/>
      <c r="UXR187" s="180"/>
      <c r="UXS187" s="75"/>
      <c r="UXT187" s="66"/>
      <c r="UXU187" s="180"/>
      <c r="UXV187" s="180"/>
      <c r="UXW187" s="180"/>
      <c r="UXX187" s="180"/>
      <c r="UXY187" s="180"/>
      <c r="UXZ187" s="75"/>
      <c r="UYA187" s="66"/>
      <c r="UYB187" s="180"/>
      <c r="UYC187" s="180"/>
      <c r="UYD187" s="180"/>
      <c r="UYE187" s="180"/>
      <c r="UYF187" s="180"/>
      <c r="UYG187" s="75"/>
      <c r="UYH187" s="66"/>
      <c r="UYI187" s="180"/>
      <c r="UYJ187" s="180"/>
      <c r="UYK187" s="180"/>
      <c r="UYL187" s="180"/>
      <c r="UYM187" s="180"/>
      <c r="UYN187" s="75"/>
      <c r="UYO187" s="66"/>
      <c r="UYP187" s="180"/>
      <c r="UYQ187" s="180"/>
      <c r="UYR187" s="180"/>
      <c r="UYS187" s="180"/>
      <c r="UYT187" s="180"/>
      <c r="UYU187" s="75"/>
      <c r="UYV187" s="66"/>
      <c r="UYW187" s="180"/>
      <c r="UYX187" s="180"/>
      <c r="UYY187" s="180"/>
      <c r="UYZ187" s="180"/>
      <c r="UZA187" s="180"/>
      <c r="UZB187" s="75"/>
      <c r="UZC187" s="66"/>
      <c r="UZD187" s="180"/>
      <c r="UZE187" s="180"/>
      <c r="UZF187" s="180"/>
      <c r="UZG187" s="180"/>
      <c r="UZH187" s="180"/>
      <c r="UZI187" s="75"/>
      <c r="UZJ187" s="66"/>
      <c r="UZK187" s="180"/>
      <c r="UZL187" s="180"/>
      <c r="UZM187" s="180"/>
      <c r="UZN187" s="180"/>
      <c r="UZO187" s="180"/>
      <c r="UZP187" s="75"/>
      <c r="UZQ187" s="66"/>
      <c r="UZR187" s="180"/>
      <c r="UZS187" s="180"/>
      <c r="UZT187" s="180"/>
      <c r="UZU187" s="180"/>
      <c r="UZV187" s="180"/>
      <c r="UZW187" s="75"/>
      <c r="UZX187" s="66"/>
      <c r="UZY187" s="180"/>
      <c r="UZZ187" s="180"/>
      <c r="VAA187" s="180"/>
      <c r="VAB187" s="180"/>
      <c r="VAC187" s="180"/>
      <c r="VAD187" s="75"/>
      <c r="VAE187" s="66"/>
      <c r="VAF187" s="180"/>
      <c r="VAG187" s="180"/>
      <c r="VAH187" s="180"/>
      <c r="VAI187" s="180"/>
      <c r="VAJ187" s="180"/>
      <c r="VAK187" s="75"/>
      <c r="VAL187" s="66"/>
      <c r="VAM187" s="180"/>
      <c r="VAN187" s="180"/>
      <c r="VAO187" s="180"/>
      <c r="VAP187" s="180"/>
      <c r="VAQ187" s="180"/>
      <c r="VAR187" s="75"/>
      <c r="VAS187" s="66"/>
      <c r="VAT187" s="180"/>
      <c r="VAU187" s="180"/>
      <c r="VAV187" s="180"/>
      <c r="VAW187" s="180"/>
      <c r="VAX187" s="180"/>
      <c r="VAY187" s="75"/>
      <c r="VAZ187" s="66"/>
      <c r="VBA187" s="180"/>
      <c r="VBB187" s="180"/>
      <c r="VBC187" s="180"/>
      <c r="VBD187" s="180"/>
      <c r="VBE187" s="180"/>
      <c r="VBF187" s="75"/>
      <c r="VBG187" s="66"/>
      <c r="VBH187" s="180"/>
      <c r="VBI187" s="180"/>
      <c r="VBJ187" s="180"/>
      <c r="VBK187" s="180"/>
      <c r="VBL187" s="180"/>
      <c r="VBM187" s="75"/>
      <c r="VBN187" s="66"/>
      <c r="VBO187" s="180"/>
      <c r="VBP187" s="180"/>
      <c r="VBQ187" s="180"/>
      <c r="VBR187" s="180"/>
      <c r="VBS187" s="180"/>
      <c r="VBT187" s="75"/>
      <c r="VBU187" s="66"/>
      <c r="VBV187" s="180"/>
      <c r="VBW187" s="180"/>
      <c r="VBX187" s="180"/>
      <c r="VBY187" s="180"/>
      <c r="VBZ187" s="180"/>
      <c r="VCA187" s="75"/>
      <c r="VCB187" s="66"/>
      <c r="VCC187" s="180"/>
      <c r="VCD187" s="180"/>
      <c r="VCE187" s="180"/>
      <c r="VCF187" s="180"/>
      <c r="VCG187" s="180"/>
      <c r="VCH187" s="75"/>
      <c r="VCI187" s="66"/>
      <c r="VCJ187" s="180"/>
      <c r="VCK187" s="180"/>
      <c r="VCL187" s="180"/>
      <c r="VCM187" s="180"/>
      <c r="VCN187" s="180"/>
      <c r="VCO187" s="75"/>
      <c r="VCP187" s="66"/>
      <c r="VCQ187" s="180"/>
      <c r="VCR187" s="180"/>
      <c r="VCS187" s="180"/>
      <c r="VCT187" s="180"/>
      <c r="VCU187" s="180"/>
      <c r="VCV187" s="75"/>
      <c r="VCW187" s="66"/>
      <c r="VCX187" s="180"/>
      <c r="VCY187" s="180"/>
      <c r="VCZ187" s="180"/>
      <c r="VDA187" s="180"/>
      <c r="VDB187" s="180"/>
      <c r="VDC187" s="75"/>
      <c r="VDD187" s="66"/>
      <c r="VDE187" s="180"/>
      <c r="VDF187" s="180"/>
      <c r="VDG187" s="180"/>
      <c r="VDH187" s="180"/>
      <c r="VDI187" s="180"/>
      <c r="VDJ187" s="75"/>
      <c r="VDK187" s="66"/>
      <c r="VDL187" s="180"/>
      <c r="VDM187" s="180"/>
      <c r="VDN187" s="180"/>
      <c r="VDO187" s="180"/>
      <c r="VDP187" s="180"/>
      <c r="VDQ187" s="75"/>
      <c r="VDR187" s="66"/>
      <c r="VDS187" s="180"/>
      <c r="VDT187" s="180"/>
      <c r="VDU187" s="180"/>
      <c r="VDV187" s="180"/>
      <c r="VDW187" s="180"/>
      <c r="VDX187" s="75"/>
      <c r="VDY187" s="66"/>
      <c r="VDZ187" s="180"/>
      <c r="VEA187" s="180"/>
      <c r="VEB187" s="180"/>
      <c r="VEC187" s="180"/>
      <c r="VED187" s="180"/>
      <c r="VEE187" s="75"/>
      <c r="VEF187" s="66"/>
      <c r="VEG187" s="180"/>
      <c r="VEH187" s="180"/>
      <c r="VEI187" s="180"/>
      <c r="VEJ187" s="180"/>
      <c r="VEK187" s="180"/>
      <c r="VEL187" s="75"/>
      <c r="VEM187" s="66"/>
      <c r="VEN187" s="180"/>
      <c r="VEO187" s="180"/>
      <c r="VEP187" s="180"/>
      <c r="VEQ187" s="180"/>
      <c r="VER187" s="180"/>
      <c r="VES187" s="75"/>
      <c r="VET187" s="66"/>
      <c r="VEU187" s="180"/>
      <c r="VEV187" s="180"/>
      <c r="VEW187" s="180"/>
      <c r="VEX187" s="180"/>
      <c r="VEY187" s="180"/>
      <c r="VEZ187" s="75"/>
      <c r="VFA187" s="66"/>
      <c r="VFB187" s="180"/>
      <c r="VFC187" s="180"/>
      <c r="VFD187" s="180"/>
      <c r="VFE187" s="180"/>
      <c r="VFF187" s="180"/>
      <c r="VFG187" s="75"/>
      <c r="VFH187" s="66"/>
      <c r="VFI187" s="180"/>
      <c r="VFJ187" s="180"/>
      <c r="VFK187" s="180"/>
      <c r="VFL187" s="180"/>
      <c r="VFM187" s="180"/>
      <c r="VFN187" s="75"/>
      <c r="VFO187" s="66"/>
      <c r="VFP187" s="180"/>
      <c r="VFQ187" s="180"/>
      <c r="VFR187" s="180"/>
      <c r="VFS187" s="180"/>
      <c r="VFT187" s="180"/>
      <c r="VFU187" s="75"/>
      <c r="VFV187" s="66"/>
      <c r="VFW187" s="180"/>
      <c r="VFX187" s="180"/>
      <c r="VFY187" s="180"/>
      <c r="VFZ187" s="180"/>
      <c r="VGA187" s="180"/>
      <c r="VGB187" s="75"/>
      <c r="VGC187" s="66"/>
      <c r="VGD187" s="180"/>
      <c r="VGE187" s="180"/>
      <c r="VGF187" s="180"/>
      <c r="VGG187" s="180"/>
      <c r="VGH187" s="180"/>
      <c r="VGI187" s="75"/>
      <c r="VGJ187" s="66"/>
      <c r="VGK187" s="180"/>
      <c r="VGL187" s="180"/>
      <c r="VGM187" s="180"/>
      <c r="VGN187" s="180"/>
      <c r="VGO187" s="180"/>
      <c r="VGP187" s="75"/>
      <c r="VGQ187" s="66"/>
      <c r="VGR187" s="180"/>
      <c r="VGS187" s="180"/>
      <c r="VGT187" s="180"/>
      <c r="VGU187" s="180"/>
      <c r="VGV187" s="180"/>
      <c r="VGW187" s="75"/>
      <c r="VGX187" s="66"/>
      <c r="VGY187" s="180"/>
      <c r="VGZ187" s="180"/>
      <c r="VHA187" s="180"/>
      <c r="VHB187" s="180"/>
      <c r="VHC187" s="180"/>
      <c r="VHD187" s="75"/>
      <c r="VHE187" s="66"/>
      <c r="VHF187" s="180"/>
      <c r="VHG187" s="180"/>
      <c r="VHH187" s="180"/>
      <c r="VHI187" s="180"/>
      <c r="VHJ187" s="180"/>
      <c r="VHK187" s="75"/>
      <c r="VHL187" s="66"/>
      <c r="VHM187" s="180"/>
      <c r="VHN187" s="180"/>
      <c r="VHO187" s="180"/>
      <c r="VHP187" s="180"/>
      <c r="VHQ187" s="180"/>
      <c r="VHR187" s="75"/>
      <c r="VHS187" s="66"/>
      <c r="VHT187" s="180"/>
      <c r="VHU187" s="180"/>
      <c r="VHV187" s="180"/>
      <c r="VHW187" s="180"/>
      <c r="VHX187" s="180"/>
      <c r="VHY187" s="75"/>
      <c r="VHZ187" s="66"/>
      <c r="VIA187" s="180"/>
      <c r="VIB187" s="180"/>
      <c r="VIC187" s="180"/>
      <c r="VID187" s="180"/>
      <c r="VIE187" s="180"/>
      <c r="VIF187" s="75"/>
      <c r="VIG187" s="66"/>
      <c r="VIH187" s="180"/>
      <c r="VII187" s="180"/>
      <c r="VIJ187" s="180"/>
      <c r="VIK187" s="180"/>
      <c r="VIL187" s="180"/>
      <c r="VIM187" s="75"/>
      <c r="VIN187" s="66"/>
      <c r="VIO187" s="180"/>
      <c r="VIP187" s="180"/>
      <c r="VIQ187" s="180"/>
      <c r="VIR187" s="180"/>
      <c r="VIS187" s="180"/>
      <c r="VIT187" s="75"/>
      <c r="VIU187" s="66"/>
      <c r="VIV187" s="180"/>
      <c r="VIW187" s="180"/>
      <c r="VIX187" s="180"/>
      <c r="VIY187" s="180"/>
      <c r="VIZ187" s="180"/>
      <c r="VJA187" s="75"/>
      <c r="VJB187" s="66"/>
      <c r="VJC187" s="180"/>
      <c r="VJD187" s="180"/>
      <c r="VJE187" s="180"/>
      <c r="VJF187" s="180"/>
      <c r="VJG187" s="180"/>
      <c r="VJH187" s="75"/>
      <c r="VJI187" s="66"/>
      <c r="VJJ187" s="180"/>
      <c r="VJK187" s="180"/>
      <c r="VJL187" s="180"/>
      <c r="VJM187" s="180"/>
      <c r="VJN187" s="180"/>
      <c r="VJO187" s="75"/>
      <c r="VJP187" s="66"/>
      <c r="VJQ187" s="180"/>
      <c r="VJR187" s="180"/>
      <c r="VJS187" s="180"/>
      <c r="VJT187" s="180"/>
      <c r="VJU187" s="180"/>
      <c r="VJV187" s="75"/>
      <c r="VJW187" s="66"/>
      <c r="VJX187" s="180"/>
      <c r="VJY187" s="180"/>
      <c r="VJZ187" s="180"/>
      <c r="VKA187" s="180"/>
      <c r="VKB187" s="180"/>
      <c r="VKC187" s="75"/>
      <c r="VKD187" s="66"/>
      <c r="VKE187" s="180"/>
      <c r="VKF187" s="180"/>
      <c r="VKG187" s="180"/>
      <c r="VKH187" s="180"/>
      <c r="VKI187" s="180"/>
      <c r="VKJ187" s="75"/>
      <c r="VKK187" s="66"/>
      <c r="VKL187" s="180"/>
      <c r="VKM187" s="180"/>
      <c r="VKN187" s="180"/>
      <c r="VKO187" s="180"/>
      <c r="VKP187" s="180"/>
      <c r="VKQ187" s="75"/>
      <c r="VKR187" s="66"/>
      <c r="VKS187" s="180"/>
      <c r="VKT187" s="180"/>
      <c r="VKU187" s="180"/>
      <c r="VKV187" s="180"/>
      <c r="VKW187" s="180"/>
      <c r="VKX187" s="75"/>
      <c r="VKY187" s="66"/>
      <c r="VKZ187" s="180"/>
      <c r="VLA187" s="180"/>
      <c r="VLB187" s="180"/>
      <c r="VLC187" s="180"/>
      <c r="VLD187" s="180"/>
      <c r="VLE187" s="75"/>
      <c r="VLF187" s="66"/>
      <c r="VLG187" s="180"/>
      <c r="VLH187" s="180"/>
      <c r="VLI187" s="180"/>
      <c r="VLJ187" s="180"/>
      <c r="VLK187" s="180"/>
      <c r="VLL187" s="75"/>
      <c r="VLM187" s="66"/>
      <c r="VLN187" s="180"/>
      <c r="VLO187" s="180"/>
      <c r="VLP187" s="180"/>
      <c r="VLQ187" s="180"/>
      <c r="VLR187" s="180"/>
      <c r="VLS187" s="75"/>
      <c r="VLT187" s="66"/>
      <c r="VLU187" s="180"/>
      <c r="VLV187" s="180"/>
      <c r="VLW187" s="180"/>
      <c r="VLX187" s="180"/>
      <c r="VLY187" s="180"/>
      <c r="VLZ187" s="75"/>
      <c r="VMA187" s="66"/>
      <c r="VMB187" s="180"/>
      <c r="VMC187" s="180"/>
      <c r="VMD187" s="180"/>
      <c r="VME187" s="180"/>
      <c r="VMF187" s="180"/>
      <c r="VMG187" s="75"/>
      <c r="VMH187" s="66"/>
      <c r="VMI187" s="180"/>
      <c r="VMJ187" s="180"/>
      <c r="VMK187" s="180"/>
      <c r="VML187" s="180"/>
      <c r="VMM187" s="180"/>
      <c r="VMN187" s="75"/>
      <c r="VMO187" s="66"/>
      <c r="VMP187" s="180"/>
      <c r="VMQ187" s="180"/>
      <c r="VMR187" s="180"/>
      <c r="VMS187" s="180"/>
      <c r="VMT187" s="180"/>
      <c r="VMU187" s="75"/>
      <c r="VMV187" s="66"/>
      <c r="VMW187" s="180"/>
      <c r="VMX187" s="180"/>
      <c r="VMY187" s="180"/>
      <c r="VMZ187" s="180"/>
      <c r="VNA187" s="180"/>
      <c r="VNB187" s="75"/>
      <c r="VNC187" s="66"/>
      <c r="VND187" s="180"/>
      <c r="VNE187" s="180"/>
      <c r="VNF187" s="180"/>
      <c r="VNG187" s="180"/>
      <c r="VNH187" s="180"/>
      <c r="VNI187" s="75"/>
      <c r="VNJ187" s="66"/>
      <c r="VNK187" s="180"/>
      <c r="VNL187" s="180"/>
      <c r="VNM187" s="180"/>
      <c r="VNN187" s="180"/>
      <c r="VNO187" s="180"/>
      <c r="VNP187" s="75"/>
      <c r="VNQ187" s="66"/>
      <c r="VNR187" s="180"/>
      <c r="VNS187" s="180"/>
      <c r="VNT187" s="180"/>
      <c r="VNU187" s="180"/>
      <c r="VNV187" s="180"/>
      <c r="VNW187" s="75"/>
      <c r="VNX187" s="66"/>
      <c r="VNY187" s="180"/>
      <c r="VNZ187" s="180"/>
      <c r="VOA187" s="180"/>
      <c r="VOB187" s="180"/>
      <c r="VOC187" s="180"/>
      <c r="VOD187" s="75"/>
      <c r="VOE187" s="66"/>
      <c r="VOF187" s="180"/>
      <c r="VOG187" s="180"/>
      <c r="VOH187" s="180"/>
      <c r="VOI187" s="180"/>
      <c r="VOJ187" s="180"/>
      <c r="VOK187" s="75"/>
      <c r="VOL187" s="66"/>
      <c r="VOM187" s="180"/>
      <c r="VON187" s="180"/>
      <c r="VOO187" s="180"/>
      <c r="VOP187" s="180"/>
      <c r="VOQ187" s="180"/>
      <c r="VOR187" s="75"/>
      <c r="VOS187" s="66"/>
      <c r="VOT187" s="180"/>
      <c r="VOU187" s="180"/>
      <c r="VOV187" s="180"/>
      <c r="VOW187" s="180"/>
      <c r="VOX187" s="180"/>
      <c r="VOY187" s="75"/>
      <c r="VOZ187" s="66"/>
      <c r="VPA187" s="180"/>
      <c r="VPB187" s="180"/>
      <c r="VPC187" s="180"/>
      <c r="VPD187" s="180"/>
      <c r="VPE187" s="180"/>
      <c r="VPF187" s="75"/>
      <c r="VPG187" s="66"/>
      <c r="VPH187" s="180"/>
      <c r="VPI187" s="180"/>
      <c r="VPJ187" s="180"/>
      <c r="VPK187" s="180"/>
      <c r="VPL187" s="180"/>
      <c r="VPM187" s="75"/>
      <c r="VPN187" s="66"/>
      <c r="VPO187" s="180"/>
      <c r="VPP187" s="180"/>
      <c r="VPQ187" s="180"/>
      <c r="VPR187" s="180"/>
      <c r="VPS187" s="180"/>
      <c r="VPT187" s="75"/>
      <c r="VPU187" s="66"/>
      <c r="VPV187" s="180"/>
      <c r="VPW187" s="180"/>
      <c r="VPX187" s="180"/>
      <c r="VPY187" s="180"/>
      <c r="VPZ187" s="180"/>
      <c r="VQA187" s="75"/>
      <c r="VQB187" s="66"/>
      <c r="VQC187" s="180"/>
      <c r="VQD187" s="180"/>
      <c r="VQE187" s="180"/>
      <c r="VQF187" s="180"/>
      <c r="VQG187" s="180"/>
      <c r="VQH187" s="75"/>
      <c r="VQI187" s="66"/>
      <c r="VQJ187" s="180"/>
      <c r="VQK187" s="180"/>
      <c r="VQL187" s="180"/>
      <c r="VQM187" s="180"/>
      <c r="VQN187" s="180"/>
      <c r="VQO187" s="75"/>
      <c r="VQP187" s="66"/>
      <c r="VQQ187" s="180"/>
      <c r="VQR187" s="180"/>
      <c r="VQS187" s="180"/>
      <c r="VQT187" s="180"/>
      <c r="VQU187" s="180"/>
      <c r="VQV187" s="75"/>
      <c r="VQW187" s="66"/>
      <c r="VQX187" s="180"/>
      <c r="VQY187" s="180"/>
      <c r="VQZ187" s="180"/>
      <c r="VRA187" s="180"/>
      <c r="VRB187" s="180"/>
      <c r="VRC187" s="75"/>
      <c r="VRD187" s="66"/>
      <c r="VRE187" s="180"/>
      <c r="VRF187" s="180"/>
      <c r="VRG187" s="180"/>
      <c r="VRH187" s="180"/>
      <c r="VRI187" s="180"/>
      <c r="VRJ187" s="75"/>
      <c r="VRK187" s="66"/>
      <c r="VRL187" s="180"/>
      <c r="VRM187" s="180"/>
      <c r="VRN187" s="180"/>
      <c r="VRO187" s="180"/>
      <c r="VRP187" s="180"/>
      <c r="VRQ187" s="75"/>
      <c r="VRR187" s="66"/>
      <c r="VRS187" s="180"/>
      <c r="VRT187" s="180"/>
      <c r="VRU187" s="180"/>
      <c r="VRV187" s="180"/>
      <c r="VRW187" s="180"/>
      <c r="VRX187" s="75"/>
      <c r="VRY187" s="66"/>
      <c r="VRZ187" s="180"/>
      <c r="VSA187" s="180"/>
      <c r="VSB187" s="180"/>
      <c r="VSC187" s="180"/>
      <c r="VSD187" s="180"/>
      <c r="VSE187" s="75"/>
      <c r="VSF187" s="66"/>
      <c r="VSG187" s="180"/>
      <c r="VSH187" s="180"/>
      <c r="VSI187" s="180"/>
      <c r="VSJ187" s="180"/>
      <c r="VSK187" s="180"/>
      <c r="VSL187" s="75"/>
      <c r="VSM187" s="66"/>
      <c r="VSN187" s="180"/>
      <c r="VSO187" s="180"/>
      <c r="VSP187" s="180"/>
      <c r="VSQ187" s="180"/>
      <c r="VSR187" s="180"/>
      <c r="VSS187" s="75"/>
      <c r="VST187" s="66"/>
      <c r="VSU187" s="180"/>
      <c r="VSV187" s="180"/>
      <c r="VSW187" s="180"/>
      <c r="VSX187" s="180"/>
      <c r="VSY187" s="180"/>
      <c r="VSZ187" s="75"/>
      <c r="VTA187" s="66"/>
      <c r="VTB187" s="180"/>
      <c r="VTC187" s="180"/>
      <c r="VTD187" s="180"/>
      <c r="VTE187" s="180"/>
      <c r="VTF187" s="180"/>
      <c r="VTG187" s="75"/>
      <c r="VTH187" s="66"/>
      <c r="VTI187" s="180"/>
      <c r="VTJ187" s="180"/>
      <c r="VTK187" s="180"/>
      <c r="VTL187" s="180"/>
      <c r="VTM187" s="180"/>
      <c r="VTN187" s="75"/>
      <c r="VTO187" s="66"/>
      <c r="VTP187" s="180"/>
      <c r="VTQ187" s="180"/>
      <c r="VTR187" s="180"/>
      <c r="VTS187" s="180"/>
      <c r="VTT187" s="180"/>
      <c r="VTU187" s="75"/>
      <c r="VTV187" s="66"/>
      <c r="VTW187" s="180"/>
      <c r="VTX187" s="180"/>
      <c r="VTY187" s="180"/>
      <c r="VTZ187" s="180"/>
      <c r="VUA187" s="180"/>
      <c r="VUB187" s="75"/>
      <c r="VUC187" s="66"/>
      <c r="VUD187" s="180"/>
      <c r="VUE187" s="180"/>
      <c r="VUF187" s="180"/>
      <c r="VUG187" s="180"/>
      <c r="VUH187" s="180"/>
      <c r="VUI187" s="75"/>
      <c r="VUJ187" s="66"/>
      <c r="VUK187" s="180"/>
      <c r="VUL187" s="180"/>
      <c r="VUM187" s="180"/>
      <c r="VUN187" s="180"/>
      <c r="VUO187" s="180"/>
      <c r="VUP187" s="75"/>
      <c r="VUQ187" s="66"/>
      <c r="VUR187" s="180"/>
      <c r="VUS187" s="180"/>
      <c r="VUT187" s="180"/>
      <c r="VUU187" s="180"/>
      <c r="VUV187" s="180"/>
      <c r="VUW187" s="75"/>
      <c r="VUX187" s="66"/>
      <c r="VUY187" s="180"/>
      <c r="VUZ187" s="180"/>
      <c r="VVA187" s="180"/>
      <c r="VVB187" s="180"/>
      <c r="VVC187" s="180"/>
      <c r="VVD187" s="75"/>
      <c r="VVE187" s="66"/>
      <c r="VVF187" s="180"/>
      <c r="VVG187" s="180"/>
      <c r="VVH187" s="180"/>
      <c r="VVI187" s="180"/>
      <c r="VVJ187" s="180"/>
      <c r="VVK187" s="75"/>
      <c r="VVL187" s="66"/>
      <c r="VVM187" s="180"/>
      <c r="VVN187" s="180"/>
      <c r="VVO187" s="180"/>
      <c r="VVP187" s="180"/>
      <c r="VVQ187" s="180"/>
      <c r="VVR187" s="75"/>
      <c r="VVS187" s="66"/>
      <c r="VVT187" s="180"/>
      <c r="VVU187" s="180"/>
      <c r="VVV187" s="180"/>
      <c r="VVW187" s="180"/>
      <c r="VVX187" s="180"/>
      <c r="VVY187" s="75"/>
      <c r="VVZ187" s="66"/>
      <c r="VWA187" s="180"/>
      <c r="VWB187" s="180"/>
      <c r="VWC187" s="180"/>
      <c r="VWD187" s="180"/>
      <c r="VWE187" s="180"/>
      <c r="VWF187" s="75"/>
      <c r="VWG187" s="66"/>
      <c r="VWH187" s="180"/>
      <c r="VWI187" s="180"/>
      <c r="VWJ187" s="180"/>
      <c r="VWK187" s="180"/>
      <c r="VWL187" s="180"/>
      <c r="VWM187" s="75"/>
      <c r="VWN187" s="66"/>
      <c r="VWO187" s="180"/>
      <c r="VWP187" s="180"/>
      <c r="VWQ187" s="180"/>
      <c r="VWR187" s="180"/>
      <c r="VWS187" s="180"/>
      <c r="VWT187" s="75"/>
      <c r="VWU187" s="66"/>
      <c r="VWV187" s="180"/>
      <c r="VWW187" s="180"/>
      <c r="VWX187" s="180"/>
      <c r="VWY187" s="180"/>
      <c r="VWZ187" s="180"/>
      <c r="VXA187" s="75"/>
      <c r="VXB187" s="66"/>
      <c r="VXC187" s="180"/>
      <c r="VXD187" s="180"/>
      <c r="VXE187" s="180"/>
      <c r="VXF187" s="180"/>
      <c r="VXG187" s="180"/>
      <c r="VXH187" s="75"/>
      <c r="VXI187" s="66"/>
      <c r="VXJ187" s="180"/>
      <c r="VXK187" s="180"/>
      <c r="VXL187" s="180"/>
      <c r="VXM187" s="180"/>
      <c r="VXN187" s="180"/>
      <c r="VXO187" s="75"/>
      <c r="VXP187" s="66"/>
      <c r="VXQ187" s="180"/>
      <c r="VXR187" s="180"/>
      <c r="VXS187" s="180"/>
      <c r="VXT187" s="180"/>
      <c r="VXU187" s="180"/>
      <c r="VXV187" s="75"/>
      <c r="VXW187" s="66"/>
      <c r="VXX187" s="180"/>
      <c r="VXY187" s="180"/>
      <c r="VXZ187" s="180"/>
      <c r="VYA187" s="180"/>
      <c r="VYB187" s="180"/>
      <c r="VYC187" s="75"/>
      <c r="VYD187" s="66"/>
      <c r="VYE187" s="180"/>
      <c r="VYF187" s="180"/>
      <c r="VYG187" s="180"/>
      <c r="VYH187" s="180"/>
      <c r="VYI187" s="180"/>
      <c r="VYJ187" s="75"/>
      <c r="VYK187" s="66"/>
      <c r="VYL187" s="180"/>
      <c r="VYM187" s="180"/>
      <c r="VYN187" s="180"/>
      <c r="VYO187" s="180"/>
      <c r="VYP187" s="180"/>
      <c r="VYQ187" s="75"/>
      <c r="VYR187" s="66"/>
      <c r="VYS187" s="180"/>
      <c r="VYT187" s="180"/>
      <c r="VYU187" s="180"/>
      <c r="VYV187" s="180"/>
      <c r="VYW187" s="180"/>
      <c r="VYX187" s="75"/>
      <c r="VYY187" s="66"/>
      <c r="VYZ187" s="180"/>
      <c r="VZA187" s="180"/>
      <c r="VZB187" s="180"/>
      <c r="VZC187" s="180"/>
      <c r="VZD187" s="180"/>
      <c r="VZE187" s="75"/>
      <c r="VZF187" s="66"/>
      <c r="VZG187" s="180"/>
      <c r="VZH187" s="180"/>
      <c r="VZI187" s="180"/>
      <c r="VZJ187" s="180"/>
      <c r="VZK187" s="180"/>
      <c r="VZL187" s="75"/>
      <c r="VZM187" s="66"/>
      <c r="VZN187" s="180"/>
      <c r="VZO187" s="180"/>
      <c r="VZP187" s="180"/>
      <c r="VZQ187" s="180"/>
      <c r="VZR187" s="180"/>
      <c r="VZS187" s="75"/>
      <c r="VZT187" s="66"/>
      <c r="VZU187" s="180"/>
      <c r="VZV187" s="180"/>
      <c r="VZW187" s="180"/>
      <c r="VZX187" s="180"/>
      <c r="VZY187" s="180"/>
      <c r="VZZ187" s="75"/>
      <c r="WAA187" s="66"/>
      <c r="WAB187" s="180"/>
      <c r="WAC187" s="180"/>
      <c r="WAD187" s="180"/>
      <c r="WAE187" s="180"/>
      <c r="WAF187" s="180"/>
      <c r="WAG187" s="75"/>
      <c r="WAH187" s="66"/>
      <c r="WAI187" s="180"/>
      <c r="WAJ187" s="180"/>
      <c r="WAK187" s="180"/>
      <c r="WAL187" s="180"/>
      <c r="WAM187" s="180"/>
      <c r="WAN187" s="75"/>
      <c r="WAO187" s="66"/>
      <c r="WAP187" s="180"/>
      <c r="WAQ187" s="180"/>
      <c r="WAR187" s="180"/>
      <c r="WAS187" s="180"/>
      <c r="WAT187" s="180"/>
      <c r="WAU187" s="75"/>
      <c r="WAV187" s="66"/>
      <c r="WAW187" s="180"/>
      <c r="WAX187" s="180"/>
      <c r="WAY187" s="180"/>
      <c r="WAZ187" s="180"/>
      <c r="WBA187" s="180"/>
      <c r="WBB187" s="75"/>
      <c r="WBC187" s="66"/>
      <c r="WBD187" s="180"/>
      <c r="WBE187" s="180"/>
      <c r="WBF187" s="180"/>
      <c r="WBG187" s="180"/>
      <c r="WBH187" s="180"/>
      <c r="WBI187" s="75"/>
      <c r="WBJ187" s="66"/>
      <c r="WBK187" s="180"/>
      <c r="WBL187" s="180"/>
      <c r="WBM187" s="180"/>
      <c r="WBN187" s="180"/>
      <c r="WBO187" s="180"/>
      <c r="WBP187" s="75"/>
      <c r="WBQ187" s="66"/>
      <c r="WBR187" s="180"/>
      <c r="WBS187" s="180"/>
      <c r="WBT187" s="180"/>
      <c r="WBU187" s="180"/>
      <c r="WBV187" s="180"/>
      <c r="WBW187" s="75"/>
      <c r="WBX187" s="66"/>
      <c r="WBY187" s="180"/>
      <c r="WBZ187" s="180"/>
      <c r="WCA187" s="180"/>
      <c r="WCB187" s="180"/>
      <c r="WCC187" s="180"/>
      <c r="WCD187" s="75"/>
      <c r="WCE187" s="66"/>
      <c r="WCF187" s="180"/>
      <c r="WCG187" s="180"/>
      <c r="WCH187" s="180"/>
      <c r="WCI187" s="180"/>
      <c r="WCJ187" s="180"/>
      <c r="WCK187" s="75"/>
      <c r="WCL187" s="66"/>
      <c r="WCM187" s="180"/>
      <c r="WCN187" s="180"/>
      <c r="WCO187" s="180"/>
      <c r="WCP187" s="180"/>
      <c r="WCQ187" s="180"/>
      <c r="WCR187" s="75"/>
      <c r="WCS187" s="66"/>
      <c r="WCT187" s="180"/>
      <c r="WCU187" s="180"/>
      <c r="WCV187" s="180"/>
      <c r="WCW187" s="180"/>
      <c r="WCX187" s="180"/>
      <c r="WCY187" s="75"/>
      <c r="WCZ187" s="66"/>
      <c r="WDA187" s="180"/>
      <c r="WDB187" s="180"/>
      <c r="WDC187" s="180"/>
      <c r="WDD187" s="180"/>
      <c r="WDE187" s="180"/>
      <c r="WDF187" s="75"/>
      <c r="WDG187" s="66"/>
      <c r="WDH187" s="180"/>
      <c r="WDI187" s="180"/>
      <c r="WDJ187" s="180"/>
      <c r="WDK187" s="180"/>
      <c r="WDL187" s="180"/>
      <c r="WDM187" s="75"/>
      <c r="WDN187" s="66"/>
      <c r="WDO187" s="180"/>
      <c r="WDP187" s="180"/>
      <c r="WDQ187" s="180"/>
      <c r="WDR187" s="180"/>
      <c r="WDS187" s="180"/>
      <c r="WDT187" s="75"/>
      <c r="WDU187" s="66"/>
      <c r="WDV187" s="180"/>
      <c r="WDW187" s="180"/>
      <c r="WDX187" s="180"/>
      <c r="WDY187" s="180"/>
      <c r="WDZ187" s="180"/>
      <c r="WEA187" s="75"/>
      <c r="WEB187" s="66"/>
      <c r="WEC187" s="180"/>
      <c r="WED187" s="180"/>
      <c r="WEE187" s="180"/>
      <c r="WEF187" s="180"/>
      <c r="WEG187" s="180"/>
      <c r="WEH187" s="75"/>
      <c r="WEI187" s="66"/>
      <c r="WEJ187" s="180"/>
      <c r="WEK187" s="180"/>
      <c r="WEL187" s="180"/>
      <c r="WEM187" s="180"/>
      <c r="WEN187" s="180"/>
      <c r="WEO187" s="75"/>
      <c r="WEP187" s="66"/>
      <c r="WEQ187" s="180"/>
      <c r="WER187" s="180"/>
      <c r="WES187" s="180"/>
      <c r="WET187" s="180"/>
      <c r="WEU187" s="180"/>
      <c r="WEV187" s="75"/>
      <c r="WEW187" s="66"/>
      <c r="WEX187" s="180"/>
      <c r="WEY187" s="180"/>
      <c r="WEZ187" s="180"/>
      <c r="WFA187" s="180"/>
      <c r="WFB187" s="180"/>
      <c r="WFC187" s="75"/>
      <c r="WFD187" s="66"/>
      <c r="WFE187" s="180"/>
      <c r="WFF187" s="180"/>
      <c r="WFG187" s="180"/>
      <c r="WFH187" s="180"/>
      <c r="WFI187" s="180"/>
      <c r="WFJ187" s="75"/>
      <c r="WFK187" s="66"/>
      <c r="WFL187" s="180"/>
      <c r="WFM187" s="180"/>
      <c r="WFN187" s="180"/>
      <c r="WFO187" s="180"/>
      <c r="WFP187" s="180"/>
      <c r="WFQ187" s="75"/>
      <c r="WFR187" s="66"/>
      <c r="WFS187" s="180"/>
      <c r="WFT187" s="180"/>
      <c r="WFU187" s="180"/>
      <c r="WFV187" s="180"/>
      <c r="WFW187" s="180"/>
      <c r="WFX187" s="75"/>
      <c r="WFY187" s="66"/>
      <c r="WFZ187" s="180"/>
      <c r="WGA187" s="180"/>
      <c r="WGB187" s="180"/>
      <c r="WGC187" s="180"/>
      <c r="WGD187" s="180"/>
      <c r="WGE187" s="75"/>
      <c r="WGF187" s="66"/>
      <c r="WGG187" s="180"/>
      <c r="WGH187" s="180"/>
      <c r="WGI187" s="180"/>
      <c r="WGJ187" s="180"/>
      <c r="WGK187" s="180"/>
      <c r="WGL187" s="75"/>
      <c r="WGM187" s="66"/>
      <c r="WGN187" s="180"/>
      <c r="WGO187" s="180"/>
      <c r="WGP187" s="180"/>
      <c r="WGQ187" s="180"/>
      <c r="WGR187" s="180"/>
      <c r="WGS187" s="75"/>
      <c r="WGT187" s="66"/>
      <c r="WGU187" s="180"/>
      <c r="WGV187" s="180"/>
      <c r="WGW187" s="180"/>
      <c r="WGX187" s="180"/>
      <c r="WGY187" s="180"/>
      <c r="WGZ187" s="75"/>
      <c r="WHA187" s="66"/>
      <c r="WHB187" s="180"/>
      <c r="WHC187" s="180"/>
      <c r="WHD187" s="180"/>
      <c r="WHE187" s="180"/>
      <c r="WHF187" s="180"/>
      <c r="WHG187" s="75"/>
      <c r="WHH187" s="66"/>
      <c r="WHI187" s="180"/>
      <c r="WHJ187" s="180"/>
      <c r="WHK187" s="180"/>
      <c r="WHL187" s="180"/>
      <c r="WHM187" s="180"/>
      <c r="WHN187" s="75"/>
      <c r="WHO187" s="66"/>
      <c r="WHP187" s="180"/>
      <c r="WHQ187" s="180"/>
      <c r="WHR187" s="180"/>
      <c r="WHS187" s="180"/>
      <c r="WHT187" s="180"/>
      <c r="WHU187" s="75"/>
      <c r="WHV187" s="66"/>
      <c r="WHW187" s="180"/>
      <c r="WHX187" s="180"/>
      <c r="WHY187" s="180"/>
      <c r="WHZ187" s="180"/>
      <c r="WIA187" s="180"/>
      <c r="WIB187" s="75"/>
      <c r="WIC187" s="66"/>
      <c r="WID187" s="180"/>
      <c r="WIE187" s="180"/>
      <c r="WIF187" s="180"/>
      <c r="WIG187" s="180"/>
      <c r="WIH187" s="180"/>
      <c r="WII187" s="75"/>
      <c r="WIJ187" s="66"/>
      <c r="WIK187" s="180"/>
      <c r="WIL187" s="180"/>
      <c r="WIM187" s="180"/>
      <c r="WIN187" s="180"/>
      <c r="WIO187" s="180"/>
      <c r="WIP187" s="75"/>
      <c r="WIQ187" s="66"/>
      <c r="WIR187" s="180"/>
      <c r="WIS187" s="180"/>
      <c r="WIT187" s="180"/>
      <c r="WIU187" s="180"/>
      <c r="WIV187" s="180"/>
      <c r="WIW187" s="75"/>
      <c r="WIX187" s="66"/>
      <c r="WIY187" s="180"/>
      <c r="WIZ187" s="180"/>
      <c r="WJA187" s="180"/>
      <c r="WJB187" s="180"/>
      <c r="WJC187" s="180"/>
      <c r="WJD187" s="75"/>
      <c r="WJE187" s="66"/>
      <c r="WJF187" s="180"/>
      <c r="WJG187" s="180"/>
      <c r="WJH187" s="180"/>
      <c r="WJI187" s="180"/>
      <c r="WJJ187" s="180"/>
      <c r="WJK187" s="75"/>
      <c r="WJL187" s="66"/>
      <c r="WJM187" s="180"/>
      <c r="WJN187" s="180"/>
      <c r="WJO187" s="180"/>
      <c r="WJP187" s="180"/>
      <c r="WJQ187" s="180"/>
      <c r="WJR187" s="75"/>
      <c r="WJS187" s="66"/>
      <c r="WJT187" s="180"/>
      <c r="WJU187" s="180"/>
      <c r="WJV187" s="180"/>
      <c r="WJW187" s="180"/>
      <c r="WJX187" s="180"/>
      <c r="WJY187" s="75"/>
      <c r="WJZ187" s="66"/>
      <c r="WKA187" s="180"/>
      <c r="WKB187" s="180"/>
      <c r="WKC187" s="180"/>
      <c r="WKD187" s="180"/>
      <c r="WKE187" s="180"/>
      <c r="WKF187" s="75"/>
      <c r="WKG187" s="66"/>
      <c r="WKH187" s="180"/>
      <c r="WKI187" s="180"/>
      <c r="WKJ187" s="180"/>
      <c r="WKK187" s="180"/>
      <c r="WKL187" s="180"/>
      <c r="WKM187" s="75"/>
      <c r="WKN187" s="66"/>
      <c r="WKO187" s="180"/>
      <c r="WKP187" s="180"/>
      <c r="WKQ187" s="180"/>
      <c r="WKR187" s="180"/>
      <c r="WKS187" s="180"/>
      <c r="WKT187" s="75"/>
      <c r="WKU187" s="66"/>
      <c r="WKV187" s="180"/>
      <c r="WKW187" s="180"/>
      <c r="WKX187" s="180"/>
      <c r="WKY187" s="180"/>
      <c r="WKZ187" s="180"/>
      <c r="WLA187" s="75"/>
      <c r="WLB187" s="66"/>
      <c r="WLC187" s="180"/>
      <c r="WLD187" s="180"/>
      <c r="WLE187" s="180"/>
      <c r="WLF187" s="180"/>
      <c r="WLG187" s="180"/>
      <c r="WLH187" s="75"/>
      <c r="WLI187" s="66"/>
      <c r="WLJ187" s="180"/>
      <c r="WLK187" s="180"/>
      <c r="WLL187" s="180"/>
      <c r="WLM187" s="180"/>
      <c r="WLN187" s="180"/>
      <c r="WLO187" s="75"/>
      <c r="WLP187" s="66"/>
      <c r="WLQ187" s="180"/>
      <c r="WLR187" s="180"/>
      <c r="WLS187" s="180"/>
      <c r="WLT187" s="180"/>
      <c r="WLU187" s="180"/>
      <c r="WLV187" s="75"/>
      <c r="WLW187" s="66"/>
      <c r="WLX187" s="180"/>
      <c r="WLY187" s="180"/>
      <c r="WLZ187" s="180"/>
      <c r="WMA187" s="180"/>
      <c r="WMB187" s="180"/>
      <c r="WMC187" s="75"/>
      <c r="WMD187" s="66"/>
      <c r="WME187" s="180"/>
      <c r="WMF187" s="180"/>
      <c r="WMG187" s="180"/>
      <c r="WMH187" s="180"/>
      <c r="WMI187" s="180"/>
      <c r="WMJ187" s="75"/>
      <c r="WMK187" s="66"/>
      <c r="WML187" s="180"/>
      <c r="WMM187" s="180"/>
      <c r="WMN187" s="180"/>
      <c r="WMO187" s="180"/>
      <c r="WMP187" s="180"/>
      <c r="WMQ187" s="75"/>
      <c r="WMR187" s="66"/>
      <c r="WMS187" s="180"/>
      <c r="WMT187" s="180"/>
      <c r="WMU187" s="180"/>
      <c r="WMV187" s="180"/>
      <c r="WMW187" s="180"/>
      <c r="WMX187" s="75"/>
      <c r="WMY187" s="66"/>
      <c r="WMZ187" s="180"/>
      <c r="WNA187" s="180"/>
      <c r="WNB187" s="180"/>
      <c r="WNC187" s="180"/>
      <c r="WND187" s="180"/>
      <c r="WNE187" s="75"/>
      <c r="WNF187" s="66"/>
      <c r="WNG187" s="180"/>
      <c r="WNH187" s="180"/>
      <c r="WNI187" s="180"/>
      <c r="WNJ187" s="180"/>
      <c r="WNK187" s="180"/>
      <c r="WNL187" s="75"/>
      <c r="WNM187" s="66"/>
      <c r="WNN187" s="180"/>
      <c r="WNO187" s="180"/>
      <c r="WNP187" s="180"/>
      <c r="WNQ187" s="180"/>
      <c r="WNR187" s="180"/>
      <c r="WNS187" s="75"/>
      <c r="WNT187" s="66"/>
      <c r="WNU187" s="180"/>
      <c r="WNV187" s="180"/>
      <c r="WNW187" s="180"/>
      <c r="WNX187" s="180"/>
      <c r="WNY187" s="180"/>
      <c r="WNZ187" s="75"/>
      <c r="WOA187" s="66"/>
      <c r="WOB187" s="180"/>
      <c r="WOC187" s="180"/>
      <c r="WOD187" s="180"/>
      <c r="WOE187" s="180"/>
      <c r="WOF187" s="180"/>
      <c r="WOG187" s="75"/>
      <c r="WOH187" s="66"/>
      <c r="WOI187" s="180"/>
      <c r="WOJ187" s="180"/>
      <c r="WOK187" s="180"/>
      <c r="WOL187" s="180"/>
      <c r="WOM187" s="180"/>
      <c r="WON187" s="75"/>
      <c r="WOO187" s="66"/>
      <c r="WOP187" s="180"/>
      <c r="WOQ187" s="180"/>
      <c r="WOR187" s="180"/>
      <c r="WOS187" s="180"/>
      <c r="WOT187" s="180"/>
      <c r="WOU187" s="75"/>
      <c r="WOV187" s="66"/>
      <c r="WOW187" s="180"/>
      <c r="WOX187" s="180"/>
      <c r="WOY187" s="180"/>
      <c r="WOZ187" s="180"/>
      <c r="WPA187" s="180"/>
      <c r="WPB187" s="75"/>
      <c r="WPC187" s="66"/>
      <c r="WPD187" s="180"/>
      <c r="WPE187" s="180"/>
      <c r="WPF187" s="180"/>
      <c r="WPG187" s="180"/>
      <c r="WPH187" s="180"/>
      <c r="WPI187" s="75"/>
      <c r="WPJ187" s="66"/>
      <c r="WPK187" s="180"/>
      <c r="WPL187" s="180"/>
      <c r="WPM187" s="180"/>
      <c r="WPN187" s="180"/>
      <c r="WPO187" s="180"/>
      <c r="WPP187" s="75"/>
      <c r="WPQ187" s="66"/>
      <c r="WPR187" s="180"/>
      <c r="WPS187" s="180"/>
      <c r="WPT187" s="180"/>
      <c r="WPU187" s="180"/>
      <c r="WPV187" s="180"/>
      <c r="WPW187" s="75"/>
      <c r="WPX187" s="66"/>
      <c r="WPY187" s="180"/>
      <c r="WPZ187" s="180"/>
      <c r="WQA187" s="180"/>
      <c r="WQB187" s="180"/>
      <c r="WQC187" s="180"/>
      <c r="WQD187" s="75"/>
      <c r="WQE187" s="66"/>
      <c r="WQF187" s="180"/>
      <c r="WQG187" s="180"/>
      <c r="WQH187" s="180"/>
      <c r="WQI187" s="180"/>
      <c r="WQJ187" s="180"/>
      <c r="WQK187" s="75"/>
      <c r="WQL187" s="66"/>
      <c r="WQM187" s="180"/>
      <c r="WQN187" s="180"/>
      <c r="WQO187" s="180"/>
      <c r="WQP187" s="180"/>
      <c r="WQQ187" s="180"/>
      <c r="WQR187" s="75"/>
      <c r="WQS187" s="66"/>
      <c r="WQT187" s="180"/>
      <c r="WQU187" s="180"/>
      <c r="WQV187" s="180"/>
      <c r="WQW187" s="180"/>
      <c r="WQX187" s="180"/>
      <c r="WQY187" s="75"/>
      <c r="WQZ187" s="66"/>
      <c r="WRA187" s="180"/>
      <c r="WRB187" s="180"/>
      <c r="WRC187" s="180"/>
      <c r="WRD187" s="180"/>
      <c r="WRE187" s="180"/>
      <c r="WRF187" s="75"/>
      <c r="WRG187" s="66"/>
      <c r="WRH187" s="180"/>
      <c r="WRI187" s="180"/>
      <c r="WRJ187" s="180"/>
      <c r="WRK187" s="180"/>
      <c r="WRL187" s="180"/>
      <c r="WRM187" s="75"/>
      <c r="WRN187" s="66"/>
      <c r="WRO187" s="180"/>
      <c r="WRP187" s="180"/>
      <c r="WRQ187" s="180"/>
      <c r="WRR187" s="180"/>
      <c r="WRS187" s="180"/>
      <c r="WRT187" s="75"/>
      <c r="WRU187" s="66"/>
      <c r="WRV187" s="180"/>
      <c r="WRW187" s="180"/>
      <c r="WRX187" s="180"/>
      <c r="WRY187" s="180"/>
      <c r="WRZ187" s="180"/>
      <c r="WSA187" s="75"/>
      <c r="WSB187" s="66"/>
      <c r="WSC187" s="180"/>
      <c r="WSD187" s="180"/>
      <c r="WSE187" s="180"/>
      <c r="WSF187" s="180"/>
      <c r="WSG187" s="180"/>
      <c r="WSH187" s="75"/>
      <c r="WSI187" s="66"/>
      <c r="WSJ187" s="180"/>
      <c r="WSK187" s="180"/>
      <c r="WSL187" s="180"/>
      <c r="WSM187" s="180"/>
      <c r="WSN187" s="180"/>
      <c r="WSO187" s="75"/>
      <c r="WSP187" s="66"/>
      <c r="WSQ187" s="180"/>
      <c r="WSR187" s="180"/>
      <c r="WSS187" s="180"/>
      <c r="WST187" s="180"/>
      <c r="WSU187" s="180"/>
      <c r="WSV187" s="75"/>
      <c r="WSW187" s="66"/>
      <c r="WSX187" s="180"/>
      <c r="WSY187" s="180"/>
      <c r="WSZ187" s="180"/>
      <c r="WTA187" s="180"/>
      <c r="WTB187" s="180"/>
      <c r="WTC187" s="75"/>
      <c r="WTD187" s="66"/>
      <c r="WTE187" s="180"/>
      <c r="WTF187" s="180"/>
      <c r="WTG187" s="180"/>
      <c r="WTH187" s="180"/>
      <c r="WTI187" s="180"/>
      <c r="WTJ187" s="75"/>
      <c r="WTK187" s="66"/>
      <c r="WTL187" s="180"/>
      <c r="WTM187" s="180"/>
      <c r="WTN187" s="180"/>
      <c r="WTO187" s="180"/>
      <c r="WTP187" s="180"/>
      <c r="WTQ187" s="75"/>
      <c r="WTR187" s="66"/>
      <c r="WTS187" s="180"/>
      <c r="WTT187" s="180"/>
      <c r="WTU187" s="180"/>
      <c r="WTV187" s="180"/>
      <c r="WTW187" s="180"/>
      <c r="WTX187" s="75"/>
      <c r="WTY187" s="66"/>
      <c r="WTZ187" s="180"/>
      <c r="WUA187" s="180"/>
      <c r="WUB187" s="180"/>
      <c r="WUC187" s="180"/>
      <c r="WUD187" s="180"/>
      <c r="WUE187" s="75"/>
      <c r="WUF187" s="66"/>
      <c r="WUG187" s="180"/>
      <c r="WUH187" s="180"/>
      <c r="WUI187" s="180"/>
      <c r="WUJ187" s="180"/>
      <c r="WUK187" s="180"/>
      <c r="WUL187" s="75"/>
      <c r="WUM187" s="66"/>
      <c r="WUN187" s="180"/>
      <c r="WUO187" s="180"/>
      <c r="WUP187" s="180"/>
      <c r="WUQ187" s="180"/>
      <c r="WUR187" s="180"/>
      <c r="WUS187" s="75"/>
      <c r="WUT187" s="66"/>
      <c r="WUU187" s="180"/>
      <c r="WUV187" s="180"/>
      <c r="WUW187" s="180"/>
      <c r="WUX187" s="180"/>
      <c r="WUY187" s="180"/>
      <c r="WUZ187" s="75"/>
      <c r="WVA187" s="66"/>
      <c r="WVB187" s="180"/>
      <c r="WVC187" s="180"/>
      <c r="WVD187" s="180"/>
      <c r="WVE187" s="180"/>
      <c r="WVF187" s="180"/>
      <c r="WVG187" s="75"/>
      <c r="WVH187" s="66"/>
      <c r="WVI187" s="180"/>
      <c r="WVJ187" s="180"/>
      <c r="WVK187" s="180"/>
      <c r="WVL187" s="180"/>
      <c r="WVM187" s="180"/>
      <c r="WVN187" s="75"/>
      <c r="WVO187" s="66"/>
      <c r="WVP187" s="180"/>
      <c r="WVQ187" s="180"/>
      <c r="WVR187" s="180"/>
      <c r="WVS187" s="180"/>
      <c r="WVT187" s="180"/>
      <c r="WVU187" s="75"/>
      <c r="WVV187" s="66"/>
      <c r="WVW187" s="180"/>
      <c r="WVX187" s="180"/>
      <c r="WVY187" s="180"/>
      <c r="WVZ187" s="180"/>
      <c r="WWA187" s="180"/>
      <c r="WWB187" s="75"/>
      <c r="WWC187" s="66"/>
      <c r="WWD187" s="180"/>
      <c r="WWE187" s="180"/>
      <c r="WWF187" s="180"/>
      <c r="WWG187" s="180"/>
      <c r="WWH187" s="180"/>
      <c r="WWI187" s="75"/>
      <c r="WWJ187" s="66"/>
      <c r="WWK187" s="180"/>
      <c r="WWL187" s="180"/>
      <c r="WWM187" s="180"/>
      <c r="WWN187" s="180"/>
      <c r="WWO187" s="180"/>
      <c r="WWP187" s="75"/>
      <c r="WWQ187" s="66"/>
      <c r="WWR187" s="180"/>
      <c r="WWS187" s="180"/>
      <c r="WWT187" s="180"/>
      <c r="WWU187" s="180"/>
      <c r="WWV187" s="180"/>
      <c r="WWW187" s="75"/>
      <c r="WWX187" s="66"/>
      <c r="WWY187" s="180"/>
      <c r="WWZ187" s="180"/>
      <c r="WXA187" s="180"/>
      <c r="WXB187" s="180"/>
      <c r="WXC187" s="180"/>
      <c r="WXD187" s="75"/>
      <c r="WXE187" s="66"/>
      <c r="WXF187" s="180"/>
      <c r="WXG187" s="180"/>
      <c r="WXH187" s="180"/>
      <c r="WXI187" s="180"/>
      <c r="WXJ187" s="180"/>
      <c r="WXK187" s="75"/>
      <c r="WXL187" s="66"/>
      <c r="WXM187" s="180"/>
      <c r="WXN187" s="180"/>
      <c r="WXO187" s="180"/>
      <c r="WXP187" s="180"/>
      <c r="WXQ187" s="180"/>
      <c r="WXR187" s="75"/>
      <c r="WXS187" s="66"/>
      <c r="WXT187" s="180"/>
      <c r="WXU187" s="180"/>
      <c r="WXV187" s="180"/>
      <c r="WXW187" s="180"/>
      <c r="WXX187" s="180"/>
      <c r="WXY187" s="75"/>
      <c r="WXZ187" s="66"/>
      <c r="WYA187" s="180"/>
      <c r="WYB187" s="180"/>
      <c r="WYC187" s="180"/>
      <c r="WYD187" s="180"/>
      <c r="WYE187" s="180"/>
      <c r="WYF187" s="75"/>
      <c r="WYG187" s="66"/>
      <c r="WYH187" s="180"/>
      <c r="WYI187" s="180"/>
      <c r="WYJ187" s="180"/>
      <c r="WYK187" s="180"/>
      <c r="WYL187" s="180"/>
      <c r="WYM187" s="75"/>
      <c r="WYN187" s="66"/>
      <c r="WYO187" s="180"/>
      <c r="WYP187" s="180"/>
      <c r="WYQ187" s="180"/>
      <c r="WYR187" s="180"/>
      <c r="WYS187" s="180"/>
      <c r="WYT187" s="75"/>
      <c r="WYU187" s="66"/>
      <c r="WYV187" s="180"/>
      <c r="WYW187" s="180"/>
      <c r="WYX187" s="180"/>
      <c r="WYY187" s="180"/>
      <c r="WYZ187" s="180"/>
      <c r="WZA187" s="75"/>
      <c r="WZB187" s="66"/>
      <c r="WZC187" s="180"/>
      <c r="WZD187" s="180"/>
      <c r="WZE187" s="180"/>
      <c r="WZF187" s="180"/>
      <c r="WZG187" s="180"/>
      <c r="WZH187" s="75"/>
      <c r="WZI187" s="66"/>
      <c r="WZJ187" s="180"/>
      <c r="WZK187" s="180"/>
      <c r="WZL187" s="180"/>
      <c r="WZM187" s="180"/>
      <c r="WZN187" s="180"/>
      <c r="WZO187" s="75"/>
      <c r="WZP187" s="66"/>
      <c r="WZQ187" s="180"/>
      <c r="WZR187" s="180"/>
      <c r="WZS187" s="180"/>
      <c r="WZT187" s="180"/>
      <c r="WZU187" s="180"/>
      <c r="WZV187" s="75"/>
      <c r="WZW187" s="66"/>
      <c r="WZX187" s="180"/>
      <c r="WZY187" s="180"/>
      <c r="WZZ187" s="180"/>
      <c r="XAA187" s="180"/>
      <c r="XAB187" s="180"/>
      <c r="XAC187" s="75"/>
      <c r="XAD187" s="66"/>
      <c r="XAE187" s="180"/>
      <c r="XAF187" s="180"/>
      <c r="XAG187" s="180"/>
      <c r="XAH187" s="180"/>
      <c r="XAI187" s="180"/>
      <c r="XAJ187" s="75"/>
      <c r="XAK187" s="66"/>
      <c r="XAL187" s="180"/>
      <c r="XAM187" s="180"/>
      <c r="XAN187" s="180"/>
      <c r="XAO187" s="180"/>
      <c r="XAP187" s="180"/>
      <c r="XAQ187" s="75"/>
      <c r="XAR187" s="66"/>
      <c r="XAS187" s="180"/>
      <c r="XAT187" s="180"/>
      <c r="XAU187" s="180"/>
      <c r="XAV187" s="180"/>
      <c r="XAW187" s="180"/>
      <c r="XAX187" s="75"/>
      <c r="XAY187" s="66"/>
      <c r="XAZ187" s="180"/>
      <c r="XBA187" s="180"/>
      <c r="XBB187" s="180"/>
      <c r="XBC187" s="180"/>
      <c r="XBD187" s="180"/>
      <c r="XBE187" s="75"/>
      <c r="XBF187" s="66"/>
      <c r="XBG187" s="180"/>
      <c r="XBH187" s="180"/>
      <c r="XBI187" s="180"/>
      <c r="XBJ187" s="180"/>
      <c r="XBK187" s="180"/>
      <c r="XBL187" s="75"/>
      <c r="XBM187" s="66"/>
      <c r="XBN187" s="180"/>
      <c r="XBO187" s="180"/>
      <c r="XBP187" s="180"/>
      <c r="XBQ187" s="180"/>
      <c r="XBR187" s="180"/>
      <c r="XBS187" s="75"/>
      <c r="XBT187" s="66"/>
      <c r="XBU187" s="180"/>
      <c r="XBV187" s="180"/>
      <c r="XBW187" s="180"/>
      <c r="XBX187" s="180"/>
      <c r="XBY187" s="180"/>
      <c r="XBZ187" s="75"/>
      <c r="XCA187" s="66"/>
      <c r="XCB187" s="180"/>
      <c r="XCC187" s="180"/>
      <c r="XCD187" s="180"/>
      <c r="XCE187" s="180"/>
      <c r="XCF187" s="180"/>
      <c r="XCG187" s="75"/>
      <c r="XCH187" s="66"/>
      <c r="XCI187" s="180"/>
      <c r="XCJ187" s="180"/>
      <c r="XCK187" s="180"/>
      <c r="XCL187" s="180"/>
      <c r="XCM187" s="180"/>
      <c r="XCN187" s="75"/>
      <c r="XCO187" s="66"/>
      <c r="XCP187" s="180"/>
      <c r="XCQ187" s="180"/>
      <c r="XCR187" s="180"/>
      <c r="XCS187" s="180"/>
      <c r="XCT187" s="180"/>
      <c r="XCU187" s="75"/>
      <c r="XCV187" s="66"/>
      <c r="XCW187" s="180"/>
      <c r="XCX187" s="180"/>
      <c r="XCY187" s="180"/>
      <c r="XCZ187" s="180"/>
      <c r="XDA187" s="180"/>
      <c r="XDB187" s="75"/>
      <c r="XDC187" s="66"/>
      <c r="XDD187" s="180"/>
      <c r="XDE187" s="180"/>
      <c r="XDF187" s="180"/>
      <c r="XDG187" s="180"/>
      <c r="XDH187" s="180"/>
      <c r="XDI187" s="75"/>
      <c r="XDJ187" s="66"/>
      <c r="XDK187" s="180"/>
      <c r="XDL187" s="180"/>
      <c r="XDM187" s="180"/>
      <c r="XDN187" s="180"/>
      <c r="XDO187" s="180"/>
      <c r="XDP187" s="75"/>
      <c r="XDQ187" s="66"/>
      <c r="XDR187" s="180"/>
      <c r="XDS187" s="180"/>
      <c r="XDT187" s="180"/>
      <c r="XDU187" s="180"/>
      <c r="XDV187" s="180"/>
      <c r="XDW187" s="75"/>
      <c r="XDX187" s="66"/>
      <c r="XDY187" s="180"/>
      <c r="XDZ187" s="180"/>
      <c r="XEA187" s="180"/>
      <c r="XEB187" s="180"/>
      <c r="XEC187" s="180"/>
      <c r="XED187" s="75"/>
      <c r="XEE187" s="66"/>
      <c r="XEF187" s="180"/>
      <c r="XEG187" s="180"/>
      <c r="XEH187" s="180"/>
      <c r="XEI187" s="180"/>
      <c r="XEJ187" s="180"/>
      <c r="XEK187" s="75"/>
      <c r="XEL187" s="66"/>
      <c r="XEM187" s="180"/>
      <c r="XEN187" s="180"/>
      <c r="XEO187" s="180"/>
      <c r="XEP187" s="180"/>
      <c r="XEQ187" s="180"/>
      <c r="XER187" s="75"/>
      <c r="XES187" s="66"/>
      <c r="XET187" s="180"/>
      <c r="XEU187" s="180"/>
    </row>
    <row r="188" spans="1:16375" ht="15" customHeight="1" outlineLevel="1" x14ac:dyDescent="0.2">
      <c r="B188" s="75">
        <v>2018</v>
      </c>
      <c r="C188" s="71"/>
      <c r="D188" s="76">
        <v>127</v>
      </c>
      <c r="E188" s="76"/>
      <c r="F188" s="180">
        <v>84</v>
      </c>
      <c r="G188" s="76"/>
      <c r="H188" s="180">
        <v>43</v>
      </c>
      <c r="I188" s="76"/>
    </row>
    <row r="189" spans="1:16375" ht="15" customHeight="1" outlineLevel="1" x14ac:dyDescent="0.2">
      <c r="B189" s="75">
        <v>2017</v>
      </c>
      <c r="C189" s="71"/>
      <c r="D189" s="76">
        <v>113</v>
      </c>
      <c r="E189" s="76" t="s">
        <v>50</v>
      </c>
      <c r="F189" s="76">
        <v>71</v>
      </c>
      <c r="G189" s="76" t="s">
        <v>50</v>
      </c>
      <c r="H189" s="76">
        <v>42</v>
      </c>
      <c r="I189" s="76" t="s">
        <v>50</v>
      </c>
    </row>
    <row r="190" spans="1:16375" ht="15" customHeight="1" outlineLevel="1" x14ac:dyDescent="0.2">
      <c r="B190" s="44">
        <v>2016</v>
      </c>
      <c r="C190" s="71"/>
      <c r="D190" s="177">
        <v>114</v>
      </c>
      <c r="E190" s="177" t="s">
        <v>50</v>
      </c>
      <c r="F190" s="177">
        <v>75</v>
      </c>
      <c r="G190" s="177" t="s">
        <v>50</v>
      </c>
      <c r="H190" s="177">
        <v>39</v>
      </c>
      <c r="I190" s="177" t="s">
        <v>50</v>
      </c>
    </row>
    <row r="191" spans="1:16375" ht="15" customHeight="1" outlineLevel="1" x14ac:dyDescent="0.2">
      <c r="B191" s="44">
        <v>2015</v>
      </c>
      <c r="C191" s="71"/>
      <c r="D191" s="177">
        <v>109</v>
      </c>
      <c r="E191" s="177" t="s">
        <v>50</v>
      </c>
      <c r="F191" s="177">
        <v>72</v>
      </c>
      <c r="G191" s="177" t="s">
        <v>50</v>
      </c>
      <c r="H191" s="177">
        <v>37</v>
      </c>
      <c r="I191" s="177" t="s">
        <v>50</v>
      </c>
    </row>
    <row r="192" spans="1:16375" ht="15" customHeight="1" outlineLevel="1" x14ac:dyDescent="0.2">
      <c r="B192" s="228" t="s">
        <v>24</v>
      </c>
      <c r="C192" s="71"/>
      <c r="D192" s="76"/>
      <c r="E192" s="76"/>
      <c r="F192" s="76"/>
      <c r="G192" s="76"/>
      <c r="H192" s="76"/>
      <c r="I192" s="76"/>
    </row>
    <row r="193" spans="1:16375" ht="15" customHeight="1" outlineLevel="1" x14ac:dyDescent="0.2">
      <c r="B193" s="75">
        <v>2020</v>
      </c>
      <c r="C193" s="71"/>
      <c r="D193" s="76">
        <v>38</v>
      </c>
      <c r="E193" s="180"/>
      <c r="F193" s="76">
        <v>25</v>
      </c>
      <c r="G193" s="180"/>
      <c r="H193" s="76">
        <v>13</v>
      </c>
      <c r="I193" s="76"/>
    </row>
    <row r="194" spans="1:16375" ht="15" customHeight="1" outlineLevel="1" x14ac:dyDescent="0.2">
      <c r="A194" s="75"/>
      <c r="B194" s="75">
        <v>2019</v>
      </c>
      <c r="C194" s="71"/>
      <c r="D194" s="180">
        <v>41</v>
      </c>
      <c r="E194" s="180"/>
      <c r="F194" s="180">
        <v>25</v>
      </c>
      <c r="G194" s="180"/>
      <c r="H194" s="180">
        <v>16</v>
      </c>
      <c r="I194" s="66"/>
      <c r="J194" s="180"/>
      <c r="K194" s="180"/>
      <c r="L194" s="180"/>
      <c r="M194" s="75"/>
      <c r="N194" s="66"/>
      <c r="O194" s="180"/>
      <c r="P194" s="180"/>
      <c r="Q194" s="180"/>
      <c r="R194" s="180"/>
      <c r="S194" s="180"/>
      <c r="T194" s="75"/>
      <c r="U194" s="66"/>
      <c r="V194" s="180"/>
      <c r="W194" s="180"/>
      <c r="X194" s="180"/>
      <c r="Y194" s="180"/>
      <c r="Z194" s="180"/>
      <c r="AA194" s="75"/>
      <c r="AB194" s="66"/>
      <c r="AC194" s="180"/>
      <c r="AD194" s="180"/>
      <c r="AE194" s="180"/>
      <c r="AF194" s="180"/>
      <c r="AG194" s="180"/>
      <c r="AH194" s="75"/>
      <c r="AI194" s="66"/>
      <c r="AJ194" s="180"/>
      <c r="AK194" s="180"/>
      <c r="AL194" s="180"/>
      <c r="AM194" s="180"/>
      <c r="AN194" s="180"/>
      <c r="AO194" s="75"/>
      <c r="AP194" s="66"/>
      <c r="AQ194" s="180"/>
      <c r="AR194" s="180"/>
      <c r="AS194" s="180"/>
      <c r="AT194" s="180"/>
      <c r="AU194" s="180"/>
      <c r="AV194" s="75"/>
      <c r="AW194" s="66"/>
      <c r="AX194" s="180"/>
      <c r="AY194" s="180"/>
      <c r="AZ194" s="180"/>
      <c r="BA194" s="180"/>
      <c r="BB194" s="180"/>
      <c r="BC194" s="75"/>
      <c r="BD194" s="66"/>
      <c r="BE194" s="180"/>
      <c r="BF194" s="180"/>
      <c r="BG194" s="180"/>
      <c r="BH194" s="180"/>
      <c r="BI194" s="180"/>
      <c r="BJ194" s="75"/>
      <c r="BK194" s="66"/>
      <c r="BL194" s="180"/>
      <c r="BM194" s="180"/>
      <c r="BN194" s="180"/>
      <c r="BO194" s="180"/>
      <c r="BP194" s="180"/>
      <c r="BQ194" s="75"/>
      <c r="BR194" s="66"/>
      <c r="BS194" s="180"/>
      <c r="BT194" s="180"/>
      <c r="BU194" s="180"/>
      <c r="BV194" s="180"/>
      <c r="BW194" s="180"/>
      <c r="BX194" s="75"/>
      <c r="BY194" s="66"/>
      <c r="BZ194" s="180"/>
      <c r="CA194" s="180"/>
      <c r="CB194" s="180"/>
      <c r="CC194" s="180"/>
      <c r="CD194" s="180"/>
      <c r="CE194" s="75"/>
      <c r="CF194" s="66"/>
      <c r="CG194" s="180"/>
      <c r="CH194" s="180"/>
      <c r="CI194" s="180"/>
      <c r="CJ194" s="180"/>
      <c r="CK194" s="180"/>
      <c r="CL194" s="75"/>
      <c r="CM194" s="66"/>
      <c r="CN194" s="180"/>
      <c r="CO194" s="180"/>
      <c r="CP194" s="180"/>
      <c r="CQ194" s="180"/>
      <c r="CR194" s="180"/>
      <c r="CS194" s="75"/>
      <c r="CT194" s="66"/>
      <c r="CU194" s="180"/>
      <c r="CV194" s="180"/>
      <c r="CW194" s="180"/>
      <c r="CX194" s="180"/>
      <c r="CY194" s="180"/>
      <c r="CZ194" s="75"/>
      <c r="DA194" s="66"/>
      <c r="DB194" s="180"/>
      <c r="DC194" s="180"/>
      <c r="DD194" s="180"/>
      <c r="DE194" s="180"/>
      <c r="DF194" s="180"/>
      <c r="DG194" s="75"/>
      <c r="DH194" s="66"/>
      <c r="DI194" s="180"/>
      <c r="DJ194" s="180"/>
      <c r="DK194" s="180"/>
      <c r="DL194" s="180"/>
      <c r="DM194" s="180"/>
      <c r="DN194" s="75"/>
      <c r="DO194" s="66"/>
      <c r="DP194" s="180"/>
      <c r="DQ194" s="180"/>
      <c r="DR194" s="180"/>
      <c r="DS194" s="180"/>
      <c r="DT194" s="180"/>
      <c r="DU194" s="75"/>
      <c r="DV194" s="66"/>
      <c r="DW194" s="180"/>
      <c r="DX194" s="180"/>
      <c r="DY194" s="180"/>
      <c r="DZ194" s="180"/>
      <c r="EA194" s="180"/>
      <c r="EB194" s="75"/>
      <c r="EC194" s="66"/>
      <c r="ED194" s="180"/>
      <c r="EE194" s="180"/>
      <c r="EF194" s="180"/>
      <c r="EG194" s="180"/>
      <c r="EH194" s="180"/>
      <c r="EI194" s="75"/>
      <c r="EJ194" s="66"/>
      <c r="EK194" s="180"/>
      <c r="EL194" s="180"/>
      <c r="EM194" s="180"/>
      <c r="EN194" s="180"/>
      <c r="EO194" s="180"/>
      <c r="EP194" s="75"/>
      <c r="EQ194" s="66"/>
      <c r="ER194" s="180"/>
      <c r="ES194" s="180"/>
      <c r="ET194" s="180"/>
      <c r="EU194" s="180"/>
      <c r="EV194" s="180"/>
      <c r="EW194" s="75"/>
      <c r="EX194" s="66"/>
      <c r="EY194" s="180"/>
      <c r="EZ194" s="180"/>
      <c r="FA194" s="180"/>
      <c r="FB194" s="180"/>
      <c r="FC194" s="180"/>
      <c r="FD194" s="75"/>
      <c r="FE194" s="66"/>
      <c r="FF194" s="180"/>
      <c r="FG194" s="180"/>
      <c r="FH194" s="180"/>
      <c r="FI194" s="180"/>
      <c r="FJ194" s="180"/>
      <c r="FK194" s="75"/>
      <c r="FL194" s="66"/>
      <c r="FM194" s="180"/>
      <c r="FN194" s="180"/>
      <c r="FO194" s="180"/>
      <c r="FP194" s="180"/>
      <c r="FQ194" s="180"/>
      <c r="FR194" s="75"/>
      <c r="FS194" s="66"/>
      <c r="FT194" s="180"/>
      <c r="FU194" s="180"/>
      <c r="FV194" s="180"/>
      <c r="FW194" s="180"/>
      <c r="FX194" s="180"/>
      <c r="FY194" s="75"/>
      <c r="FZ194" s="66"/>
      <c r="GA194" s="180"/>
      <c r="GB194" s="180"/>
      <c r="GC194" s="180"/>
      <c r="GD194" s="180"/>
      <c r="GE194" s="180"/>
      <c r="GF194" s="75"/>
      <c r="GG194" s="66"/>
      <c r="GH194" s="180"/>
      <c r="GI194" s="180"/>
      <c r="GJ194" s="180"/>
      <c r="GK194" s="180"/>
      <c r="GL194" s="180"/>
      <c r="GM194" s="75"/>
      <c r="GN194" s="66"/>
      <c r="GO194" s="180"/>
      <c r="GP194" s="180"/>
      <c r="GQ194" s="180"/>
      <c r="GR194" s="180"/>
      <c r="GS194" s="180"/>
      <c r="GT194" s="75"/>
      <c r="GU194" s="66"/>
      <c r="GV194" s="180"/>
      <c r="GW194" s="180"/>
      <c r="GX194" s="180"/>
      <c r="GY194" s="180"/>
      <c r="GZ194" s="180"/>
      <c r="HA194" s="75"/>
      <c r="HB194" s="66"/>
      <c r="HC194" s="180"/>
      <c r="HD194" s="180"/>
      <c r="HE194" s="180"/>
      <c r="HF194" s="180"/>
      <c r="HG194" s="180"/>
      <c r="HH194" s="75"/>
      <c r="HI194" s="66"/>
      <c r="HJ194" s="180"/>
      <c r="HK194" s="180"/>
      <c r="HL194" s="180"/>
      <c r="HM194" s="180"/>
      <c r="HN194" s="180"/>
      <c r="HO194" s="75"/>
      <c r="HP194" s="66"/>
      <c r="HQ194" s="180"/>
      <c r="HR194" s="180"/>
      <c r="HS194" s="180"/>
      <c r="HT194" s="180"/>
      <c r="HU194" s="180"/>
      <c r="HV194" s="75"/>
      <c r="HW194" s="66"/>
      <c r="HX194" s="180"/>
      <c r="HY194" s="180"/>
      <c r="HZ194" s="180"/>
      <c r="IA194" s="180"/>
      <c r="IB194" s="180"/>
      <c r="IC194" s="75"/>
      <c r="ID194" s="66"/>
      <c r="IE194" s="180"/>
      <c r="IF194" s="180"/>
      <c r="IG194" s="180"/>
      <c r="IH194" s="180"/>
      <c r="II194" s="180"/>
      <c r="IJ194" s="75"/>
      <c r="IK194" s="66"/>
      <c r="IL194" s="180"/>
      <c r="IM194" s="180"/>
      <c r="IN194" s="180"/>
      <c r="IO194" s="180"/>
      <c r="IP194" s="180"/>
      <c r="IQ194" s="75"/>
      <c r="IR194" s="66"/>
      <c r="IS194" s="180"/>
      <c r="IT194" s="180"/>
      <c r="IU194" s="180"/>
      <c r="IV194" s="180"/>
      <c r="IW194" s="180"/>
      <c r="IX194" s="75"/>
      <c r="IY194" s="66"/>
      <c r="IZ194" s="180"/>
      <c r="JA194" s="180"/>
      <c r="JB194" s="180"/>
      <c r="JC194" s="180"/>
      <c r="JD194" s="180"/>
      <c r="JE194" s="75"/>
      <c r="JF194" s="66"/>
      <c r="JG194" s="180"/>
      <c r="JH194" s="180"/>
      <c r="JI194" s="180"/>
      <c r="JJ194" s="180"/>
      <c r="JK194" s="180"/>
      <c r="JL194" s="75"/>
      <c r="JM194" s="66"/>
      <c r="JN194" s="180"/>
      <c r="JO194" s="180"/>
      <c r="JP194" s="180"/>
      <c r="JQ194" s="180"/>
      <c r="JR194" s="180"/>
      <c r="JS194" s="75"/>
      <c r="JT194" s="66"/>
      <c r="JU194" s="180"/>
      <c r="JV194" s="180"/>
      <c r="JW194" s="180"/>
      <c r="JX194" s="180"/>
      <c r="JY194" s="180"/>
      <c r="JZ194" s="75"/>
      <c r="KA194" s="66"/>
      <c r="KB194" s="180"/>
      <c r="KC194" s="180"/>
      <c r="KD194" s="180"/>
      <c r="KE194" s="180"/>
      <c r="KF194" s="180"/>
      <c r="KG194" s="75"/>
      <c r="KH194" s="66"/>
      <c r="KI194" s="180"/>
      <c r="KJ194" s="180"/>
      <c r="KK194" s="180"/>
      <c r="KL194" s="180"/>
      <c r="KM194" s="180"/>
      <c r="KN194" s="75"/>
      <c r="KO194" s="66"/>
      <c r="KP194" s="180"/>
      <c r="KQ194" s="180"/>
      <c r="KR194" s="180"/>
      <c r="KS194" s="180"/>
      <c r="KT194" s="180"/>
      <c r="KU194" s="75"/>
      <c r="KV194" s="66"/>
      <c r="KW194" s="180"/>
      <c r="KX194" s="180"/>
      <c r="KY194" s="180"/>
      <c r="KZ194" s="180"/>
      <c r="LA194" s="180"/>
      <c r="LB194" s="75"/>
      <c r="LC194" s="66"/>
      <c r="LD194" s="180"/>
      <c r="LE194" s="180"/>
      <c r="LF194" s="180"/>
      <c r="LG194" s="180"/>
      <c r="LH194" s="180"/>
      <c r="LI194" s="75"/>
      <c r="LJ194" s="66"/>
      <c r="LK194" s="180"/>
      <c r="LL194" s="180"/>
      <c r="LM194" s="180"/>
      <c r="LN194" s="180"/>
      <c r="LO194" s="180"/>
      <c r="LP194" s="75"/>
      <c r="LQ194" s="66"/>
      <c r="LR194" s="180"/>
      <c r="LS194" s="180"/>
      <c r="LT194" s="180"/>
      <c r="LU194" s="180"/>
      <c r="LV194" s="180"/>
      <c r="LW194" s="75"/>
      <c r="LX194" s="66"/>
      <c r="LY194" s="180"/>
      <c r="LZ194" s="180"/>
      <c r="MA194" s="180"/>
      <c r="MB194" s="180"/>
      <c r="MC194" s="180"/>
      <c r="MD194" s="75"/>
      <c r="ME194" s="66"/>
      <c r="MF194" s="180"/>
      <c r="MG194" s="180"/>
      <c r="MH194" s="180"/>
      <c r="MI194" s="180"/>
      <c r="MJ194" s="180"/>
      <c r="MK194" s="75"/>
      <c r="ML194" s="66"/>
      <c r="MM194" s="180"/>
      <c r="MN194" s="180"/>
      <c r="MO194" s="180"/>
      <c r="MP194" s="180"/>
      <c r="MQ194" s="180"/>
      <c r="MR194" s="75"/>
      <c r="MS194" s="66"/>
      <c r="MT194" s="180"/>
      <c r="MU194" s="180"/>
      <c r="MV194" s="180"/>
      <c r="MW194" s="180"/>
      <c r="MX194" s="180"/>
      <c r="MY194" s="75"/>
      <c r="MZ194" s="66"/>
      <c r="NA194" s="180"/>
      <c r="NB194" s="180"/>
      <c r="NC194" s="180"/>
      <c r="ND194" s="180"/>
      <c r="NE194" s="180"/>
      <c r="NF194" s="75"/>
      <c r="NG194" s="66"/>
      <c r="NH194" s="180"/>
      <c r="NI194" s="180"/>
      <c r="NJ194" s="180"/>
      <c r="NK194" s="180"/>
      <c r="NL194" s="180"/>
      <c r="NM194" s="75"/>
      <c r="NN194" s="66"/>
      <c r="NO194" s="180"/>
      <c r="NP194" s="180"/>
      <c r="NQ194" s="180"/>
      <c r="NR194" s="180"/>
      <c r="NS194" s="180"/>
      <c r="NT194" s="75"/>
      <c r="NU194" s="66"/>
      <c r="NV194" s="180"/>
      <c r="NW194" s="180"/>
      <c r="NX194" s="180"/>
      <c r="NY194" s="180"/>
      <c r="NZ194" s="180"/>
      <c r="OA194" s="75"/>
      <c r="OB194" s="66"/>
      <c r="OC194" s="180"/>
      <c r="OD194" s="180"/>
      <c r="OE194" s="180"/>
      <c r="OF194" s="180"/>
      <c r="OG194" s="180"/>
      <c r="OH194" s="75"/>
      <c r="OI194" s="66"/>
      <c r="OJ194" s="180"/>
      <c r="OK194" s="180"/>
      <c r="OL194" s="180"/>
      <c r="OM194" s="180"/>
      <c r="ON194" s="180"/>
      <c r="OO194" s="75"/>
      <c r="OP194" s="66"/>
      <c r="OQ194" s="180"/>
      <c r="OR194" s="180"/>
      <c r="OS194" s="180"/>
      <c r="OT194" s="180"/>
      <c r="OU194" s="180"/>
      <c r="OV194" s="75"/>
      <c r="OW194" s="66"/>
      <c r="OX194" s="180"/>
      <c r="OY194" s="180"/>
      <c r="OZ194" s="180"/>
      <c r="PA194" s="180"/>
      <c r="PB194" s="180"/>
      <c r="PC194" s="75"/>
      <c r="PD194" s="66"/>
      <c r="PE194" s="180"/>
      <c r="PF194" s="180"/>
      <c r="PG194" s="180"/>
      <c r="PH194" s="180"/>
      <c r="PI194" s="180"/>
      <c r="PJ194" s="75"/>
      <c r="PK194" s="66"/>
      <c r="PL194" s="180"/>
      <c r="PM194" s="180"/>
      <c r="PN194" s="180"/>
      <c r="PO194" s="180"/>
      <c r="PP194" s="180"/>
      <c r="PQ194" s="75"/>
      <c r="PR194" s="66"/>
      <c r="PS194" s="180"/>
      <c r="PT194" s="180"/>
      <c r="PU194" s="180"/>
      <c r="PV194" s="180"/>
      <c r="PW194" s="180"/>
      <c r="PX194" s="75"/>
      <c r="PY194" s="66"/>
      <c r="PZ194" s="180"/>
      <c r="QA194" s="180"/>
      <c r="QB194" s="180"/>
      <c r="QC194" s="180"/>
      <c r="QD194" s="180"/>
      <c r="QE194" s="75"/>
      <c r="QF194" s="66"/>
      <c r="QG194" s="180"/>
      <c r="QH194" s="180"/>
      <c r="QI194" s="180"/>
      <c r="QJ194" s="180"/>
      <c r="QK194" s="180"/>
      <c r="QL194" s="75"/>
      <c r="QM194" s="66"/>
      <c r="QN194" s="180"/>
      <c r="QO194" s="180"/>
      <c r="QP194" s="180"/>
      <c r="QQ194" s="180"/>
      <c r="QR194" s="180"/>
      <c r="QS194" s="75"/>
      <c r="QT194" s="66"/>
      <c r="QU194" s="180"/>
      <c r="QV194" s="180"/>
      <c r="QW194" s="180"/>
      <c r="QX194" s="180"/>
      <c r="QY194" s="180"/>
      <c r="QZ194" s="75"/>
      <c r="RA194" s="66"/>
      <c r="RB194" s="180"/>
      <c r="RC194" s="180"/>
      <c r="RD194" s="180"/>
      <c r="RE194" s="180"/>
      <c r="RF194" s="180"/>
      <c r="RG194" s="75"/>
      <c r="RH194" s="66"/>
      <c r="RI194" s="180"/>
      <c r="RJ194" s="180"/>
      <c r="RK194" s="180"/>
      <c r="RL194" s="180"/>
      <c r="RM194" s="180"/>
      <c r="RN194" s="75"/>
      <c r="RO194" s="66"/>
      <c r="RP194" s="180"/>
      <c r="RQ194" s="180"/>
      <c r="RR194" s="180"/>
      <c r="RS194" s="180"/>
      <c r="RT194" s="180"/>
      <c r="RU194" s="75"/>
      <c r="RV194" s="66"/>
      <c r="RW194" s="180"/>
      <c r="RX194" s="180"/>
      <c r="RY194" s="180"/>
      <c r="RZ194" s="180"/>
      <c r="SA194" s="180"/>
      <c r="SB194" s="75"/>
      <c r="SC194" s="66"/>
      <c r="SD194" s="180"/>
      <c r="SE194" s="180"/>
      <c r="SF194" s="180"/>
      <c r="SG194" s="180"/>
      <c r="SH194" s="180"/>
      <c r="SI194" s="75"/>
      <c r="SJ194" s="66"/>
      <c r="SK194" s="180"/>
      <c r="SL194" s="180"/>
      <c r="SM194" s="180"/>
      <c r="SN194" s="180"/>
      <c r="SO194" s="180"/>
      <c r="SP194" s="75"/>
      <c r="SQ194" s="66"/>
      <c r="SR194" s="180"/>
      <c r="SS194" s="180"/>
      <c r="ST194" s="180"/>
      <c r="SU194" s="180"/>
      <c r="SV194" s="180"/>
      <c r="SW194" s="75"/>
      <c r="SX194" s="66"/>
      <c r="SY194" s="180"/>
      <c r="SZ194" s="180"/>
      <c r="TA194" s="180"/>
      <c r="TB194" s="180"/>
      <c r="TC194" s="180"/>
      <c r="TD194" s="75"/>
      <c r="TE194" s="66"/>
      <c r="TF194" s="180"/>
      <c r="TG194" s="180"/>
      <c r="TH194" s="180"/>
      <c r="TI194" s="180"/>
      <c r="TJ194" s="180"/>
      <c r="TK194" s="75"/>
      <c r="TL194" s="66"/>
      <c r="TM194" s="180"/>
      <c r="TN194" s="180"/>
      <c r="TO194" s="180"/>
      <c r="TP194" s="180"/>
      <c r="TQ194" s="180"/>
      <c r="TR194" s="75"/>
      <c r="TS194" s="66"/>
      <c r="TT194" s="180"/>
      <c r="TU194" s="180"/>
      <c r="TV194" s="180"/>
      <c r="TW194" s="180"/>
      <c r="TX194" s="180"/>
      <c r="TY194" s="75"/>
      <c r="TZ194" s="66"/>
      <c r="UA194" s="180"/>
      <c r="UB194" s="180"/>
      <c r="UC194" s="180"/>
      <c r="UD194" s="180"/>
      <c r="UE194" s="180"/>
      <c r="UF194" s="75"/>
      <c r="UG194" s="66"/>
      <c r="UH194" s="180"/>
      <c r="UI194" s="180"/>
      <c r="UJ194" s="180"/>
      <c r="UK194" s="180"/>
      <c r="UL194" s="180"/>
      <c r="UM194" s="75"/>
      <c r="UN194" s="66"/>
      <c r="UO194" s="180"/>
      <c r="UP194" s="180"/>
      <c r="UQ194" s="180"/>
      <c r="UR194" s="180"/>
      <c r="US194" s="180"/>
      <c r="UT194" s="75"/>
      <c r="UU194" s="66"/>
      <c r="UV194" s="180"/>
      <c r="UW194" s="180"/>
      <c r="UX194" s="180"/>
      <c r="UY194" s="180"/>
      <c r="UZ194" s="180"/>
      <c r="VA194" s="75"/>
      <c r="VB194" s="66"/>
      <c r="VC194" s="180"/>
      <c r="VD194" s="180"/>
      <c r="VE194" s="180"/>
      <c r="VF194" s="180"/>
      <c r="VG194" s="180"/>
      <c r="VH194" s="75"/>
      <c r="VI194" s="66"/>
      <c r="VJ194" s="180"/>
      <c r="VK194" s="180"/>
      <c r="VL194" s="180"/>
      <c r="VM194" s="180"/>
      <c r="VN194" s="180"/>
      <c r="VO194" s="75"/>
      <c r="VP194" s="66"/>
      <c r="VQ194" s="180"/>
      <c r="VR194" s="180"/>
      <c r="VS194" s="180"/>
      <c r="VT194" s="180"/>
      <c r="VU194" s="180"/>
      <c r="VV194" s="75"/>
      <c r="VW194" s="66"/>
      <c r="VX194" s="180"/>
      <c r="VY194" s="180"/>
      <c r="VZ194" s="180"/>
      <c r="WA194" s="180"/>
      <c r="WB194" s="180"/>
      <c r="WC194" s="75"/>
      <c r="WD194" s="66"/>
      <c r="WE194" s="180"/>
      <c r="WF194" s="180"/>
      <c r="WG194" s="180"/>
      <c r="WH194" s="180"/>
      <c r="WI194" s="180"/>
      <c r="WJ194" s="75"/>
      <c r="WK194" s="66"/>
      <c r="WL194" s="180"/>
      <c r="WM194" s="180"/>
      <c r="WN194" s="180"/>
      <c r="WO194" s="180"/>
      <c r="WP194" s="180"/>
      <c r="WQ194" s="75"/>
      <c r="WR194" s="66"/>
      <c r="WS194" s="180"/>
      <c r="WT194" s="180"/>
      <c r="WU194" s="180"/>
      <c r="WV194" s="180"/>
      <c r="WW194" s="180"/>
      <c r="WX194" s="75"/>
      <c r="WY194" s="66"/>
      <c r="WZ194" s="180"/>
      <c r="XA194" s="180"/>
      <c r="XB194" s="180"/>
      <c r="XC194" s="180"/>
      <c r="XD194" s="180"/>
      <c r="XE194" s="75"/>
      <c r="XF194" s="66"/>
      <c r="XG194" s="180"/>
      <c r="XH194" s="180"/>
      <c r="XI194" s="180"/>
      <c r="XJ194" s="180"/>
      <c r="XK194" s="180"/>
      <c r="XL194" s="75"/>
      <c r="XM194" s="66"/>
      <c r="XN194" s="180"/>
      <c r="XO194" s="180"/>
      <c r="XP194" s="180"/>
      <c r="XQ194" s="180"/>
      <c r="XR194" s="180"/>
      <c r="XS194" s="75"/>
      <c r="XT194" s="66"/>
      <c r="XU194" s="180"/>
      <c r="XV194" s="180"/>
      <c r="XW194" s="180"/>
      <c r="XX194" s="180"/>
      <c r="XY194" s="180"/>
      <c r="XZ194" s="75"/>
      <c r="YA194" s="66"/>
      <c r="YB194" s="180"/>
      <c r="YC194" s="180"/>
      <c r="YD194" s="180"/>
      <c r="YE194" s="180"/>
      <c r="YF194" s="180"/>
      <c r="YG194" s="75"/>
      <c r="YH194" s="66"/>
      <c r="YI194" s="180"/>
      <c r="YJ194" s="180"/>
      <c r="YK194" s="180"/>
      <c r="YL194" s="180"/>
      <c r="YM194" s="180"/>
      <c r="YN194" s="75"/>
      <c r="YO194" s="66"/>
      <c r="YP194" s="180"/>
      <c r="YQ194" s="180"/>
      <c r="YR194" s="180"/>
      <c r="YS194" s="180"/>
      <c r="YT194" s="180"/>
      <c r="YU194" s="75"/>
      <c r="YV194" s="66"/>
      <c r="YW194" s="180"/>
      <c r="YX194" s="180"/>
      <c r="YY194" s="180"/>
      <c r="YZ194" s="180"/>
      <c r="ZA194" s="180"/>
      <c r="ZB194" s="75"/>
      <c r="ZC194" s="66"/>
      <c r="ZD194" s="180"/>
      <c r="ZE194" s="180"/>
      <c r="ZF194" s="180"/>
      <c r="ZG194" s="180"/>
      <c r="ZH194" s="180"/>
      <c r="ZI194" s="75"/>
      <c r="ZJ194" s="66"/>
      <c r="ZK194" s="180"/>
      <c r="ZL194" s="180"/>
      <c r="ZM194" s="180"/>
      <c r="ZN194" s="180"/>
      <c r="ZO194" s="180"/>
      <c r="ZP194" s="75"/>
      <c r="ZQ194" s="66"/>
      <c r="ZR194" s="180"/>
      <c r="ZS194" s="180"/>
      <c r="ZT194" s="180"/>
      <c r="ZU194" s="180"/>
      <c r="ZV194" s="180"/>
      <c r="ZW194" s="75"/>
      <c r="ZX194" s="66"/>
      <c r="ZY194" s="180"/>
      <c r="ZZ194" s="180"/>
      <c r="AAA194" s="180"/>
      <c r="AAB194" s="180"/>
      <c r="AAC194" s="180"/>
      <c r="AAD194" s="75"/>
      <c r="AAE194" s="66"/>
      <c r="AAF194" s="180"/>
      <c r="AAG194" s="180"/>
      <c r="AAH194" s="180"/>
      <c r="AAI194" s="180"/>
      <c r="AAJ194" s="180"/>
      <c r="AAK194" s="75"/>
      <c r="AAL194" s="66"/>
      <c r="AAM194" s="180"/>
      <c r="AAN194" s="180"/>
      <c r="AAO194" s="180"/>
      <c r="AAP194" s="180"/>
      <c r="AAQ194" s="180"/>
      <c r="AAR194" s="75"/>
      <c r="AAS194" s="66"/>
      <c r="AAT194" s="180"/>
      <c r="AAU194" s="180"/>
      <c r="AAV194" s="180"/>
      <c r="AAW194" s="180"/>
      <c r="AAX194" s="180"/>
      <c r="AAY194" s="75"/>
      <c r="AAZ194" s="66"/>
      <c r="ABA194" s="180"/>
      <c r="ABB194" s="180"/>
      <c r="ABC194" s="180"/>
      <c r="ABD194" s="180"/>
      <c r="ABE194" s="180"/>
      <c r="ABF194" s="75"/>
      <c r="ABG194" s="66"/>
      <c r="ABH194" s="180"/>
      <c r="ABI194" s="180"/>
      <c r="ABJ194" s="180"/>
      <c r="ABK194" s="180"/>
      <c r="ABL194" s="180"/>
      <c r="ABM194" s="75"/>
      <c r="ABN194" s="66"/>
      <c r="ABO194" s="180"/>
      <c r="ABP194" s="180"/>
      <c r="ABQ194" s="180"/>
      <c r="ABR194" s="180"/>
      <c r="ABS194" s="180"/>
      <c r="ABT194" s="75"/>
      <c r="ABU194" s="66"/>
      <c r="ABV194" s="180"/>
      <c r="ABW194" s="180"/>
      <c r="ABX194" s="180"/>
      <c r="ABY194" s="180"/>
      <c r="ABZ194" s="180"/>
      <c r="ACA194" s="75"/>
      <c r="ACB194" s="66"/>
      <c r="ACC194" s="180"/>
      <c r="ACD194" s="180"/>
      <c r="ACE194" s="180"/>
      <c r="ACF194" s="180"/>
      <c r="ACG194" s="180"/>
      <c r="ACH194" s="75"/>
      <c r="ACI194" s="66"/>
      <c r="ACJ194" s="180"/>
      <c r="ACK194" s="180"/>
      <c r="ACL194" s="180"/>
      <c r="ACM194" s="180"/>
      <c r="ACN194" s="180"/>
      <c r="ACO194" s="75"/>
      <c r="ACP194" s="66"/>
      <c r="ACQ194" s="180"/>
      <c r="ACR194" s="180"/>
      <c r="ACS194" s="180"/>
      <c r="ACT194" s="180"/>
      <c r="ACU194" s="180"/>
      <c r="ACV194" s="75"/>
      <c r="ACW194" s="66"/>
      <c r="ACX194" s="180"/>
      <c r="ACY194" s="180"/>
      <c r="ACZ194" s="180"/>
      <c r="ADA194" s="180"/>
      <c r="ADB194" s="180"/>
      <c r="ADC194" s="75"/>
      <c r="ADD194" s="66"/>
      <c r="ADE194" s="180"/>
      <c r="ADF194" s="180"/>
      <c r="ADG194" s="180"/>
      <c r="ADH194" s="180"/>
      <c r="ADI194" s="180"/>
      <c r="ADJ194" s="75"/>
      <c r="ADK194" s="66"/>
      <c r="ADL194" s="180"/>
      <c r="ADM194" s="180"/>
      <c r="ADN194" s="180"/>
      <c r="ADO194" s="180"/>
      <c r="ADP194" s="180"/>
      <c r="ADQ194" s="75"/>
      <c r="ADR194" s="66"/>
      <c r="ADS194" s="180"/>
      <c r="ADT194" s="180"/>
      <c r="ADU194" s="180"/>
      <c r="ADV194" s="180"/>
      <c r="ADW194" s="180"/>
      <c r="ADX194" s="75"/>
      <c r="ADY194" s="66"/>
      <c r="ADZ194" s="180"/>
      <c r="AEA194" s="180"/>
      <c r="AEB194" s="180"/>
      <c r="AEC194" s="180"/>
      <c r="AED194" s="180"/>
      <c r="AEE194" s="75"/>
      <c r="AEF194" s="66"/>
      <c r="AEG194" s="180"/>
      <c r="AEH194" s="180"/>
      <c r="AEI194" s="180"/>
      <c r="AEJ194" s="180"/>
      <c r="AEK194" s="180"/>
      <c r="AEL194" s="75"/>
      <c r="AEM194" s="66"/>
      <c r="AEN194" s="180"/>
      <c r="AEO194" s="180"/>
      <c r="AEP194" s="180"/>
      <c r="AEQ194" s="180"/>
      <c r="AER194" s="180"/>
      <c r="AES194" s="75"/>
      <c r="AET194" s="66"/>
      <c r="AEU194" s="180"/>
      <c r="AEV194" s="180"/>
      <c r="AEW194" s="180"/>
      <c r="AEX194" s="180"/>
      <c r="AEY194" s="180"/>
      <c r="AEZ194" s="75"/>
      <c r="AFA194" s="66"/>
      <c r="AFB194" s="180"/>
      <c r="AFC194" s="180"/>
      <c r="AFD194" s="180"/>
      <c r="AFE194" s="180"/>
      <c r="AFF194" s="180"/>
      <c r="AFG194" s="75"/>
      <c r="AFH194" s="66"/>
      <c r="AFI194" s="180"/>
      <c r="AFJ194" s="180"/>
      <c r="AFK194" s="180"/>
      <c r="AFL194" s="180"/>
      <c r="AFM194" s="180"/>
      <c r="AFN194" s="75"/>
      <c r="AFO194" s="66"/>
      <c r="AFP194" s="180"/>
      <c r="AFQ194" s="180"/>
      <c r="AFR194" s="180"/>
      <c r="AFS194" s="180"/>
      <c r="AFT194" s="180"/>
      <c r="AFU194" s="75"/>
      <c r="AFV194" s="66"/>
      <c r="AFW194" s="180"/>
      <c r="AFX194" s="180"/>
      <c r="AFY194" s="180"/>
      <c r="AFZ194" s="180"/>
      <c r="AGA194" s="180"/>
      <c r="AGB194" s="75"/>
      <c r="AGC194" s="66"/>
      <c r="AGD194" s="180"/>
      <c r="AGE194" s="180"/>
      <c r="AGF194" s="180"/>
      <c r="AGG194" s="180"/>
      <c r="AGH194" s="180"/>
      <c r="AGI194" s="75"/>
      <c r="AGJ194" s="66"/>
      <c r="AGK194" s="180"/>
      <c r="AGL194" s="180"/>
      <c r="AGM194" s="180"/>
      <c r="AGN194" s="180"/>
      <c r="AGO194" s="180"/>
      <c r="AGP194" s="75"/>
      <c r="AGQ194" s="66"/>
      <c r="AGR194" s="180"/>
      <c r="AGS194" s="180"/>
      <c r="AGT194" s="180"/>
      <c r="AGU194" s="180"/>
      <c r="AGV194" s="180"/>
      <c r="AGW194" s="75"/>
      <c r="AGX194" s="66"/>
      <c r="AGY194" s="180"/>
      <c r="AGZ194" s="180"/>
      <c r="AHA194" s="180"/>
      <c r="AHB194" s="180"/>
      <c r="AHC194" s="180"/>
      <c r="AHD194" s="75"/>
      <c r="AHE194" s="66"/>
      <c r="AHF194" s="180"/>
      <c r="AHG194" s="180"/>
      <c r="AHH194" s="180"/>
      <c r="AHI194" s="180"/>
      <c r="AHJ194" s="180"/>
      <c r="AHK194" s="75"/>
      <c r="AHL194" s="66"/>
      <c r="AHM194" s="180"/>
      <c r="AHN194" s="180"/>
      <c r="AHO194" s="180"/>
      <c r="AHP194" s="180"/>
      <c r="AHQ194" s="180"/>
      <c r="AHR194" s="75"/>
      <c r="AHS194" s="66"/>
      <c r="AHT194" s="180"/>
      <c r="AHU194" s="180"/>
      <c r="AHV194" s="180"/>
      <c r="AHW194" s="180"/>
      <c r="AHX194" s="180"/>
      <c r="AHY194" s="75"/>
      <c r="AHZ194" s="66"/>
      <c r="AIA194" s="180"/>
      <c r="AIB194" s="180"/>
      <c r="AIC194" s="180"/>
      <c r="AID194" s="180"/>
      <c r="AIE194" s="180"/>
      <c r="AIF194" s="75"/>
      <c r="AIG194" s="66"/>
      <c r="AIH194" s="180"/>
      <c r="AII194" s="180"/>
      <c r="AIJ194" s="180"/>
      <c r="AIK194" s="180"/>
      <c r="AIL194" s="180"/>
      <c r="AIM194" s="75"/>
      <c r="AIN194" s="66"/>
      <c r="AIO194" s="180"/>
      <c r="AIP194" s="180"/>
      <c r="AIQ194" s="180"/>
      <c r="AIR194" s="180"/>
      <c r="AIS194" s="180"/>
      <c r="AIT194" s="75"/>
      <c r="AIU194" s="66"/>
      <c r="AIV194" s="180"/>
      <c r="AIW194" s="180"/>
      <c r="AIX194" s="180"/>
      <c r="AIY194" s="180"/>
      <c r="AIZ194" s="180"/>
      <c r="AJA194" s="75"/>
      <c r="AJB194" s="66"/>
      <c r="AJC194" s="180"/>
      <c r="AJD194" s="180"/>
      <c r="AJE194" s="180"/>
      <c r="AJF194" s="180"/>
      <c r="AJG194" s="180"/>
      <c r="AJH194" s="75"/>
      <c r="AJI194" s="66"/>
      <c r="AJJ194" s="180"/>
      <c r="AJK194" s="180"/>
      <c r="AJL194" s="180"/>
      <c r="AJM194" s="180"/>
      <c r="AJN194" s="180"/>
      <c r="AJO194" s="75"/>
      <c r="AJP194" s="66"/>
      <c r="AJQ194" s="180"/>
      <c r="AJR194" s="180"/>
      <c r="AJS194" s="180"/>
      <c r="AJT194" s="180"/>
      <c r="AJU194" s="180"/>
      <c r="AJV194" s="75"/>
      <c r="AJW194" s="66"/>
      <c r="AJX194" s="180"/>
      <c r="AJY194" s="180"/>
      <c r="AJZ194" s="180"/>
      <c r="AKA194" s="180"/>
      <c r="AKB194" s="180"/>
      <c r="AKC194" s="75"/>
      <c r="AKD194" s="66"/>
      <c r="AKE194" s="180"/>
      <c r="AKF194" s="180"/>
      <c r="AKG194" s="180"/>
      <c r="AKH194" s="180"/>
      <c r="AKI194" s="180"/>
      <c r="AKJ194" s="75"/>
      <c r="AKK194" s="66"/>
      <c r="AKL194" s="180"/>
      <c r="AKM194" s="180"/>
      <c r="AKN194" s="180"/>
      <c r="AKO194" s="180"/>
      <c r="AKP194" s="180"/>
      <c r="AKQ194" s="75"/>
      <c r="AKR194" s="66"/>
      <c r="AKS194" s="180"/>
      <c r="AKT194" s="180"/>
      <c r="AKU194" s="180"/>
      <c r="AKV194" s="180"/>
      <c r="AKW194" s="180"/>
      <c r="AKX194" s="75"/>
      <c r="AKY194" s="66"/>
      <c r="AKZ194" s="180"/>
      <c r="ALA194" s="180"/>
      <c r="ALB194" s="180"/>
      <c r="ALC194" s="180"/>
      <c r="ALD194" s="180"/>
      <c r="ALE194" s="75"/>
      <c r="ALF194" s="66"/>
      <c r="ALG194" s="180"/>
      <c r="ALH194" s="180"/>
      <c r="ALI194" s="180"/>
      <c r="ALJ194" s="180"/>
      <c r="ALK194" s="180"/>
      <c r="ALL194" s="75"/>
      <c r="ALM194" s="66"/>
      <c r="ALN194" s="180"/>
      <c r="ALO194" s="180"/>
      <c r="ALP194" s="180"/>
      <c r="ALQ194" s="180"/>
      <c r="ALR194" s="180"/>
      <c r="ALS194" s="75"/>
      <c r="ALT194" s="66"/>
      <c r="ALU194" s="180"/>
      <c r="ALV194" s="180"/>
      <c r="ALW194" s="180"/>
      <c r="ALX194" s="180"/>
      <c r="ALY194" s="180"/>
      <c r="ALZ194" s="75"/>
      <c r="AMA194" s="66"/>
      <c r="AMB194" s="180"/>
      <c r="AMC194" s="180"/>
      <c r="AMD194" s="180"/>
      <c r="AME194" s="180"/>
      <c r="AMF194" s="180"/>
      <c r="AMG194" s="75"/>
      <c r="AMH194" s="66"/>
      <c r="AMI194" s="180"/>
      <c r="AMJ194" s="180"/>
      <c r="AMK194" s="180"/>
      <c r="AML194" s="180"/>
      <c r="AMM194" s="180"/>
      <c r="AMN194" s="75"/>
      <c r="AMO194" s="66"/>
      <c r="AMP194" s="180"/>
      <c r="AMQ194" s="180"/>
      <c r="AMR194" s="180"/>
      <c r="AMS194" s="180"/>
      <c r="AMT194" s="180"/>
      <c r="AMU194" s="75"/>
      <c r="AMV194" s="66"/>
      <c r="AMW194" s="180"/>
      <c r="AMX194" s="180"/>
      <c r="AMY194" s="180"/>
      <c r="AMZ194" s="180"/>
      <c r="ANA194" s="180"/>
      <c r="ANB194" s="75"/>
      <c r="ANC194" s="66"/>
      <c r="AND194" s="180"/>
      <c r="ANE194" s="180"/>
      <c r="ANF194" s="180"/>
      <c r="ANG194" s="180"/>
      <c r="ANH194" s="180"/>
      <c r="ANI194" s="75"/>
      <c r="ANJ194" s="66"/>
      <c r="ANK194" s="180"/>
      <c r="ANL194" s="180"/>
      <c r="ANM194" s="180"/>
      <c r="ANN194" s="180"/>
      <c r="ANO194" s="180"/>
      <c r="ANP194" s="75"/>
      <c r="ANQ194" s="66"/>
      <c r="ANR194" s="180"/>
      <c r="ANS194" s="180"/>
      <c r="ANT194" s="180"/>
      <c r="ANU194" s="180"/>
      <c r="ANV194" s="180"/>
      <c r="ANW194" s="75"/>
      <c r="ANX194" s="66"/>
      <c r="ANY194" s="180"/>
      <c r="ANZ194" s="180"/>
      <c r="AOA194" s="180"/>
      <c r="AOB194" s="180"/>
      <c r="AOC194" s="180"/>
      <c r="AOD194" s="75"/>
      <c r="AOE194" s="66"/>
      <c r="AOF194" s="180"/>
      <c r="AOG194" s="180"/>
      <c r="AOH194" s="180"/>
      <c r="AOI194" s="180"/>
      <c r="AOJ194" s="180"/>
      <c r="AOK194" s="75"/>
      <c r="AOL194" s="66"/>
      <c r="AOM194" s="180"/>
      <c r="AON194" s="180"/>
      <c r="AOO194" s="180"/>
      <c r="AOP194" s="180"/>
      <c r="AOQ194" s="180"/>
      <c r="AOR194" s="75"/>
      <c r="AOS194" s="66"/>
      <c r="AOT194" s="180"/>
      <c r="AOU194" s="180"/>
      <c r="AOV194" s="180"/>
      <c r="AOW194" s="180"/>
      <c r="AOX194" s="180"/>
      <c r="AOY194" s="75"/>
      <c r="AOZ194" s="66"/>
      <c r="APA194" s="180"/>
      <c r="APB194" s="180"/>
      <c r="APC194" s="180"/>
      <c r="APD194" s="180"/>
      <c r="APE194" s="180"/>
      <c r="APF194" s="75"/>
      <c r="APG194" s="66"/>
      <c r="APH194" s="180"/>
      <c r="API194" s="180"/>
      <c r="APJ194" s="180"/>
      <c r="APK194" s="180"/>
      <c r="APL194" s="180"/>
      <c r="APM194" s="75"/>
      <c r="APN194" s="66"/>
      <c r="APO194" s="180"/>
      <c r="APP194" s="180"/>
      <c r="APQ194" s="180"/>
      <c r="APR194" s="180"/>
      <c r="APS194" s="180"/>
      <c r="APT194" s="75"/>
      <c r="APU194" s="66"/>
      <c r="APV194" s="180"/>
      <c r="APW194" s="180"/>
      <c r="APX194" s="180"/>
      <c r="APY194" s="180"/>
      <c r="APZ194" s="180"/>
      <c r="AQA194" s="75"/>
      <c r="AQB194" s="66"/>
      <c r="AQC194" s="180"/>
      <c r="AQD194" s="180"/>
      <c r="AQE194" s="180"/>
      <c r="AQF194" s="180"/>
      <c r="AQG194" s="180"/>
      <c r="AQH194" s="75"/>
      <c r="AQI194" s="66"/>
      <c r="AQJ194" s="180"/>
      <c r="AQK194" s="180"/>
      <c r="AQL194" s="180"/>
      <c r="AQM194" s="180"/>
      <c r="AQN194" s="180"/>
      <c r="AQO194" s="75"/>
      <c r="AQP194" s="66"/>
      <c r="AQQ194" s="180"/>
      <c r="AQR194" s="180"/>
      <c r="AQS194" s="180"/>
      <c r="AQT194" s="180"/>
      <c r="AQU194" s="180"/>
      <c r="AQV194" s="75"/>
      <c r="AQW194" s="66"/>
      <c r="AQX194" s="180"/>
      <c r="AQY194" s="180"/>
      <c r="AQZ194" s="180"/>
      <c r="ARA194" s="180"/>
      <c r="ARB194" s="180"/>
      <c r="ARC194" s="75"/>
      <c r="ARD194" s="66"/>
      <c r="ARE194" s="180"/>
      <c r="ARF194" s="180"/>
      <c r="ARG194" s="180"/>
      <c r="ARH194" s="180"/>
      <c r="ARI194" s="180"/>
      <c r="ARJ194" s="75"/>
      <c r="ARK194" s="66"/>
      <c r="ARL194" s="180"/>
      <c r="ARM194" s="180"/>
      <c r="ARN194" s="180"/>
      <c r="ARO194" s="180"/>
      <c r="ARP194" s="180"/>
      <c r="ARQ194" s="75"/>
      <c r="ARR194" s="66"/>
      <c r="ARS194" s="180"/>
      <c r="ART194" s="180"/>
      <c r="ARU194" s="180"/>
      <c r="ARV194" s="180"/>
      <c r="ARW194" s="180"/>
      <c r="ARX194" s="75"/>
      <c r="ARY194" s="66"/>
      <c r="ARZ194" s="180"/>
      <c r="ASA194" s="180"/>
      <c r="ASB194" s="180"/>
      <c r="ASC194" s="180"/>
      <c r="ASD194" s="180"/>
      <c r="ASE194" s="75"/>
      <c r="ASF194" s="66"/>
      <c r="ASG194" s="180"/>
      <c r="ASH194" s="180"/>
      <c r="ASI194" s="180"/>
      <c r="ASJ194" s="180"/>
      <c r="ASK194" s="180"/>
      <c r="ASL194" s="75"/>
      <c r="ASM194" s="66"/>
      <c r="ASN194" s="180"/>
      <c r="ASO194" s="180"/>
      <c r="ASP194" s="180"/>
      <c r="ASQ194" s="180"/>
      <c r="ASR194" s="180"/>
      <c r="ASS194" s="75"/>
      <c r="AST194" s="66"/>
      <c r="ASU194" s="180"/>
      <c r="ASV194" s="180"/>
      <c r="ASW194" s="180"/>
      <c r="ASX194" s="180"/>
      <c r="ASY194" s="180"/>
      <c r="ASZ194" s="75"/>
      <c r="ATA194" s="66"/>
      <c r="ATB194" s="180"/>
      <c r="ATC194" s="180"/>
      <c r="ATD194" s="180"/>
      <c r="ATE194" s="180"/>
      <c r="ATF194" s="180"/>
      <c r="ATG194" s="75"/>
      <c r="ATH194" s="66"/>
      <c r="ATI194" s="180"/>
      <c r="ATJ194" s="180"/>
      <c r="ATK194" s="180"/>
      <c r="ATL194" s="180"/>
      <c r="ATM194" s="180"/>
      <c r="ATN194" s="75"/>
      <c r="ATO194" s="66"/>
      <c r="ATP194" s="180"/>
      <c r="ATQ194" s="180"/>
      <c r="ATR194" s="180"/>
      <c r="ATS194" s="180"/>
      <c r="ATT194" s="180"/>
      <c r="ATU194" s="75"/>
      <c r="ATV194" s="66"/>
      <c r="ATW194" s="180"/>
      <c r="ATX194" s="180"/>
      <c r="ATY194" s="180"/>
      <c r="ATZ194" s="180"/>
      <c r="AUA194" s="180"/>
      <c r="AUB194" s="75"/>
      <c r="AUC194" s="66"/>
      <c r="AUD194" s="180"/>
      <c r="AUE194" s="180"/>
      <c r="AUF194" s="180"/>
      <c r="AUG194" s="180"/>
      <c r="AUH194" s="180"/>
      <c r="AUI194" s="75"/>
      <c r="AUJ194" s="66"/>
      <c r="AUK194" s="180"/>
      <c r="AUL194" s="180"/>
      <c r="AUM194" s="180"/>
      <c r="AUN194" s="180"/>
      <c r="AUO194" s="180"/>
      <c r="AUP194" s="75"/>
      <c r="AUQ194" s="66"/>
      <c r="AUR194" s="180"/>
      <c r="AUS194" s="180"/>
      <c r="AUT194" s="180"/>
      <c r="AUU194" s="180"/>
      <c r="AUV194" s="180"/>
      <c r="AUW194" s="75"/>
      <c r="AUX194" s="66"/>
      <c r="AUY194" s="180"/>
      <c r="AUZ194" s="180"/>
      <c r="AVA194" s="180"/>
      <c r="AVB194" s="180"/>
      <c r="AVC194" s="180"/>
      <c r="AVD194" s="75"/>
      <c r="AVE194" s="66"/>
      <c r="AVF194" s="180"/>
      <c r="AVG194" s="180"/>
      <c r="AVH194" s="180"/>
      <c r="AVI194" s="180"/>
      <c r="AVJ194" s="180"/>
      <c r="AVK194" s="75"/>
      <c r="AVL194" s="66"/>
      <c r="AVM194" s="180"/>
      <c r="AVN194" s="180"/>
      <c r="AVO194" s="180"/>
      <c r="AVP194" s="180"/>
      <c r="AVQ194" s="180"/>
      <c r="AVR194" s="75"/>
      <c r="AVS194" s="66"/>
      <c r="AVT194" s="180"/>
      <c r="AVU194" s="180"/>
      <c r="AVV194" s="180"/>
      <c r="AVW194" s="180"/>
      <c r="AVX194" s="180"/>
      <c r="AVY194" s="75"/>
      <c r="AVZ194" s="66"/>
      <c r="AWA194" s="180"/>
      <c r="AWB194" s="180"/>
      <c r="AWC194" s="180"/>
      <c r="AWD194" s="180"/>
      <c r="AWE194" s="180"/>
      <c r="AWF194" s="75"/>
      <c r="AWG194" s="66"/>
      <c r="AWH194" s="180"/>
      <c r="AWI194" s="180"/>
      <c r="AWJ194" s="180"/>
      <c r="AWK194" s="180"/>
      <c r="AWL194" s="180"/>
      <c r="AWM194" s="75"/>
      <c r="AWN194" s="66"/>
      <c r="AWO194" s="180"/>
      <c r="AWP194" s="180"/>
      <c r="AWQ194" s="180"/>
      <c r="AWR194" s="180"/>
      <c r="AWS194" s="180"/>
      <c r="AWT194" s="75"/>
      <c r="AWU194" s="66"/>
      <c r="AWV194" s="180"/>
      <c r="AWW194" s="180"/>
      <c r="AWX194" s="180"/>
      <c r="AWY194" s="180"/>
      <c r="AWZ194" s="180"/>
      <c r="AXA194" s="75"/>
      <c r="AXB194" s="66"/>
      <c r="AXC194" s="180"/>
      <c r="AXD194" s="180"/>
      <c r="AXE194" s="180"/>
      <c r="AXF194" s="180"/>
      <c r="AXG194" s="180"/>
      <c r="AXH194" s="75"/>
      <c r="AXI194" s="66"/>
      <c r="AXJ194" s="180"/>
      <c r="AXK194" s="180"/>
      <c r="AXL194" s="180"/>
      <c r="AXM194" s="180"/>
      <c r="AXN194" s="180"/>
      <c r="AXO194" s="75"/>
      <c r="AXP194" s="66"/>
      <c r="AXQ194" s="180"/>
      <c r="AXR194" s="180"/>
      <c r="AXS194" s="180"/>
      <c r="AXT194" s="180"/>
      <c r="AXU194" s="180"/>
      <c r="AXV194" s="75"/>
      <c r="AXW194" s="66"/>
      <c r="AXX194" s="180"/>
      <c r="AXY194" s="180"/>
      <c r="AXZ194" s="180"/>
      <c r="AYA194" s="180"/>
      <c r="AYB194" s="180"/>
      <c r="AYC194" s="75"/>
      <c r="AYD194" s="66"/>
      <c r="AYE194" s="180"/>
      <c r="AYF194" s="180"/>
      <c r="AYG194" s="180"/>
      <c r="AYH194" s="180"/>
      <c r="AYI194" s="180"/>
      <c r="AYJ194" s="75"/>
      <c r="AYK194" s="66"/>
      <c r="AYL194" s="180"/>
      <c r="AYM194" s="180"/>
      <c r="AYN194" s="180"/>
      <c r="AYO194" s="180"/>
      <c r="AYP194" s="180"/>
      <c r="AYQ194" s="75"/>
      <c r="AYR194" s="66"/>
      <c r="AYS194" s="180"/>
      <c r="AYT194" s="180"/>
      <c r="AYU194" s="180"/>
      <c r="AYV194" s="180"/>
      <c r="AYW194" s="180"/>
      <c r="AYX194" s="75"/>
      <c r="AYY194" s="66"/>
      <c r="AYZ194" s="180"/>
      <c r="AZA194" s="180"/>
      <c r="AZB194" s="180"/>
      <c r="AZC194" s="180"/>
      <c r="AZD194" s="180"/>
      <c r="AZE194" s="75"/>
      <c r="AZF194" s="66"/>
      <c r="AZG194" s="180"/>
      <c r="AZH194" s="180"/>
      <c r="AZI194" s="180"/>
      <c r="AZJ194" s="180"/>
      <c r="AZK194" s="180"/>
      <c r="AZL194" s="75"/>
      <c r="AZM194" s="66"/>
      <c r="AZN194" s="180"/>
      <c r="AZO194" s="180"/>
      <c r="AZP194" s="180"/>
      <c r="AZQ194" s="180"/>
      <c r="AZR194" s="180"/>
      <c r="AZS194" s="75"/>
      <c r="AZT194" s="66"/>
      <c r="AZU194" s="180"/>
      <c r="AZV194" s="180"/>
      <c r="AZW194" s="180"/>
      <c r="AZX194" s="180"/>
      <c r="AZY194" s="180"/>
      <c r="AZZ194" s="75"/>
      <c r="BAA194" s="66"/>
      <c r="BAB194" s="180"/>
      <c r="BAC194" s="180"/>
      <c r="BAD194" s="180"/>
      <c r="BAE194" s="180"/>
      <c r="BAF194" s="180"/>
      <c r="BAG194" s="75"/>
      <c r="BAH194" s="66"/>
      <c r="BAI194" s="180"/>
      <c r="BAJ194" s="180"/>
      <c r="BAK194" s="180"/>
      <c r="BAL194" s="180"/>
      <c r="BAM194" s="180"/>
      <c r="BAN194" s="75"/>
      <c r="BAO194" s="66"/>
      <c r="BAP194" s="180"/>
      <c r="BAQ194" s="180"/>
      <c r="BAR194" s="180"/>
      <c r="BAS194" s="180"/>
      <c r="BAT194" s="180"/>
      <c r="BAU194" s="75"/>
      <c r="BAV194" s="66"/>
      <c r="BAW194" s="180"/>
      <c r="BAX194" s="180"/>
      <c r="BAY194" s="180"/>
      <c r="BAZ194" s="180"/>
      <c r="BBA194" s="180"/>
      <c r="BBB194" s="75"/>
      <c r="BBC194" s="66"/>
      <c r="BBD194" s="180"/>
      <c r="BBE194" s="180"/>
      <c r="BBF194" s="180"/>
      <c r="BBG194" s="180"/>
      <c r="BBH194" s="180"/>
      <c r="BBI194" s="75"/>
      <c r="BBJ194" s="66"/>
      <c r="BBK194" s="180"/>
      <c r="BBL194" s="180"/>
      <c r="BBM194" s="180"/>
      <c r="BBN194" s="180"/>
      <c r="BBO194" s="180"/>
      <c r="BBP194" s="75"/>
      <c r="BBQ194" s="66"/>
      <c r="BBR194" s="180"/>
      <c r="BBS194" s="180"/>
      <c r="BBT194" s="180"/>
      <c r="BBU194" s="180"/>
      <c r="BBV194" s="180"/>
      <c r="BBW194" s="75"/>
      <c r="BBX194" s="66"/>
      <c r="BBY194" s="180"/>
      <c r="BBZ194" s="180"/>
      <c r="BCA194" s="180"/>
      <c r="BCB194" s="180"/>
      <c r="BCC194" s="180"/>
      <c r="BCD194" s="75"/>
      <c r="BCE194" s="66"/>
      <c r="BCF194" s="180"/>
      <c r="BCG194" s="180"/>
      <c r="BCH194" s="180"/>
      <c r="BCI194" s="180"/>
      <c r="BCJ194" s="180"/>
      <c r="BCK194" s="75"/>
      <c r="BCL194" s="66"/>
      <c r="BCM194" s="180"/>
      <c r="BCN194" s="180"/>
      <c r="BCO194" s="180"/>
      <c r="BCP194" s="180"/>
      <c r="BCQ194" s="180"/>
      <c r="BCR194" s="75"/>
      <c r="BCS194" s="66"/>
      <c r="BCT194" s="180"/>
      <c r="BCU194" s="180"/>
      <c r="BCV194" s="180"/>
      <c r="BCW194" s="180"/>
      <c r="BCX194" s="180"/>
      <c r="BCY194" s="75"/>
      <c r="BCZ194" s="66"/>
      <c r="BDA194" s="180"/>
      <c r="BDB194" s="180"/>
      <c r="BDC194" s="180"/>
      <c r="BDD194" s="180"/>
      <c r="BDE194" s="180"/>
      <c r="BDF194" s="75"/>
      <c r="BDG194" s="66"/>
      <c r="BDH194" s="180"/>
      <c r="BDI194" s="180"/>
      <c r="BDJ194" s="180"/>
      <c r="BDK194" s="180"/>
      <c r="BDL194" s="180"/>
      <c r="BDM194" s="75"/>
      <c r="BDN194" s="66"/>
      <c r="BDO194" s="180"/>
      <c r="BDP194" s="180"/>
      <c r="BDQ194" s="180"/>
      <c r="BDR194" s="180"/>
      <c r="BDS194" s="180"/>
      <c r="BDT194" s="75"/>
      <c r="BDU194" s="66"/>
      <c r="BDV194" s="180"/>
      <c r="BDW194" s="180"/>
      <c r="BDX194" s="180"/>
      <c r="BDY194" s="180"/>
      <c r="BDZ194" s="180"/>
      <c r="BEA194" s="75"/>
      <c r="BEB194" s="66"/>
      <c r="BEC194" s="180"/>
      <c r="BED194" s="180"/>
      <c r="BEE194" s="180"/>
      <c r="BEF194" s="180"/>
      <c r="BEG194" s="180"/>
      <c r="BEH194" s="75"/>
      <c r="BEI194" s="66"/>
      <c r="BEJ194" s="180"/>
      <c r="BEK194" s="180"/>
      <c r="BEL194" s="180"/>
      <c r="BEM194" s="180"/>
      <c r="BEN194" s="180"/>
      <c r="BEO194" s="75"/>
      <c r="BEP194" s="66"/>
      <c r="BEQ194" s="180"/>
      <c r="BER194" s="180"/>
      <c r="BES194" s="180"/>
      <c r="BET194" s="180"/>
      <c r="BEU194" s="180"/>
      <c r="BEV194" s="75"/>
      <c r="BEW194" s="66"/>
      <c r="BEX194" s="180"/>
      <c r="BEY194" s="180"/>
      <c r="BEZ194" s="180"/>
      <c r="BFA194" s="180"/>
      <c r="BFB194" s="180"/>
      <c r="BFC194" s="75"/>
      <c r="BFD194" s="66"/>
      <c r="BFE194" s="180"/>
      <c r="BFF194" s="180"/>
      <c r="BFG194" s="180"/>
      <c r="BFH194" s="180"/>
      <c r="BFI194" s="180"/>
      <c r="BFJ194" s="75"/>
      <c r="BFK194" s="66"/>
      <c r="BFL194" s="180"/>
      <c r="BFM194" s="180"/>
      <c r="BFN194" s="180"/>
      <c r="BFO194" s="180"/>
      <c r="BFP194" s="180"/>
      <c r="BFQ194" s="75"/>
      <c r="BFR194" s="66"/>
      <c r="BFS194" s="180"/>
      <c r="BFT194" s="180"/>
      <c r="BFU194" s="180"/>
      <c r="BFV194" s="180"/>
      <c r="BFW194" s="180"/>
      <c r="BFX194" s="75"/>
      <c r="BFY194" s="66"/>
      <c r="BFZ194" s="180"/>
      <c r="BGA194" s="180"/>
      <c r="BGB194" s="180"/>
      <c r="BGC194" s="180"/>
      <c r="BGD194" s="180"/>
      <c r="BGE194" s="75"/>
      <c r="BGF194" s="66"/>
      <c r="BGG194" s="180"/>
      <c r="BGH194" s="180"/>
      <c r="BGI194" s="180"/>
      <c r="BGJ194" s="180"/>
      <c r="BGK194" s="180"/>
      <c r="BGL194" s="75"/>
      <c r="BGM194" s="66"/>
      <c r="BGN194" s="180"/>
      <c r="BGO194" s="180"/>
      <c r="BGP194" s="180"/>
      <c r="BGQ194" s="180"/>
      <c r="BGR194" s="180"/>
      <c r="BGS194" s="75"/>
      <c r="BGT194" s="66"/>
      <c r="BGU194" s="180"/>
      <c r="BGV194" s="180"/>
      <c r="BGW194" s="180"/>
      <c r="BGX194" s="180"/>
      <c r="BGY194" s="180"/>
      <c r="BGZ194" s="75"/>
      <c r="BHA194" s="66"/>
      <c r="BHB194" s="180"/>
      <c r="BHC194" s="180"/>
      <c r="BHD194" s="180"/>
      <c r="BHE194" s="180"/>
      <c r="BHF194" s="180"/>
      <c r="BHG194" s="75"/>
      <c r="BHH194" s="66"/>
      <c r="BHI194" s="180"/>
      <c r="BHJ194" s="180"/>
      <c r="BHK194" s="180"/>
      <c r="BHL194" s="180"/>
      <c r="BHM194" s="180"/>
      <c r="BHN194" s="75"/>
      <c r="BHO194" s="66"/>
      <c r="BHP194" s="180"/>
      <c r="BHQ194" s="180"/>
      <c r="BHR194" s="180"/>
      <c r="BHS194" s="180"/>
      <c r="BHT194" s="180"/>
      <c r="BHU194" s="75"/>
      <c r="BHV194" s="66"/>
      <c r="BHW194" s="180"/>
      <c r="BHX194" s="180"/>
      <c r="BHY194" s="180"/>
      <c r="BHZ194" s="180"/>
      <c r="BIA194" s="180"/>
      <c r="BIB194" s="75"/>
      <c r="BIC194" s="66"/>
      <c r="BID194" s="180"/>
      <c r="BIE194" s="180"/>
      <c r="BIF194" s="180"/>
      <c r="BIG194" s="180"/>
      <c r="BIH194" s="180"/>
      <c r="BII194" s="75"/>
      <c r="BIJ194" s="66"/>
      <c r="BIK194" s="180"/>
      <c r="BIL194" s="180"/>
      <c r="BIM194" s="180"/>
      <c r="BIN194" s="180"/>
      <c r="BIO194" s="180"/>
      <c r="BIP194" s="75"/>
      <c r="BIQ194" s="66"/>
      <c r="BIR194" s="180"/>
      <c r="BIS194" s="180"/>
      <c r="BIT194" s="180"/>
      <c r="BIU194" s="180"/>
      <c r="BIV194" s="180"/>
      <c r="BIW194" s="75"/>
      <c r="BIX194" s="66"/>
      <c r="BIY194" s="180"/>
      <c r="BIZ194" s="180"/>
      <c r="BJA194" s="180"/>
      <c r="BJB194" s="180"/>
      <c r="BJC194" s="180"/>
      <c r="BJD194" s="75"/>
      <c r="BJE194" s="66"/>
      <c r="BJF194" s="180"/>
      <c r="BJG194" s="180"/>
      <c r="BJH194" s="180"/>
      <c r="BJI194" s="180"/>
      <c r="BJJ194" s="180"/>
      <c r="BJK194" s="75"/>
      <c r="BJL194" s="66"/>
      <c r="BJM194" s="180"/>
      <c r="BJN194" s="180"/>
      <c r="BJO194" s="180"/>
      <c r="BJP194" s="180"/>
      <c r="BJQ194" s="180"/>
      <c r="BJR194" s="75"/>
      <c r="BJS194" s="66"/>
      <c r="BJT194" s="180"/>
      <c r="BJU194" s="180"/>
      <c r="BJV194" s="180"/>
      <c r="BJW194" s="180"/>
      <c r="BJX194" s="180"/>
      <c r="BJY194" s="75"/>
      <c r="BJZ194" s="66"/>
      <c r="BKA194" s="180"/>
      <c r="BKB194" s="180"/>
      <c r="BKC194" s="180"/>
      <c r="BKD194" s="180"/>
      <c r="BKE194" s="180"/>
      <c r="BKF194" s="75"/>
      <c r="BKG194" s="66"/>
      <c r="BKH194" s="180"/>
      <c r="BKI194" s="180"/>
      <c r="BKJ194" s="180"/>
      <c r="BKK194" s="180"/>
      <c r="BKL194" s="180"/>
      <c r="BKM194" s="75"/>
      <c r="BKN194" s="66"/>
      <c r="BKO194" s="180"/>
      <c r="BKP194" s="180"/>
      <c r="BKQ194" s="180"/>
      <c r="BKR194" s="180"/>
      <c r="BKS194" s="180"/>
      <c r="BKT194" s="75"/>
      <c r="BKU194" s="66"/>
      <c r="BKV194" s="180"/>
      <c r="BKW194" s="180"/>
      <c r="BKX194" s="180"/>
      <c r="BKY194" s="180"/>
      <c r="BKZ194" s="180"/>
      <c r="BLA194" s="75"/>
      <c r="BLB194" s="66"/>
      <c r="BLC194" s="180"/>
      <c r="BLD194" s="180"/>
      <c r="BLE194" s="180"/>
      <c r="BLF194" s="180"/>
      <c r="BLG194" s="180"/>
      <c r="BLH194" s="75"/>
      <c r="BLI194" s="66"/>
      <c r="BLJ194" s="180"/>
      <c r="BLK194" s="180"/>
      <c r="BLL194" s="180"/>
      <c r="BLM194" s="180"/>
      <c r="BLN194" s="180"/>
      <c r="BLO194" s="75"/>
      <c r="BLP194" s="66"/>
      <c r="BLQ194" s="180"/>
      <c r="BLR194" s="180"/>
      <c r="BLS194" s="180"/>
      <c r="BLT194" s="180"/>
      <c r="BLU194" s="180"/>
      <c r="BLV194" s="75"/>
      <c r="BLW194" s="66"/>
      <c r="BLX194" s="180"/>
      <c r="BLY194" s="180"/>
      <c r="BLZ194" s="180"/>
      <c r="BMA194" s="180"/>
      <c r="BMB194" s="180"/>
      <c r="BMC194" s="75"/>
      <c r="BMD194" s="66"/>
      <c r="BME194" s="180"/>
      <c r="BMF194" s="180"/>
      <c r="BMG194" s="180"/>
      <c r="BMH194" s="180"/>
      <c r="BMI194" s="180"/>
      <c r="BMJ194" s="75"/>
      <c r="BMK194" s="66"/>
      <c r="BML194" s="180"/>
      <c r="BMM194" s="180"/>
      <c r="BMN194" s="180"/>
      <c r="BMO194" s="180"/>
      <c r="BMP194" s="180"/>
      <c r="BMQ194" s="75"/>
      <c r="BMR194" s="66"/>
      <c r="BMS194" s="180"/>
      <c r="BMT194" s="180"/>
      <c r="BMU194" s="180"/>
      <c r="BMV194" s="180"/>
      <c r="BMW194" s="180"/>
      <c r="BMX194" s="75"/>
      <c r="BMY194" s="66"/>
      <c r="BMZ194" s="180"/>
      <c r="BNA194" s="180"/>
      <c r="BNB194" s="180"/>
      <c r="BNC194" s="180"/>
      <c r="BND194" s="180"/>
      <c r="BNE194" s="75"/>
      <c r="BNF194" s="66"/>
      <c r="BNG194" s="180"/>
      <c r="BNH194" s="180"/>
      <c r="BNI194" s="180"/>
      <c r="BNJ194" s="180"/>
      <c r="BNK194" s="180"/>
      <c r="BNL194" s="75"/>
      <c r="BNM194" s="66"/>
      <c r="BNN194" s="180"/>
      <c r="BNO194" s="180"/>
      <c r="BNP194" s="180"/>
      <c r="BNQ194" s="180"/>
      <c r="BNR194" s="180"/>
      <c r="BNS194" s="75"/>
      <c r="BNT194" s="66"/>
      <c r="BNU194" s="180"/>
      <c r="BNV194" s="180"/>
      <c r="BNW194" s="180"/>
      <c r="BNX194" s="180"/>
      <c r="BNY194" s="180"/>
      <c r="BNZ194" s="75"/>
      <c r="BOA194" s="66"/>
      <c r="BOB194" s="180"/>
      <c r="BOC194" s="180"/>
      <c r="BOD194" s="180"/>
      <c r="BOE194" s="180"/>
      <c r="BOF194" s="180"/>
      <c r="BOG194" s="75"/>
      <c r="BOH194" s="66"/>
      <c r="BOI194" s="180"/>
      <c r="BOJ194" s="180"/>
      <c r="BOK194" s="180"/>
      <c r="BOL194" s="180"/>
      <c r="BOM194" s="180"/>
      <c r="BON194" s="75"/>
      <c r="BOO194" s="66"/>
      <c r="BOP194" s="180"/>
      <c r="BOQ194" s="180"/>
      <c r="BOR194" s="180"/>
      <c r="BOS194" s="180"/>
      <c r="BOT194" s="180"/>
      <c r="BOU194" s="75"/>
      <c r="BOV194" s="66"/>
      <c r="BOW194" s="180"/>
      <c r="BOX194" s="180"/>
      <c r="BOY194" s="180"/>
      <c r="BOZ194" s="180"/>
      <c r="BPA194" s="180"/>
      <c r="BPB194" s="75"/>
      <c r="BPC194" s="66"/>
      <c r="BPD194" s="180"/>
      <c r="BPE194" s="180"/>
      <c r="BPF194" s="180"/>
      <c r="BPG194" s="180"/>
      <c r="BPH194" s="180"/>
      <c r="BPI194" s="75"/>
      <c r="BPJ194" s="66"/>
      <c r="BPK194" s="180"/>
      <c r="BPL194" s="180"/>
      <c r="BPM194" s="180"/>
      <c r="BPN194" s="180"/>
      <c r="BPO194" s="180"/>
      <c r="BPP194" s="75"/>
      <c r="BPQ194" s="66"/>
      <c r="BPR194" s="180"/>
      <c r="BPS194" s="180"/>
      <c r="BPT194" s="180"/>
      <c r="BPU194" s="180"/>
      <c r="BPV194" s="180"/>
      <c r="BPW194" s="75"/>
      <c r="BPX194" s="66"/>
      <c r="BPY194" s="180"/>
      <c r="BPZ194" s="180"/>
      <c r="BQA194" s="180"/>
      <c r="BQB194" s="180"/>
      <c r="BQC194" s="180"/>
      <c r="BQD194" s="75"/>
      <c r="BQE194" s="66"/>
      <c r="BQF194" s="180"/>
      <c r="BQG194" s="180"/>
      <c r="BQH194" s="180"/>
      <c r="BQI194" s="180"/>
      <c r="BQJ194" s="180"/>
      <c r="BQK194" s="75"/>
      <c r="BQL194" s="66"/>
      <c r="BQM194" s="180"/>
      <c r="BQN194" s="180"/>
      <c r="BQO194" s="180"/>
      <c r="BQP194" s="180"/>
      <c r="BQQ194" s="180"/>
      <c r="BQR194" s="75"/>
      <c r="BQS194" s="66"/>
      <c r="BQT194" s="180"/>
      <c r="BQU194" s="180"/>
      <c r="BQV194" s="180"/>
      <c r="BQW194" s="180"/>
      <c r="BQX194" s="180"/>
      <c r="BQY194" s="75"/>
      <c r="BQZ194" s="66"/>
      <c r="BRA194" s="180"/>
      <c r="BRB194" s="180"/>
      <c r="BRC194" s="180"/>
      <c r="BRD194" s="180"/>
      <c r="BRE194" s="180"/>
      <c r="BRF194" s="75"/>
      <c r="BRG194" s="66"/>
      <c r="BRH194" s="180"/>
      <c r="BRI194" s="180"/>
      <c r="BRJ194" s="180"/>
      <c r="BRK194" s="180"/>
      <c r="BRL194" s="180"/>
      <c r="BRM194" s="75"/>
      <c r="BRN194" s="66"/>
      <c r="BRO194" s="180"/>
      <c r="BRP194" s="180"/>
      <c r="BRQ194" s="180"/>
      <c r="BRR194" s="180"/>
      <c r="BRS194" s="180"/>
      <c r="BRT194" s="75"/>
      <c r="BRU194" s="66"/>
      <c r="BRV194" s="180"/>
      <c r="BRW194" s="180"/>
      <c r="BRX194" s="180"/>
      <c r="BRY194" s="180"/>
      <c r="BRZ194" s="180"/>
      <c r="BSA194" s="75"/>
      <c r="BSB194" s="66"/>
      <c r="BSC194" s="180"/>
      <c r="BSD194" s="180"/>
      <c r="BSE194" s="180"/>
      <c r="BSF194" s="180"/>
      <c r="BSG194" s="180"/>
      <c r="BSH194" s="75"/>
      <c r="BSI194" s="66"/>
      <c r="BSJ194" s="180"/>
      <c r="BSK194" s="180"/>
      <c r="BSL194" s="180"/>
      <c r="BSM194" s="180"/>
      <c r="BSN194" s="180"/>
      <c r="BSO194" s="75"/>
      <c r="BSP194" s="66"/>
      <c r="BSQ194" s="180"/>
      <c r="BSR194" s="180"/>
      <c r="BSS194" s="180"/>
      <c r="BST194" s="180"/>
      <c r="BSU194" s="180"/>
      <c r="BSV194" s="75"/>
      <c r="BSW194" s="66"/>
      <c r="BSX194" s="180"/>
      <c r="BSY194" s="180"/>
      <c r="BSZ194" s="180"/>
      <c r="BTA194" s="180"/>
      <c r="BTB194" s="180"/>
      <c r="BTC194" s="75"/>
      <c r="BTD194" s="66"/>
      <c r="BTE194" s="180"/>
      <c r="BTF194" s="180"/>
      <c r="BTG194" s="180"/>
      <c r="BTH194" s="180"/>
      <c r="BTI194" s="180"/>
      <c r="BTJ194" s="75"/>
      <c r="BTK194" s="66"/>
      <c r="BTL194" s="180"/>
      <c r="BTM194" s="180"/>
      <c r="BTN194" s="180"/>
      <c r="BTO194" s="180"/>
      <c r="BTP194" s="180"/>
      <c r="BTQ194" s="75"/>
      <c r="BTR194" s="66"/>
      <c r="BTS194" s="180"/>
      <c r="BTT194" s="180"/>
      <c r="BTU194" s="180"/>
      <c r="BTV194" s="180"/>
      <c r="BTW194" s="180"/>
      <c r="BTX194" s="75"/>
      <c r="BTY194" s="66"/>
      <c r="BTZ194" s="180"/>
      <c r="BUA194" s="180"/>
      <c r="BUB194" s="180"/>
      <c r="BUC194" s="180"/>
      <c r="BUD194" s="180"/>
      <c r="BUE194" s="75"/>
      <c r="BUF194" s="66"/>
      <c r="BUG194" s="180"/>
      <c r="BUH194" s="180"/>
      <c r="BUI194" s="180"/>
      <c r="BUJ194" s="180"/>
      <c r="BUK194" s="180"/>
      <c r="BUL194" s="75"/>
      <c r="BUM194" s="66"/>
      <c r="BUN194" s="180"/>
      <c r="BUO194" s="180"/>
      <c r="BUP194" s="180"/>
      <c r="BUQ194" s="180"/>
      <c r="BUR194" s="180"/>
      <c r="BUS194" s="75"/>
      <c r="BUT194" s="66"/>
      <c r="BUU194" s="180"/>
      <c r="BUV194" s="180"/>
      <c r="BUW194" s="180"/>
      <c r="BUX194" s="180"/>
      <c r="BUY194" s="180"/>
      <c r="BUZ194" s="75"/>
      <c r="BVA194" s="66"/>
      <c r="BVB194" s="180"/>
      <c r="BVC194" s="180"/>
      <c r="BVD194" s="180"/>
      <c r="BVE194" s="180"/>
      <c r="BVF194" s="180"/>
      <c r="BVG194" s="75"/>
      <c r="BVH194" s="66"/>
      <c r="BVI194" s="180"/>
      <c r="BVJ194" s="180"/>
      <c r="BVK194" s="180"/>
      <c r="BVL194" s="180"/>
      <c r="BVM194" s="180"/>
      <c r="BVN194" s="75"/>
      <c r="BVO194" s="66"/>
      <c r="BVP194" s="180"/>
      <c r="BVQ194" s="180"/>
      <c r="BVR194" s="180"/>
      <c r="BVS194" s="180"/>
      <c r="BVT194" s="180"/>
      <c r="BVU194" s="75"/>
      <c r="BVV194" s="66"/>
      <c r="BVW194" s="180"/>
      <c r="BVX194" s="180"/>
      <c r="BVY194" s="180"/>
      <c r="BVZ194" s="180"/>
      <c r="BWA194" s="180"/>
      <c r="BWB194" s="75"/>
      <c r="BWC194" s="66"/>
      <c r="BWD194" s="180"/>
      <c r="BWE194" s="180"/>
      <c r="BWF194" s="180"/>
      <c r="BWG194" s="180"/>
      <c r="BWH194" s="180"/>
      <c r="BWI194" s="75"/>
      <c r="BWJ194" s="66"/>
      <c r="BWK194" s="180"/>
      <c r="BWL194" s="180"/>
      <c r="BWM194" s="180"/>
      <c r="BWN194" s="180"/>
      <c r="BWO194" s="180"/>
      <c r="BWP194" s="75"/>
      <c r="BWQ194" s="66"/>
      <c r="BWR194" s="180"/>
      <c r="BWS194" s="180"/>
      <c r="BWT194" s="180"/>
      <c r="BWU194" s="180"/>
      <c r="BWV194" s="180"/>
      <c r="BWW194" s="75"/>
      <c r="BWX194" s="66"/>
      <c r="BWY194" s="180"/>
      <c r="BWZ194" s="180"/>
      <c r="BXA194" s="180"/>
      <c r="BXB194" s="180"/>
      <c r="BXC194" s="180"/>
      <c r="BXD194" s="75"/>
      <c r="BXE194" s="66"/>
      <c r="BXF194" s="180"/>
      <c r="BXG194" s="180"/>
      <c r="BXH194" s="180"/>
      <c r="BXI194" s="180"/>
      <c r="BXJ194" s="180"/>
      <c r="BXK194" s="75"/>
      <c r="BXL194" s="66"/>
      <c r="BXM194" s="180"/>
      <c r="BXN194" s="180"/>
      <c r="BXO194" s="180"/>
      <c r="BXP194" s="180"/>
      <c r="BXQ194" s="180"/>
      <c r="BXR194" s="75"/>
      <c r="BXS194" s="66"/>
      <c r="BXT194" s="180"/>
      <c r="BXU194" s="180"/>
      <c r="BXV194" s="180"/>
      <c r="BXW194" s="180"/>
      <c r="BXX194" s="180"/>
      <c r="BXY194" s="75"/>
      <c r="BXZ194" s="66"/>
      <c r="BYA194" s="180"/>
      <c r="BYB194" s="180"/>
      <c r="BYC194" s="180"/>
      <c r="BYD194" s="180"/>
      <c r="BYE194" s="180"/>
      <c r="BYF194" s="75"/>
      <c r="BYG194" s="66"/>
      <c r="BYH194" s="180"/>
      <c r="BYI194" s="180"/>
      <c r="BYJ194" s="180"/>
      <c r="BYK194" s="180"/>
      <c r="BYL194" s="180"/>
      <c r="BYM194" s="75"/>
      <c r="BYN194" s="66"/>
      <c r="BYO194" s="180"/>
      <c r="BYP194" s="180"/>
      <c r="BYQ194" s="180"/>
      <c r="BYR194" s="180"/>
      <c r="BYS194" s="180"/>
      <c r="BYT194" s="75"/>
      <c r="BYU194" s="66"/>
      <c r="BYV194" s="180"/>
      <c r="BYW194" s="180"/>
      <c r="BYX194" s="180"/>
      <c r="BYY194" s="180"/>
      <c r="BYZ194" s="180"/>
      <c r="BZA194" s="75"/>
      <c r="BZB194" s="66"/>
      <c r="BZC194" s="180"/>
      <c r="BZD194" s="180"/>
      <c r="BZE194" s="180"/>
      <c r="BZF194" s="180"/>
      <c r="BZG194" s="180"/>
      <c r="BZH194" s="75"/>
      <c r="BZI194" s="66"/>
      <c r="BZJ194" s="180"/>
      <c r="BZK194" s="180"/>
      <c r="BZL194" s="180"/>
      <c r="BZM194" s="180"/>
      <c r="BZN194" s="180"/>
      <c r="BZO194" s="75"/>
      <c r="BZP194" s="66"/>
      <c r="BZQ194" s="180"/>
      <c r="BZR194" s="180"/>
      <c r="BZS194" s="180"/>
      <c r="BZT194" s="180"/>
      <c r="BZU194" s="180"/>
      <c r="BZV194" s="75"/>
      <c r="BZW194" s="66"/>
      <c r="BZX194" s="180"/>
      <c r="BZY194" s="180"/>
      <c r="BZZ194" s="180"/>
      <c r="CAA194" s="180"/>
      <c r="CAB194" s="180"/>
      <c r="CAC194" s="75"/>
      <c r="CAD194" s="66"/>
      <c r="CAE194" s="180"/>
      <c r="CAF194" s="180"/>
      <c r="CAG194" s="180"/>
      <c r="CAH194" s="180"/>
      <c r="CAI194" s="180"/>
      <c r="CAJ194" s="75"/>
      <c r="CAK194" s="66"/>
      <c r="CAL194" s="180"/>
      <c r="CAM194" s="180"/>
      <c r="CAN194" s="180"/>
      <c r="CAO194" s="180"/>
      <c r="CAP194" s="180"/>
      <c r="CAQ194" s="75"/>
      <c r="CAR194" s="66"/>
      <c r="CAS194" s="180"/>
      <c r="CAT194" s="180"/>
      <c r="CAU194" s="180"/>
      <c r="CAV194" s="180"/>
      <c r="CAW194" s="180"/>
      <c r="CAX194" s="75"/>
      <c r="CAY194" s="66"/>
      <c r="CAZ194" s="180"/>
      <c r="CBA194" s="180"/>
      <c r="CBB194" s="180"/>
      <c r="CBC194" s="180"/>
      <c r="CBD194" s="180"/>
      <c r="CBE194" s="75"/>
      <c r="CBF194" s="66"/>
      <c r="CBG194" s="180"/>
      <c r="CBH194" s="180"/>
      <c r="CBI194" s="180"/>
      <c r="CBJ194" s="180"/>
      <c r="CBK194" s="180"/>
      <c r="CBL194" s="75"/>
      <c r="CBM194" s="66"/>
      <c r="CBN194" s="180"/>
      <c r="CBO194" s="180"/>
      <c r="CBP194" s="180"/>
      <c r="CBQ194" s="180"/>
      <c r="CBR194" s="180"/>
      <c r="CBS194" s="75"/>
      <c r="CBT194" s="66"/>
      <c r="CBU194" s="180"/>
      <c r="CBV194" s="180"/>
      <c r="CBW194" s="180"/>
      <c r="CBX194" s="180"/>
      <c r="CBY194" s="180"/>
      <c r="CBZ194" s="75"/>
      <c r="CCA194" s="66"/>
      <c r="CCB194" s="180"/>
      <c r="CCC194" s="180"/>
      <c r="CCD194" s="180"/>
      <c r="CCE194" s="180"/>
      <c r="CCF194" s="180"/>
      <c r="CCG194" s="75"/>
      <c r="CCH194" s="66"/>
      <c r="CCI194" s="180"/>
      <c r="CCJ194" s="180"/>
      <c r="CCK194" s="180"/>
      <c r="CCL194" s="180"/>
      <c r="CCM194" s="180"/>
      <c r="CCN194" s="75"/>
      <c r="CCO194" s="66"/>
      <c r="CCP194" s="180"/>
      <c r="CCQ194" s="180"/>
      <c r="CCR194" s="180"/>
      <c r="CCS194" s="180"/>
      <c r="CCT194" s="180"/>
      <c r="CCU194" s="75"/>
      <c r="CCV194" s="66"/>
      <c r="CCW194" s="180"/>
      <c r="CCX194" s="180"/>
      <c r="CCY194" s="180"/>
      <c r="CCZ194" s="180"/>
      <c r="CDA194" s="180"/>
      <c r="CDB194" s="75"/>
      <c r="CDC194" s="66"/>
      <c r="CDD194" s="180"/>
      <c r="CDE194" s="180"/>
      <c r="CDF194" s="180"/>
      <c r="CDG194" s="180"/>
      <c r="CDH194" s="180"/>
      <c r="CDI194" s="75"/>
      <c r="CDJ194" s="66"/>
      <c r="CDK194" s="180"/>
      <c r="CDL194" s="180"/>
      <c r="CDM194" s="180"/>
      <c r="CDN194" s="180"/>
      <c r="CDO194" s="180"/>
      <c r="CDP194" s="75"/>
      <c r="CDQ194" s="66"/>
      <c r="CDR194" s="180"/>
      <c r="CDS194" s="180"/>
      <c r="CDT194" s="180"/>
      <c r="CDU194" s="180"/>
      <c r="CDV194" s="180"/>
      <c r="CDW194" s="75"/>
      <c r="CDX194" s="66"/>
      <c r="CDY194" s="180"/>
      <c r="CDZ194" s="180"/>
      <c r="CEA194" s="180"/>
      <c r="CEB194" s="180"/>
      <c r="CEC194" s="180"/>
      <c r="CED194" s="75"/>
      <c r="CEE194" s="66"/>
      <c r="CEF194" s="180"/>
      <c r="CEG194" s="180"/>
      <c r="CEH194" s="180"/>
      <c r="CEI194" s="180"/>
      <c r="CEJ194" s="180"/>
      <c r="CEK194" s="75"/>
      <c r="CEL194" s="66"/>
      <c r="CEM194" s="180"/>
      <c r="CEN194" s="180"/>
      <c r="CEO194" s="180"/>
      <c r="CEP194" s="180"/>
      <c r="CEQ194" s="180"/>
      <c r="CER194" s="75"/>
      <c r="CES194" s="66"/>
      <c r="CET194" s="180"/>
      <c r="CEU194" s="180"/>
      <c r="CEV194" s="180"/>
      <c r="CEW194" s="180"/>
      <c r="CEX194" s="180"/>
      <c r="CEY194" s="75"/>
      <c r="CEZ194" s="66"/>
      <c r="CFA194" s="180"/>
      <c r="CFB194" s="180"/>
      <c r="CFC194" s="180"/>
      <c r="CFD194" s="180"/>
      <c r="CFE194" s="180"/>
      <c r="CFF194" s="75"/>
      <c r="CFG194" s="66"/>
      <c r="CFH194" s="180"/>
      <c r="CFI194" s="180"/>
      <c r="CFJ194" s="180"/>
      <c r="CFK194" s="180"/>
      <c r="CFL194" s="180"/>
      <c r="CFM194" s="75"/>
      <c r="CFN194" s="66"/>
      <c r="CFO194" s="180"/>
      <c r="CFP194" s="180"/>
      <c r="CFQ194" s="180"/>
      <c r="CFR194" s="180"/>
      <c r="CFS194" s="180"/>
      <c r="CFT194" s="75"/>
      <c r="CFU194" s="66"/>
      <c r="CFV194" s="180"/>
      <c r="CFW194" s="180"/>
      <c r="CFX194" s="180"/>
      <c r="CFY194" s="180"/>
      <c r="CFZ194" s="180"/>
      <c r="CGA194" s="75"/>
      <c r="CGB194" s="66"/>
      <c r="CGC194" s="180"/>
      <c r="CGD194" s="180"/>
      <c r="CGE194" s="180"/>
      <c r="CGF194" s="180"/>
      <c r="CGG194" s="180"/>
      <c r="CGH194" s="75"/>
      <c r="CGI194" s="66"/>
      <c r="CGJ194" s="180"/>
      <c r="CGK194" s="180"/>
      <c r="CGL194" s="180"/>
      <c r="CGM194" s="180"/>
      <c r="CGN194" s="180"/>
      <c r="CGO194" s="75"/>
      <c r="CGP194" s="66"/>
      <c r="CGQ194" s="180"/>
      <c r="CGR194" s="180"/>
      <c r="CGS194" s="180"/>
      <c r="CGT194" s="180"/>
      <c r="CGU194" s="180"/>
      <c r="CGV194" s="75"/>
      <c r="CGW194" s="66"/>
      <c r="CGX194" s="180"/>
      <c r="CGY194" s="180"/>
      <c r="CGZ194" s="180"/>
      <c r="CHA194" s="180"/>
      <c r="CHB194" s="180"/>
      <c r="CHC194" s="75"/>
      <c r="CHD194" s="66"/>
      <c r="CHE194" s="180"/>
      <c r="CHF194" s="180"/>
      <c r="CHG194" s="180"/>
      <c r="CHH194" s="180"/>
      <c r="CHI194" s="180"/>
      <c r="CHJ194" s="75"/>
      <c r="CHK194" s="66"/>
      <c r="CHL194" s="180"/>
      <c r="CHM194" s="180"/>
      <c r="CHN194" s="180"/>
      <c r="CHO194" s="180"/>
      <c r="CHP194" s="180"/>
      <c r="CHQ194" s="75"/>
      <c r="CHR194" s="66"/>
      <c r="CHS194" s="180"/>
      <c r="CHT194" s="180"/>
      <c r="CHU194" s="180"/>
      <c r="CHV194" s="180"/>
      <c r="CHW194" s="180"/>
      <c r="CHX194" s="75"/>
      <c r="CHY194" s="66"/>
      <c r="CHZ194" s="180"/>
      <c r="CIA194" s="180"/>
      <c r="CIB194" s="180"/>
      <c r="CIC194" s="180"/>
      <c r="CID194" s="180"/>
      <c r="CIE194" s="75"/>
      <c r="CIF194" s="66"/>
      <c r="CIG194" s="180"/>
      <c r="CIH194" s="180"/>
      <c r="CII194" s="180"/>
      <c r="CIJ194" s="180"/>
      <c r="CIK194" s="180"/>
      <c r="CIL194" s="75"/>
      <c r="CIM194" s="66"/>
      <c r="CIN194" s="180"/>
      <c r="CIO194" s="180"/>
      <c r="CIP194" s="180"/>
      <c r="CIQ194" s="180"/>
      <c r="CIR194" s="180"/>
      <c r="CIS194" s="75"/>
      <c r="CIT194" s="66"/>
      <c r="CIU194" s="180"/>
      <c r="CIV194" s="180"/>
      <c r="CIW194" s="180"/>
      <c r="CIX194" s="180"/>
      <c r="CIY194" s="180"/>
      <c r="CIZ194" s="75"/>
      <c r="CJA194" s="66"/>
      <c r="CJB194" s="180"/>
      <c r="CJC194" s="180"/>
      <c r="CJD194" s="180"/>
      <c r="CJE194" s="180"/>
      <c r="CJF194" s="180"/>
      <c r="CJG194" s="75"/>
      <c r="CJH194" s="66"/>
      <c r="CJI194" s="180"/>
      <c r="CJJ194" s="180"/>
      <c r="CJK194" s="180"/>
      <c r="CJL194" s="180"/>
      <c r="CJM194" s="180"/>
      <c r="CJN194" s="75"/>
      <c r="CJO194" s="66"/>
      <c r="CJP194" s="180"/>
      <c r="CJQ194" s="180"/>
      <c r="CJR194" s="180"/>
      <c r="CJS194" s="180"/>
      <c r="CJT194" s="180"/>
      <c r="CJU194" s="75"/>
      <c r="CJV194" s="66"/>
      <c r="CJW194" s="180"/>
      <c r="CJX194" s="180"/>
      <c r="CJY194" s="180"/>
      <c r="CJZ194" s="180"/>
      <c r="CKA194" s="180"/>
      <c r="CKB194" s="75"/>
      <c r="CKC194" s="66"/>
      <c r="CKD194" s="180"/>
      <c r="CKE194" s="180"/>
      <c r="CKF194" s="180"/>
      <c r="CKG194" s="180"/>
      <c r="CKH194" s="180"/>
      <c r="CKI194" s="75"/>
      <c r="CKJ194" s="66"/>
      <c r="CKK194" s="180"/>
      <c r="CKL194" s="180"/>
      <c r="CKM194" s="180"/>
      <c r="CKN194" s="180"/>
      <c r="CKO194" s="180"/>
      <c r="CKP194" s="75"/>
      <c r="CKQ194" s="66"/>
      <c r="CKR194" s="180"/>
      <c r="CKS194" s="180"/>
      <c r="CKT194" s="180"/>
      <c r="CKU194" s="180"/>
      <c r="CKV194" s="180"/>
      <c r="CKW194" s="75"/>
      <c r="CKX194" s="66"/>
      <c r="CKY194" s="180"/>
      <c r="CKZ194" s="180"/>
      <c r="CLA194" s="180"/>
      <c r="CLB194" s="180"/>
      <c r="CLC194" s="180"/>
      <c r="CLD194" s="75"/>
      <c r="CLE194" s="66"/>
      <c r="CLF194" s="180"/>
      <c r="CLG194" s="180"/>
      <c r="CLH194" s="180"/>
      <c r="CLI194" s="180"/>
      <c r="CLJ194" s="180"/>
      <c r="CLK194" s="75"/>
      <c r="CLL194" s="66"/>
      <c r="CLM194" s="180"/>
      <c r="CLN194" s="180"/>
      <c r="CLO194" s="180"/>
      <c r="CLP194" s="180"/>
      <c r="CLQ194" s="180"/>
      <c r="CLR194" s="75"/>
      <c r="CLS194" s="66"/>
      <c r="CLT194" s="180"/>
      <c r="CLU194" s="180"/>
      <c r="CLV194" s="180"/>
      <c r="CLW194" s="180"/>
      <c r="CLX194" s="180"/>
      <c r="CLY194" s="75"/>
      <c r="CLZ194" s="66"/>
      <c r="CMA194" s="180"/>
      <c r="CMB194" s="180"/>
      <c r="CMC194" s="180"/>
      <c r="CMD194" s="180"/>
      <c r="CME194" s="180"/>
      <c r="CMF194" s="75"/>
      <c r="CMG194" s="66"/>
      <c r="CMH194" s="180"/>
      <c r="CMI194" s="180"/>
      <c r="CMJ194" s="180"/>
      <c r="CMK194" s="180"/>
      <c r="CML194" s="180"/>
      <c r="CMM194" s="75"/>
      <c r="CMN194" s="66"/>
      <c r="CMO194" s="180"/>
      <c r="CMP194" s="180"/>
      <c r="CMQ194" s="180"/>
      <c r="CMR194" s="180"/>
      <c r="CMS194" s="180"/>
      <c r="CMT194" s="75"/>
      <c r="CMU194" s="66"/>
      <c r="CMV194" s="180"/>
      <c r="CMW194" s="180"/>
      <c r="CMX194" s="180"/>
      <c r="CMY194" s="180"/>
      <c r="CMZ194" s="180"/>
      <c r="CNA194" s="75"/>
      <c r="CNB194" s="66"/>
      <c r="CNC194" s="180"/>
      <c r="CND194" s="180"/>
      <c r="CNE194" s="180"/>
      <c r="CNF194" s="180"/>
      <c r="CNG194" s="180"/>
      <c r="CNH194" s="75"/>
      <c r="CNI194" s="66"/>
      <c r="CNJ194" s="180"/>
      <c r="CNK194" s="180"/>
      <c r="CNL194" s="180"/>
      <c r="CNM194" s="180"/>
      <c r="CNN194" s="180"/>
      <c r="CNO194" s="75"/>
      <c r="CNP194" s="66"/>
      <c r="CNQ194" s="180"/>
      <c r="CNR194" s="180"/>
      <c r="CNS194" s="180"/>
      <c r="CNT194" s="180"/>
      <c r="CNU194" s="180"/>
      <c r="CNV194" s="75"/>
      <c r="CNW194" s="66"/>
      <c r="CNX194" s="180"/>
      <c r="CNY194" s="180"/>
      <c r="CNZ194" s="180"/>
      <c r="COA194" s="180"/>
      <c r="COB194" s="180"/>
      <c r="COC194" s="75"/>
      <c r="COD194" s="66"/>
      <c r="COE194" s="180"/>
      <c r="COF194" s="180"/>
      <c r="COG194" s="180"/>
      <c r="COH194" s="180"/>
      <c r="COI194" s="180"/>
      <c r="COJ194" s="75"/>
      <c r="COK194" s="66"/>
      <c r="COL194" s="180"/>
      <c r="COM194" s="180"/>
      <c r="CON194" s="180"/>
      <c r="COO194" s="180"/>
      <c r="COP194" s="180"/>
      <c r="COQ194" s="75"/>
      <c r="COR194" s="66"/>
      <c r="COS194" s="180"/>
      <c r="COT194" s="180"/>
      <c r="COU194" s="180"/>
      <c r="COV194" s="180"/>
      <c r="COW194" s="180"/>
      <c r="COX194" s="75"/>
      <c r="COY194" s="66"/>
      <c r="COZ194" s="180"/>
      <c r="CPA194" s="180"/>
      <c r="CPB194" s="180"/>
      <c r="CPC194" s="180"/>
      <c r="CPD194" s="180"/>
      <c r="CPE194" s="75"/>
      <c r="CPF194" s="66"/>
      <c r="CPG194" s="180"/>
      <c r="CPH194" s="180"/>
      <c r="CPI194" s="180"/>
      <c r="CPJ194" s="180"/>
      <c r="CPK194" s="180"/>
      <c r="CPL194" s="75"/>
      <c r="CPM194" s="66"/>
      <c r="CPN194" s="180"/>
      <c r="CPO194" s="180"/>
      <c r="CPP194" s="180"/>
      <c r="CPQ194" s="180"/>
      <c r="CPR194" s="180"/>
      <c r="CPS194" s="75"/>
      <c r="CPT194" s="66"/>
      <c r="CPU194" s="180"/>
      <c r="CPV194" s="180"/>
      <c r="CPW194" s="180"/>
      <c r="CPX194" s="180"/>
      <c r="CPY194" s="180"/>
      <c r="CPZ194" s="75"/>
      <c r="CQA194" s="66"/>
      <c r="CQB194" s="180"/>
      <c r="CQC194" s="180"/>
      <c r="CQD194" s="180"/>
      <c r="CQE194" s="180"/>
      <c r="CQF194" s="180"/>
      <c r="CQG194" s="75"/>
      <c r="CQH194" s="66"/>
      <c r="CQI194" s="180"/>
      <c r="CQJ194" s="180"/>
      <c r="CQK194" s="180"/>
      <c r="CQL194" s="180"/>
      <c r="CQM194" s="180"/>
      <c r="CQN194" s="75"/>
      <c r="CQO194" s="66"/>
      <c r="CQP194" s="180"/>
      <c r="CQQ194" s="180"/>
      <c r="CQR194" s="180"/>
      <c r="CQS194" s="180"/>
      <c r="CQT194" s="180"/>
      <c r="CQU194" s="75"/>
      <c r="CQV194" s="66"/>
      <c r="CQW194" s="180"/>
      <c r="CQX194" s="180"/>
      <c r="CQY194" s="180"/>
      <c r="CQZ194" s="180"/>
      <c r="CRA194" s="180"/>
      <c r="CRB194" s="75"/>
      <c r="CRC194" s="66"/>
      <c r="CRD194" s="180"/>
      <c r="CRE194" s="180"/>
      <c r="CRF194" s="180"/>
      <c r="CRG194" s="180"/>
      <c r="CRH194" s="180"/>
      <c r="CRI194" s="75"/>
      <c r="CRJ194" s="66"/>
      <c r="CRK194" s="180"/>
      <c r="CRL194" s="180"/>
      <c r="CRM194" s="180"/>
      <c r="CRN194" s="180"/>
      <c r="CRO194" s="180"/>
      <c r="CRP194" s="75"/>
      <c r="CRQ194" s="66"/>
      <c r="CRR194" s="180"/>
      <c r="CRS194" s="180"/>
      <c r="CRT194" s="180"/>
      <c r="CRU194" s="180"/>
      <c r="CRV194" s="180"/>
      <c r="CRW194" s="75"/>
      <c r="CRX194" s="66"/>
      <c r="CRY194" s="180"/>
      <c r="CRZ194" s="180"/>
      <c r="CSA194" s="180"/>
      <c r="CSB194" s="180"/>
      <c r="CSC194" s="180"/>
      <c r="CSD194" s="75"/>
      <c r="CSE194" s="66"/>
      <c r="CSF194" s="180"/>
      <c r="CSG194" s="180"/>
      <c r="CSH194" s="180"/>
      <c r="CSI194" s="180"/>
      <c r="CSJ194" s="180"/>
      <c r="CSK194" s="75"/>
      <c r="CSL194" s="66"/>
      <c r="CSM194" s="180"/>
      <c r="CSN194" s="180"/>
      <c r="CSO194" s="180"/>
      <c r="CSP194" s="180"/>
      <c r="CSQ194" s="180"/>
      <c r="CSR194" s="75"/>
      <c r="CSS194" s="66"/>
      <c r="CST194" s="180"/>
      <c r="CSU194" s="180"/>
      <c r="CSV194" s="180"/>
      <c r="CSW194" s="180"/>
      <c r="CSX194" s="180"/>
      <c r="CSY194" s="75"/>
      <c r="CSZ194" s="66"/>
      <c r="CTA194" s="180"/>
      <c r="CTB194" s="180"/>
      <c r="CTC194" s="180"/>
      <c r="CTD194" s="180"/>
      <c r="CTE194" s="180"/>
      <c r="CTF194" s="75"/>
      <c r="CTG194" s="66"/>
      <c r="CTH194" s="180"/>
      <c r="CTI194" s="180"/>
      <c r="CTJ194" s="180"/>
      <c r="CTK194" s="180"/>
      <c r="CTL194" s="180"/>
      <c r="CTM194" s="75"/>
      <c r="CTN194" s="66"/>
      <c r="CTO194" s="180"/>
      <c r="CTP194" s="180"/>
      <c r="CTQ194" s="180"/>
      <c r="CTR194" s="180"/>
      <c r="CTS194" s="180"/>
      <c r="CTT194" s="75"/>
      <c r="CTU194" s="66"/>
      <c r="CTV194" s="180"/>
      <c r="CTW194" s="180"/>
      <c r="CTX194" s="180"/>
      <c r="CTY194" s="180"/>
      <c r="CTZ194" s="180"/>
      <c r="CUA194" s="75"/>
      <c r="CUB194" s="66"/>
      <c r="CUC194" s="180"/>
      <c r="CUD194" s="180"/>
      <c r="CUE194" s="180"/>
      <c r="CUF194" s="180"/>
      <c r="CUG194" s="180"/>
      <c r="CUH194" s="75"/>
      <c r="CUI194" s="66"/>
      <c r="CUJ194" s="180"/>
      <c r="CUK194" s="180"/>
      <c r="CUL194" s="180"/>
      <c r="CUM194" s="180"/>
      <c r="CUN194" s="180"/>
      <c r="CUO194" s="75"/>
      <c r="CUP194" s="66"/>
      <c r="CUQ194" s="180"/>
      <c r="CUR194" s="180"/>
      <c r="CUS194" s="180"/>
      <c r="CUT194" s="180"/>
      <c r="CUU194" s="180"/>
      <c r="CUV194" s="75"/>
      <c r="CUW194" s="66"/>
      <c r="CUX194" s="180"/>
      <c r="CUY194" s="180"/>
      <c r="CUZ194" s="180"/>
      <c r="CVA194" s="180"/>
      <c r="CVB194" s="180"/>
      <c r="CVC194" s="75"/>
      <c r="CVD194" s="66"/>
      <c r="CVE194" s="180"/>
      <c r="CVF194" s="180"/>
      <c r="CVG194" s="180"/>
      <c r="CVH194" s="180"/>
      <c r="CVI194" s="180"/>
      <c r="CVJ194" s="75"/>
      <c r="CVK194" s="66"/>
      <c r="CVL194" s="180"/>
      <c r="CVM194" s="180"/>
      <c r="CVN194" s="180"/>
      <c r="CVO194" s="180"/>
      <c r="CVP194" s="180"/>
      <c r="CVQ194" s="75"/>
      <c r="CVR194" s="66"/>
      <c r="CVS194" s="180"/>
      <c r="CVT194" s="180"/>
      <c r="CVU194" s="180"/>
      <c r="CVV194" s="180"/>
      <c r="CVW194" s="180"/>
      <c r="CVX194" s="75"/>
      <c r="CVY194" s="66"/>
      <c r="CVZ194" s="180"/>
      <c r="CWA194" s="180"/>
      <c r="CWB194" s="180"/>
      <c r="CWC194" s="180"/>
      <c r="CWD194" s="180"/>
      <c r="CWE194" s="75"/>
      <c r="CWF194" s="66"/>
      <c r="CWG194" s="180"/>
      <c r="CWH194" s="180"/>
      <c r="CWI194" s="180"/>
      <c r="CWJ194" s="180"/>
      <c r="CWK194" s="180"/>
      <c r="CWL194" s="75"/>
      <c r="CWM194" s="66"/>
      <c r="CWN194" s="180"/>
      <c r="CWO194" s="180"/>
      <c r="CWP194" s="180"/>
      <c r="CWQ194" s="180"/>
      <c r="CWR194" s="180"/>
      <c r="CWS194" s="75"/>
      <c r="CWT194" s="66"/>
      <c r="CWU194" s="180"/>
      <c r="CWV194" s="180"/>
      <c r="CWW194" s="180"/>
      <c r="CWX194" s="180"/>
      <c r="CWY194" s="180"/>
      <c r="CWZ194" s="75"/>
      <c r="CXA194" s="66"/>
      <c r="CXB194" s="180"/>
      <c r="CXC194" s="180"/>
      <c r="CXD194" s="180"/>
      <c r="CXE194" s="180"/>
      <c r="CXF194" s="180"/>
      <c r="CXG194" s="75"/>
      <c r="CXH194" s="66"/>
      <c r="CXI194" s="180"/>
      <c r="CXJ194" s="180"/>
      <c r="CXK194" s="180"/>
      <c r="CXL194" s="180"/>
      <c r="CXM194" s="180"/>
      <c r="CXN194" s="75"/>
      <c r="CXO194" s="66"/>
      <c r="CXP194" s="180"/>
      <c r="CXQ194" s="180"/>
      <c r="CXR194" s="180"/>
      <c r="CXS194" s="180"/>
      <c r="CXT194" s="180"/>
      <c r="CXU194" s="75"/>
      <c r="CXV194" s="66"/>
      <c r="CXW194" s="180"/>
      <c r="CXX194" s="180"/>
      <c r="CXY194" s="180"/>
      <c r="CXZ194" s="180"/>
      <c r="CYA194" s="180"/>
      <c r="CYB194" s="75"/>
      <c r="CYC194" s="66"/>
      <c r="CYD194" s="180"/>
      <c r="CYE194" s="180"/>
      <c r="CYF194" s="180"/>
      <c r="CYG194" s="180"/>
      <c r="CYH194" s="180"/>
      <c r="CYI194" s="75"/>
      <c r="CYJ194" s="66"/>
      <c r="CYK194" s="180"/>
      <c r="CYL194" s="180"/>
      <c r="CYM194" s="180"/>
      <c r="CYN194" s="180"/>
      <c r="CYO194" s="180"/>
      <c r="CYP194" s="75"/>
      <c r="CYQ194" s="66"/>
      <c r="CYR194" s="180"/>
      <c r="CYS194" s="180"/>
      <c r="CYT194" s="180"/>
      <c r="CYU194" s="180"/>
      <c r="CYV194" s="180"/>
      <c r="CYW194" s="75"/>
      <c r="CYX194" s="66"/>
      <c r="CYY194" s="180"/>
      <c r="CYZ194" s="180"/>
      <c r="CZA194" s="180"/>
      <c r="CZB194" s="180"/>
      <c r="CZC194" s="180"/>
      <c r="CZD194" s="75"/>
      <c r="CZE194" s="66"/>
      <c r="CZF194" s="180"/>
      <c r="CZG194" s="180"/>
      <c r="CZH194" s="180"/>
      <c r="CZI194" s="180"/>
      <c r="CZJ194" s="180"/>
      <c r="CZK194" s="75"/>
      <c r="CZL194" s="66"/>
      <c r="CZM194" s="180"/>
      <c r="CZN194" s="180"/>
      <c r="CZO194" s="180"/>
      <c r="CZP194" s="180"/>
      <c r="CZQ194" s="180"/>
      <c r="CZR194" s="75"/>
      <c r="CZS194" s="66"/>
      <c r="CZT194" s="180"/>
      <c r="CZU194" s="180"/>
      <c r="CZV194" s="180"/>
      <c r="CZW194" s="180"/>
      <c r="CZX194" s="180"/>
      <c r="CZY194" s="75"/>
      <c r="CZZ194" s="66"/>
      <c r="DAA194" s="180"/>
      <c r="DAB194" s="180"/>
      <c r="DAC194" s="180"/>
      <c r="DAD194" s="180"/>
      <c r="DAE194" s="180"/>
      <c r="DAF194" s="75"/>
      <c r="DAG194" s="66"/>
      <c r="DAH194" s="180"/>
      <c r="DAI194" s="180"/>
      <c r="DAJ194" s="180"/>
      <c r="DAK194" s="180"/>
      <c r="DAL194" s="180"/>
      <c r="DAM194" s="75"/>
      <c r="DAN194" s="66"/>
      <c r="DAO194" s="180"/>
      <c r="DAP194" s="180"/>
      <c r="DAQ194" s="180"/>
      <c r="DAR194" s="180"/>
      <c r="DAS194" s="180"/>
      <c r="DAT194" s="75"/>
      <c r="DAU194" s="66"/>
      <c r="DAV194" s="180"/>
      <c r="DAW194" s="180"/>
      <c r="DAX194" s="180"/>
      <c r="DAY194" s="180"/>
      <c r="DAZ194" s="180"/>
      <c r="DBA194" s="75"/>
      <c r="DBB194" s="66"/>
      <c r="DBC194" s="180"/>
      <c r="DBD194" s="180"/>
      <c r="DBE194" s="180"/>
      <c r="DBF194" s="180"/>
      <c r="DBG194" s="180"/>
      <c r="DBH194" s="75"/>
      <c r="DBI194" s="66"/>
      <c r="DBJ194" s="180"/>
      <c r="DBK194" s="180"/>
      <c r="DBL194" s="180"/>
      <c r="DBM194" s="180"/>
      <c r="DBN194" s="180"/>
      <c r="DBO194" s="75"/>
      <c r="DBP194" s="66"/>
      <c r="DBQ194" s="180"/>
      <c r="DBR194" s="180"/>
      <c r="DBS194" s="180"/>
      <c r="DBT194" s="180"/>
      <c r="DBU194" s="180"/>
      <c r="DBV194" s="75"/>
      <c r="DBW194" s="66"/>
      <c r="DBX194" s="180"/>
      <c r="DBY194" s="180"/>
      <c r="DBZ194" s="180"/>
      <c r="DCA194" s="180"/>
      <c r="DCB194" s="180"/>
      <c r="DCC194" s="75"/>
      <c r="DCD194" s="66"/>
      <c r="DCE194" s="180"/>
      <c r="DCF194" s="180"/>
      <c r="DCG194" s="180"/>
      <c r="DCH194" s="180"/>
      <c r="DCI194" s="180"/>
      <c r="DCJ194" s="75"/>
      <c r="DCK194" s="66"/>
      <c r="DCL194" s="180"/>
      <c r="DCM194" s="180"/>
      <c r="DCN194" s="180"/>
      <c r="DCO194" s="180"/>
      <c r="DCP194" s="180"/>
      <c r="DCQ194" s="75"/>
      <c r="DCR194" s="66"/>
      <c r="DCS194" s="180"/>
      <c r="DCT194" s="180"/>
      <c r="DCU194" s="180"/>
      <c r="DCV194" s="180"/>
      <c r="DCW194" s="180"/>
      <c r="DCX194" s="75"/>
      <c r="DCY194" s="66"/>
      <c r="DCZ194" s="180"/>
      <c r="DDA194" s="180"/>
      <c r="DDB194" s="180"/>
      <c r="DDC194" s="180"/>
      <c r="DDD194" s="180"/>
      <c r="DDE194" s="75"/>
      <c r="DDF194" s="66"/>
      <c r="DDG194" s="180"/>
      <c r="DDH194" s="180"/>
      <c r="DDI194" s="180"/>
      <c r="DDJ194" s="180"/>
      <c r="DDK194" s="180"/>
      <c r="DDL194" s="75"/>
      <c r="DDM194" s="66"/>
      <c r="DDN194" s="180"/>
      <c r="DDO194" s="180"/>
      <c r="DDP194" s="180"/>
      <c r="DDQ194" s="180"/>
      <c r="DDR194" s="180"/>
      <c r="DDS194" s="75"/>
      <c r="DDT194" s="66"/>
      <c r="DDU194" s="180"/>
      <c r="DDV194" s="180"/>
      <c r="DDW194" s="180"/>
      <c r="DDX194" s="180"/>
      <c r="DDY194" s="180"/>
      <c r="DDZ194" s="75"/>
      <c r="DEA194" s="66"/>
      <c r="DEB194" s="180"/>
      <c r="DEC194" s="180"/>
      <c r="DED194" s="180"/>
      <c r="DEE194" s="180"/>
      <c r="DEF194" s="180"/>
      <c r="DEG194" s="75"/>
      <c r="DEH194" s="66"/>
      <c r="DEI194" s="180"/>
      <c r="DEJ194" s="180"/>
      <c r="DEK194" s="180"/>
      <c r="DEL194" s="180"/>
      <c r="DEM194" s="180"/>
      <c r="DEN194" s="75"/>
      <c r="DEO194" s="66"/>
      <c r="DEP194" s="180"/>
      <c r="DEQ194" s="180"/>
      <c r="DER194" s="180"/>
      <c r="DES194" s="180"/>
      <c r="DET194" s="180"/>
      <c r="DEU194" s="75"/>
      <c r="DEV194" s="66"/>
      <c r="DEW194" s="180"/>
      <c r="DEX194" s="180"/>
      <c r="DEY194" s="180"/>
      <c r="DEZ194" s="180"/>
      <c r="DFA194" s="180"/>
      <c r="DFB194" s="75"/>
      <c r="DFC194" s="66"/>
      <c r="DFD194" s="180"/>
      <c r="DFE194" s="180"/>
      <c r="DFF194" s="180"/>
      <c r="DFG194" s="180"/>
      <c r="DFH194" s="180"/>
      <c r="DFI194" s="75"/>
      <c r="DFJ194" s="66"/>
      <c r="DFK194" s="180"/>
      <c r="DFL194" s="180"/>
      <c r="DFM194" s="180"/>
      <c r="DFN194" s="180"/>
      <c r="DFO194" s="180"/>
      <c r="DFP194" s="75"/>
      <c r="DFQ194" s="66"/>
      <c r="DFR194" s="180"/>
      <c r="DFS194" s="180"/>
      <c r="DFT194" s="180"/>
      <c r="DFU194" s="180"/>
      <c r="DFV194" s="180"/>
      <c r="DFW194" s="75"/>
      <c r="DFX194" s="66"/>
      <c r="DFY194" s="180"/>
      <c r="DFZ194" s="180"/>
      <c r="DGA194" s="180"/>
      <c r="DGB194" s="180"/>
      <c r="DGC194" s="180"/>
      <c r="DGD194" s="75"/>
      <c r="DGE194" s="66"/>
      <c r="DGF194" s="180"/>
      <c r="DGG194" s="180"/>
      <c r="DGH194" s="180"/>
      <c r="DGI194" s="180"/>
      <c r="DGJ194" s="180"/>
      <c r="DGK194" s="75"/>
      <c r="DGL194" s="66"/>
      <c r="DGM194" s="180"/>
      <c r="DGN194" s="180"/>
      <c r="DGO194" s="180"/>
      <c r="DGP194" s="180"/>
      <c r="DGQ194" s="180"/>
      <c r="DGR194" s="75"/>
      <c r="DGS194" s="66"/>
      <c r="DGT194" s="180"/>
      <c r="DGU194" s="180"/>
      <c r="DGV194" s="180"/>
      <c r="DGW194" s="180"/>
      <c r="DGX194" s="180"/>
      <c r="DGY194" s="75"/>
      <c r="DGZ194" s="66"/>
      <c r="DHA194" s="180"/>
      <c r="DHB194" s="180"/>
      <c r="DHC194" s="180"/>
      <c r="DHD194" s="180"/>
      <c r="DHE194" s="180"/>
      <c r="DHF194" s="75"/>
      <c r="DHG194" s="66"/>
      <c r="DHH194" s="180"/>
      <c r="DHI194" s="180"/>
      <c r="DHJ194" s="180"/>
      <c r="DHK194" s="180"/>
      <c r="DHL194" s="180"/>
      <c r="DHM194" s="75"/>
      <c r="DHN194" s="66"/>
      <c r="DHO194" s="180"/>
      <c r="DHP194" s="180"/>
      <c r="DHQ194" s="180"/>
      <c r="DHR194" s="180"/>
      <c r="DHS194" s="180"/>
      <c r="DHT194" s="75"/>
      <c r="DHU194" s="66"/>
      <c r="DHV194" s="180"/>
      <c r="DHW194" s="180"/>
      <c r="DHX194" s="180"/>
      <c r="DHY194" s="180"/>
      <c r="DHZ194" s="180"/>
      <c r="DIA194" s="75"/>
      <c r="DIB194" s="66"/>
      <c r="DIC194" s="180"/>
      <c r="DID194" s="180"/>
      <c r="DIE194" s="180"/>
      <c r="DIF194" s="180"/>
      <c r="DIG194" s="180"/>
      <c r="DIH194" s="75"/>
      <c r="DII194" s="66"/>
      <c r="DIJ194" s="180"/>
      <c r="DIK194" s="180"/>
      <c r="DIL194" s="180"/>
      <c r="DIM194" s="180"/>
      <c r="DIN194" s="180"/>
      <c r="DIO194" s="75"/>
      <c r="DIP194" s="66"/>
      <c r="DIQ194" s="180"/>
      <c r="DIR194" s="180"/>
      <c r="DIS194" s="180"/>
      <c r="DIT194" s="180"/>
      <c r="DIU194" s="180"/>
      <c r="DIV194" s="75"/>
      <c r="DIW194" s="66"/>
      <c r="DIX194" s="180"/>
      <c r="DIY194" s="180"/>
      <c r="DIZ194" s="180"/>
      <c r="DJA194" s="180"/>
      <c r="DJB194" s="180"/>
      <c r="DJC194" s="75"/>
      <c r="DJD194" s="66"/>
      <c r="DJE194" s="180"/>
      <c r="DJF194" s="180"/>
      <c r="DJG194" s="180"/>
      <c r="DJH194" s="180"/>
      <c r="DJI194" s="180"/>
      <c r="DJJ194" s="75"/>
      <c r="DJK194" s="66"/>
      <c r="DJL194" s="180"/>
      <c r="DJM194" s="180"/>
      <c r="DJN194" s="180"/>
      <c r="DJO194" s="180"/>
      <c r="DJP194" s="180"/>
      <c r="DJQ194" s="75"/>
      <c r="DJR194" s="66"/>
      <c r="DJS194" s="180"/>
      <c r="DJT194" s="180"/>
      <c r="DJU194" s="180"/>
      <c r="DJV194" s="180"/>
      <c r="DJW194" s="180"/>
      <c r="DJX194" s="75"/>
      <c r="DJY194" s="66"/>
      <c r="DJZ194" s="180"/>
      <c r="DKA194" s="180"/>
      <c r="DKB194" s="180"/>
      <c r="DKC194" s="180"/>
      <c r="DKD194" s="180"/>
      <c r="DKE194" s="75"/>
      <c r="DKF194" s="66"/>
      <c r="DKG194" s="180"/>
      <c r="DKH194" s="180"/>
      <c r="DKI194" s="180"/>
      <c r="DKJ194" s="180"/>
      <c r="DKK194" s="180"/>
      <c r="DKL194" s="75"/>
      <c r="DKM194" s="66"/>
      <c r="DKN194" s="180"/>
      <c r="DKO194" s="180"/>
      <c r="DKP194" s="180"/>
      <c r="DKQ194" s="180"/>
      <c r="DKR194" s="180"/>
      <c r="DKS194" s="75"/>
      <c r="DKT194" s="66"/>
      <c r="DKU194" s="180"/>
      <c r="DKV194" s="180"/>
      <c r="DKW194" s="180"/>
      <c r="DKX194" s="180"/>
      <c r="DKY194" s="180"/>
      <c r="DKZ194" s="75"/>
      <c r="DLA194" s="66"/>
      <c r="DLB194" s="180"/>
      <c r="DLC194" s="180"/>
      <c r="DLD194" s="180"/>
      <c r="DLE194" s="180"/>
      <c r="DLF194" s="180"/>
      <c r="DLG194" s="75"/>
      <c r="DLH194" s="66"/>
      <c r="DLI194" s="180"/>
      <c r="DLJ194" s="180"/>
      <c r="DLK194" s="180"/>
      <c r="DLL194" s="180"/>
      <c r="DLM194" s="180"/>
      <c r="DLN194" s="75"/>
      <c r="DLO194" s="66"/>
      <c r="DLP194" s="180"/>
      <c r="DLQ194" s="180"/>
      <c r="DLR194" s="180"/>
      <c r="DLS194" s="180"/>
      <c r="DLT194" s="180"/>
      <c r="DLU194" s="75"/>
      <c r="DLV194" s="66"/>
      <c r="DLW194" s="180"/>
      <c r="DLX194" s="180"/>
      <c r="DLY194" s="180"/>
      <c r="DLZ194" s="180"/>
      <c r="DMA194" s="180"/>
      <c r="DMB194" s="75"/>
      <c r="DMC194" s="66"/>
      <c r="DMD194" s="180"/>
      <c r="DME194" s="180"/>
      <c r="DMF194" s="180"/>
      <c r="DMG194" s="180"/>
      <c r="DMH194" s="180"/>
      <c r="DMI194" s="75"/>
      <c r="DMJ194" s="66"/>
      <c r="DMK194" s="180"/>
      <c r="DML194" s="180"/>
      <c r="DMM194" s="180"/>
      <c r="DMN194" s="180"/>
      <c r="DMO194" s="180"/>
      <c r="DMP194" s="75"/>
      <c r="DMQ194" s="66"/>
      <c r="DMR194" s="180"/>
      <c r="DMS194" s="180"/>
      <c r="DMT194" s="180"/>
      <c r="DMU194" s="180"/>
      <c r="DMV194" s="180"/>
      <c r="DMW194" s="75"/>
      <c r="DMX194" s="66"/>
      <c r="DMY194" s="180"/>
      <c r="DMZ194" s="180"/>
      <c r="DNA194" s="180"/>
      <c r="DNB194" s="180"/>
      <c r="DNC194" s="180"/>
      <c r="DND194" s="75"/>
      <c r="DNE194" s="66"/>
      <c r="DNF194" s="180"/>
      <c r="DNG194" s="180"/>
      <c r="DNH194" s="180"/>
      <c r="DNI194" s="180"/>
      <c r="DNJ194" s="180"/>
      <c r="DNK194" s="75"/>
      <c r="DNL194" s="66"/>
      <c r="DNM194" s="180"/>
      <c r="DNN194" s="180"/>
      <c r="DNO194" s="180"/>
      <c r="DNP194" s="180"/>
      <c r="DNQ194" s="180"/>
      <c r="DNR194" s="75"/>
      <c r="DNS194" s="66"/>
      <c r="DNT194" s="180"/>
      <c r="DNU194" s="180"/>
      <c r="DNV194" s="180"/>
      <c r="DNW194" s="180"/>
      <c r="DNX194" s="180"/>
      <c r="DNY194" s="75"/>
      <c r="DNZ194" s="66"/>
      <c r="DOA194" s="180"/>
      <c r="DOB194" s="180"/>
      <c r="DOC194" s="180"/>
      <c r="DOD194" s="180"/>
      <c r="DOE194" s="180"/>
      <c r="DOF194" s="75"/>
      <c r="DOG194" s="66"/>
      <c r="DOH194" s="180"/>
      <c r="DOI194" s="180"/>
      <c r="DOJ194" s="180"/>
      <c r="DOK194" s="180"/>
      <c r="DOL194" s="180"/>
      <c r="DOM194" s="75"/>
      <c r="DON194" s="66"/>
      <c r="DOO194" s="180"/>
      <c r="DOP194" s="180"/>
      <c r="DOQ194" s="180"/>
      <c r="DOR194" s="180"/>
      <c r="DOS194" s="180"/>
      <c r="DOT194" s="75"/>
      <c r="DOU194" s="66"/>
      <c r="DOV194" s="180"/>
      <c r="DOW194" s="180"/>
      <c r="DOX194" s="180"/>
      <c r="DOY194" s="180"/>
      <c r="DOZ194" s="180"/>
      <c r="DPA194" s="75"/>
      <c r="DPB194" s="66"/>
      <c r="DPC194" s="180"/>
      <c r="DPD194" s="180"/>
      <c r="DPE194" s="180"/>
      <c r="DPF194" s="180"/>
      <c r="DPG194" s="180"/>
      <c r="DPH194" s="75"/>
      <c r="DPI194" s="66"/>
      <c r="DPJ194" s="180"/>
      <c r="DPK194" s="180"/>
      <c r="DPL194" s="180"/>
      <c r="DPM194" s="180"/>
      <c r="DPN194" s="180"/>
      <c r="DPO194" s="75"/>
      <c r="DPP194" s="66"/>
      <c r="DPQ194" s="180"/>
      <c r="DPR194" s="180"/>
      <c r="DPS194" s="180"/>
      <c r="DPT194" s="180"/>
      <c r="DPU194" s="180"/>
      <c r="DPV194" s="75"/>
      <c r="DPW194" s="66"/>
      <c r="DPX194" s="180"/>
      <c r="DPY194" s="180"/>
      <c r="DPZ194" s="180"/>
      <c r="DQA194" s="180"/>
      <c r="DQB194" s="180"/>
      <c r="DQC194" s="75"/>
      <c r="DQD194" s="66"/>
      <c r="DQE194" s="180"/>
      <c r="DQF194" s="180"/>
      <c r="DQG194" s="180"/>
      <c r="DQH194" s="180"/>
      <c r="DQI194" s="180"/>
      <c r="DQJ194" s="75"/>
      <c r="DQK194" s="66"/>
      <c r="DQL194" s="180"/>
      <c r="DQM194" s="180"/>
      <c r="DQN194" s="180"/>
      <c r="DQO194" s="180"/>
      <c r="DQP194" s="180"/>
      <c r="DQQ194" s="75"/>
      <c r="DQR194" s="66"/>
      <c r="DQS194" s="180"/>
      <c r="DQT194" s="180"/>
      <c r="DQU194" s="180"/>
      <c r="DQV194" s="180"/>
      <c r="DQW194" s="180"/>
      <c r="DQX194" s="75"/>
      <c r="DQY194" s="66"/>
      <c r="DQZ194" s="180"/>
      <c r="DRA194" s="180"/>
      <c r="DRB194" s="180"/>
      <c r="DRC194" s="180"/>
      <c r="DRD194" s="180"/>
      <c r="DRE194" s="75"/>
      <c r="DRF194" s="66"/>
      <c r="DRG194" s="180"/>
      <c r="DRH194" s="180"/>
      <c r="DRI194" s="180"/>
      <c r="DRJ194" s="180"/>
      <c r="DRK194" s="180"/>
      <c r="DRL194" s="75"/>
      <c r="DRM194" s="66"/>
      <c r="DRN194" s="180"/>
      <c r="DRO194" s="180"/>
      <c r="DRP194" s="180"/>
      <c r="DRQ194" s="180"/>
      <c r="DRR194" s="180"/>
      <c r="DRS194" s="75"/>
      <c r="DRT194" s="66"/>
      <c r="DRU194" s="180"/>
      <c r="DRV194" s="180"/>
      <c r="DRW194" s="180"/>
      <c r="DRX194" s="180"/>
      <c r="DRY194" s="180"/>
      <c r="DRZ194" s="75"/>
      <c r="DSA194" s="66"/>
      <c r="DSB194" s="180"/>
      <c r="DSC194" s="180"/>
      <c r="DSD194" s="180"/>
      <c r="DSE194" s="180"/>
      <c r="DSF194" s="180"/>
      <c r="DSG194" s="75"/>
      <c r="DSH194" s="66"/>
      <c r="DSI194" s="180"/>
      <c r="DSJ194" s="180"/>
      <c r="DSK194" s="180"/>
      <c r="DSL194" s="180"/>
      <c r="DSM194" s="180"/>
      <c r="DSN194" s="75"/>
      <c r="DSO194" s="66"/>
      <c r="DSP194" s="180"/>
      <c r="DSQ194" s="180"/>
      <c r="DSR194" s="180"/>
      <c r="DSS194" s="180"/>
      <c r="DST194" s="180"/>
      <c r="DSU194" s="75"/>
      <c r="DSV194" s="66"/>
      <c r="DSW194" s="180"/>
      <c r="DSX194" s="180"/>
      <c r="DSY194" s="180"/>
      <c r="DSZ194" s="180"/>
      <c r="DTA194" s="180"/>
      <c r="DTB194" s="75"/>
      <c r="DTC194" s="66"/>
      <c r="DTD194" s="180"/>
      <c r="DTE194" s="180"/>
      <c r="DTF194" s="180"/>
      <c r="DTG194" s="180"/>
      <c r="DTH194" s="180"/>
      <c r="DTI194" s="75"/>
      <c r="DTJ194" s="66"/>
      <c r="DTK194" s="180"/>
      <c r="DTL194" s="180"/>
      <c r="DTM194" s="180"/>
      <c r="DTN194" s="180"/>
      <c r="DTO194" s="180"/>
      <c r="DTP194" s="75"/>
      <c r="DTQ194" s="66"/>
      <c r="DTR194" s="180"/>
      <c r="DTS194" s="180"/>
      <c r="DTT194" s="180"/>
      <c r="DTU194" s="180"/>
      <c r="DTV194" s="180"/>
      <c r="DTW194" s="75"/>
      <c r="DTX194" s="66"/>
      <c r="DTY194" s="180"/>
      <c r="DTZ194" s="180"/>
      <c r="DUA194" s="180"/>
      <c r="DUB194" s="180"/>
      <c r="DUC194" s="180"/>
      <c r="DUD194" s="75"/>
      <c r="DUE194" s="66"/>
      <c r="DUF194" s="180"/>
      <c r="DUG194" s="180"/>
      <c r="DUH194" s="180"/>
      <c r="DUI194" s="180"/>
      <c r="DUJ194" s="180"/>
      <c r="DUK194" s="75"/>
      <c r="DUL194" s="66"/>
      <c r="DUM194" s="180"/>
      <c r="DUN194" s="180"/>
      <c r="DUO194" s="180"/>
      <c r="DUP194" s="180"/>
      <c r="DUQ194" s="180"/>
      <c r="DUR194" s="75"/>
      <c r="DUS194" s="66"/>
      <c r="DUT194" s="180"/>
      <c r="DUU194" s="180"/>
      <c r="DUV194" s="180"/>
      <c r="DUW194" s="180"/>
      <c r="DUX194" s="180"/>
      <c r="DUY194" s="75"/>
      <c r="DUZ194" s="66"/>
      <c r="DVA194" s="180"/>
      <c r="DVB194" s="180"/>
      <c r="DVC194" s="180"/>
      <c r="DVD194" s="180"/>
      <c r="DVE194" s="180"/>
      <c r="DVF194" s="75"/>
      <c r="DVG194" s="66"/>
      <c r="DVH194" s="180"/>
      <c r="DVI194" s="180"/>
      <c r="DVJ194" s="180"/>
      <c r="DVK194" s="180"/>
      <c r="DVL194" s="180"/>
      <c r="DVM194" s="75"/>
      <c r="DVN194" s="66"/>
      <c r="DVO194" s="180"/>
      <c r="DVP194" s="180"/>
      <c r="DVQ194" s="180"/>
      <c r="DVR194" s="180"/>
      <c r="DVS194" s="180"/>
      <c r="DVT194" s="75"/>
      <c r="DVU194" s="66"/>
      <c r="DVV194" s="180"/>
      <c r="DVW194" s="180"/>
      <c r="DVX194" s="180"/>
      <c r="DVY194" s="180"/>
      <c r="DVZ194" s="180"/>
      <c r="DWA194" s="75"/>
      <c r="DWB194" s="66"/>
      <c r="DWC194" s="180"/>
      <c r="DWD194" s="180"/>
      <c r="DWE194" s="180"/>
      <c r="DWF194" s="180"/>
      <c r="DWG194" s="180"/>
      <c r="DWH194" s="75"/>
      <c r="DWI194" s="66"/>
      <c r="DWJ194" s="180"/>
      <c r="DWK194" s="180"/>
      <c r="DWL194" s="180"/>
      <c r="DWM194" s="180"/>
      <c r="DWN194" s="180"/>
      <c r="DWO194" s="75"/>
      <c r="DWP194" s="66"/>
      <c r="DWQ194" s="180"/>
      <c r="DWR194" s="180"/>
      <c r="DWS194" s="180"/>
      <c r="DWT194" s="180"/>
      <c r="DWU194" s="180"/>
      <c r="DWV194" s="75"/>
      <c r="DWW194" s="66"/>
      <c r="DWX194" s="180"/>
      <c r="DWY194" s="180"/>
      <c r="DWZ194" s="180"/>
      <c r="DXA194" s="180"/>
      <c r="DXB194" s="180"/>
      <c r="DXC194" s="75"/>
      <c r="DXD194" s="66"/>
      <c r="DXE194" s="180"/>
      <c r="DXF194" s="180"/>
      <c r="DXG194" s="180"/>
      <c r="DXH194" s="180"/>
      <c r="DXI194" s="180"/>
      <c r="DXJ194" s="75"/>
      <c r="DXK194" s="66"/>
      <c r="DXL194" s="180"/>
      <c r="DXM194" s="180"/>
      <c r="DXN194" s="180"/>
      <c r="DXO194" s="180"/>
      <c r="DXP194" s="180"/>
      <c r="DXQ194" s="75"/>
      <c r="DXR194" s="66"/>
      <c r="DXS194" s="180"/>
      <c r="DXT194" s="180"/>
      <c r="DXU194" s="180"/>
      <c r="DXV194" s="180"/>
      <c r="DXW194" s="180"/>
      <c r="DXX194" s="75"/>
      <c r="DXY194" s="66"/>
      <c r="DXZ194" s="180"/>
      <c r="DYA194" s="180"/>
      <c r="DYB194" s="180"/>
      <c r="DYC194" s="180"/>
      <c r="DYD194" s="180"/>
      <c r="DYE194" s="75"/>
      <c r="DYF194" s="66"/>
      <c r="DYG194" s="180"/>
      <c r="DYH194" s="180"/>
      <c r="DYI194" s="180"/>
      <c r="DYJ194" s="180"/>
      <c r="DYK194" s="180"/>
      <c r="DYL194" s="75"/>
      <c r="DYM194" s="66"/>
      <c r="DYN194" s="180"/>
      <c r="DYO194" s="180"/>
      <c r="DYP194" s="180"/>
      <c r="DYQ194" s="180"/>
      <c r="DYR194" s="180"/>
      <c r="DYS194" s="75"/>
      <c r="DYT194" s="66"/>
      <c r="DYU194" s="180"/>
      <c r="DYV194" s="180"/>
      <c r="DYW194" s="180"/>
      <c r="DYX194" s="180"/>
      <c r="DYY194" s="180"/>
      <c r="DYZ194" s="75"/>
      <c r="DZA194" s="66"/>
      <c r="DZB194" s="180"/>
      <c r="DZC194" s="180"/>
      <c r="DZD194" s="180"/>
      <c r="DZE194" s="180"/>
      <c r="DZF194" s="180"/>
      <c r="DZG194" s="75"/>
      <c r="DZH194" s="66"/>
      <c r="DZI194" s="180"/>
      <c r="DZJ194" s="180"/>
      <c r="DZK194" s="180"/>
      <c r="DZL194" s="180"/>
      <c r="DZM194" s="180"/>
      <c r="DZN194" s="75"/>
      <c r="DZO194" s="66"/>
      <c r="DZP194" s="180"/>
      <c r="DZQ194" s="180"/>
      <c r="DZR194" s="180"/>
      <c r="DZS194" s="180"/>
      <c r="DZT194" s="180"/>
      <c r="DZU194" s="75"/>
      <c r="DZV194" s="66"/>
      <c r="DZW194" s="180"/>
      <c r="DZX194" s="180"/>
      <c r="DZY194" s="180"/>
      <c r="DZZ194" s="180"/>
      <c r="EAA194" s="180"/>
      <c r="EAB194" s="75"/>
      <c r="EAC194" s="66"/>
      <c r="EAD194" s="180"/>
      <c r="EAE194" s="180"/>
      <c r="EAF194" s="180"/>
      <c r="EAG194" s="180"/>
      <c r="EAH194" s="180"/>
      <c r="EAI194" s="75"/>
      <c r="EAJ194" s="66"/>
      <c r="EAK194" s="180"/>
      <c r="EAL194" s="180"/>
      <c r="EAM194" s="180"/>
      <c r="EAN194" s="180"/>
      <c r="EAO194" s="180"/>
      <c r="EAP194" s="75"/>
      <c r="EAQ194" s="66"/>
      <c r="EAR194" s="180"/>
      <c r="EAS194" s="180"/>
      <c r="EAT194" s="180"/>
      <c r="EAU194" s="180"/>
      <c r="EAV194" s="180"/>
      <c r="EAW194" s="75"/>
      <c r="EAX194" s="66"/>
      <c r="EAY194" s="180"/>
      <c r="EAZ194" s="180"/>
      <c r="EBA194" s="180"/>
      <c r="EBB194" s="180"/>
      <c r="EBC194" s="180"/>
      <c r="EBD194" s="75"/>
      <c r="EBE194" s="66"/>
      <c r="EBF194" s="180"/>
      <c r="EBG194" s="180"/>
      <c r="EBH194" s="180"/>
      <c r="EBI194" s="180"/>
      <c r="EBJ194" s="180"/>
      <c r="EBK194" s="75"/>
      <c r="EBL194" s="66"/>
      <c r="EBM194" s="180"/>
      <c r="EBN194" s="180"/>
      <c r="EBO194" s="180"/>
      <c r="EBP194" s="180"/>
      <c r="EBQ194" s="180"/>
      <c r="EBR194" s="75"/>
      <c r="EBS194" s="66"/>
      <c r="EBT194" s="180"/>
      <c r="EBU194" s="180"/>
      <c r="EBV194" s="180"/>
      <c r="EBW194" s="180"/>
      <c r="EBX194" s="180"/>
      <c r="EBY194" s="75"/>
      <c r="EBZ194" s="66"/>
      <c r="ECA194" s="180"/>
      <c r="ECB194" s="180"/>
      <c r="ECC194" s="180"/>
      <c r="ECD194" s="180"/>
      <c r="ECE194" s="180"/>
      <c r="ECF194" s="75"/>
      <c r="ECG194" s="66"/>
      <c r="ECH194" s="180"/>
      <c r="ECI194" s="180"/>
      <c r="ECJ194" s="180"/>
      <c r="ECK194" s="180"/>
      <c r="ECL194" s="180"/>
      <c r="ECM194" s="75"/>
      <c r="ECN194" s="66"/>
      <c r="ECO194" s="180"/>
      <c r="ECP194" s="180"/>
      <c r="ECQ194" s="180"/>
      <c r="ECR194" s="180"/>
      <c r="ECS194" s="180"/>
      <c r="ECT194" s="75"/>
      <c r="ECU194" s="66"/>
      <c r="ECV194" s="180"/>
      <c r="ECW194" s="180"/>
      <c r="ECX194" s="180"/>
      <c r="ECY194" s="180"/>
      <c r="ECZ194" s="180"/>
      <c r="EDA194" s="75"/>
      <c r="EDB194" s="66"/>
      <c r="EDC194" s="180"/>
      <c r="EDD194" s="180"/>
      <c r="EDE194" s="180"/>
      <c r="EDF194" s="180"/>
      <c r="EDG194" s="180"/>
      <c r="EDH194" s="75"/>
      <c r="EDI194" s="66"/>
      <c r="EDJ194" s="180"/>
      <c r="EDK194" s="180"/>
      <c r="EDL194" s="180"/>
      <c r="EDM194" s="180"/>
      <c r="EDN194" s="180"/>
      <c r="EDO194" s="75"/>
      <c r="EDP194" s="66"/>
      <c r="EDQ194" s="180"/>
      <c r="EDR194" s="180"/>
      <c r="EDS194" s="180"/>
      <c r="EDT194" s="180"/>
      <c r="EDU194" s="180"/>
      <c r="EDV194" s="75"/>
      <c r="EDW194" s="66"/>
      <c r="EDX194" s="180"/>
      <c r="EDY194" s="180"/>
      <c r="EDZ194" s="180"/>
      <c r="EEA194" s="180"/>
      <c r="EEB194" s="180"/>
      <c r="EEC194" s="75"/>
      <c r="EED194" s="66"/>
      <c r="EEE194" s="180"/>
      <c r="EEF194" s="180"/>
      <c r="EEG194" s="180"/>
      <c r="EEH194" s="180"/>
      <c r="EEI194" s="180"/>
      <c r="EEJ194" s="75"/>
      <c r="EEK194" s="66"/>
      <c r="EEL194" s="180"/>
      <c r="EEM194" s="180"/>
      <c r="EEN194" s="180"/>
      <c r="EEO194" s="180"/>
      <c r="EEP194" s="180"/>
      <c r="EEQ194" s="75"/>
      <c r="EER194" s="66"/>
      <c r="EES194" s="180"/>
      <c r="EET194" s="180"/>
      <c r="EEU194" s="180"/>
      <c r="EEV194" s="180"/>
      <c r="EEW194" s="180"/>
      <c r="EEX194" s="75"/>
      <c r="EEY194" s="66"/>
      <c r="EEZ194" s="180"/>
      <c r="EFA194" s="180"/>
      <c r="EFB194" s="180"/>
      <c r="EFC194" s="180"/>
      <c r="EFD194" s="180"/>
      <c r="EFE194" s="75"/>
      <c r="EFF194" s="66"/>
      <c r="EFG194" s="180"/>
      <c r="EFH194" s="180"/>
      <c r="EFI194" s="180"/>
      <c r="EFJ194" s="180"/>
      <c r="EFK194" s="180"/>
      <c r="EFL194" s="75"/>
      <c r="EFM194" s="66"/>
      <c r="EFN194" s="180"/>
      <c r="EFO194" s="180"/>
      <c r="EFP194" s="180"/>
      <c r="EFQ194" s="180"/>
      <c r="EFR194" s="180"/>
      <c r="EFS194" s="75"/>
      <c r="EFT194" s="66"/>
      <c r="EFU194" s="180"/>
      <c r="EFV194" s="180"/>
      <c r="EFW194" s="180"/>
      <c r="EFX194" s="180"/>
      <c r="EFY194" s="180"/>
      <c r="EFZ194" s="75"/>
      <c r="EGA194" s="66"/>
      <c r="EGB194" s="180"/>
      <c r="EGC194" s="180"/>
      <c r="EGD194" s="180"/>
      <c r="EGE194" s="180"/>
      <c r="EGF194" s="180"/>
      <c r="EGG194" s="75"/>
      <c r="EGH194" s="66"/>
      <c r="EGI194" s="180"/>
      <c r="EGJ194" s="180"/>
      <c r="EGK194" s="180"/>
      <c r="EGL194" s="180"/>
      <c r="EGM194" s="180"/>
      <c r="EGN194" s="75"/>
      <c r="EGO194" s="66"/>
      <c r="EGP194" s="180"/>
      <c r="EGQ194" s="180"/>
      <c r="EGR194" s="180"/>
      <c r="EGS194" s="180"/>
      <c r="EGT194" s="180"/>
      <c r="EGU194" s="75"/>
      <c r="EGV194" s="66"/>
      <c r="EGW194" s="180"/>
      <c r="EGX194" s="180"/>
      <c r="EGY194" s="180"/>
      <c r="EGZ194" s="180"/>
      <c r="EHA194" s="180"/>
      <c r="EHB194" s="75"/>
      <c r="EHC194" s="66"/>
      <c r="EHD194" s="180"/>
      <c r="EHE194" s="180"/>
      <c r="EHF194" s="180"/>
      <c r="EHG194" s="180"/>
      <c r="EHH194" s="180"/>
      <c r="EHI194" s="75"/>
      <c r="EHJ194" s="66"/>
      <c r="EHK194" s="180"/>
      <c r="EHL194" s="180"/>
      <c r="EHM194" s="180"/>
      <c r="EHN194" s="180"/>
      <c r="EHO194" s="180"/>
      <c r="EHP194" s="75"/>
      <c r="EHQ194" s="66"/>
      <c r="EHR194" s="180"/>
      <c r="EHS194" s="180"/>
      <c r="EHT194" s="180"/>
      <c r="EHU194" s="180"/>
      <c r="EHV194" s="180"/>
      <c r="EHW194" s="75"/>
      <c r="EHX194" s="66"/>
      <c r="EHY194" s="180"/>
      <c r="EHZ194" s="180"/>
      <c r="EIA194" s="180"/>
      <c r="EIB194" s="180"/>
      <c r="EIC194" s="180"/>
      <c r="EID194" s="75"/>
      <c r="EIE194" s="66"/>
      <c r="EIF194" s="180"/>
      <c r="EIG194" s="180"/>
      <c r="EIH194" s="180"/>
      <c r="EII194" s="180"/>
      <c r="EIJ194" s="180"/>
      <c r="EIK194" s="75"/>
      <c r="EIL194" s="66"/>
      <c r="EIM194" s="180"/>
      <c r="EIN194" s="180"/>
      <c r="EIO194" s="180"/>
      <c r="EIP194" s="180"/>
      <c r="EIQ194" s="180"/>
      <c r="EIR194" s="75"/>
      <c r="EIS194" s="66"/>
      <c r="EIT194" s="180"/>
      <c r="EIU194" s="180"/>
      <c r="EIV194" s="180"/>
      <c r="EIW194" s="180"/>
      <c r="EIX194" s="180"/>
      <c r="EIY194" s="75"/>
      <c r="EIZ194" s="66"/>
      <c r="EJA194" s="180"/>
      <c r="EJB194" s="180"/>
      <c r="EJC194" s="180"/>
      <c r="EJD194" s="180"/>
      <c r="EJE194" s="180"/>
      <c r="EJF194" s="75"/>
      <c r="EJG194" s="66"/>
      <c r="EJH194" s="180"/>
      <c r="EJI194" s="180"/>
      <c r="EJJ194" s="180"/>
      <c r="EJK194" s="180"/>
      <c r="EJL194" s="180"/>
      <c r="EJM194" s="75"/>
      <c r="EJN194" s="66"/>
      <c r="EJO194" s="180"/>
      <c r="EJP194" s="180"/>
      <c r="EJQ194" s="180"/>
      <c r="EJR194" s="180"/>
      <c r="EJS194" s="180"/>
      <c r="EJT194" s="75"/>
      <c r="EJU194" s="66"/>
      <c r="EJV194" s="180"/>
      <c r="EJW194" s="180"/>
      <c r="EJX194" s="180"/>
      <c r="EJY194" s="180"/>
      <c r="EJZ194" s="180"/>
      <c r="EKA194" s="75"/>
      <c r="EKB194" s="66"/>
      <c r="EKC194" s="180"/>
      <c r="EKD194" s="180"/>
      <c r="EKE194" s="180"/>
      <c r="EKF194" s="180"/>
      <c r="EKG194" s="180"/>
      <c r="EKH194" s="75"/>
      <c r="EKI194" s="66"/>
      <c r="EKJ194" s="180"/>
      <c r="EKK194" s="180"/>
      <c r="EKL194" s="180"/>
      <c r="EKM194" s="180"/>
      <c r="EKN194" s="180"/>
      <c r="EKO194" s="75"/>
      <c r="EKP194" s="66"/>
      <c r="EKQ194" s="180"/>
      <c r="EKR194" s="180"/>
      <c r="EKS194" s="180"/>
      <c r="EKT194" s="180"/>
      <c r="EKU194" s="180"/>
      <c r="EKV194" s="75"/>
      <c r="EKW194" s="66"/>
      <c r="EKX194" s="180"/>
      <c r="EKY194" s="180"/>
      <c r="EKZ194" s="180"/>
      <c r="ELA194" s="180"/>
      <c r="ELB194" s="180"/>
      <c r="ELC194" s="75"/>
      <c r="ELD194" s="66"/>
      <c r="ELE194" s="180"/>
      <c r="ELF194" s="180"/>
      <c r="ELG194" s="180"/>
      <c r="ELH194" s="180"/>
      <c r="ELI194" s="180"/>
      <c r="ELJ194" s="75"/>
      <c r="ELK194" s="66"/>
      <c r="ELL194" s="180"/>
      <c r="ELM194" s="180"/>
      <c r="ELN194" s="180"/>
      <c r="ELO194" s="180"/>
      <c r="ELP194" s="180"/>
      <c r="ELQ194" s="75"/>
      <c r="ELR194" s="66"/>
      <c r="ELS194" s="180"/>
      <c r="ELT194" s="180"/>
      <c r="ELU194" s="180"/>
      <c r="ELV194" s="180"/>
      <c r="ELW194" s="180"/>
      <c r="ELX194" s="75"/>
      <c r="ELY194" s="66"/>
      <c r="ELZ194" s="180"/>
      <c r="EMA194" s="180"/>
      <c r="EMB194" s="180"/>
      <c r="EMC194" s="180"/>
      <c r="EMD194" s="180"/>
      <c r="EME194" s="75"/>
      <c r="EMF194" s="66"/>
      <c r="EMG194" s="180"/>
      <c r="EMH194" s="180"/>
      <c r="EMI194" s="180"/>
      <c r="EMJ194" s="180"/>
      <c r="EMK194" s="180"/>
      <c r="EML194" s="75"/>
      <c r="EMM194" s="66"/>
      <c r="EMN194" s="180"/>
      <c r="EMO194" s="180"/>
      <c r="EMP194" s="180"/>
      <c r="EMQ194" s="180"/>
      <c r="EMR194" s="180"/>
      <c r="EMS194" s="75"/>
      <c r="EMT194" s="66"/>
      <c r="EMU194" s="180"/>
      <c r="EMV194" s="180"/>
      <c r="EMW194" s="180"/>
      <c r="EMX194" s="180"/>
      <c r="EMY194" s="180"/>
      <c r="EMZ194" s="75"/>
      <c r="ENA194" s="66"/>
      <c r="ENB194" s="180"/>
      <c r="ENC194" s="180"/>
      <c r="END194" s="180"/>
      <c r="ENE194" s="180"/>
      <c r="ENF194" s="180"/>
      <c r="ENG194" s="75"/>
      <c r="ENH194" s="66"/>
      <c r="ENI194" s="180"/>
      <c r="ENJ194" s="180"/>
      <c r="ENK194" s="180"/>
      <c r="ENL194" s="180"/>
      <c r="ENM194" s="180"/>
      <c r="ENN194" s="75"/>
      <c r="ENO194" s="66"/>
      <c r="ENP194" s="180"/>
      <c r="ENQ194" s="180"/>
      <c r="ENR194" s="180"/>
      <c r="ENS194" s="180"/>
      <c r="ENT194" s="180"/>
      <c r="ENU194" s="75"/>
      <c r="ENV194" s="66"/>
      <c r="ENW194" s="180"/>
      <c r="ENX194" s="180"/>
      <c r="ENY194" s="180"/>
      <c r="ENZ194" s="180"/>
      <c r="EOA194" s="180"/>
      <c r="EOB194" s="75"/>
      <c r="EOC194" s="66"/>
      <c r="EOD194" s="180"/>
      <c r="EOE194" s="180"/>
      <c r="EOF194" s="180"/>
      <c r="EOG194" s="180"/>
      <c r="EOH194" s="180"/>
      <c r="EOI194" s="75"/>
      <c r="EOJ194" s="66"/>
      <c r="EOK194" s="180"/>
      <c r="EOL194" s="180"/>
      <c r="EOM194" s="180"/>
      <c r="EON194" s="180"/>
      <c r="EOO194" s="180"/>
      <c r="EOP194" s="75"/>
      <c r="EOQ194" s="66"/>
      <c r="EOR194" s="180"/>
      <c r="EOS194" s="180"/>
      <c r="EOT194" s="180"/>
      <c r="EOU194" s="180"/>
      <c r="EOV194" s="180"/>
      <c r="EOW194" s="75"/>
      <c r="EOX194" s="66"/>
      <c r="EOY194" s="180"/>
      <c r="EOZ194" s="180"/>
      <c r="EPA194" s="180"/>
      <c r="EPB194" s="180"/>
      <c r="EPC194" s="180"/>
      <c r="EPD194" s="75"/>
      <c r="EPE194" s="66"/>
      <c r="EPF194" s="180"/>
      <c r="EPG194" s="180"/>
      <c r="EPH194" s="180"/>
      <c r="EPI194" s="180"/>
      <c r="EPJ194" s="180"/>
      <c r="EPK194" s="75"/>
      <c r="EPL194" s="66"/>
      <c r="EPM194" s="180"/>
      <c r="EPN194" s="180"/>
      <c r="EPO194" s="180"/>
      <c r="EPP194" s="180"/>
      <c r="EPQ194" s="180"/>
      <c r="EPR194" s="75"/>
      <c r="EPS194" s="66"/>
      <c r="EPT194" s="180"/>
      <c r="EPU194" s="180"/>
      <c r="EPV194" s="180"/>
      <c r="EPW194" s="180"/>
      <c r="EPX194" s="180"/>
      <c r="EPY194" s="75"/>
      <c r="EPZ194" s="66"/>
      <c r="EQA194" s="180"/>
      <c r="EQB194" s="180"/>
      <c r="EQC194" s="180"/>
      <c r="EQD194" s="180"/>
      <c r="EQE194" s="180"/>
      <c r="EQF194" s="75"/>
      <c r="EQG194" s="66"/>
      <c r="EQH194" s="180"/>
      <c r="EQI194" s="180"/>
      <c r="EQJ194" s="180"/>
      <c r="EQK194" s="180"/>
      <c r="EQL194" s="180"/>
      <c r="EQM194" s="75"/>
      <c r="EQN194" s="66"/>
      <c r="EQO194" s="180"/>
      <c r="EQP194" s="180"/>
      <c r="EQQ194" s="180"/>
      <c r="EQR194" s="180"/>
      <c r="EQS194" s="180"/>
      <c r="EQT194" s="75"/>
      <c r="EQU194" s="66"/>
      <c r="EQV194" s="180"/>
      <c r="EQW194" s="180"/>
      <c r="EQX194" s="180"/>
      <c r="EQY194" s="180"/>
      <c r="EQZ194" s="180"/>
      <c r="ERA194" s="75"/>
      <c r="ERB194" s="66"/>
      <c r="ERC194" s="180"/>
      <c r="ERD194" s="180"/>
      <c r="ERE194" s="180"/>
      <c r="ERF194" s="180"/>
      <c r="ERG194" s="180"/>
      <c r="ERH194" s="75"/>
      <c r="ERI194" s="66"/>
      <c r="ERJ194" s="180"/>
      <c r="ERK194" s="180"/>
      <c r="ERL194" s="180"/>
      <c r="ERM194" s="180"/>
      <c r="ERN194" s="180"/>
      <c r="ERO194" s="75"/>
      <c r="ERP194" s="66"/>
      <c r="ERQ194" s="180"/>
      <c r="ERR194" s="180"/>
      <c r="ERS194" s="180"/>
      <c r="ERT194" s="180"/>
      <c r="ERU194" s="180"/>
      <c r="ERV194" s="75"/>
      <c r="ERW194" s="66"/>
      <c r="ERX194" s="180"/>
      <c r="ERY194" s="180"/>
      <c r="ERZ194" s="180"/>
      <c r="ESA194" s="180"/>
      <c r="ESB194" s="180"/>
      <c r="ESC194" s="75"/>
      <c r="ESD194" s="66"/>
      <c r="ESE194" s="180"/>
      <c r="ESF194" s="180"/>
      <c r="ESG194" s="180"/>
      <c r="ESH194" s="180"/>
      <c r="ESI194" s="180"/>
      <c r="ESJ194" s="75"/>
      <c r="ESK194" s="66"/>
      <c r="ESL194" s="180"/>
      <c r="ESM194" s="180"/>
      <c r="ESN194" s="180"/>
      <c r="ESO194" s="180"/>
      <c r="ESP194" s="180"/>
      <c r="ESQ194" s="75"/>
      <c r="ESR194" s="66"/>
      <c r="ESS194" s="180"/>
      <c r="EST194" s="180"/>
      <c r="ESU194" s="180"/>
      <c r="ESV194" s="180"/>
      <c r="ESW194" s="180"/>
      <c r="ESX194" s="75"/>
      <c r="ESY194" s="66"/>
      <c r="ESZ194" s="180"/>
      <c r="ETA194" s="180"/>
      <c r="ETB194" s="180"/>
      <c r="ETC194" s="180"/>
      <c r="ETD194" s="180"/>
      <c r="ETE194" s="75"/>
      <c r="ETF194" s="66"/>
      <c r="ETG194" s="180"/>
      <c r="ETH194" s="180"/>
      <c r="ETI194" s="180"/>
      <c r="ETJ194" s="180"/>
      <c r="ETK194" s="180"/>
      <c r="ETL194" s="75"/>
      <c r="ETM194" s="66"/>
      <c r="ETN194" s="180"/>
      <c r="ETO194" s="180"/>
      <c r="ETP194" s="180"/>
      <c r="ETQ194" s="180"/>
      <c r="ETR194" s="180"/>
      <c r="ETS194" s="75"/>
      <c r="ETT194" s="66"/>
      <c r="ETU194" s="180"/>
      <c r="ETV194" s="180"/>
      <c r="ETW194" s="180"/>
      <c r="ETX194" s="180"/>
      <c r="ETY194" s="180"/>
      <c r="ETZ194" s="75"/>
      <c r="EUA194" s="66"/>
      <c r="EUB194" s="180"/>
      <c r="EUC194" s="180"/>
      <c r="EUD194" s="180"/>
      <c r="EUE194" s="180"/>
      <c r="EUF194" s="180"/>
      <c r="EUG194" s="75"/>
      <c r="EUH194" s="66"/>
      <c r="EUI194" s="180"/>
      <c r="EUJ194" s="180"/>
      <c r="EUK194" s="180"/>
      <c r="EUL194" s="180"/>
      <c r="EUM194" s="180"/>
      <c r="EUN194" s="75"/>
      <c r="EUO194" s="66"/>
      <c r="EUP194" s="180"/>
      <c r="EUQ194" s="180"/>
      <c r="EUR194" s="180"/>
      <c r="EUS194" s="180"/>
      <c r="EUT194" s="180"/>
      <c r="EUU194" s="75"/>
      <c r="EUV194" s="66"/>
      <c r="EUW194" s="180"/>
      <c r="EUX194" s="180"/>
      <c r="EUY194" s="180"/>
      <c r="EUZ194" s="180"/>
      <c r="EVA194" s="180"/>
      <c r="EVB194" s="75"/>
      <c r="EVC194" s="66"/>
      <c r="EVD194" s="180"/>
      <c r="EVE194" s="180"/>
      <c r="EVF194" s="180"/>
      <c r="EVG194" s="180"/>
      <c r="EVH194" s="180"/>
      <c r="EVI194" s="75"/>
      <c r="EVJ194" s="66"/>
      <c r="EVK194" s="180"/>
      <c r="EVL194" s="180"/>
      <c r="EVM194" s="180"/>
      <c r="EVN194" s="180"/>
      <c r="EVO194" s="180"/>
      <c r="EVP194" s="75"/>
      <c r="EVQ194" s="66"/>
      <c r="EVR194" s="180"/>
      <c r="EVS194" s="180"/>
      <c r="EVT194" s="180"/>
      <c r="EVU194" s="180"/>
      <c r="EVV194" s="180"/>
      <c r="EVW194" s="75"/>
      <c r="EVX194" s="66"/>
      <c r="EVY194" s="180"/>
      <c r="EVZ194" s="180"/>
      <c r="EWA194" s="180"/>
      <c r="EWB194" s="180"/>
      <c r="EWC194" s="180"/>
      <c r="EWD194" s="75"/>
      <c r="EWE194" s="66"/>
      <c r="EWF194" s="180"/>
      <c r="EWG194" s="180"/>
      <c r="EWH194" s="180"/>
      <c r="EWI194" s="180"/>
      <c r="EWJ194" s="180"/>
      <c r="EWK194" s="75"/>
      <c r="EWL194" s="66"/>
      <c r="EWM194" s="180"/>
      <c r="EWN194" s="180"/>
      <c r="EWO194" s="180"/>
      <c r="EWP194" s="180"/>
      <c r="EWQ194" s="180"/>
      <c r="EWR194" s="75"/>
      <c r="EWS194" s="66"/>
      <c r="EWT194" s="180"/>
      <c r="EWU194" s="180"/>
      <c r="EWV194" s="180"/>
      <c r="EWW194" s="180"/>
      <c r="EWX194" s="180"/>
      <c r="EWY194" s="75"/>
      <c r="EWZ194" s="66"/>
      <c r="EXA194" s="180"/>
      <c r="EXB194" s="180"/>
      <c r="EXC194" s="180"/>
      <c r="EXD194" s="180"/>
      <c r="EXE194" s="180"/>
      <c r="EXF194" s="75"/>
      <c r="EXG194" s="66"/>
      <c r="EXH194" s="180"/>
      <c r="EXI194" s="180"/>
      <c r="EXJ194" s="180"/>
      <c r="EXK194" s="180"/>
      <c r="EXL194" s="180"/>
      <c r="EXM194" s="75"/>
      <c r="EXN194" s="66"/>
      <c r="EXO194" s="180"/>
      <c r="EXP194" s="180"/>
      <c r="EXQ194" s="180"/>
      <c r="EXR194" s="180"/>
      <c r="EXS194" s="180"/>
      <c r="EXT194" s="75"/>
      <c r="EXU194" s="66"/>
      <c r="EXV194" s="180"/>
      <c r="EXW194" s="180"/>
      <c r="EXX194" s="180"/>
      <c r="EXY194" s="180"/>
      <c r="EXZ194" s="180"/>
      <c r="EYA194" s="75"/>
      <c r="EYB194" s="66"/>
      <c r="EYC194" s="180"/>
      <c r="EYD194" s="180"/>
      <c r="EYE194" s="180"/>
      <c r="EYF194" s="180"/>
      <c r="EYG194" s="180"/>
      <c r="EYH194" s="75"/>
      <c r="EYI194" s="66"/>
      <c r="EYJ194" s="180"/>
      <c r="EYK194" s="180"/>
      <c r="EYL194" s="180"/>
      <c r="EYM194" s="180"/>
      <c r="EYN194" s="180"/>
      <c r="EYO194" s="75"/>
      <c r="EYP194" s="66"/>
      <c r="EYQ194" s="180"/>
      <c r="EYR194" s="180"/>
      <c r="EYS194" s="180"/>
      <c r="EYT194" s="180"/>
      <c r="EYU194" s="180"/>
      <c r="EYV194" s="75"/>
      <c r="EYW194" s="66"/>
      <c r="EYX194" s="180"/>
      <c r="EYY194" s="180"/>
      <c r="EYZ194" s="180"/>
      <c r="EZA194" s="180"/>
      <c r="EZB194" s="180"/>
      <c r="EZC194" s="75"/>
      <c r="EZD194" s="66"/>
      <c r="EZE194" s="180"/>
      <c r="EZF194" s="180"/>
      <c r="EZG194" s="180"/>
      <c r="EZH194" s="180"/>
      <c r="EZI194" s="180"/>
      <c r="EZJ194" s="75"/>
      <c r="EZK194" s="66"/>
      <c r="EZL194" s="180"/>
      <c r="EZM194" s="180"/>
      <c r="EZN194" s="180"/>
      <c r="EZO194" s="180"/>
      <c r="EZP194" s="180"/>
      <c r="EZQ194" s="75"/>
      <c r="EZR194" s="66"/>
      <c r="EZS194" s="180"/>
      <c r="EZT194" s="180"/>
      <c r="EZU194" s="180"/>
      <c r="EZV194" s="180"/>
      <c r="EZW194" s="180"/>
      <c r="EZX194" s="75"/>
      <c r="EZY194" s="66"/>
      <c r="EZZ194" s="180"/>
      <c r="FAA194" s="180"/>
      <c r="FAB194" s="180"/>
      <c r="FAC194" s="180"/>
      <c r="FAD194" s="180"/>
      <c r="FAE194" s="75"/>
      <c r="FAF194" s="66"/>
      <c r="FAG194" s="180"/>
      <c r="FAH194" s="180"/>
      <c r="FAI194" s="180"/>
      <c r="FAJ194" s="180"/>
      <c r="FAK194" s="180"/>
      <c r="FAL194" s="75"/>
      <c r="FAM194" s="66"/>
      <c r="FAN194" s="180"/>
      <c r="FAO194" s="180"/>
      <c r="FAP194" s="180"/>
      <c r="FAQ194" s="180"/>
      <c r="FAR194" s="180"/>
      <c r="FAS194" s="75"/>
      <c r="FAT194" s="66"/>
      <c r="FAU194" s="180"/>
      <c r="FAV194" s="180"/>
      <c r="FAW194" s="180"/>
      <c r="FAX194" s="180"/>
      <c r="FAY194" s="180"/>
      <c r="FAZ194" s="75"/>
      <c r="FBA194" s="66"/>
      <c r="FBB194" s="180"/>
      <c r="FBC194" s="180"/>
      <c r="FBD194" s="180"/>
      <c r="FBE194" s="180"/>
      <c r="FBF194" s="180"/>
      <c r="FBG194" s="75"/>
      <c r="FBH194" s="66"/>
      <c r="FBI194" s="180"/>
      <c r="FBJ194" s="180"/>
      <c r="FBK194" s="180"/>
      <c r="FBL194" s="180"/>
      <c r="FBM194" s="180"/>
      <c r="FBN194" s="75"/>
      <c r="FBO194" s="66"/>
      <c r="FBP194" s="180"/>
      <c r="FBQ194" s="180"/>
      <c r="FBR194" s="180"/>
      <c r="FBS194" s="180"/>
      <c r="FBT194" s="180"/>
      <c r="FBU194" s="75"/>
      <c r="FBV194" s="66"/>
      <c r="FBW194" s="180"/>
      <c r="FBX194" s="180"/>
      <c r="FBY194" s="180"/>
      <c r="FBZ194" s="180"/>
      <c r="FCA194" s="180"/>
      <c r="FCB194" s="75"/>
      <c r="FCC194" s="66"/>
      <c r="FCD194" s="180"/>
      <c r="FCE194" s="180"/>
      <c r="FCF194" s="180"/>
      <c r="FCG194" s="180"/>
      <c r="FCH194" s="180"/>
      <c r="FCI194" s="75"/>
      <c r="FCJ194" s="66"/>
      <c r="FCK194" s="180"/>
      <c r="FCL194" s="180"/>
      <c r="FCM194" s="180"/>
      <c r="FCN194" s="180"/>
      <c r="FCO194" s="180"/>
      <c r="FCP194" s="75"/>
      <c r="FCQ194" s="66"/>
      <c r="FCR194" s="180"/>
      <c r="FCS194" s="180"/>
      <c r="FCT194" s="180"/>
      <c r="FCU194" s="180"/>
      <c r="FCV194" s="180"/>
      <c r="FCW194" s="75"/>
      <c r="FCX194" s="66"/>
      <c r="FCY194" s="180"/>
      <c r="FCZ194" s="180"/>
      <c r="FDA194" s="180"/>
      <c r="FDB194" s="180"/>
      <c r="FDC194" s="180"/>
      <c r="FDD194" s="75"/>
      <c r="FDE194" s="66"/>
      <c r="FDF194" s="180"/>
      <c r="FDG194" s="180"/>
      <c r="FDH194" s="180"/>
      <c r="FDI194" s="180"/>
      <c r="FDJ194" s="180"/>
      <c r="FDK194" s="75"/>
      <c r="FDL194" s="66"/>
      <c r="FDM194" s="180"/>
      <c r="FDN194" s="180"/>
      <c r="FDO194" s="180"/>
      <c r="FDP194" s="180"/>
      <c r="FDQ194" s="180"/>
      <c r="FDR194" s="75"/>
      <c r="FDS194" s="66"/>
      <c r="FDT194" s="180"/>
      <c r="FDU194" s="180"/>
      <c r="FDV194" s="180"/>
      <c r="FDW194" s="180"/>
      <c r="FDX194" s="180"/>
      <c r="FDY194" s="75"/>
      <c r="FDZ194" s="66"/>
      <c r="FEA194" s="180"/>
      <c r="FEB194" s="180"/>
      <c r="FEC194" s="180"/>
      <c r="FED194" s="180"/>
      <c r="FEE194" s="180"/>
      <c r="FEF194" s="75"/>
      <c r="FEG194" s="66"/>
      <c r="FEH194" s="180"/>
      <c r="FEI194" s="180"/>
      <c r="FEJ194" s="180"/>
      <c r="FEK194" s="180"/>
      <c r="FEL194" s="180"/>
      <c r="FEM194" s="75"/>
      <c r="FEN194" s="66"/>
      <c r="FEO194" s="180"/>
      <c r="FEP194" s="180"/>
      <c r="FEQ194" s="180"/>
      <c r="FER194" s="180"/>
      <c r="FES194" s="180"/>
      <c r="FET194" s="75"/>
      <c r="FEU194" s="66"/>
      <c r="FEV194" s="180"/>
      <c r="FEW194" s="180"/>
      <c r="FEX194" s="180"/>
      <c r="FEY194" s="180"/>
      <c r="FEZ194" s="180"/>
      <c r="FFA194" s="75"/>
      <c r="FFB194" s="66"/>
      <c r="FFC194" s="180"/>
      <c r="FFD194" s="180"/>
      <c r="FFE194" s="180"/>
      <c r="FFF194" s="180"/>
      <c r="FFG194" s="180"/>
      <c r="FFH194" s="75"/>
      <c r="FFI194" s="66"/>
      <c r="FFJ194" s="180"/>
      <c r="FFK194" s="180"/>
      <c r="FFL194" s="180"/>
      <c r="FFM194" s="180"/>
      <c r="FFN194" s="180"/>
      <c r="FFO194" s="75"/>
      <c r="FFP194" s="66"/>
      <c r="FFQ194" s="180"/>
      <c r="FFR194" s="180"/>
      <c r="FFS194" s="180"/>
      <c r="FFT194" s="180"/>
      <c r="FFU194" s="180"/>
      <c r="FFV194" s="75"/>
      <c r="FFW194" s="66"/>
      <c r="FFX194" s="180"/>
      <c r="FFY194" s="180"/>
      <c r="FFZ194" s="180"/>
      <c r="FGA194" s="180"/>
      <c r="FGB194" s="180"/>
      <c r="FGC194" s="75"/>
      <c r="FGD194" s="66"/>
      <c r="FGE194" s="180"/>
      <c r="FGF194" s="180"/>
      <c r="FGG194" s="180"/>
      <c r="FGH194" s="180"/>
      <c r="FGI194" s="180"/>
      <c r="FGJ194" s="75"/>
      <c r="FGK194" s="66"/>
      <c r="FGL194" s="180"/>
      <c r="FGM194" s="180"/>
      <c r="FGN194" s="180"/>
      <c r="FGO194" s="180"/>
      <c r="FGP194" s="180"/>
      <c r="FGQ194" s="75"/>
      <c r="FGR194" s="66"/>
      <c r="FGS194" s="180"/>
      <c r="FGT194" s="180"/>
      <c r="FGU194" s="180"/>
      <c r="FGV194" s="180"/>
      <c r="FGW194" s="180"/>
      <c r="FGX194" s="75"/>
      <c r="FGY194" s="66"/>
      <c r="FGZ194" s="180"/>
      <c r="FHA194" s="180"/>
      <c r="FHB194" s="180"/>
      <c r="FHC194" s="180"/>
      <c r="FHD194" s="180"/>
      <c r="FHE194" s="75"/>
      <c r="FHF194" s="66"/>
      <c r="FHG194" s="180"/>
      <c r="FHH194" s="180"/>
      <c r="FHI194" s="180"/>
      <c r="FHJ194" s="180"/>
      <c r="FHK194" s="180"/>
      <c r="FHL194" s="75"/>
      <c r="FHM194" s="66"/>
      <c r="FHN194" s="180"/>
      <c r="FHO194" s="180"/>
      <c r="FHP194" s="180"/>
      <c r="FHQ194" s="180"/>
      <c r="FHR194" s="180"/>
      <c r="FHS194" s="75"/>
      <c r="FHT194" s="66"/>
      <c r="FHU194" s="180"/>
      <c r="FHV194" s="180"/>
      <c r="FHW194" s="180"/>
      <c r="FHX194" s="180"/>
      <c r="FHY194" s="180"/>
      <c r="FHZ194" s="75"/>
      <c r="FIA194" s="66"/>
      <c r="FIB194" s="180"/>
      <c r="FIC194" s="180"/>
      <c r="FID194" s="180"/>
      <c r="FIE194" s="180"/>
      <c r="FIF194" s="180"/>
      <c r="FIG194" s="75"/>
      <c r="FIH194" s="66"/>
      <c r="FII194" s="180"/>
      <c r="FIJ194" s="180"/>
      <c r="FIK194" s="180"/>
      <c r="FIL194" s="180"/>
      <c r="FIM194" s="180"/>
      <c r="FIN194" s="75"/>
      <c r="FIO194" s="66"/>
      <c r="FIP194" s="180"/>
      <c r="FIQ194" s="180"/>
      <c r="FIR194" s="180"/>
      <c r="FIS194" s="180"/>
      <c r="FIT194" s="180"/>
      <c r="FIU194" s="75"/>
      <c r="FIV194" s="66"/>
      <c r="FIW194" s="180"/>
      <c r="FIX194" s="180"/>
      <c r="FIY194" s="180"/>
      <c r="FIZ194" s="180"/>
      <c r="FJA194" s="180"/>
      <c r="FJB194" s="75"/>
      <c r="FJC194" s="66"/>
      <c r="FJD194" s="180"/>
      <c r="FJE194" s="180"/>
      <c r="FJF194" s="180"/>
      <c r="FJG194" s="180"/>
      <c r="FJH194" s="180"/>
      <c r="FJI194" s="75"/>
      <c r="FJJ194" s="66"/>
      <c r="FJK194" s="180"/>
      <c r="FJL194" s="180"/>
      <c r="FJM194" s="180"/>
      <c r="FJN194" s="180"/>
      <c r="FJO194" s="180"/>
      <c r="FJP194" s="75"/>
      <c r="FJQ194" s="66"/>
      <c r="FJR194" s="180"/>
      <c r="FJS194" s="180"/>
      <c r="FJT194" s="180"/>
      <c r="FJU194" s="180"/>
      <c r="FJV194" s="180"/>
      <c r="FJW194" s="75"/>
      <c r="FJX194" s="66"/>
      <c r="FJY194" s="180"/>
      <c r="FJZ194" s="180"/>
      <c r="FKA194" s="180"/>
      <c r="FKB194" s="180"/>
      <c r="FKC194" s="180"/>
      <c r="FKD194" s="75"/>
      <c r="FKE194" s="66"/>
      <c r="FKF194" s="180"/>
      <c r="FKG194" s="180"/>
      <c r="FKH194" s="180"/>
      <c r="FKI194" s="180"/>
      <c r="FKJ194" s="180"/>
      <c r="FKK194" s="75"/>
      <c r="FKL194" s="66"/>
      <c r="FKM194" s="180"/>
      <c r="FKN194" s="180"/>
      <c r="FKO194" s="180"/>
      <c r="FKP194" s="180"/>
      <c r="FKQ194" s="180"/>
      <c r="FKR194" s="75"/>
      <c r="FKS194" s="66"/>
      <c r="FKT194" s="180"/>
      <c r="FKU194" s="180"/>
      <c r="FKV194" s="180"/>
      <c r="FKW194" s="180"/>
      <c r="FKX194" s="180"/>
      <c r="FKY194" s="75"/>
      <c r="FKZ194" s="66"/>
      <c r="FLA194" s="180"/>
      <c r="FLB194" s="180"/>
      <c r="FLC194" s="180"/>
      <c r="FLD194" s="180"/>
      <c r="FLE194" s="180"/>
      <c r="FLF194" s="75"/>
      <c r="FLG194" s="66"/>
      <c r="FLH194" s="180"/>
      <c r="FLI194" s="180"/>
      <c r="FLJ194" s="180"/>
      <c r="FLK194" s="180"/>
      <c r="FLL194" s="180"/>
      <c r="FLM194" s="75"/>
      <c r="FLN194" s="66"/>
      <c r="FLO194" s="180"/>
      <c r="FLP194" s="180"/>
      <c r="FLQ194" s="180"/>
      <c r="FLR194" s="180"/>
      <c r="FLS194" s="180"/>
      <c r="FLT194" s="75"/>
      <c r="FLU194" s="66"/>
      <c r="FLV194" s="180"/>
      <c r="FLW194" s="180"/>
      <c r="FLX194" s="180"/>
      <c r="FLY194" s="180"/>
      <c r="FLZ194" s="180"/>
      <c r="FMA194" s="75"/>
      <c r="FMB194" s="66"/>
      <c r="FMC194" s="180"/>
      <c r="FMD194" s="180"/>
      <c r="FME194" s="180"/>
      <c r="FMF194" s="180"/>
      <c r="FMG194" s="180"/>
      <c r="FMH194" s="75"/>
      <c r="FMI194" s="66"/>
      <c r="FMJ194" s="180"/>
      <c r="FMK194" s="180"/>
      <c r="FML194" s="180"/>
      <c r="FMM194" s="180"/>
      <c r="FMN194" s="180"/>
      <c r="FMO194" s="75"/>
      <c r="FMP194" s="66"/>
      <c r="FMQ194" s="180"/>
      <c r="FMR194" s="180"/>
      <c r="FMS194" s="180"/>
      <c r="FMT194" s="180"/>
      <c r="FMU194" s="180"/>
      <c r="FMV194" s="75"/>
      <c r="FMW194" s="66"/>
      <c r="FMX194" s="180"/>
      <c r="FMY194" s="180"/>
      <c r="FMZ194" s="180"/>
      <c r="FNA194" s="180"/>
      <c r="FNB194" s="180"/>
      <c r="FNC194" s="75"/>
      <c r="FND194" s="66"/>
      <c r="FNE194" s="180"/>
      <c r="FNF194" s="180"/>
      <c r="FNG194" s="180"/>
      <c r="FNH194" s="180"/>
      <c r="FNI194" s="180"/>
      <c r="FNJ194" s="75"/>
      <c r="FNK194" s="66"/>
      <c r="FNL194" s="180"/>
      <c r="FNM194" s="180"/>
      <c r="FNN194" s="180"/>
      <c r="FNO194" s="180"/>
      <c r="FNP194" s="180"/>
      <c r="FNQ194" s="75"/>
      <c r="FNR194" s="66"/>
      <c r="FNS194" s="180"/>
      <c r="FNT194" s="180"/>
      <c r="FNU194" s="180"/>
      <c r="FNV194" s="180"/>
      <c r="FNW194" s="180"/>
      <c r="FNX194" s="75"/>
      <c r="FNY194" s="66"/>
      <c r="FNZ194" s="180"/>
      <c r="FOA194" s="180"/>
      <c r="FOB194" s="180"/>
      <c r="FOC194" s="180"/>
      <c r="FOD194" s="180"/>
      <c r="FOE194" s="75"/>
      <c r="FOF194" s="66"/>
      <c r="FOG194" s="180"/>
      <c r="FOH194" s="180"/>
      <c r="FOI194" s="180"/>
      <c r="FOJ194" s="180"/>
      <c r="FOK194" s="180"/>
      <c r="FOL194" s="75"/>
      <c r="FOM194" s="66"/>
      <c r="FON194" s="180"/>
      <c r="FOO194" s="180"/>
      <c r="FOP194" s="180"/>
      <c r="FOQ194" s="180"/>
      <c r="FOR194" s="180"/>
      <c r="FOS194" s="75"/>
      <c r="FOT194" s="66"/>
      <c r="FOU194" s="180"/>
      <c r="FOV194" s="180"/>
      <c r="FOW194" s="180"/>
      <c r="FOX194" s="180"/>
      <c r="FOY194" s="180"/>
      <c r="FOZ194" s="75"/>
      <c r="FPA194" s="66"/>
      <c r="FPB194" s="180"/>
      <c r="FPC194" s="180"/>
      <c r="FPD194" s="180"/>
      <c r="FPE194" s="180"/>
      <c r="FPF194" s="180"/>
      <c r="FPG194" s="75"/>
      <c r="FPH194" s="66"/>
      <c r="FPI194" s="180"/>
      <c r="FPJ194" s="180"/>
      <c r="FPK194" s="180"/>
      <c r="FPL194" s="180"/>
      <c r="FPM194" s="180"/>
      <c r="FPN194" s="75"/>
      <c r="FPO194" s="66"/>
      <c r="FPP194" s="180"/>
      <c r="FPQ194" s="180"/>
      <c r="FPR194" s="180"/>
      <c r="FPS194" s="180"/>
      <c r="FPT194" s="180"/>
      <c r="FPU194" s="75"/>
      <c r="FPV194" s="66"/>
      <c r="FPW194" s="180"/>
      <c r="FPX194" s="180"/>
      <c r="FPY194" s="180"/>
      <c r="FPZ194" s="180"/>
      <c r="FQA194" s="180"/>
      <c r="FQB194" s="75"/>
      <c r="FQC194" s="66"/>
      <c r="FQD194" s="180"/>
      <c r="FQE194" s="180"/>
      <c r="FQF194" s="180"/>
      <c r="FQG194" s="180"/>
      <c r="FQH194" s="180"/>
      <c r="FQI194" s="75"/>
      <c r="FQJ194" s="66"/>
      <c r="FQK194" s="180"/>
      <c r="FQL194" s="180"/>
      <c r="FQM194" s="180"/>
      <c r="FQN194" s="180"/>
      <c r="FQO194" s="180"/>
      <c r="FQP194" s="75"/>
      <c r="FQQ194" s="66"/>
      <c r="FQR194" s="180"/>
      <c r="FQS194" s="180"/>
      <c r="FQT194" s="180"/>
      <c r="FQU194" s="180"/>
      <c r="FQV194" s="180"/>
      <c r="FQW194" s="75"/>
      <c r="FQX194" s="66"/>
      <c r="FQY194" s="180"/>
      <c r="FQZ194" s="180"/>
      <c r="FRA194" s="180"/>
      <c r="FRB194" s="180"/>
      <c r="FRC194" s="180"/>
      <c r="FRD194" s="75"/>
      <c r="FRE194" s="66"/>
      <c r="FRF194" s="180"/>
      <c r="FRG194" s="180"/>
      <c r="FRH194" s="180"/>
      <c r="FRI194" s="180"/>
      <c r="FRJ194" s="180"/>
      <c r="FRK194" s="75"/>
      <c r="FRL194" s="66"/>
      <c r="FRM194" s="180"/>
      <c r="FRN194" s="180"/>
      <c r="FRO194" s="180"/>
      <c r="FRP194" s="180"/>
      <c r="FRQ194" s="180"/>
      <c r="FRR194" s="75"/>
      <c r="FRS194" s="66"/>
      <c r="FRT194" s="180"/>
      <c r="FRU194" s="180"/>
      <c r="FRV194" s="180"/>
      <c r="FRW194" s="180"/>
      <c r="FRX194" s="180"/>
      <c r="FRY194" s="75"/>
      <c r="FRZ194" s="66"/>
      <c r="FSA194" s="180"/>
      <c r="FSB194" s="180"/>
      <c r="FSC194" s="180"/>
      <c r="FSD194" s="180"/>
      <c r="FSE194" s="180"/>
      <c r="FSF194" s="75"/>
      <c r="FSG194" s="66"/>
      <c r="FSH194" s="180"/>
      <c r="FSI194" s="180"/>
      <c r="FSJ194" s="180"/>
      <c r="FSK194" s="180"/>
      <c r="FSL194" s="180"/>
      <c r="FSM194" s="75"/>
      <c r="FSN194" s="66"/>
      <c r="FSO194" s="180"/>
      <c r="FSP194" s="180"/>
      <c r="FSQ194" s="180"/>
      <c r="FSR194" s="180"/>
      <c r="FSS194" s="180"/>
      <c r="FST194" s="75"/>
      <c r="FSU194" s="66"/>
      <c r="FSV194" s="180"/>
      <c r="FSW194" s="180"/>
      <c r="FSX194" s="180"/>
      <c r="FSY194" s="180"/>
      <c r="FSZ194" s="180"/>
      <c r="FTA194" s="75"/>
      <c r="FTB194" s="66"/>
      <c r="FTC194" s="180"/>
      <c r="FTD194" s="180"/>
      <c r="FTE194" s="180"/>
      <c r="FTF194" s="180"/>
      <c r="FTG194" s="180"/>
      <c r="FTH194" s="75"/>
      <c r="FTI194" s="66"/>
      <c r="FTJ194" s="180"/>
      <c r="FTK194" s="180"/>
      <c r="FTL194" s="180"/>
      <c r="FTM194" s="180"/>
      <c r="FTN194" s="180"/>
      <c r="FTO194" s="75"/>
      <c r="FTP194" s="66"/>
      <c r="FTQ194" s="180"/>
      <c r="FTR194" s="180"/>
      <c r="FTS194" s="180"/>
      <c r="FTT194" s="180"/>
      <c r="FTU194" s="180"/>
      <c r="FTV194" s="75"/>
      <c r="FTW194" s="66"/>
      <c r="FTX194" s="180"/>
      <c r="FTY194" s="180"/>
      <c r="FTZ194" s="180"/>
      <c r="FUA194" s="180"/>
      <c r="FUB194" s="180"/>
      <c r="FUC194" s="75"/>
      <c r="FUD194" s="66"/>
      <c r="FUE194" s="180"/>
      <c r="FUF194" s="180"/>
      <c r="FUG194" s="180"/>
      <c r="FUH194" s="180"/>
      <c r="FUI194" s="180"/>
      <c r="FUJ194" s="75"/>
      <c r="FUK194" s="66"/>
      <c r="FUL194" s="180"/>
      <c r="FUM194" s="180"/>
      <c r="FUN194" s="180"/>
      <c r="FUO194" s="180"/>
      <c r="FUP194" s="180"/>
      <c r="FUQ194" s="75"/>
      <c r="FUR194" s="66"/>
      <c r="FUS194" s="180"/>
      <c r="FUT194" s="180"/>
      <c r="FUU194" s="180"/>
      <c r="FUV194" s="180"/>
      <c r="FUW194" s="180"/>
      <c r="FUX194" s="75"/>
      <c r="FUY194" s="66"/>
      <c r="FUZ194" s="180"/>
      <c r="FVA194" s="180"/>
      <c r="FVB194" s="180"/>
      <c r="FVC194" s="180"/>
      <c r="FVD194" s="180"/>
      <c r="FVE194" s="75"/>
      <c r="FVF194" s="66"/>
      <c r="FVG194" s="180"/>
      <c r="FVH194" s="180"/>
      <c r="FVI194" s="180"/>
      <c r="FVJ194" s="180"/>
      <c r="FVK194" s="180"/>
      <c r="FVL194" s="75"/>
      <c r="FVM194" s="66"/>
      <c r="FVN194" s="180"/>
      <c r="FVO194" s="180"/>
      <c r="FVP194" s="180"/>
      <c r="FVQ194" s="180"/>
      <c r="FVR194" s="180"/>
      <c r="FVS194" s="75"/>
      <c r="FVT194" s="66"/>
      <c r="FVU194" s="180"/>
      <c r="FVV194" s="180"/>
      <c r="FVW194" s="180"/>
      <c r="FVX194" s="180"/>
      <c r="FVY194" s="180"/>
      <c r="FVZ194" s="75"/>
      <c r="FWA194" s="66"/>
      <c r="FWB194" s="180"/>
      <c r="FWC194" s="180"/>
      <c r="FWD194" s="180"/>
      <c r="FWE194" s="180"/>
      <c r="FWF194" s="180"/>
      <c r="FWG194" s="75"/>
      <c r="FWH194" s="66"/>
      <c r="FWI194" s="180"/>
      <c r="FWJ194" s="180"/>
      <c r="FWK194" s="180"/>
      <c r="FWL194" s="180"/>
      <c r="FWM194" s="180"/>
      <c r="FWN194" s="75"/>
      <c r="FWO194" s="66"/>
      <c r="FWP194" s="180"/>
      <c r="FWQ194" s="180"/>
      <c r="FWR194" s="180"/>
      <c r="FWS194" s="180"/>
      <c r="FWT194" s="180"/>
      <c r="FWU194" s="75"/>
      <c r="FWV194" s="66"/>
      <c r="FWW194" s="180"/>
      <c r="FWX194" s="180"/>
      <c r="FWY194" s="180"/>
      <c r="FWZ194" s="180"/>
      <c r="FXA194" s="180"/>
      <c r="FXB194" s="75"/>
      <c r="FXC194" s="66"/>
      <c r="FXD194" s="180"/>
      <c r="FXE194" s="180"/>
      <c r="FXF194" s="180"/>
      <c r="FXG194" s="180"/>
      <c r="FXH194" s="180"/>
      <c r="FXI194" s="75"/>
      <c r="FXJ194" s="66"/>
      <c r="FXK194" s="180"/>
      <c r="FXL194" s="180"/>
      <c r="FXM194" s="180"/>
      <c r="FXN194" s="180"/>
      <c r="FXO194" s="180"/>
      <c r="FXP194" s="75"/>
      <c r="FXQ194" s="66"/>
      <c r="FXR194" s="180"/>
      <c r="FXS194" s="180"/>
      <c r="FXT194" s="180"/>
      <c r="FXU194" s="180"/>
      <c r="FXV194" s="180"/>
      <c r="FXW194" s="75"/>
      <c r="FXX194" s="66"/>
      <c r="FXY194" s="180"/>
      <c r="FXZ194" s="180"/>
      <c r="FYA194" s="180"/>
      <c r="FYB194" s="180"/>
      <c r="FYC194" s="180"/>
      <c r="FYD194" s="75"/>
      <c r="FYE194" s="66"/>
      <c r="FYF194" s="180"/>
      <c r="FYG194" s="180"/>
      <c r="FYH194" s="180"/>
      <c r="FYI194" s="180"/>
      <c r="FYJ194" s="180"/>
      <c r="FYK194" s="75"/>
      <c r="FYL194" s="66"/>
      <c r="FYM194" s="180"/>
      <c r="FYN194" s="180"/>
      <c r="FYO194" s="180"/>
      <c r="FYP194" s="180"/>
      <c r="FYQ194" s="180"/>
      <c r="FYR194" s="75"/>
      <c r="FYS194" s="66"/>
      <c r="FYT194" s="180"/>
      <c r="FYU194" s="180"/>
      <c r="FYV194" s="180"/>
      <c r="FYW194" s="180"/>
      <c r="FYX194" s="180"/>
      <c r="FYY194" s="75"/>
      <c r="FYZ194" s="66"/>
      <c r="FZA194" s="180"/>
      <c r="FZB194" s="180"/>
      <c r="FZC194" s="180"/>
      <c r="FZD194" s="180"/>
      <c r="FZE194" s="180"/>
      <c r="FZF194" s="75"/>
      <c r="FZG194" s="66"/>
      <c r="FZH194" s="180"/>
      <c r="FZI194" s="180"/>
      <c r="FZJ194" s="180"/>
      <c r="FZK194" s="180"/>
      <c r="FZL194" s="180"/>
      <c r="FZM194" s="75"/>
      <c r="FZN194" s="66"/>
      <c r="FZO194" s="180"/>
      <c r="FZP194" s="180"/>
      <c r="FZQ194" s="180"/>
      <c r="FZR194" s="180"/>
      <c r="FZS194" s="180"/>
      <c r="FZT194" s="75"/>
      <c r="FZU194" s="66"/>
      <c r="FZV194" s="180"/>
      <c r="FZW194" s="180"/>
      <c r="FZX194" s="180"/>
      <c r="FZY194" s="180"/>
      <c r="FZZ194" s="180"/>
      <c r="GAA194" s="75"/>
      <c r="GAB194" s="66"/>
      <c r="GAC194" s="180"/>
      <c r="GAD194" s="180"/>
      <c r="GAE194" s="180"/>
      <c r="GAF194" s="180"/>
      <c r="GAG194" s="180"/>
      <c r="GAH194" s="75"/>
      <c r="GAI194" s="66"/>
      <c r="GAJ194" s="180"/>
      <c r="GAK194" s="180"/>
      <c r="GAL194" s="180"/>
      <c r="GAM194" s="180"/>
      <c r="GAN194" s="180"/>
      <c r="GAO194" s="75"/>
      <c r="GAP194" s="66"/>
      <c r="GAQ194" s="180"/>
      <c r="GAR194" s="180"/>
      <c r="GAS194" s="180"/>
      <c r="GAT194" s="180"/>
      <c r="GAU194" s="180"/>
      <c r="GAV194" s="75"/>
      <c r="GAW194" s="66"/>
      <c r="GAX194" s="180"/>
      <c r="GAY194" s="180"/>
      <c r="GAZ194" s="180"/>
      <c r="GBA194" s="180"/>
      <c r="GBB194" s="180"/>
      <c r="GBC194" s="75"/>
      <c r="GBD194" s="66"/>
      <c r="GBE194" s="180"/>
      <c r="GBF194" s="180"/>
      <c r="GBG194" s="180"/>
      <c r="GBH194" s="180"/>
      <c r="GBI194" s="180"/>
      <c r="GBJ194" s="75"/>
      <c r="GBK194" s="66"/>
      <c r="GBL194" s="180"/>
      <c r="GBM194" s="180"/>
      <c r="GBN194" s="180"/>
      <c r="GBO194" s="180"/>
      <c r="GBP194" s="180"/>
      <c r="GBQ194" s="75"/>
      <c r="GBR194" s="66"/>
      <c r="GBS194" s="180"/>
      <c r="GBT194" s="180"/>
      <c r="GBU194" s="180"/>
      <c r="GBV194" s="180"/>
      <c r="GBW194" s="180"/>
      <c r="GBX194" s="75"/>
      <c r="GBY194" s="66"/>
      <c r="GBZ194" s="180"/>
      <c r="GCA194" s="180"/>
      <c r="GCB194" s="180"/>
      <c r="GCC194" s="180"/>
      <c r="GCD194" s="180"/>
      <c r="GCE194" s="75"/>
      <c r="GCF194" s="66"/>
      <c r="GCG194" s="180"/>
      <c r="GCH194" s="180"/>
      <c r="GCI194" s="180"/>
      <c r="GCJ194" s="180"/>
      <c r="GCK194" s="180"/>
      <c r="GCL194" s="75"/>
      <c r="GCM194" s="66"/>
      <c r="GCN194" s="180"/>
      <c r="GCO194" s="180"/>
      <c r="GCP194" s="180"/>
      <c r="GCQ194" s="180"/>
      <c r="GCR194" s="180"/>
      <c r="GCS194" s="75"/>
      <c r="GCT194" s="66"/>
      <c r="GCU194" s="180"/>
      <c r="GCV194" s="180"/>
      <c r="GCW194" s="180"/>
      <c r="GCX194" s="180"/>
      <c r="GCY194" s="180"/>
      <c r="GCZ194" s="75"/>
      <c r="GDA194" s="66"/>
      <c r="GDB194" s="180"/>
      <c r="GDC194" s="180"/>
      <c r="GDD194" s="180"/>
      <c r="GDE194" s="180"/>
      <c r="GDF194" s="180"/>
      <c r="GDG194" s="75"/>
      <c r="GDH194" s="66"/>
      <c r="GDI194" s="180"/>
      <c r="GDJ194" s="180"/>
      <c r="GDK194" s="180"/>
      <c r="GDL194" s="180"/>
      <c r="GDM194" s="180"/>
      <c r="GDN194" s="75"/>
      <c r="GDO194" s="66"/>
      <c r="GDP194" s="180"/>
      <c r="GDQ194" s="180"/>
      <c r="GDR194" s="180"/>
      <c r="GDS194" s="180"/>
      <c r="GDT194" s="180"/>
      <c r="GDU194" s="75"/>
      <c r="GDV194" s="66"/>
      <c r="GDW194" s="180"/>
      <c r="GDX194" s="180"/>
      <c r="GDY194" s="180"/>
      <c r="GDZ194" s="180"/>
      <c r="GEA194" s="180"/>
      <c r="GEB194" s="75"/>
      <c r="GEC194" s="66"/>
      <c r="GED194" s="180"/>
      <c r="GEE194" s="180"/>
      <c r="GEF194" s="180"/>
      <c r="GEG194" s="180"/>
      <c r="GEH194" s="180"/>
      <c r="GEI194" s="75"/>
      <c r="GEJ194" s="66"/>
      <c r="GEK194" s="180"/>
      <c r="GEL194" s="180"/>
      <c r="GEM194" s="180"/>
      <c r="GEN194" s="180"/>
      <c r="GEO194" s="180"/>
      <c r="GEP194" s="75"/>
      <c r="GEQ194" s="66"/>
      <c r="GER194" s="180"/>
      <c r="GES194" s="180"/>
      <c r="GET194" s="180"/>
      <c r="GEU194" s="180"/>
      <c r="GEV194" s="180"/>
      <c r="GEW194" s="75"/>
      <c r="GEX194" s="66"/>
      <c r="GEY194" s="180"/>
      <c r="GEZ194" s="180"/>
      <c r="GFA194" s="180"/>
      <c r="GFB194" s="180"/>
      <c r="GFC194" s="180"/>
      <c r="GFD194" s="75"/>
      <c r="GFE194" s="66"/>
      <c r="GFF194" s="180"/>
      <c r="GFG194" s="180"/>
      <c r="GFH194" s="180"/>
      <c r="GFI194" s="180"/>
      <c r="GFJ194" s="180"/>
      <c r="GFK194" s="75"/>
      <c r="GFL194" s="66"/>
      <c r="GFM194" s="180"/>
      <c r="GFN194" s="180"/>
      <c r="GFO194" s="180"/>
      <c r="GFP194" s="180"/>
      <c r="GFQ194" s="180"/>
      <c r="GFR194" s="75"/>
      <c r="GFS194" s="66"/>
      <c r="GFT194" s="180"/>
      <c r="GFU194" s="180"/>
      <c r="GFV194" s="180"/>
      <c r="GFW194" s="180"/>
      <c r="GFX194" s="180"/>
      <c r="GFY194" s="75"/>
      <c r="GFZ194" s="66"/>
      <c r="GGA194" s="180"/>
      <c r="GGB194" s="180"/>
      <c r="GGC194" s="180"/>
      <c r="GGD194" s="180"/>
      <c r="GGE194" s="180"/>
      <c r="GGF194" s="75"/>
      <c r="GGG194" s="66"/>
      <c r="GGH194" s="180"/>
      <c r="GGI194" s="180"/>
      <c r="GGJ194" s="180"/>
      <c r="GGK194" s="180"/>
      <c r="GGL194" s="180"/>
      <c r="GGM194" s="75"/>
      <c r="GGN194" s="66"/>
      <c r="GGO194" s="180"/>
      <c r="GGP194" s="180"/>
      <c r="GGQ194" s="180"/>
      <c r="GGR194" s="180"/>
      <c r="GGS194" s="180"/>
      <c r="GGT194" s="75"/>
      <c r="GGU194" s="66"/>
      <c r="GGV194" s="180"/>
      <c r="GGW194" s="180"/>
      <c r="GGX194" s="180"/>
      <c r="GGY194" s="180"/>
      <c r="GGZ194" s="180"/>
      <c r="GHA194" s="75"/>
      <c r="GHB194" s="66"/>
      <c r="GHC194" s="180"/>
      <c r="GHD194" s="180"/>
      <c r="GHE194" s="180"/>
      <c r="GHF194" s="180"/>
      <c r="GHG194" s="180"/>
      <c r="GHH194" s="75"/>
      <c r="GHI194" s="66"/>
      <c r="GHJ194" s="180"/>
      <c r="GHK194" s="180"/>
      <c r="GHL194" s="180"/>
      <c r="GHM194" s="180"/>
      <c r="GHN194" s="180"/>
      <c r="GHO194" s="75"/>
      <c r="GHP194" s="66"/>
      <c r="GHQ194" s="180"/>
      <c r="GHR194" s="180"/>
      <c r="GHS194" s="180"/>
      <c r="GHT194" s="180"/>
      <c r="GHU194" s="180"/>
      <c r="GHV194" s="75"/>
      <c r="GHW194" s="66"/>
      <c r="GHX194" s="180"/>
      <c r="GHY194" s="180"/>
      <c r="GHZ194" s="180"/>
      <c r="GIA194" s="180"/>
      <c r="GIB194" s="180"/>
      <c r="GIC194" s="75"/>
      <c r="GID194" s="66"/>
      <c r="GIE194" s="180"/>
      <c r="GIF194" s="180"/>
      <c r="GIG194" s="180"/>
      <c r="GIH194" s="180"/>
      <c r="GII194" s="180"/>
      <c r="GIJ194" s="75"/>
      <c r="GIK194" s="66"/>
      <c r="GIL194" s="180"/>
      <c r="GIM194" s="180"/>
      <c r="GIN194" s="180"/>
      <c r="GIO194" s="180"/>
      <c r="GIP194" s="180"/>
      <c r="GIQ194" s="75"/>
      <c r="GIR194" s="66"/>
      <c r="GIS194" s="180"/>
      <c r="GIT194" s="180"/>
      <c r="GIU194" s="180"/>
      <c r="GIV194" s="180"/>
      <c r="GIW194" s="180"/>
      <c r="GIX194" s="75"/>
      <c r="GIY194" s="66"/>
      <c r="GIZ194" s="180"/>
      <c r="GJA194" s="180"/>
      <c r="GJB194" s="180"/>
      <c r="GJC194" s="180"/>
      <c r="GJD194" s="180"/>
      <c r="GJE194" s="75"/>
      <c r="GJF194" s="66"/>
      <c r="GJG194" s="180"/>
      <c r="GJH194" s="180"/>
      <c r="GJI194" s="180"/>
      <c r="GJJ194" s="180"/>
      <c r="GJK194" s="180"/>
      <c r="GJL194" s="75"/>
      <c r="GJM194" s="66"/>
      <c r="GJN194" s="180"/>
      <c r="GJO194" s="180"/>
      <c r="GJP194" s="180"/>
      <c r="GJQ194" s="180"/>
      <c r="GJR194" s="180"/>
      <c r="GJS194" s="75"/>
      <c r="GJT194" s="66"/>
      <c r="GJU194" s="180"/>
      <c r="GJV194" s="180"/>
      <c r="GJW194" s="180"/>
      <c r="GJX194" s="180"/>
      <c r="GJY194" s="180"/>
      <c r="GJZ194" s="75"/>
      <c r="GKA194" s="66"/>
      <c r="GKB194" s="180"/>
      <c r="GKC194" s="180"/>
      <c r="GKD194" s="180"/>
      <c r="GKE194" s="180"/>
      <c r="GKF194" s="180"/>
      <c r="GKG194" s="75"/>
      <c r="GKH194" s="66"/>
      <c r="GKI194" s="180"/>
      <c r="GKJ194" s="180"/>
      <c r="GKK194" s="180"/>
      <c r="GKL194" s="180"/>
      <c r="GKM194" s="180"/>
      <c r="GKN194" s="75"/>
      <c r="GKO194" s="66"/>
      <c r="GKP194" s="180"/>
      <c r="GKQ194" s="180"/>
      <c r="GKR194" s="180"/>
      <c r="GKS194" s="180"/>
      <c r="GKT194" s="180"/>
      <c r="GKU194" s="75"/>
      <c r="GKV194" s="66"/>
      <c r="GKW194" s="180"/>
      <c r="GKX194" s="180"/>
      <c r="GKY194" s="180"/>
      <c r="GKZ194" s="180"/>
      <c r="GLA194" s="180"/>
      <c r="GLB194" s="75"/>
      <c r="GLC194" s="66"/>
      <c r="GLD194" s="180"/>
      <c r="GLE194" s="180"/>
      <c r="GLF194" s="180"/>
      <c r="GLG194" s="180"/>
      <c r="GLH194" s="180"/>
      <c r="GLI194" s="75"/>
      <c r="GLJ194" s="66"/>
      <c r="GLK194" s="180"/>
      <c r="GLL194" s="180"/>
      <c r="GLM194" s="180"/>
      <c r="GLN194" s="180"/>
      <c r="GLO194" s="180"/>
      <c r="GLP194" s="75"/>
      <c r="GLQ194" s="66"/>
      <c r="GLR194" s="180"/>
      <c r="GLS194" s="180"/>
      <c r="GLT194" s="180"/>
      <c r="GLU194" s="180"/>
      <c r="GLV194" s="180"/>
      <c r="GLW194" s="75"/>
      <c r="GLX194" s="66"/>
      <c r="GLY194" s="180"/>
      <c r="GLZ194" s="180"/>
      <c r="GMA194" s="180"/>
      <c r="GMB194" s="180"/>
      <c r="GMC194" s="180"/>
      <c r="GMD194" s="75"/>
      <c r="GME194" s="66"/>
      <c r="GMF194" s="180"/>
      <c r="GMG194" s="180"/>
      <c r="GMH194" s="180"/>
      <c r="GMI194" s="180"/>
      <c r="GMJ194" s="180"/>
      <c r="GMK194" s="75"/>
      <c r="GML194" s="66"/>
      <c r="GMM194" s="180"/>
      <c r="GMN194" s="180"/>
      <c r="GMO194" s="180"/>
      <c r="GMP194" s="180"/>
      <c r="GMQ194" s="180"/>
      <c r="GMR194" s="75"/>
      <c r="GMS194" s="66"/>
      <c r="GMT194" s="180"/>
      <c r="GMU194" s="180"/>
      <c r="GMV194" s="180"/>
      <c r="GMW194" s="180"/>
      <c r="GMX194" s="180"/>
      <c r="GMY194" s="75"/>
      <c r="GMZ194" s="66"/>
      <c r="GNA194" s="180"/>
      <c r="GNB194" s="180"/>
      <c r="GNC194" s="180"/>
      <c r="GND194" s="180"/>
      <c r="GNE194" s="180"/>
      <c r="GNF194" s="75"/>
      <c r="GNG194" s="66"/>
      <c r="GNH194" s="180"/>
      <c r="GNI194" s="180"/>
      <c r="GNJ194" s="180"/>
      <c r="GNK194" s="180"/>
      <c r="GNL194" s="180"/>
      <c r="GNM194" s="75"/>
      <c r="GNN194" s="66"/>
      <c r="GNO194" s="180"/>
      <c r="GNP194" s="180"/>
      <c r="GNQ194" s="180"/>
      <c r="GNR194" s="180"/>
      <c r="GNS194" s="180"/>
      <c r="GNT194" s="75"/>
      <c r="GNU194" s="66"/>
      <c r="GNV194" s="180"/>
      <c r="GNW194" s="180"/>
      <c r="GNX194" s="180"/>
      <c r="GNY194" s="180"/>
      <c r="GNZ194" s="180"/>
      <c r="GOA194" s="75"/>
      <c r="GOB194" s="66"/>
      <c r="GOC194" s="180"/>
      <c r="GOD194" s="180"/>
      <c r="GOE194" s="180"/>
      <c r="GOF194" s="180"/>
      <c r="GOG194" s="180"/>
      <c r="GOH194" s="75"/>
      <c r="GOI194" s="66"/>
      <c r="GOJ194" s="180"/>
      <c r="GOK194" s="180"/>
      <c r="GOL194" s="180"/>
      <c r="GOM194" s="180"/>
      <c r="GON194" s="180"/>
      <c r="GOO194" s="75"/>
      <c r="GOP194" s="66"/>
      <c r="GOQ194" s="180"/>
      <c r="GOR194" s="180"/>
      <c r="GOS194" s="180"/>
      <c r="GOT194" s="180"/>
      <c r="GOU194" s="180"/>
      <c r="GOV194" s="75"/>
      <c r="GOW194" s="66"/>
      <c r="GOX194" s="180"/>
      <c r="GOY194" s="180"/>
      <c r="GOZ194" s="180"/>
      <c r="GPA194" s="180"/>
      <c r="GPB194" s="180"/>
      <c r="GPC194" s="75"/>
      <c r="GPD194" s="66"/>
      <c r="GPE194" s="180"/>
      <c r="GPF194" s="180"/>
      <c r="GPG194" s="180"/>
      <c r="GPH194" s="180"/>
      <c r="GPI194" s="180"/>
      <c r="GPJ194" s="75"/>
      <c r="GPK194" s="66"/>
      <c r="GPL194" s="180"/>
      <c r="GPM194" s="180"/>
      <c r="GPN194" s="180"/>
      <c r="GPO194" s="180"/>
      <c r="GPP194" s="180"/>
      <c r="GPQ194" s="75"/>
      <c r="GPR194" s="66"/>
      <c r="GPS194" s="180"/>
      <c r="GPT194" s="180"/>
      <c r="GPU194" s="180"/>
      <c r="GPV194" s="180"/>
      <c r="GPW194" s="180"/>
      <c r="GPX194" s="75"/>
      <c r="GPY194" s="66"/>
      <c r="GPZ194" s="180"/>
      <c r="GQA194" s="180"/>
      <c r="GQB194" s="180"/>
      <c r="GQC194" s="180"/>
      <c r="GQD194" s="180"/>
      <c r="GQE194" s="75"/>
      <c r="GQF194" s="66"/>
      <c r="GQG194" s="180"/>
      <c r="GQH194" s="180"/>
      <c r="GQI194" s="180"/>
      <c r="GQJ194" s="180"/>
      <c r="GQK194" s="180"/>
      <c r="GQL194" s="75"/>
      <c r="GQM194" s="66"/>
      <c r="GQN194" s="180"/>
      <c r="GQO194" s="180"/>
      <c r="GQP194" s="180"/>
      <c r="GQQ194" s="180"/>
      <c r="GQR194" s="180"/>
      <c r="GQS194" s="75"/>
      <c r="GQT194" s="66"/>
      <c r="GQU194" s="180"/>
      <c r="GQV194" s="180"/>
      <c r="GQW194" s="180"/>
      <c r="GQX194" s="180"/>
      <c r="GQY194" s="180"/>
      <c r="GQZ194" s="75"/>
      <c r="GRA194" s="66"/>
      <c r="GRB194" s="180"/>
      <c r="GRC194" s="180"/>
      <c r="GRD194" s="180"/>
      <c r="GRE194" s="180"/>
      <c r="GRF194" s="180"/>
      <c r="GRG194" s="75"/>
      <c r="GRH194" s="66"/>
      <c r="GRI194" s="180"/>
      <c r="GRJ194" s="180"/>
      <c r="GRK194" s="180"/>
      <c r="GRL194" s="180"/>
      <c r="GRM194" s="180"/>
      <c r="GRN194" s="75"/>
      <c r="GRO194" s="66"/>
      <c r="GRP194" s="180"/>
      <c r="GRQ194" s="180"/>
      <c r="GRR194" s="180"/>
      <c r="GRS194" s="180"/>
      <c r="GRT194" s="180"/>
      <c r="GRU194" s="75"/>
      <c r="GRV194" s="66"/>
      <c r="GRW194" s="180"/>
      <c r="GRX194" s="180"/>
      <c r="GRY194" s="180"/>
      <c r="GRZ194" s="180"/>
      <c r="GSA194" s="180"/>
      <c r="GSB194" s="75"/>
      <c r="GSC194" s="66"/>
      <c r="GSD194" s="180"/>
      <c r="GSE194" s="180"/>
      <c r="GSF194" s="180"/>
      <c r="GSG194" s="180"/>
      <c r="GSH194" s="180"/>
      <c r="GSI194" s="75"/>
      <c r="GSJ194" s="66"/>
      <c r="GSK194" s="180"/>
      <c r="GSL194" s="180"/>
      <c r="GSM194" s="180"/>
      <c r="GSN194" s="180"/>
      <c r="GSO194" s="180"/>
      <c r="GSP194" s="75"/>
      <c r="GSQ194" s="66"/>
      <c r="GSR194" s="180"/>
      <c r="GSS194" s="180"/>
      <c r="GST194" s="180"/>
      <c r="GSU194" s="180"/>
      <c r="GSV194" s="180"/>
      <c r="GSW194" s="75"/>
      <c r="GSX194" s="66"/>
      <c r="GSY194" s="180"/>
      <c r="GSZ194" s="180"/>
      <c r="GTA194" s="180"/>
      <c r="GTB194" s="180"/>
      <c r="GTC194" s="180"/>
      <c r="GTD194" s="75"/>
      <c r="GTE194" s="66"/>
      <c r="GTF194" s="180"/>
      <c r="GTG194" s="180"/>
      <c r="GTH194" s="180"/>
      <c r="GTI194" s="180"/>
      <c r="GTJ194" s="180"/>
      <c r="GTK194" s="75"/>
      <c r="GTL194" s="66"/>
      <c r="GTM194" s="180"/>
      <c r="GTN194" s="180"/>
      <c r="GTO194" s="180"/>
      <c r="GTP194" s="180"/>
      <c r="GTQ194" s="180"/>
      <c r="GTR194" s="75"/>
      <c r="GTS194" s="66"/>
      <c r="GTT194" s="180"/>
      <c r="GTU194" s="180"/>
      <c r="GTV194" s="180"/>
      <c r="GTW194" s="180"/>
      <c r="GTX194" s="180"/>
      <c r="GTY194" s="75"/>
      <c r="GTZ194" s="66"/>
      <c r="GUA194" s="180"/>
      <c r="GUB194" s="180"/>
      <c r="GUC194" s="180"/>
      <c r="GUD194" s="180"/>
      <c r="GUE194" s="180"/>
      <c r="GUF194" s="75"/>
      <c r="GUG194" s="66"/>
      <c r="GUH194" s="180"/>
      <c r="GUI194" s="180"/>
      <c r="GUJ194" s="180"/>
      <c r="GUK194" s="180"/>
      <c r="GUL194" s="180"/>
      <c r="GUM194" s="75"/>
      <c r="GUN194" s="66"/>
      <c r="GUO194" s="180"/>
      <c r="GUP194" s="180"/>
      <c r="GUQ194" s="180"/>
      <c r="GUR194" s="180"/>
      <c r="GUS194" s="180"/>
      <c r="GUT194" s="75"/>
      <c r="GUU194" s="66"/>
      <c r="GUV194" s="180"/>
      <c r="GUW194" s="180"/>
      <c r="GUX194" s="180"/>
      <c r="GUY194" s="180"/>
      <c r="GUZ194" s="180"/>
      <c r="GVA194" s="75"/>
      <c r="GVB194" s="66"/>
      <c r="GVC194" s="180"/>
      <c r="GVD194" s="180"/>
      <c r="GVE194" s="180"/>
      <c r="GVF194" s="180"/>
      <c r="GVG194" s="180"/>
      <c r="GVH194" s="75"/>
      <c r="GVI194" s="66"/>
      <c r="GVJ194" s="180"/>
      <c r="GVK194" s="180"/>
      <c r="GVL194" s="180"/>
      <c r="GVM194" s="180"/>
      <c r="GVN194" s="180"/>
      <c r="GVO194" s="75"/>
      <c r="GVP194" s="66"/>
      <c r="GVQ194" s="180"/>
      <c r="GVR194" s="180"/>
      <c r="GVS194" s="180"/>
      <c r="GVT194" s="180"/>
      <c r="GVU194" s="180"/>
      <c r="GVV194" s="75"/>
      <c r="GVW194" s="66"/>
      <c r="GVX194" s="180"/>
      <c r="GVY194" s="180"/>
      <c r="GVZ194" s="180"/>
      <c r="GWA194" s="180"/>
      <c r="GWB194" s="180"/>
      <c r="GWC194" s="75"/>
      <c r="GWD194" s="66"/>
      <c r="GWE194" s="180"/>
      <c r="GWF194" s="180"/>
      <c r="GWG194" s="180"/>
      <c r="GWH194" s="180"/>
      <c r="GWI194" s="180"/>
      <c r="GWJ194" s="75"/>
      <c r="GWK194" s="66"/>
      <c r="GWL194" s="180"/>
      <c r="GWM194" s="180"/>
      <c r="GWN194" s="180"/>
      <c r="GWO194" s="180"/>
      <c r="GWP194" s="180"/>
      <c r="GWQ194" s="75"/>
      <c r="GWR194" s="66"/>
      <c r="GWS194" s="180"/>
      <c r="GWT194" s="180"/>
      <c r="GWU194" s="180"/>
      <c r="GWV194" s="180"/>
      <c r="GWW194" s="180"/>
      <c r="GWX194" s="75"/>
      <c r="GWY194" s="66"/>
      <c r="GWZ194" s="180"/>
      <c r="GXA194" s="180"/>
      <c r="GXB194" s="180"/>
      <c r="GXC194" s="180"/>
      <c r="GXD194" s="180"/>
      <c r="GXE194" s="75"/>
      <c r="GXF194" s="66"/>
      <c r="GXG194" s="180"/>
      <c r="GXH194" s="180"/>
      <c r="GXI194" s="180"/>
      <c r="GXJ194" s="180"/>
      <c r="GXK194" s="180"/>
      <c r="GXL194" s="75"/>
      <c r="GXM194" s="66"/>
      <c r="GXN194" s="180"/>
      <c r="GXO194" s="180"/>
      <c r="GXP194" s="180"/>
      <c r="GXQ194" s="180"/>
      <c r="GXR194" s="180"/>
      <c r="GXS194" s="75"/>
      <c r="GXT194" s="66"/>
      <c r="GXU194" s="180"/>
      <c r="GXV194" s="180"/>
      <c r="GXW194" s="180"/>
      <c r="GXX194" s="180"/>
      <c r="GXY194" s="180"/>
      <c r="GXZ194" s="75"/>
      <c r="GYA194" s="66"/>
      <c r="GYB194" s="180"/>
      <c r="GYC194" s="180"/>
      <c r="GYD194" s="180"/>
      <c r="GYE194" s="180"/>
      <c r="GYF194" s="180"/>
      <c r="GYG194" s="75"/>
      <c r="GYH194" s="66"/>
      <c r="GYI194" s="180"/>
      <c r="GYJ194" s="180"/>
      <c r="GYK194" s="180"/>
      <c r="GYL194" s="180"/>
      <c r="GYM194" s="180"/>
      <c r="GYN194" s="75"/>
      <c r="GYO194" s="66"/>
      <c r="GYP194" s="180"/>
      <c r="GYQ194" s="180"/>
      <c r="GYR194" s="180"/>
      <c r="GYS194" s="180"/>
      <c r="GYT194" s="180"/>
      <c r="GYU194" s="75"/>
      <c r="GYV194" s="66"/>
      <c r="GYW194" s="180"/>
      <c r="GYX194" s="180"/>
      <c r="GYY194" s="180"/>
      <c r="GYZ194" s="180"/>
      <c r="GZA194" s="180"/>
      <c r="GZB194" s="75"/>
      <c r="GZC194" s="66"/>
      <c r="GZD194" s="180"/>
      <c r="GZE194" s="180"/>
      <c r="GZF194" s="180"/>
      <c r="GZG194" s="180"/>
      <c r="GZH194" s="180"/>
      <c r="GZI194" s="75"/>
      <c r="GZJ194" s="66"/>
      <c r="GZK194" s="180"/>
      <c r="GZL194" s="180"/>
      <c r="GZM194" s="180"/>
      <c r="GZN194" s="180"/>
      <c r="GZO194" s="180"/>
      <c r="GZP194" s="75"/>
      <c r="GZQ194" s="66"/>
      <c r="GZR194" s="180"/>
      <c r="GZS194" s="180"/>
      <c r="GZT194" s="180"/>
      <c r="GZU194" s="180"/>
      <c r="GZV194" s="180"/>
      <c r="GZW194" s="75"/>
      <c r="GZX194" s="66"/>
      <c r="GZY194" s="180"/>
      <c r="GZZ194" s="180"/>
      <c r="HAA194" s="180"/>
      <c r="HAB194" s="180"/>
      <c r="HAC194" s="180"/>
      <c r="HAD194" s="75"/>
      <c r="HAE194" s="66"/>
      <c r="HAF194" s="180"/>
      <c r="HAG194" s="180"/>
      <c r="HAH194" s="180"/>
      <c r="HAI194" s="180"/>
      <c r="HAJ194" s="180"/>
      <c r="HAK194" s="75"/>
      <c r="HAL194" s="66"/>
      <c r="HAM194" s="180"/>
      <c r="HAN194" s="180"/>
      <c r="HAO194" s="180"/>
      <c r="HAP194" s="180"/>
      <c r="HAQ194" s="180"/>
      <c r="HAR194" s="75"/>
      <c r="HAS194" s="66"/>
      <c r="HAT194" s="180"/>
      <c r="HAU194" s="180"/>
      <c r="HAV194" s="180"/>
      <c r="HAW194" s="180"/>
      <c r="HAX194" s="180"/>
      <c r="HAY194" s="75"/>
      <c r="HAZ194" s="66"/>
      <c r="HBA194" s="180"/>
      <c r="HBB194" s="180"/>
      <c r="HBC194" s="180"/>
      <c r="HBD194" s="180"/>
      <c r="HBE194" s="180"/>
      <c r="HBF194" s="75"/>
      <c r="HBG194" s="66"/>
      <c r="HBH194" s="180"/>
      <c r="HBI194" s="180"/>
      <c r="HBJ194" s="180"/>
      <c r="HBK194" s="180"/>
      <c r="HBL194" s="180"/>
      <c r="HBM194" s="75"/>
      <c r="HBN194" s="66"/>
      <c r="HBO194" s="180"/>
      <c r="HBP194" s="180"/>
      <c r="HBQ194" s="180"/>
      <c r="HBR194" s="180"/>
      <c r="HBS194" s="180"/>
      <c r="HBT194" s="75"/>
      <c r="HBU194" s="66"/>
      <c r="HBV194" s="180"/>
      <c r="HBW194" s="180"/>
      <c r="HBX194" s="180"/>
      <c r="HBY194" s="180"/>
      <c r="HBZ194" s="180"/>
      <c r="HCA194" s="75"/>
      <c r="HCB194" s="66"/>
      <c r="HCC194" s="180"/>
      <c r="HCD194" s="180"/>
      <c r="HCE194" s="180"/>
      <c r="HCF194" s="180"/>
      <c r="HCG194" s="180"/>
      <c r="HCH194" s="75"/>
      <c r="HCI194" s="66"/>
      <c r="HCJ194" s="180"/>
      <c r="HCK194" s="180"/>
      <c r="HCL194" s="180"/>
      <c r="HCM194" s="180"/>
      <c r="HCN194" s="180"/>
      <c r="HCO194" s="75"/>
      <c r="HCP194" s="66"/>
      <c r="HCQ194" s="180"/>
      <c r="HCR194" s="180"/>
      <c r="HCS194" s="180"/>
      <c r="HCT194" s="180"/>
      <c r="HCU194" s="180"/>
      <c r="HCV194" s="75"/>
      <c r="HCW194" s="66"/>
      <c r="HCX194" s="180"/>
      <c r="HCY194" s="180"/>
      <c r="HCZ194" s="180"/>
      <c r="HDA194" s="180"/>
      <c r="HDB194" s="180"/>
      <c r="HDC194" s="75"/>
      <c r="HDD194" s="66"/>
      <c r="HDE194" s="180"/>
      <c r="HDF194" s="180"/>
      <c r="HDG194" s="180"/>
      <c r="HDH194" s="180"/>
      <c r="HDI194" s="180"/>
      <c r="HDJ194" s="75"/>
      <c r="HDK194" s="66"/>
      <c r="HDL194" s="180"/>
      <c r="HDM194" s="180"/>
      <c r="HDN194" s="180"/>
      <c r="HDO194" s="180"/>
      <c r="HDP194" s="180"/>
      <c r="HDQ194" s="75"/>
      <c r="HDR194" s="66"/>
      <c r="HDS194" s="180"/>
      <c r="HDT194" s="180"/>
      <c r="HDU194" s="180"/>
      <c r="HDV194" s="180"/>
      <c r="HDW194" s="180"/>
      <c r="HDX194" s="75"/>
      <c r="HDY194" s="66"/>
      <c r="HDZ194" s="180"/>
      <c r="HEA194" s="180"/>
      <c r="HEB194" s="180"/>
      <c r="HEC194" s="180"/>
      <c r="HED194" s="180"/>
      <c r="HEE194" s="75"/>
      <c r="HEF194" s="66"/>
      <c r="HEG194" s="180"/>
      <c r="HEH194" s="180"/>
      <c r="HEI194" s="180"/>
      <c r="HEJ194" s="180"/>
      <c r="HEK194" s="180"/>
      <c r="HEL194" s="75"/>
      <c r="HEM194" s="66"/>
      <c r="HEN194" s="180"/>
      <c r="HEO194" s="180"/>
      <c r="HEP194" s="180"/>
      <c r="HEQ194" s="180"/>
      <c r="HER194" s="180"/>
      <c r="HES194" s="75"/>
      <c r="HET194" s="66"/>
      <c r="HEU194" s="180"/>
      <c r="HEV194" s="180"/>
      <c r="HEW194" s="180"/>
      <c r="HEX194" s="180"/>
      <c r="HEY194" s="180"/>
      <c r="HEZ194" s="75"/>
      <c r="HFA194" s="66"/>
      <c r="HFB194" s="180"/>
      <c r="HFC194" s="180"/>
      <c r="HFD194" s="180"/>
      <c r="HFE194" s="180"/>
      <c r="HFF194" s="180"/>
      <c r="HFG194" s="75"/>
      <c r="HFH194" s="66"/>
      <c r="HFI194" s="180"/>
      <c r="HFJ194" s="180"/>
      <c r="HFK194" s="180"/>
      <c r="HFL194" s="180"/>
      <c r="HFM194" s="180"/>
      <c r="HFN194" s="75"/>
      <c r="HFO194" s="66"/>
      <c r="HFP194" s="180"/>
      <c r="HFQ194" s="180"/>
      <c r="HFR194" s="180"/>
      <c r="HFS194" s="180"/>
      <c r="HFT194" s="180"/>
      <c r="HFU194" s="75"/>
      <c r="HFV194" s="66"/>
      <c r="HFW194" s="180"/>
      <c r="HFX194" s="180"/>
      <c r="HFY194" s="180"/>
      <c r="HFZ194" s="180"/>
      <c r="HGA194" s="180"/>
      <c r="HGB194" s="75"/>
      <c r="HGC194" s="66"/>
      <c r="HGD194" s="180"/>
      <c r="HGE194" s="180"/>
      <c r="HGF194" s="180"/>
      <c r="HGG194" s="180"/>
      <c r="HGH194" s="180"/>
      <c r="HGI194" s="75"/>
      <c r="HGJ194" s="66"/>
      <c r="HGK194" s="180"/>
      <c r="HGL194" s="180"/>
      <c r="HGM194" s="180"/>
      <c r="HGN194" s="180"/>
      <c r="HGO194" s="180"/>
      <c r="HGP194" s="75"/>
      <c r="HGQ194" s="66"/>
      <c r="HGR194" s="180"/>
      <c r="HGS194" s="180"/>
      <c r="HGT194" s="180"/>
      <c r="HGU194" s="180"/>
      <c r="HGV194" s="180"/>
      <c r="HGW194" s="75"/>
      <c r="HGX194" s="66"/>
      <c r="HGY194" s="180"/>
      <c r="HGZ194" s="180"/>
      <c r="HHA194" s="180"/>
      <c r="HHB194" s="180"/>
      <c r="HHC194" s="180"/>
      <c r="HHD194" s="75"/>
      <c r="HHE194" s="66"/>
      <c r="HHF194" s="180"/>
      <c r="HHG194" s="180"/>
      <c r="HHH194" s="180"/>
      <c r="HHI194" s="180"/>
      <c r="HHJ194" s="180"/>
      <c r="HHK194" s="75"/>
      <c r="HHL194" s="66"/>
      <c r="HHM194" s="180"/>
      <c r="HHN194" s="180"/>
      <c r="HHO194" s="180"/>
      <c r="HHP194" s="180"/>
      <c r="HHQ194" s="180"/>
      <c r="HHR194" s="75"/>
      <c r="HHS194" s="66"/>
      <c r="HHT194" s="180"/>
      <c r="HHU194" s="180"/>
      <c r="HHV194" s="180"/>
      <c r="HHW194" s="180"/>
      <c r="HHX194" s="180"/>
      <c r="HHY194" s="75"/>
      <c r="HHZ194" s="66"/>
      <c r="HIA194" s="180"/>
      <c r="HIB194" s="180"/>
      <c r="HIC194" s="180"/>
      <c r="HID194" s="180"/>
      <c r="HIE194" s="180"/>
      <c r="HIF194" s="75"/>
      <c r="HIG194" s="66"/>
      <c r="HIH194" s="180"/>
      <c r="HII194" s="180"/>
      <c r="HIJ194" s="180"/>
      <c r="HIK194" s="180"/>
      <c r="HIL194" s="180"/>
      <c r="HIM194" s="75"/>
      <c r="HIN194" s="66"/>
      <c r="HIO194" s="180"/>
      <c r="HIP194" s="180"/>
      <c r="HIQ194" s="180"/>
      <c r="HIR194" s="180"/>
      <c r="HIS194" s="180"/>
      <c r="HIT194" s="75"/>
      <c r="HIU194" s="66"/>
      <c r="HIV194" s="180"/>
      <c r="HIW194" s="180"/>
      <c r="HIX194" s="180"/>
      <c r="HIY194" s="180"/>
      <c r="HIZ194" s="180"/>
      <c r="HJA194" s="75"/>
      <c r="HJB194" s="66"/>
      <c r="HJC194" s="180"/>
      <c r="HJD194" s="180"/>
      <c r="HJE194" s="180"/>
      <c r="HJF194" s="180"/>
      <c r="HJG194" s="180"/>
      <c r="HJH194" s="75"/>
      <c r="HJI194" s="66"/>
      <c r="HJJ194" s="180"/>
      <c r="HJK194" s="180"/>
      <c r="HJL194" s="180"/>
      <c r="HJM194" s="180"/>
      <c r="HJN194" s="180"/>
      <c r="HJO194" s="75"/>
      <c r="HJP194" s="66"/>
      <c r="HJQ194" s="180"/>
      <c r="HJR194" s="180"/>
      <c r="HJS194" s="180"/>
      <c r="HJT194" s="180"/>
      <c r="HJU194" s="180"/>
      <c r="HJV194" s="75"/>
      <c r="HJW194" s="66"/>
      <c r="HJX194" s="180"/>
      <c r="HJY194" s="180"/>
      <c r="HJZ194" s="180"/>
      <c r="HKA194" s="180"/>
      <c r="HKB194" s="180"/>
      <c r="HKC194" s="75"/>
      <c r="HKD194" s="66"/>
      <c r="HKE194" s="180"/>
      <c r="HKF194" s="180"/>
      <c r="HKG194" s="180"/>
      <c r="HKH194" s="180"/>
      <c r="HKI194" s="180"/>
      <c r="HKJ194" s="75"/>
      <c r="HKK194" s="66"/>
      <c r="HKL194" s="180"/>
      <c r="HKM194" s="180"/>
      <c r="HKN194" s="180"/>
      <c r="HKO194" s="180"/>
      <c r="HKP194" s="180"/>
      <c r="HKQ194" s="75"/>
      <c r="HKR194" s="66"/>
      <c r="HKS194" s="180"/>
      <c r="HKT194" s="180"/>
      <c r="HKU194" s="180"/>
      <c r="HKV194" s="180"/>
      <c r="HKW194" s="180"/>
      <c r="HKX194" s="75"/>
      <c r="HKY194" s="66"/>
      <c r="HKZ194" s="180"/>
      <c r="HLA194" s="180"/>
      <c r="HLB194" s="180"/>
      <c r="HLC194" s="180"/>
      <c r="HLD194" s="180"/>
      <c r="HLE194" s="75"/>
      <c r="HLF194" s="66"/>
      <c r="HLG194" s="180"/>
      <c r="HLH194" s="180"/>
      <c r="HLI194" s="180"/>
      <c r="HLJ194" s="180"/>
      <c r="HLK194" s="180"/>
      <c r="HLL194" s="75"/>
      <c r="HLM194" s="66"/>
      <c r="HLN194" s="180"/>
      <c r="HLO194" s="180"/>
      <c r="HLP194" s="180"/>
      <c r="HLQ194" s="180"/>
      <c r="HLR194" s="180"/>
      <c r="HLS194" s="75"/>
      <c r="HLT194" s="66"/>
      <c r="HLU194" s="180"/>
      <c r="HLV194" s="180"/>
      <c r="HLW194" s="180"/>
      <c r="HLX194" s="180"/>
      <c r="HLY194" s="180"/>
      <c r="HLZ194" s="75"/>
      <c r="HMA194" s="66"/>
      <c r="HMB194" s="180"/>
      <c r="HMC194" s="180"/>
      <c r="HMD194" s="180"/>
      <c r="HME194" s="180"/>
      <c r="HMF194" s="180"/>
      <c r="HMG194" s="75"/>
      <c r="HMH194" s="66"/>
      <c r="HMI194" s="180"/>
      <c r="HMJ194" s="180"/>
      <c r="HMK194" s="180"/>
      <c r="HML194" s="180"/>
      <c r="HMM194" s="180"/>
      <c r="HMN194" s="75"/>
      <c r="HMO194" s="66"/>
      <c r="HMP194" s="180"/>
      <c r="HMQ194" s="180"/>
      <c r="HMR194" s="180"/>
      <c r="HMS194" s="180"/>
      <c r="HMT194" s="180"/>
      <c r="HMU194" s="75"/>
      <c r="HMV194" s="66"/>
      <c r="HMW194" s="180"/>
      <c r="HMX194" s="180"/>
      <c r="HMY194" s="180"/>
      <c r="HMZ194" s="180"/>
      <c r="HNA194" s="180"/>
      <c r="HNB194" s="75"/>
      <c r="HNC194" s="66"/>
      <c r="HND194" s="180"/>
      <c r="HNE194" s="180"/>
      <c r="HNF194" s="180"/>
      <c r="HNG194" s="180"/>
      <c r="HNH194" s="180"/>
      <c r="HNI194" s="75"/>
      <c r="HNJ194" s="66"/>
      <c r="HNK194" s="180"/>
      <c r="HNL194" s="180"/>
      <c r="HNM194" s="180"/>
      <c r="HNN194" s="180"/>
      <c r="HNO194" s="180"/>
      <c r="HNP194" s="75"/>
      <c r="HNQ194" s="66"/>
      <c r="HNR194" s="180"/>
      <c r="HNS194" s="180"/>
      <c r="HNT194" s="180"/>
      <c r="HNU194" s="180"/>
      <c r="HNV194" s="180"/>
      <c r="HNW194" s="75"/>
      <c r="HNX194" s="66"/>
      <c r="HNY194" s="180"/>
      <c r="HNZ194" s="180"/>
      <c r="HOA194" s="180"/>
      <c r="HOB194" s="180"/>
      <c r="HOC194" s="180"/>
      <c r="HOD194" s="75"/>
      <c r="HOE194" s="66"/>
      <c r="HOF194" s="180"/>
      <c r="HOG194" s="180"/>
      <c r="HOH194" s="180"/>
      <c r="HOI194" s="180"/>
      <c r="HOJ194" s="180"/>
      <c r="HOK194" s="75"/>
      <c r="HOL194" s="66"/>
      <c r="HOM194" s="180"/>
      <c r="HON194" s="180"/>
      <c r="HOO194" s="180"/>
      <c r="HOP194" s="180"/>
      <c r="HOQ194" s="180"/>
      <c r="HOR194" s="75"/>
      <c r="HOS194" s="66"/>
      <c r="HOT194" s="180"/>
      <c r="HOU194" s="180"/>
      <c r="HOV194" s="180"/>
      <c r="HOW194" s="180"/>
      <c r="HOX194" s="180"/>
      <c r="HOY194" s="75"/>
      <c r="HOZ194" s="66"/>
      <c r="HPA194" s="180"/>
      <c r="HPB194" s="180"/>
      <c r="HPC194" s="180"/>
      <c r="HPD194" s="180"/>
      <c r="HPE194" s="180"/>
      <c r="HPF194" s="75"/>
      <c r="HPG194" s="66"/>
      <c r="HPH194" s="180"/>
      <c r="HPI194" s="180"/>
      <c r="HPJ194" s="180"/>
      <c r="HPK194" s="180"/>
      <c r="HPL194" s="180"/>
      <c r="HPM194" s="75"/>
      <c r="HPN194" s="66"/>
      <c r="HPO194" s="180"/>
      <c r="HPP194" s="180"/>
      <c r="HPQ194" s="180"/>
      <c r="HPR194" s="180"/>
      <c r="HPS194" s="180"/>
      <c r="HPT194" s="75"/>
      <c r="HPU194" s="66"/>
      <c r="HPV194" s="180"/>
      <c r="HPW194" s="180"/>
      <c r="HPX194" s="180"/>
      <c r="HPY194" s="180"/>
      <c r="HPZ194" s="180"/>
      <c r="HQA194" s="75"/>
      <c r="HQB194" s="66"/>
      <c r="HQC194" s="180"/>
      <c r="HQD194" s="180"/>
      <c r="HQE194" s="180"/>
      <c r="HQF194" s="180"/>
      <c r="HQG194" s="180"/>
      <c r="HQH194" s="75"/>
      <c r="HQI194" s="66"/>
      <c r="HQJ194" s="180"/>
      <c r="HQK194" s="180"/>
      <c r="HQL194" s="180"/>
      <c r="HQM194" s="180"/>
      <c r="HQN194" s="180"/>
      <c r="HQO194" s="75"/>
      <c r="HQP194" s="66"/>
      <c r="HQQ194" s="180"/>
      <c r="HQR194" s="180"/>
      <c r="HQS194" s="180"/>
      <c r="HQT194" s="180"/>
      <c r="HQU194" s="180"/>
      <c r="HQV194" s="75"/>
      <c r="HQW194" s="66"/>
      <c r="HQX194" s="180"/>
      <c r="HQY194" s="180"/>
      <c r="HQZ194" s="180"/>
      <c r="HRA194" s="180"/>
      <c r="HRB194" s="180"/>
      <c r="HRC194" s="75"/>
      <c r="HRD194" s="66"/>
      <c r="HRE194" s="180"/>
      <c r="HRF194" s="180"/>
      <c r="HRG194" s="180"/>
      <c r="HRH194" s="180"/>
      <c r="HRI194" s="180"/>
      <c r="HRJ194" s="75"/>
      <c r="HRK194" s="66"/>
      <c r="HRL194" s="180"/>
      <c r="HRM194" s="180"/>
      <c r="HRN194" s="180"/>
      <c r="HRO194" s="180"/>
      <c r="HRP194" s="180"/>
      <c r="HRQ194" s="75"/>
      <c r="HRR194" s="66"/>
      <c r="HRS194" s="180"/>
      <c r="HRT194" s="180"/>
      <c r="HRU194" s="180"/>
      <c r="HRV194" s="180"/>
      <c r="HRW194" s="180"/>
      <c r="HRX194" s="75"/>
      <c r="HRY194" s="66"/>
      <c r="HRZ194" s="180"/>
      <c r="HSA194" s="180"/>
      <c r="HSB194" s="180"/>
      <c r="HSC194" s="180"/>
      <c r="HSD194" s="180"/>
      <c r="HSE194" s="75"/>
      <c r="HSF194" s="66"/>
      <c r="HSG194" s="180"/>
      <c r="HSH194" s="180"/>
      <c r="HSI194" s="180"/>
      <c r="HSJ194" s="180"/>
      <c r="HSK194" s="180"/>
      <c r="HSL194" s="75"/>
      <c r="HSM194" s="66"/>
      <c r="HSN194" s="180"/>
      <c r="HSO194" s="180"/>
      <c r="HSP194" s="180"/>
      <c r="HSQ194" s="180"/>
      <c r="HSR194" s="180"/>
      <c r="HSS194" s="75"/>
      <c r="HST194" s="66"/>
      <c r="HSU194" s="180"/>
      <c r="HSV194" s="180"/>
      <c r="HSW194" s="180"/>
      <c r="HSX194" s="180"/>
      <c r="HSY194" s="180"/>
      <c r="HSZ194" s="75"/>
      <c r="HTA194" s="66"/>
      <c r="HTB194" s="180"/>
      <c r="HTC194" s="180"/>
      <c r="HTD194" s="180"/>
      <c r="HTE194" s="180"/>
      <c r="HTF194" s="180"/>
      <c r="HTG194" s="75"/>
      <c r="HTH194" s="66"/>
      <c r="HTI194" s="180"/>
      <c r="HTJ194" s="180"/>
      <c r="HTK194" s="180"/>
      <c r="HTL194" s="180"/>
      <c r="HTM194" s="180"/>
      <c r="HTN194" s="75"/>
      <c r="HTO194" s="66"/>
      <c r="HTP194" s="180"/>
      <c r="HTQ194" s="180"/>
      <c r="HTR194" s="180"/>
      <c r="HTS194" s="180"/>
      <c r="HTT194" s="180"/>
      <c r="HTU194" s="75"/>
      <c r="HTV194" s="66"/>
      <c r="HTW194" s="180"/>
      <c r="HTX194" s="180"/>
      <c r="HTY194" s="180"/>
      <c r="HTZ194" s="180"/>
      <c r="HUA194" s="180"/>
      <c r="HUB194" s="75"/>
      <c r="HUC194" s="66"/>
      <c r="HUD194" s="180"/>
      <c r="HUE194" s="180"/>
      <c r="HUF194" s="180"/>
      <c r="HUG194" s="180"/>
      <c r="HUH194" s="180"/>
      <c r="HUI194" s="75"/>
      <c r="HUJ194" s="66"/>
      <c r="HUK194" s="180"/>
      <c r="HUL194" s="180"/>
      <c r="HUM194" s="180"/>
      <c r="HUN194" s="180"/>
      <c r="HUO194" s="180"/>
      <c r="HUP194" s="75"/>
      <c r="HUQ194" s="66"/>
      <c r="HUR194" s="180"/>
      <c r="HUS194" s="180"/>
      <c r="HUT194" s="180"/>
      <c r="HUU194" s="180"/>
      <c r="HUV194" s="180"/>
      <c r="HUW194" s="75"/>
      <c r="HUX194" s="66"/>
      <c r="HUY194" s="180"/>
      <c r="HUZ194" s="180"/>
      <c r="HVA194" s="180"/>
      <c r="HVB194" s="180"/>
      <c r="HVC194" s="180"/>
      <c r="HVD194" s="75"/>
      <c r="HVE194" s="66"/>
      <c r="HVF194" s="180"/>
      <c r="HVG194" s="180"/>
      <c r="HVH194" s="180"/>
      <c r="HVI194" s="180"/>
      <c r="HVJ194" s="180"/>
      <c r="HVK194" s="75"/>
      <c r="HVL194" s="66"/>
      <c r="HVM194" s="180"/>
      <c r="HVN194" s="180"/>
      <c r="HVO194" s="180"/>
      <c r="HVP194" s="180"/>
      <c r="HVQ194" s="180"/>
      <c r="HVR194" s="75"/>
      <c r="HVS194" s="66"/>
      <c r="HVT194" s="180"/>
      <c r="HVU194" s="180"/>
      <c r="HVV194" s="180"/>
      <c r="HVW194" s="180"/>
      <c r="HVX194" s="180"/>
      <c r="HVY194" s="75"/>
      <c r="HVZ194" s="66"/>
      <c r="HWA194" s="180"/>
      <c r="HWB194" s="180"/>
      <c r="HWC194" s="180"/>
      <c r="HWD194" s="180"/>
      <c r="HWE194" s="180"/>
      <c r="HWF194" s="75"/>
      <c r="HWG194" s="66"/>
      <c r="HWH194" s="180"/>
      <c r="HWI194" s="180"/>
      <c r="HWJ194" s="180"/>
      <c r="HWK194" s="180"/>
      <c r="HWL194" s="180"/>
      <c r="HWM194" s="75"/>
      <c r="HWN194" s="66"/>
      <c r="HWO194" s="180"/>
      <c r="HWP194" s="180"/>
      <c r="HWQ194" s="180"/>
      <c r="HWR194" s="180"/>
      <c r="HWS194" s="180"/>
      <c r="HWT194" s="75"/>
      <c r="HWU194" s="66"/>
      <c r="HWV194" s="180"/>
      <c r="HWW194" s="180"/>
      <c r="HWX194" s="180"/>
      <c r="HWY194" s="180"/>
      <c r="HWZ194" s="180"/>
      <c r="HXA194" s="75"/>
      <c r="HXB194" s="66"/>
      <c r="HXC194" s="180"/>
      <c r="HXD194" s="180"/>
      <c r="HXE194" s="180"/>
      <c r="HXF194" s="180"/>
      <c r="HXG194" s="180"/>
      <c r="HXH194" s="75"/>
      <c r="HXI194" s="66"/>
      <c r="HXJ194" s="180"/>
      <c r="HXK194" s="180"/>
      <c r="HXL194" s="180"/>
      <c r="HXM194" s="180"/>
      <c r="HXN194" s="180"/>
      <c r="HXO194" s="75"/>
      <c r="HXP194" s="66"/>
      <c r="HXQ194" s="180"/>
      <c r="HXR194" s="180"/>
      <c r="HXS194" s="180"/>
      <c r="HXT194" s="180"/>
      <c r="HXU194" s="180"/>
      <c r="HXV194" s="75"/>
      <c r="HXW194" s="66"/>
      <c r="HXX194" s="180"/>
      <c r="HXY194" s="180"/>
      <c r="HXZ194" s="180"/>
      <c r="HYA194" s="180"/>
      <c r="HYB194" s="180"/>
      <c r="HYC194" s="75"/>
      <c r="HYD194" s="66"/>
      <c r="HYE194" s="180"/>
      <c r="HYF194" s="180"/>
      <c r="HYG194" s="180"/>
      <c r="HYH194" s="180"/>
      <c r="HYI194" s="180"/>
      <c r="HYJ194" s="75"/>
      <c r="HYK194" s="66"/>
      <c r="HYL194" s="180"/>
      <c r="HYM194" s="180"/>
      <c r="HYN194" s="180"/>
      <c r="HYO194" s="180"/>
      <c r="HYP194" s="180"/>
      <c r="HYQ194" s="75"/>
      <c r="HYR194" s="66"/>
      <c r="HYS194" s="180"/>
      <c r="HYT194" s="180"/>
      <c r="HYU194" s="180"/>
      <c r="HYV194" s="180"/>
      <c r="HYW194" s="180"/>
      <c r="HYX194" s="75"/>
      <c r="HYY194" s="66"/>
      <c r="HYZ194" s="180"/>
      <c r="HZA194" s="180"/>
      <c r="HZB194" s="180"/>
      <c r="HZC194" s="180"/>
      <c r="HZD194" s="180"/>
      <c r="HZE194" s="75"/>
      <c r="HZF194" s="66"/>
      <c r="HZG194" s="180"/>
      <c r="HZH194" s="180"/>
      <c r="HZI194" s="180"/>
      <c r="HZJ194" s="180"/>
      <c r="HZK194" s="180"/>
      <c r="HZL194" s="75"/>
      <c r="HZM194" s="66"/>
      <c r="HZN194" s="180"/>
      <c r="HZO194" s="180"/>
      <c r="HZP194" s="180"/>
      <c r="HZQ194" s="180"/>
      <c r="HZR194" s="180"/>
      <c r="HZS194" s="75"/>
      <c r="HZT194" s="66"/>
      <c r="HZU194" s="180"/>
      <c r="HZV194" s="180"/>
      <c r="HZW194" s="180"/>
      <c r="HZX194" s="180"/>
      <c r="HZY194" s="180"/>
      <c r="HZZ194" s="75"/>
      <c r="IAA194" s="66"/>
      <c r="IAB194" s="180"/>
      <c r="IAC194" s="180"/>
      <c r="IAD194" s="180"/>
      <c r="IAE194" s="180"/>
      <c r="IAF194" s="180"/>
      <c r="IAG194" s="75"/>
      <c r="IAH194" s="66"/>
      <c r="IAI194" s="180"/>
      <c r="IAJ194" s="180"/>
      <c r="IAK194" s="180"/>
      <c r="IAL194" s="180"/>
      <c r="IAM194" s="180"/>
      <c r="IAN194" s="75"/>
      <c r="IAO194" s="66"/>
      <c r="IAP194" s="180"/>
      <c r="IAQ194" s="180"/>
      <c r="IAR194" s="180"/>
      <c r="IAS194" s="180"/>
      <c r="IAT194" s="180"/>
      <c r="IAU194" s="75"/>
      <c r="IAV194" s="66"/>
      <c r="IAW194" s="180"/>
      <c r="IAX194" s="180"/>
      <c r="IAY194" s="180"/>
      <c r="IAZ194" s="180"/>
      <c r="IBA194" s="180"/>
      <c r="IBB194" s="75"/>
      <c r="IBC194" s="66"/>
      <c r="IBD194" s="180"/>
      <c r="IBE194" s="180"/>
      <c r="IBF194" s="180"/>
      <c r="IBG194" s="180"/>
      <c r="IBH194" s="180"/>
      <c r="IBI194" s="75"/>
      <c r="IBJ194" s="66"/>
      <c r="IBK194" s="180"/>
      <c r="IBL194" s="180"/>
      <c r="IBM194" s="180"/>
      <c r="IBN194" s="180"/>
      <c r="IBO194" s="180"/>
      <c r="IBP194" s="75"/>
      <c r="IBQ194" s="66"/>
      <c r="IBR194" s="180"/>
      <c r="IBS194" s="180"/>
      <c r="IBT194" s="180"/>
      <c r="IBU194" s="180"/>
      <c r="IBV194" s="180"/>
      <c r="IBW194" s="75"/>
      <c r="IBX194" s="66"/>
      <c r="IBY194" s="180"/>
      <c r="IBZ194" s="180"/>
      <c r="ICA194" s="180"/>
      <c r="ICB194" s="180"/>
      <c r="ICC194" s="180"/>
      <c r="ICD194" s="75"/>
      <c r="ICE194" s="66"/>
      <c r="ICF194" s="180"/>
      <c r="ICG194" s="180"/>
      <c r="ICH194" s="180"/>
      <c r="ICI194" s="180"/>
      <c r="ICJ194" s="180"/>
      <c r="ICK194" s="75"/>
      <c r="ICL194" s="66"/>
      <c r="ICM194" s="180"/>
      <c r="ICN194" s="180"/>
      <c r="ICO194" s="180"/>
      <c r="ICP194" s="180"/>
      <c r="ICQ194" s="180"/>
      <c r="ICR194" s="75"/>
      <c r="ICS194" s="66"/>
      <c r="ICT194" s="180"/>
      <c r="ICU194" s="180"/>
      <c r="ICV194" s="180"/>
      <c r="ICW194" s="180"/>
      <c r="ICX194" s="180"/>
      <c r="ICY194" s="75"/>
      <c r="ICZ194" s="66"/>
      <c r="IDA194" s="180"/>
      <c r="IDB194" s="180"/>
      <c r="IDC194" s="180"/>
      <c r="IDD194" s="180"/>
      <c r="IDE194" s="180"/>
      <c r="IDF194" s="75"/>
      <c r="IDG194" s="66"/>
      <c r="IDH194" s="180"/>
      <c r="IDI194" s="180"/>
      <c r="IDJ194" s="180"/>
      <c r="IDK194" s="180"/>
      <c r="IDL194" s="180"/>
      <c r="IDM194" s="75"/>
      <c r="IDN194" s="66"/>
      <c r="IDO194" s="180"/>
      <c r="IDP194" s="180"/>
      <c r="IDQ194" s="180"/>
      <c r="IDR194" s="180"/>
      <c r="IDS194" s="180"/>
      <c r="IDT194" s="75"/>
      <c r="IDU194" s="66"/>
      <c r="IDV194" s="180"/>
      <c r="IDW194" s="180"/>
      <c r="IDX194" s="180"/>
      <c r="IDY194" s="180"/>
      <c r="IDZ194" s="180"/>
      <c r="IEA194" s="75"/>
      <c r="IEB194" s="66"/>
      <c r="IEC194" s="180"/>
      <c r="IED194" s="180"/>
      <c r="IEE194" s="180"/>
      <c r="IEF194" s="180"/>
      <c r="IEG194" s="180"/>
      <c r="IEH194" s="75"/>
      <c r="IEI194" s="66"/>
      <c r="IEJ194" s="180"/>
      <c r="IEK194" s="180"/>
      <c r="IEL194" s="180"/>
      <c r="IEM194" s="180"/>
      <c r="IEN194" s="180"/>
      <c r="IEO194" s="75"/>
      <c r="IEP194" s="66"/>
      <c r="IEQ194" s="180"/>
      <c r="IER194" s="180"/>
      <c r="IES194" s="180"/>
      <c r="IET194" s="180"/>
      <c r="IEU194" s="180"/>
      <c r="IEV194" s="75"/>
      <c r="IEW194" s="66"/>
      <c r="IEX194" s="180"/>
      <c r="IEY194" s="180"/>
      <c r="IEZ194" s="180"/>
      <c r="IFA194" s="180"/>
      <c r="IFB194" s="180"/>
      <c r="IFC194" s="75"/>
      <c r="IFD194" s="66"/>
      <c r="IFE194" s="180"/>
      <c r="IFF194" s="180"/>
      <c r="IFG194" s="180"/>
      <c r="IFH194" s="180"/>
      <c r="IFI194" s="180"/>
      <c r="IFJ194" s="75"/>
      <c r="IFK194" s="66"/>
      <c r="IFL194" s="180"/>
      <c r="IFM194" s="180"/>
      <c r="IFN194" s="180"/>
      <c r="IFO194" s="180"/>
      <c r="IFP194" s="180"/>
      <c r="IFQ194" s="75"/>
      <c r="IFR194" s="66"/>
      <c r="IFS194" s="180"/>
      <c r="IFT194" s="180"/>
      <c r="IFU194" s="180"/>
      <c r="IFV194" s="180"/>
      <c r="IFW194" s="180"/>
      <c r="IFX194" s="75"/>
      <c r="IFY194" s="66"/>
      <c r="IFZ194" s="180"/>
      <c r="IGA194" s="180"/>
      <c r="IGB194" s="180"/>
      <c r="IGC194" s="180"/>
      <c r="IGD194" s="180"/>
      <c r="IGE194" s="75"/>
      <c r="IGF194" s="66"/>
      <c r="IGG194" s="180"/>
      <c r="IGH194" s="180"/>
      <c r="IGI194" s="180"/>
      <c r="IGJ194" s="180"/>
      <c r="IGK194" s="180"/>
      <c r="IGL194" s="75"/>
      <c r="IGM194" s="66"/>
      <c r="IGN194" s="180"/>
      <c r="IGO194" s="180"/>
      <c r="IGP194" s="180"/>
      <c r="IGQ194" s="180"/>
      <c r="IGR194" s="180"/>
      <c r="IGS194" s="75"/>
      <c r="IGT194" s="66"/>
      <c r="IGU194" s="180"/>
      <c r="IGV194" s="180"/>
      <c r="IGW194" s="180"/>
      <c r="IGX194" s="180"/>
      <c r="IGY194" s="180"/>
      <c r="IGZ194" s="75"/>
      <c r="IHA194" s="66"/>
      <c r="IHB194" s="180"/>
      <c r="IHC194" s="180"/>
      <c r="IHD194" s="180"/>
      <c r="IHE194" s="180"/>
      <c r="IHF194" s="180"/>
      <c r="IHG194" s="75"/>
      <c r="IHH194" s="66"/>
      <c r="IHI194" s="180"/>
      <c r="IHJ194" s="180"/>
      <c r="IHK194" s="180"/>
      <c r="IHL194" s="180"/>
      <c r="IHM194" s="180"/>
      <c r="IHN194" s="75"/>
      <c r="IHO194" s="66"/>
      <c r="IHP194" s="180"/>
      <c r="IHQ194" s="180"/>
      <c r="IHR194" s="180"/>
      <c r="IHS194" s="180"/>
      <c r="IHT194" s="180"/>
      <c r="IHU194" s="75"/>
      <c r="IHV194" s="66"/>
      <c r="IHW194" s="180"/>
      <c r="IHX194" s="180"/>
      <c r="IHY194" s="180"/>
      <c r="IHZ194" s="180"/>
      <c r="IIA194" s="180"/>
      <c r="IIB194" s="75"/>
      <c r="IIC194" s="66"/>
      <c r="IID194" s="180"/>
      <c r="IIE194" s="180"/>
      <c r="IIF194" s="180"/>
      <c r="IIG194" s="180"/>
      <c r="IIH194" s="180"/>
      <c r="III194" s="75"/>
      <c r="IIJ194" s="66"/>
      <c r="IIK194" s="180"/>
      <c r="IIL194" s="180"/>
      <c r="IIM194" s="180"/>
      <c r="IIN194" s="180"/>
      <c r="IIO194" s="180"/>
      <c r="IIP194" s="75"/>
      <c r="IIQ194" s="66"/>
      <c r="IIR194" s="180"/>
      <c r="IIS194" s="180"/>
      <c r="IIT194" s="180"/>
      <c r="IIU194" s="180"/>
      <c r="IIV194" s="180"/>
      <c r="IIW194" s="75"/>
      <c r="IIX194" s="66"/>
      <c r="IIY194" s="180"/>
      <c r="IIZ194" s="180"/>
      <c r="IJA194" s="180"/>
      <c r="IJB194" s="180"/>
      <c r="IJC194" s="180"/>
      <c r="IJD194" s="75"/>
      <c r="IJE194" s="66"/>
      <c r="IJF194" s="180"/>
      <c r="IJG194" s="180"/>
      <c r="IJH194" s="180"/>
      <c r="IJI194" s="180"/>
      <c r="IJJ194" s="180"/>
      <c r="IJK194" s="75"/>
      <c r="IJL194" s="66"/>
      <c r="IJM194" s="180"/>
      <c r="IJN194" s="180"/>
      <c r="IJO194" s="180"/>
      <c r="IJP194" s="180"/>
      <c r="IJQ194" s="180"/>
      <c r="IJR194" s="75"/>
      <c r="IJS194" s="66"/>
      <c r="IJT194" s="180"/>
      <c r="IJU194" s="180"/>
      <c r="IJV194" s="180"/>
      <c r="IJW194" s="180"/>
      <c r="IJX194" s="180"/>
      <c r="IJY194" s="75"/>
      <c r="IJZ194" s="66"/>
      <c r="IKA194" s="180"/>
      <c r="IKB194" s="180"/>
      <c r="IKC194" s="180"/>
      <c r="IKD194" s="180"/>
      <c r="IKE194" s="180"/>
      <c r="IKF194" s="75"/>
      <c r="IKG194" s="66"/>
      <c r="IKH194" s="180"/>
      <c r="IKI194" s="180"/>
      <c r="IKJ194" s="180"/>
      <c r="IKK194" s="180"/>
      <c r="IKL194" s="180"/>
      <c r="IKM194" s="75"/>
      <c r="IKN194" s="66"/>
      <c r="IKO194" s="180"/>
      <c r="IKP194" s="180"/>
      <c r="IKQ194" s="180"/>
      <c r="IKR194" s="180"/>
      <c r="IKS194" s="180"/>
      <c r="IKT194" s="75"/>
      <c r="IKU194" s="66"/>
      <c r="IKV194" s="180"/>
      <c r="IKW194" s="180"/>
      <c r="IKX194" s="180"/>
      <c r="IKY194" s="180"/>
      <c r="IKZ194" s="180"/>
      <c r="ILA194" s="75"/>
      <c r="ILB194" s="66"/>
      <c r="ILC194" s="180"/>
      <c r="ILD194" s="180"/>
      <c r="ILE194" s="180"/>
      <c r="ILF194" s="180"/>
      <c r="ILG194" s="180"/>
      <c r="ILH194" s="75"/>
      <c r="ILI194" s="66"/>
      <c r="ILJ194" s="180"/>
      <c r="ILK194" s="180"/>
      <c r="ILL194" s="180"/>
      <c r="ILM194" s="180"/>
      <c r="ILN194" s="180"/>
      <c r="ILO194" s="75"/>
      <c r="ILP194" s="66"/>
      <c r="ILQ194" s="180"/>
      <c r="ILR194" s="180"/>
      <c r="ILS194" s="180"/>
      <c r="ILT194" s="180"/>
      <c r="ILU194" s="180"/>
      <c r="ILV194" s="75"/>
      <c r="ILW194" s="66"/>
      <c r="ILX194" s="180"/>
      <c r="ILY194" s="180"/>
      <c r="ILZ194" s="180"/>
      <c r="IMA194" s="180"/>
      <c r="IMB194" s="180"/>
      <c r="IMC194" s="75"/>
      <c r="IMD194" s="66"/>
      <c r="IME194" s="180"/>
      <c r="IMF194" s="180"/>
      <c r="IMG194" s="180"/>
      <c r="IMH194" s="180"/>
      <c r="IMI194" s="180"/>
      <c r="IMJ194" s="75"/>
      <c r="IMK194" s="66"/>
      <c r="IML194" s="180"/>
      <c r="IMM194" s="180"/>
      <c r="IMN194" s="180"/>
      <c r="IMO194" s="180"/>
      <c r="IMP194" s="180"/>
      <c r="IMQ194" s="75"/>
      <c r="IMR194" s="66"/>
      <c r="IMS194" s="180"/>
      <c r="IMT194" s="180"/>
      <c r="IMU194" s="180"/>
      <c r="IMV194" s="180"/>
      <c r="IMW194" s="180"/>
      <c r="IMX194" s="75"/>
      <c r="IMY194" s="66"/>
      <c r="IMZ194" s="180"/>
      <c r="INA194" s="180"/>
      <c r="INB194" s="180"/>
      <c r="INC194" s="180"/>
      <c r="IND194" s="180"/>
      <c r="INE194" s="75"/>
      <c r="INF194" s="66"/>
      <c r="ING194" s="180"/>
      <c r="INH194" s="180"/>
      <c r="INI194" s="180"/>
      <c r="INJ194" s="180"/>
      <c r="INK194" s="180"/>
      <c r="INL194" s="75"/>
      <c r="INM194" s="66"/>
      <c r="INN194" s="180"/>
      <c r="INO194" s="180"/>
      <c r="INP194" s="180"/>
      <c r="INQ194" s="180"/>
      <c r="INR194" s="180"/>
      <c r="INS194" s="75"/>
      <c r="INT194" s="66"/>
      <c r="INU194" s="180"/>
      <c r="INV194" s="180"/>
      <c r="INW194" s="180"/>
      <c r="INX194" s="180"/>
      <c r="INY194" s="180"/>
      <c r="INZ194" s="75"/>
      <c r="IOA194" s="66"/>
      <c r="IOB194" s="180"/>
      <c r="IOC194" s="180"/>
      <c r="IOD194" s="180"/>
      <c r="IOE194" s="180"/>
      <c r="IOF194" s="180"/>
      <c r="IOG194" s="75"/>
      <c r="IOH194" s="66"/>
      <c r="IOI194" s="180"/>
      <c r="IOJ194" s="180"/>
      <c r="IOK194" s="180"/>
      <c r="IOL194" s="180"/>
      <c r="IOM194" s="180"/>
      <c r="ION194" s="75"/>
      <c r="IOO194" s="66"/>
      <c r="IOP194" s="180"/>
      <c r="IOQ194" s="180"/>
      <c r="IOR194" s="180"/>
      <c r="IOS194" s="180"/>
      <c r="IOT194" s="180"/>
      <c r="IOU194" s="75"/>
      <c r="IOV194" s="66"/>
      <c r="IOW194" s="180"/>
      <c r="IOX194" s="180"/>
      <c r="IOY194" s="180"/>
      <c r="IOZ194" s="180"/>
      <c r="IPA194" s="180"/>
      <c r="IPB194" s="75"/>
      <c r="IPC194" s="66"/>
      <c r="IPD194" s="180"/>
      <c r="IPE194" s="180"/>
      <c r="IPF194" s="180"/>
      <c r="IPG194" s="180"/>
      <c r="IPH194" s="180"/>
      <c r="IPI194" s="75"/>
      <c r="IPJ194" s="66"/>
      <c r="IPK194" s="180"/>
      <c r="IPL194" s="180"/>
      <c r="IPM194" s="180"/>
      <c r="IPN194" s="180"/>
      <c r="IPO194" s="180"/>
      <c r="IPP194" s="75"/>
      <c r="IPQ194" s="66"/>
      <c r="IPR194" s="180"/>
      <c r="IPS194" s="180"/>
      <c r="IPT194" s="180"/>
      <c r="IPU194" s="180"/>
      <c r="IPV194" s="180"/>
      <c r="IPW194" s="75"/>
      <c r="IPX194" s="66"/>
      <c r="IPY194" s="180"/>
      <c r="IPZ194" s="180"/>
      <c r="IQA194" s="180"/>
      <c r="IQB194" s="180"/>
      <c r="IQC194" s="180"/>
      <c r="IQD194" s="75"/>
      <c r="IQE194" s="66"/>
      <c r="IQF194" s="180"/>
      <c r="IQG194" s="180"/>
      <c r="IQH194" s="180"/>
      <c r="IQI194" s="180"/>
      <c r="IQJ194" s="180"/>
      <c r="IQK194" s="75"/>
      <c r="IQL194" s="66"/>
      <c r="IQM194" s="180"/>
      <c r="IQN194" s="180"/>
      <c r="IQO194" s="180"/>
      <c r="IQP194" s="180"/>
      <c r="IQQ194" s="180"/>
      <c r="IQR194" s="75"/>
      <c r="IQS194" s="66"/>
      <c r="IQT194" s="180"/>
      <c r="IQU194" s="180"/>
      <c r="IQV194" s="180"/>
      <c r="IQW194" s="180"/>
      <c r="IQX194" s="180"/>
      <c r="IQY194" s="75"/>
      <c r="IQZ194" s="66"/>
      <c r="IRA194" s="180"/>
      <c r="IRB194" s="180"/>
      <c r="IRC194" s="180"/>
      <c r="IRD194" s="180"/>
      <c r="IRE194" s="180"/>
      <c r="IRF194" s="75"/>
      <c r="IRG194" s="66"/>
      <c r="IRH194" s="180"/>
      <c r="IRI194" s="180"/>
      <c r="IRJ194" s="180"/>
      <c r="IRK194" s="180"/>
      <c r="IRL194" s="180"/>
      <c r="IRM194" s="75"/>
      <c r="IRN194" s="66"/>
      <c r="IRO194" s="180"/>
      <c r="IRP194" s="180"/>
      <c r="IRQ194" s="180"/>
      <c r="IRR194" s="180"/>
      <c r="IRS194" s="180"/>
      <c r="IRT194" s="75"/>
      <c r="IRU194" s="66"/>
      <c r="IRV194" s="180"/>
      <c r="IRW194" s="180"/>
      <c r="IRX194" s="180"/>
      <c r="IRY194" s="180"/>
      <c r="IRZ194" s="180"/>
      <c r="ISA194" s="75"/>
      <c r="ISB194" s="66"/>
      <c r="ISC194" s="180"/>
      <c r="ISD194" s="180"/>
      <c r="ISE194" s="180"/>
      <c r="ISF194" s="180"/>
      <c r="ISG194" s="180"/>
      <c r="ISH194" s="75"/>
      <c r="ISI194" s="66"/>
      <c r="ISJ194" s="180"/>
      <c r="ISK194" s="180"/>
      <c r="ISL194" s="180"/>
      <c r="ISM194" s="180"/>
      <c r="ISN194" s="180"/>
      <c r="ISO194" s="75"/>
      <c r="ISP194" s="66"/>
      <c r="ISQ194" s="180"/>
      <c r="ISR194" s="180"/>
      <c r="ISS194" s="180"/>
      <c r="IST194" s="180"/>
      <c r="ISU194" s="180"/>
      <c r="ISV194" s="75"/>
      <c r="ISW194" s="66"/>
      <c r="ISX194" s="180"/>
      <c r="ISY194" s="180"/>
      <c r="ISZ194" s="180"/>
      <c r="ITA194" s="180"/>
      <c r="ITB194" s="180"/>
      <c r="ITC194" s="75"/>
      <c r="ITD194" s="66"/>
      <c r="ITE194" s="180"/>
      <c r="ITF194" s="180"/>
      <c r="ITG194" s="180"/>
      <c r="ITH194" s="180"/>
      <c r="ITI194" s="180"/>
      <c r="ITJ194" s="75"/>
      <c r="ITK194" s="66"/>
      <c r="ITL194" s="180"/>
      <c r="ITM194" s="180"/>
      <c r="ITN194" s="180"/>
      <c r="ITO194" s="180"/>
      <c r="ITP194" s="180"/>
      <c r="ITQ194" s="75"/>
      <c r="ITR194" s="66"/>
      <c r="ITS194" s="180"/>
      <c r="ITT194" s="180"/>
      <c r="ITU194" s="180"/>
      <c r="ITV194" s="180"/>
      <c r="ITW194" s="180"/>
      <c r="ITX194" s="75"/>
      <c r="ITY194" s="66"/>
      <c r="ITZ194" s="180"/>
      <c r="IUA194" s="180"/>
      <c r="IUB194" s="180"/>
      <c r="IUC194" s="180"/>
      <c r="IUD194" s="180"/>
      <c r="IUE194" s="75"/>
      <c r="IUF194" s="66"/>
      <c r="IUG194" s="180"/>
      <c r="IUH194" s="180"/>
      <c r="IUI194" s="180"/>
      <c r="IUJ194" s="180"/>
      <c r="IUK194" s="180"/>
      <c r="IUL194" s="75"/>
      <c r="IUM194" s="66"/>
      <c r="IUN194" s="180"/>
      <c r="IUO194" s="180"/>
      <c r="IUP194" s="180"/>
      <c r="IUQ194" s="180"/>
      <c r="IUR194" s="180"/>
      <c r="IUS194" s="75"/>
      <c r="IUT194" s="66"/>
      <c r="IUU194" s="180"/>
      <c r="IUV194" s="180"/>
      <c r="IUW194" s="180"/>
      <c r="IUX194" s="180"/>
      <c r="IUY194" s="180"/>
      <c r="IUZ194" s="75"/>
      <c r="IVA194" s="66"/>
      <c r="IVB194" s="180"/>
      <c r="IVC194" s="180"/>
      <c r="IVD194" s="180"/>
      <c r="IVE194" s="180"/>
      <c r="IVF194" s="180"/>
      <c r="IVG194" s="75"/>
      <c r="IVH194" s="66"/>
      <c r="IVI194" s="180"/>
      <c r="IVJ194" s="180"/>
      <c r="IVK194" s="180"/>
      <c r="IVL194" s="180"/>
      <c r="IVM194" s="180"/>
      <c r="IVN194" s="75"/>
      <c r="IVO194" s="66"/>
      <c r="IVP194" s="180"/>
      <c r="IVQ194" s="180"/>
      <c r="IVR194" s="180"/>
      <c r="IVS194" s="180"/>
      <c r="IVT194" s="180"/>
      <c r="IVU194" s="75"/>
      <c r="IVV194" s="66"/>
      <c r="IVW194" s="180"/>
      <c r="IVX194" s="180"/>
      <c r="IVY194" s="180"/>
      <c r="IVZ194" s="180"/>
      <c r="IWA194" s="180"/>
      <c r="IWB194" s="75"/>
      <c r="IWC194" s="66"/>
      <c r="IWD194" s="180"/>
      <c r="IWE194" s="180"/>
      <c r="IWF194" s="180"/>
      <c r="IWG194" s="180"/>
      <c r="IWH194" s="180"/>
      <c r="IWI194" s="75"/>
      <c r="IWJ194" s="66"/>
      <c r="IWK194" s="180"/>
      <c r="IWL194" s="180"/>
      <c r="IWM194" s="180"/>
      <c r="IWN194" s="180"/>
      <c r="IWO194" s="180"/>
      <c r="IWP194" s="75"/>
      <c r="IWQ194" s="66"/>
      <c r="IWR194" s="180"/>
      <c r="IWS194" s="180"/>
      <c r="IWT194" s="180"/>
      <c r="IWU194" s="180"/>
      <c r="IWV194" s="180"/>
      <c r="IWW194" s="75"/>
      <c r="IWX194" s="66"/>
      <c r="IWY194" s="180"/>
      <c r="IWZ194" s="180"/>
      <c r="IXA194" s="180"/>
      <c r="IXB194" s="180"/>
      <c r="IXC194" s="180"/>
      <c r="IXD194" s="75"/>
      <c r="IXE194" s="66"/>
      <c r="IXF194" s="180"/>
      <c r="IXG194" s="180"/>
      <c r="IXH194" s="180"/>
      <c r="IXI194" s="180"/>
      <c r="IXJ194" s="180"/>
      <c r="IXK194" s="75"/>
      <c r="IXL194" s="66"/>
      <c r="IXM194" s="180"/>
      <c r="IXN194" s="180"/>
      <c r="IXO194" s="180"/>
      <c r="IXP194" s="180"/>
      <c r="IXQ194" s="180"/>
      <c r="IXR194" s="75"/>
      <c r="IXS194" s="66"/>
      <c r="IXT194" s="180"/>
      <c r="IXU194" s="180"/>
      <c r="IXV194" s="180"/>
      <c r="IXW194" s="180"/>
      <c r="IXX194" s="180"/>
      <c r="IXY194" s="75"/>
      <c r="IXZ194" s="66"/>
      <c r="IYA194" s="180"/>
      <c r="IYB194" s="180"/>
      <c r="IYC194" s="180"/>
      <c r="IYD194" s="180"/>
      <c r="IYE194" s="180"/>
      <c r="IYF194" s="75"/>
      <c r="IYG194" s="66"/>
      <c r="IYH194" s="180"/>
      <c r="IYI194" s="180"/>
      <c r="IYJ194" s="180"/>
      <c r="IYK194" s="180"/>
      <c r="IYL194" s="180"/>
      <c r="IYM194" s="75"/>
      <c r="IYN194" s="66"/>
      <c r="IYO194" s="180"/>
      <c r="IYP194" s="180"/>
      <c r="IYQ194" s="180"/>
      <c r="IYR194" s="180"/>
      <c r="IYS194" s="180"/>
      <c r="IYT194" s="75"/>
      <c r="IYU194" s="66"/>
      <c r="IYV194" s="180"/>
      <c r="IYW194" s="180"/>
      <c r="IYX194" s="180"/>
      <c r="IYY194" s="180"/>
      <c r="IYZ194" s="180"/>
      <c r="IZA194" s="75"/>
      <c r="IZB194" s="66"/>
      <c r="IZC194" s="180"/>
      <c r="IZD194" s="180"/>
      <c r="IZE194" s="180"/>
      <c r="IZF194" s="180"/>
      <c r="IZG194" s="180"/>
      <c r="IZH194" s="75"/>
      <c r="IZI194" s="66"/>
      <c r="IZJ194" s="180"/>
      <c r="IZK194" s="180"/>
      <c r="IZL194" s="180"/>
      <c r="IZM194" s="180"/>
      <c r="IZN194" s="180"/>
      <c r="IZO194" s="75"/>
      <c r="IZP194" s="66"/>
      <c r="IZQ194" s="180"/>
      <c r="IZR194" s="180"/>
      <c r="IZS194" s="180"/>
      <c r="IZT194" s="180"/>
      <c r="IZU194" s="180"/>
      <c r="IZV194" s="75"/>
      <c r="IZW194" s="66"/>
      <c r="IZX194" s="180"/>
      <c r="IZY194" s="180"/>
      <c r="IZZ194" s="180"/>
      <c r="JAA194" s="180"/>
      <c r="JAB194" s="180"/>
      <c r="JAC194" s="75"/>
      <c r="JAD194" s="66"/>
      <c r="JAE194" s="180"/>
      <c r="JAF194" s="180"/>
      <c r="JAG194" s="180"/>
      <c r="JAH194" s="180"/>
      <c r="JAI194" s="180"/>
      <c r="JAJ194" s="75"/>
      <c r="JAK194" s="66"/>
      <c r="JAL194" s="180"/>
      <c r="JAM194" s="180"/>
      <c r="JAN194" s="180"/>
      <c r="JAO194" s="180"/>
      <c r="JAP194" s="180"/>
      <c r="JAQ194" s="75"/>
      <c r="JAR194" s="66"/>
      <c r="JAS194" s="180"/>
      <c r="JAT194" s="180"/>
      <c r="JAU194" s="180"/>
      <c r="JAV194" s="180"/>
      <c r="JAW194" s="180"/>
      <c r="JAX194" s="75"/>
      <c r="JAY194" s="66"/>
      <c r="JAZ194" s="180"/>
      <c r="JBA194" s="180"/>
      <c r="JBB194" s="180"/>
      <c r="JBC194" s="180"/>
      <c r="JBD194" s="180"/>
      <c r="JBE194" s="75"/>
      <c r="JBF194" s="66"/>
      <c r="JBG194" s="180"/>
      <c r="JBH194" s="180"/>
      <c r="JBI194" s="180"/>
      <c r="JBJ194" s="180"/>
      <c r="JBK194" s="180"/>
      <c r="JBL194" s="75"/>
      <c r="JBM194" s="66"/>
      <c r="JBN194" s="180"/>
      <c r="JBO194" s="180"/>
      <c r="JBP194" s="180"/>
      <c r="JBQ194" s="180"/>
      <c r="JBR194" s="180"/>
      <c r="JBS194" s="75"/>
      <c r="JBT194" s="66"/>
      <c r="JBU194" s="180"/>
      <c r="JBV194" s="180"/>
      <c r="JBW194" s="180"/>
      <c r="JBX194" s="180"/>
      <c r="JBY194" s="180"/>
      <c r="JBZ194" s="75"/>
      <c r="JCA194" s="66"/>
      <c r="JCB194" s="180"/>
      <c r="JCC194" s="180"/>
      <c r="JCD194" s="180"/>
      <c r="JCE194" s="180"/>
      <c r="JCF194" s="180"/>
      <c r="JCG194" s="75"/>
      <c r="JCH194" s="66"/>
      <c r="JCI194" s="180"/>
      <c r="JCJ194" s="180"/>
      <c r="JCK194" s="180"/>
      <c r="JCL194" s="180"/>
      <c r="JCM194" s="180"/>
      <c r="JCN194" s="75"/>
      <c r="JCO194" s="66"/>
      <c r="JCP194" s="180"/>
      <c r="JCQ194" s="180"/>
      <c r="JCR194" s="180"/>
      <c r="JCS194" s="180"/>
      <c r="JCT194" s="180"/>
      <c r="JCU194" s="75"/>
      <c r="JCV194" s="66"/>
      <c r="JCW194" s="180"/>
      <c r="JCX194" s="180"/>
      <c r="JCY194" s="180"/>
      <c r="JCZ194" s="180"/>
      <c r="JDA194" s="180"/>
      <c r="JDB194" s="75"/>
      <c r="JDC194" s="66"/>
      <c r="JDD194" s="180"/>
      <c r="JDE194" s="180"/>
      <c r="JDF194" s="180"/>
      <c r="JDG194" s="180"/>
      <c r="JDH194" s="180"/>
      <c r="JDI194" s="75"/>
      <c r="JDJ194" s="66"/>
      <c r="JDK194" s="180"/>
      <c r="JDL194" s="180"/>
      <c r="JDM194" s="180"/>
      <c r="JDN194" s="180"/>
      <c r="JDO194" s="180"/>
      <c r="JDP194" s="75"/>
      <c r="JDQ194" s="66"/>
      <c r="JDR194" s="180"/>
      <c r="JDS194" s="180"/>
      <c r="JDT194" s="180"/>
      <c r="JDU194" s="180"/>
      <c r="JDV194" s="180"/>
      <c r="JDW194" s="75"/>
      <c r="JDX194" s="66"/>
      <c r="JDY194" s="180"/>
      <c r="JDZ194" s="180"/>
      <c r="JEA194" s="180"/>
      <c r="JEB194" s="180"/>
      <c r="JEC194" s="180"/>
      <c r="JED194" s="75"/>
      <c r="JEE194" s="66"/>
      <c r="JEF194" s="180"/>
      <c r="JEG194" s="180"/>
      <c r="JEH194" s="180"/>
      <c r="JEI194" s="180"/>
      <c r="JEJ194" s="180"/>
      <c r="JEK194" s="75"/>
      <c r="JEL194" s="66"/>
      <c r="JEM194" s="180"/>
      <c r="JEN194" s="180"/>
      <c r="JEO194" s="180"/>
      <c r="JEP194" s="180"/>
      <c r="JEQ194" s="180"/>
      <c r="JER194" s="75"/>
      <c r="JES194" s="66"/>
      <c r="JET194" s="180"/>
      <c r="JEU194" s="180"/>
      <c r="JEV194" s="180"/>
      <c r="JEW194" s="180"/>
      <c r="JEX194" s="180"/>
      <c r="JEY194" s="75"/>
      <c r="JEZ194" s="66"/>
      <c r="JFA194" s="180"/>
      <c r="JFB194" s="180"/>
      <c r="JFC194" s="180"/>
      <c r="JFD194" s="180"/>
      <c r="JFE194" s="180"/>
      <c r="JFF194" s="75"/>
      <c r="JFG194" s="66"/>
      <c r="JFH194" s="180"/>
      <c r="JFI194" s="180"/>
      <c r="JFJ194" s="180"/>
      <c r="JFK194" s="180"/>
      <c r="JFL194" s="180"/>
      <c r="JFM194" s="75"/>
      <c r="JFN194" s="66"/>
      <c r="JFO194" s="180"/>
      <c r="JFP194" s="180"/>
      <c r="JFQ194" s="180"/>
      <c r="JFR194" s="180"/>
      <c r="JFS194" s="180"/>
      <c r="JFT194" s="75"/>
      <c r="JFU194" s="66"/>
      <c r="JFV194" s="180"/>
      <c r="JFW194" s="180"/>
      <c r="JFX194" s="180"/>
      <c r="JFY194" s="180"/>
      <c r="JFZ194" s="180"/>
      <c r="JGA194" s="75"/>
      <c r="JGB194" s="66"/>
      <c r="JGC194" s="180"/>
      <c r="JGD194" s="180"/>
      <c r="JGE194" s="180"/>
      <c r="JGF194" s="180"/>
      <c r="JGG194" s="180"/>
      <c r="JGH194" s="75"/>
      <c r="JGI194" s="66"/>
      <c r="JGJ194" s="180"/>
      <c r="JGK194" s="180"/>
      <c r="JGL194" s="180"/>
      <c r="JGM194" s="180"/>
      <c r="JGN194" s="180"/>
      <c r="JGO194" s="75"/>
      <c r="JGP194" s="66"/>
      <c r="JGQ194" s="180"/>
      <c r="JGR194" s="180"/>
      <c r="JGS194" s="180"/>
      <c r="JGT194" s="180"/>
      <c r="JGU194" s="180"/>
      <c r="JGV194" s="75"/>
      <c r="JGW194" s="66"/>
      <c r="JGX194" s="180"/>
      <c r="JGY194" s="180"/>
      <c r="JGZ194" s="180"/>
      <c r="JHA194" s="180"/>
      <c r="JHB194" s="180"/>
      <c r="JHC194" s="75"/>
      <c r="JHD194" s="66"/>
      <c r="JHE194" s="180"/>
      <c r="JHF194" s="180"/>
      <c r="JHG194" s="180"/>
      <c r="JHH194" s="180"/>
      <c r="JHI194" s="180"/>
      <c r="JHJ194" s="75"/>
      <c r="JHK194" s="66"/>
      <c r="JHL194" s="180"/>
      <c r="JHM194" s="180"/>
      <c r="JHN194" s="180"/>
      <c r="JHO194" s="180"/>
      <c r="JHP194" s="180"/>
      <c r="JHQ194" s="75"/>
      <c r="JHR194" s="66"/>
      <c r="JHS194" s="180"/>
      <c r="JHT194" s="180"/>
      <c r="JHU194" s="180"/>
      <c r="JHV194" s="180"/>
      <c r="JHW194" s="180"/>
      <c r="JHX194" s="75"/>
      <c r="JHY194" s="66"/>
      <c r="JHZ194" s="180"/>
      <c r="JIA194" s="180"/>
      <c r="JIB194" s="180"/>
      <c r="JIC194" s="180"/>
      <c r="JID194" s="180"/>
      <c r="JIE194" s="75"/>
      <c r="JIF194" s="66"/>
      <c r="JIG194" s="180"/>
      <c r="JIH194" s="180"/>
      <c r="JII194" s="180"/>
      <c r="JIJ194" s="180"/>
      <c r="JIK194" s="180"/>
      <c r="JIL194" s="75"/>
      <c r="JIM194" s="66"/>
      <c r="JIN194" s="180"/>
      <c r="JIO194" s="180"/>
      <c r="JIP194" s="180"/>
      <c r="JIQ194" s="180"/>
      <c r="JIR194" s="180"/>
      <c r="JIS194" s="75"/>
      <c r="JIT194" s="66"/>
      <c r="JIU194" s="180"/>
      <c r="JIV194" s="180"/>
      <c r="JIW194" s="180"/>
      <c r="JIX194" s="180"/>
      <c r="JIY194" s="180"/>
      <c r="JIZ194" s="75"/>
      <c r="JJA194" s="66"/>
      <c r="JJB194" s="180"/>
      <c r="JJC194" s="180"/>
      <c r="JJD194" s="180"/>
      <c r="JJE194" s="180"/>
      <c r="JJF194" s="180"/>
      <c r="JJG194" s="75"/>
      <c r="JJH194" s="66"/>
      <c r="JJI194" s="180"/>
      <c r="JJJ194" s="180"/>
      <c r="JJK194" s="180"/>
      <c r="JJL194" s="180"/>
      <c r="JJM194" s="180"/>
      <c r="JJN194" s="75"/>
      <c r="JJO194" s="66"/>
      <c r="JJP194" s="180"/>
      <c r="JJQ194" s="180"/>
      <c r="JJR194" s="180"/>
      <c r="JJS194" s="180"/>
      <c r="JJT194" s="180"/>
      <c r="JJU194" s="75"/>
      <c r="JJV194" s="66"/>
      <c r="JJW194" s="180"/>
      <c r="JJX194" s="180"/>
      <c r="JJY194" s="180"/>
      <c r="JJZ194" s="180"/>
      <c r="JKA194" s="180"/>
      <c r="JKB194" s="75"/>
      <c r="JKC194" s="66"/>
      <c r="JKD194" s="180"/>
      <c r="JKE194" s="180"/>
      <c r="JKF194" s="180"/>
      <c r="JKG194" s="180"/>
      <c r="JKH194" s="180"/>
      <c r="JKI194" s="75"/>
      <c r="JKJ194" s="66"/>
      <c r="JKK194" s="180"/>
      <c r="JKL194" s="180"/>
      <c r="JKM194" s="180"/>
      <c r="JKN194" s="180"/>
      <c r="JKO194" s="180"/>
      <c r="JKP194" s="75"/>
      <c r="JKQ194" s="66"/>
      <c r="JKR194" s="180"/>
      <c r="JKS194" s="180"/>
      <c r="JKT194" s="180"/>
      <c r="JKU194" s="180"/>
      <c r="JKV194" s="180"/>
      <c r="JKW194" s="75"/>
      <c r="JKX194" s="66"/>
      <c r="JKY194" s="180"/>
      <c r="JKZ194" s="180"/>
      <c r="JLA194" s="180"/>
      <c r="JLB194" s="180"/>
      <c r="JLC194" s="180"/>
      <c r="JLD194" s="75"/>
      <c r="JLE194" s="66"/>
      <c r="JLF194" s="180"/>
      <c r="JLG194" s="180"/>
      <c r="JLH194" s="180"/>
      <c r="JLI194" s="180"/>
      <c r="JLJ194" s="180"/>
      <c r="JLK194" s="75"/>
      <c r="JLL194" s="66"/>
      <c r="JLM194" s="180"/>
      <c r="JLN194" s="180"/>
      <c r="JLO194" s="180"/>
      <c r="JLP194" s="180"/>
      <c r="JLQ194" s="180"/>
      <c r="JLR194" s="75"/>
      <c r="JLS194" s="66"/>
      <c r="JLT194" s="180"/>
      <c r="JLU194" s="180"/>
      <c r="JLV194" s="180"/>
      <c r="JLW194" s="180"/>
      <c r="JLX194" s="180"/>
      <c r="JLY194" s="75"/>
      <c r="JLZ194" s="66"/>
      <c r="JMA194" s="180"/>
      <c r="JMB194" s="180"/>
      <c r="JMC194" s="180"/>
      <c r="JMD194" s="180"/>
      <c r="JME194" s="180"/>
      <c r="JMF194" s="75"/>
      <c r="JMG194" s="66"/>
      <c r="JMH194" s="180"/>
      <c r="JMI194" s="180"/>
      <c r="JMJ194" s="180"/>
      <c r="JMK194" s="180"/>
      <c r="JML194" s="180"/>
      <c r="JMM194" s="75"/>
      <c r="JMN194" s="66"/>
      <c r="JMO194" s="180"/>
      <c r="JMP194" s="180"/>
      <c r="JMQ194" s="180"/>
      <c r="JMR194" s="180"/>
      <c r="JMS194" s="180"/>
      <c r="JMT194" s="75"/>
      <c r="JMU194" s="66"/>
      <c r="JMV194" s="180"/>
      <c r="JMW194" s="180"/>
      <c r="JMX194" s="180"/>
      <c r="JMY194" s="180"/>
      <c r="JMZ194" s="180"/>
      <c r="JNA194" s="75"/>
      <c r="JNB194" s="66"/>
      <c r="JNC194" s="180"/>
      <c r="JND194" s="180"/>
      <c r="JNE194" s="180"/>
      <c r="JNF194" s="180"/>
      <c r="JNG194" s="180"/>
      <c r="JNH194" s="75"/>
      <c r="JNI194" s="66"/>
      <c r="JNJ194" s="180"/>
      <c r="JNK194" s="180"/>
      <c r="JNL194" s="180"/>
      <c r="JNM194" s="180"/>
      <c r="JNN194" s="180"/>
      <c r="JNO194" s="75"/>
      <c r="JNP194" s="66"/>
      <c r="JNQ194" s="180"/>
      <c r="JNR194" s="180"/>
      <c r="JNS194" s="180"/>
      <c r="JNT194" s="180"/>
      <c r="JNU194" s="180"/>
      <c r="JNV194" s="75"/>
      <c r="JNW194" s="66"/>
      <c r="JNX194" s="180"/>
      <c r="JNY194" s="180"/>
      <c r="JNZ194" s="180"/>
      <c r="JOA194" s="180"/>
      <c r="JOB194" s="180"/>
      <c r="JOC194" s="75"/>
      <c r="JOD194" s="66"/>
      <c r="JOE194" s="180"/>
      <c r="JOF194" s="180"/>
      <c r="JOG194" s="180"/>
      <c r="JOH194" s="180"/>
      <c r="JOI194" s="180"/>
      <c r="JOJ194" s="75"/>
      <c r="JOK194" s="66"/>
      <c r="JOL194" s="180"/>
      <c r="JOM194" s="180"/>
      <c r="JON194" s="180"/>
      <c r="JOO194" s="180"/>
      <c r="JOP194" s="180"/>
      <c r="JOQ194" s="75"/>
      <c r="JOR194" s="66"/>
      <c r="JOS194" s="180"/>
      <c r="JOT194" s="180"/>
      <c r="JOU194" s="180"/>
      <c r="JOV194" s="180"/>
      <c r="JOW194" s="180"/>
      <c r="JOX194" s="75"/>
      <c r="JOY194" s="66"/>
      <c r="JOZ194" s="180"/>
      <c r="JPA194" s="180"/>
      <c r="JPB194" s="180"/>
      <c r="JPC194" s="180"/>
      <c r="JPD194" s="180"/>
      <c r="JPE194" s="75"/>
      <c r="JPF194" s="66"/>
      <c r="JPG194" s="180"/>
      <c r="JPH194" s="180"/>
      <c r="JPI194" s="180"/>
      <c r="JPJ194" s="180"/>
      <c r="JPK194" s="180"/>
      <c r="JPL194" s="75"/>
      <c r="JPM194" s="66"/>
      <c r="JPN194" s="180"/>
      <c r="JPO194" s="180"/>
      <c r="JPP194" s="180"/>
      <c r="JPQ194" s="180"/>
      <c r="JPR194" s="180"/>
      <c r="JPS194" s="75"/>
      <c r="JPT194" s="66"/>
      <c r="JPU194" s="180"/>
      <c r="JPV194" s="180"/>
      <c r="JPW194" s="180"/>
      <c r="JPX194" s="180"/>
      <c r="JPY194" s="180"/>
      <c r="JPZ194" s="75"/>
      <c r="JQA194" s="66"/>
      <c r="JQB194" s="180"/>
      <c r="JQC194" s="180"/>
      <c r="JQD194" s="180"/>
      <c r="JQE194" s="180"/>
      <c r="JQF194" s="180"/>
      <c r="JQG194" s="75"/>
      <c r="JQH194" s="66"/>
      <c r="JQI194" s="180"/>
      <c r="JQJ194" s="180"/>
      <c r="JQK194" s="180"/>
      <c r="JQL194" s="180"/>
      <c r="JQM194" s="180"/>
      <c r="JQN194" s="75"/>
      <c r="JQO194" s="66"/>
      <c r="JQP194" s="180"/>
      <c r="JQQ194" s="180"/>
      <c r="JQR194" s="180"/>
      <c r="JQS194" s="180"/>
      <c r="JQT194" s="180"/>
      <c r="JQU194" s="75"/>
      <c r="JQV194" s="66"/>
      <c r="JQW194" s="180"/>
      <c r="JQX194" s="180"/>
      <c r="JQY194" s="180"/>
      <c r="JQZ194" s="180"/>
      <c r="JRA194" s="180"/>
      <c r="JRB194" s="75"/>
      <c r="JRC194" s="66"/>
      <c r="JRD194" s="180"/>
      <c r="JRE194" s="180"/>
      <c r="JRF194" s="180"/>
      <c r="JRG194" s="180"/>
      <c r="JRH194" s="180"/>
      <c r="JRI194" s="75"/>
      <c r="JRJ194" s="66"/>
      <c r="JRK194" s="180"/>
      <c r="JRL194" s="180"/>
      <c r="JRM194" s="180"/>
      <c r="JRN194" s="180"/>
      <c r="JRO194" s="180"/>
      <c r="JRP194" s="75"/>
      <c r="JRQ194" s="66"/>
      <c r="JRR194" s="180"/>
      <c r="JRS194" s="180"/>
      <c r="JRT194" s="180"/>
      <c r="JRU194" s="180"/>
      <c r="JRV194" s="180"/>
      <c r="JRW194" s="75"/>
      <c r="JRX194" s="66"/>
      <c r="JRY194" s="180"/>
      <c r="JRZ194" s="180"/>
      <c r="JSA194" s="180"/>
      <c r="JSB194" s="180"/>
      <c r="JSC194" s="180"/>
      <c r="JSD194" s="75"/>
      <c r="JSE194" s="66"/>
      <c r="JSF194" s="180"/>
      <c r="JSG194" s="180"/>
      <c r="JSH194" s="180"/>
      <c r="JSI194" s="180"/>
      <c r="JSJ194" s="180"/>
      <c r="JSK194" s="75"/>
      <c r="JSL194" s="66"/>
      <c r="JSM194" s="180"/>
      <c r="JSN194" s="180"/>
      <c r="JSO194" s="180"/>
      <c r="JSP194" s="180"/>
      <c r="JSQ194" s="180"/>
      <c r="JSR194" s="75"/>
      <c r="JSS194" s="66"/>
      <c r="JST194" s="180"/>
      <c r="JSU194" s="180"/>
      <c r="JSV194" s="180"/>
      <c r="JSW194" s="180"/>
      <c r="JSX194" s="180"/>
      <c r="JSY194" s="75"/>
      <c r="JSZ194" s="66"/>
      <c r="JTA194" s="180"/>
      <c r="JTB194" s="180"/>
      <c r="JTC194" s="180"/>
      <c r="JTD194" s="180"/>
      <c r="JTE194" s="180"/>
      <c r="JTF194" s="75"/>
      <c r="JTG194" s="66"/>
      <c r="JTH194" s="180"/>
      <c r="JTI194" s="180"/>
      <c r="JTJ194" s="180"/>
      <c r="JTK194" s="180"/>
      <c r="JTL194" s="180"/>
      <c r="JTM194" s="75"/>
      <c r="JTN194" s="66"/>
      <c r="JTO194" s="180"/>
      <c r="JTP194" s="180"/>
      <c r="JTQ194" s="180"/>
      <c r="JTR194" s="180"/>
      <c r="JTS194" s="180"/>
      <c r="JTT194" s="75"/>
      <c r="JTU194" s="66"/>
      <c r="JTV194" s="180"/>
      <c r="JTW194" s="180"/>
      <c r="JTX194" s="180"/>
      <c r="JTY194" s="180"/>
      <c r="JTZ194" s="180"/>
      <c r="JUA194" s="75"/>
      <c r="JUB194" s="66"/>
      <c r="JUC194" s="180"/>
      <c r="JUD194" s="180"/>
      <c r="JUE194" s="180"/>
      <c r="JUF194" s="180"/>
      <c r="JUG194" s="180"/>
      <c r="JUH194" s="75"/>
      <c r="JUI194" s="66"/>
      <c r="JUJ194" s="180"/>
      <c r="JUK194" s="180"/>
      <c r="JUL194" s="180"/>
      <c r="JUM194" s="180"/>
      <c r="JUN194" s="180"/>
      <c r="JUO194" s="75"/>
      <c r="JUP194" s="66"/>
      <c r="JUQ194" s="180"/>
      <c r="JUR194" s="180"/>
      <c r="JUS194" s="180"/>
      <c r="JUT194" s="180"/>
      <c r="JUU194" s="180"/>
      <c r="JUV194" s="75"/>
      <c r="JUW194" s="66"/>
      <c r="JUX194" s="180"/>
      <c r="JUY194" s="180"/>
      <c r="JUZ194" s="180"/>
      <c r="JVA194" s="180"/>
      <c r="JVB194" s="180"/>
      <c r="JVC194" s="75"/>
      <c r="JVD194" s="66"/>
      <c r="JVE194" s="180"/>
      <c r="JVF194" s="180"/>
      <c r="JVG194" s="180"/>
      <c r="JVH194" s="180"/>
      <c r="JVI194" s="180"/>
      <c r="JVJ194" s="75"/>
      <c r="JVK194" s="66"/>
      <c r="JVL194" s="180"/>
      <c r="JVM194" s="180"/>
      <c r="JVN194" s="180"/>
      <c r="JVO194" s="180"/>
      <c r="JVP194" s="180"/>
      <c r="JVQ194" s="75"/>
      <c r="JVR194" s="66"/>
      <c r="JVS194" s="180"/>
      <c r="JVT194" s="180"/>
      <c r="JVU194" s="180"/>
      <c r="JVV194" s="180"/>
      <c r="JVW194" s="180"/>
      <c r="JVX194" s="75"/>
      <c r="JVY194" s="66"/>
      <c r="JVZ194" s="180"/>
      <c r="JWA194" s="180"/>
      <c r="JWB194" s="180"/>
      <c r="JWC194" s="180"/>
      <c r="JWD194" s="180"/>
      <c r="JWE194" s="75"/>
      <c r="JWF194" s="66"/>
      <c r="JWG194" s="180"/>
      <c r="JWH194" s="180"/>
      <c r="JWI194" s="180"/>
      <c r="JWJ194" s="180"/>
      <c r="JWK194" s="180"/>
      <c r="JWL194" s="75"/>
      <c r="JWM194" s="66"/>
      <c r="JWN194" s="180"/>
      <c r="JWO194" s="180"/>
      <c r="JWP194" s="180"/>
      <c r="JWQ194" s="180"/>
      <c r="JWR194" s="180"/>
      <c r="JWS194" s="75"/>
      <c r="JWT194" s="66"/>
      <c r="JWU194" s="180"/>
      <c r="JWV194" s="180"/>
      <c r="JWW194" s="180"/>
      <c r="JWX194" s="180"/>
      <c r="JWY194" s="180"/>
      <c r="JWZ194" s="75"/>
      <c r="JXA194" s="66"/>
      <c r="JXB194" s="180"/>
      <c r="JXC194" s="180"/>
      <c r="JXD194" s="180"/>
      <c r="JXE194" s="180"/>
      <c r="JXF194" s="180"/>
      <c r="JXG194" s="75"/>
      <c r="JXH194" s="66"/>
      <c r="JXI194" s="180"/>
      <c r="JXJ194" s="180"/>
      <c r="JXK194" s="180"/>
      <c r="JXL194" s="180"/>
      <c r="JXM194" s="180"/>
      <c r="JXN194" s="75"/>
      <c r="JXO194" s="66"/>
      <c r="JXP194" s="180"/>
      <c r="JXQ194" s="180"/>
      <c r="JXR194" s="180"/>
      <c r="JXS194" s="180"/>
      <c r="JXT194" s="180"/>
      <c r="JXU194" s="75"/>
      <c r="JXV194" s="66"/>
      <c r="JXW194" s="180"/>
      <c r="JXX194" s="180"/>
      <c r="JXY194" s="180"/>
      <c r="JXZ194" s="180"/>
      <c r="JYA194" s="180"/>
      <c r="JYB194" s="75"/>
      <c r="JYC194" s="66"/>
      <c r="JYD194" s="180"/>
      <c r="JYE194" s="180"/>
      <c r="JYF194" s="180"/>
      <c r="JYG194" s="180"/>
      <c r="JYH194" s="180"/>
      <c r="JYI194" s="75"/>
      <c r="JYJ194" s="66"/>
      <c r="JYK194" s="180"/>
      <c r="JYL194" s="180"/>
      <c r="JYM194" s="180"/>
      <c r="JYN194" s="180"/>
      <c r="JYO194" s="180"/>
      <c r="JYP194" s="75"/>
      <c r="JYQ194" s="66"/>
      <c r="JYR194" s="180"/>
      <c r="JYS194" s="180"/>
      <c r="JYT194" s="180"/>
      <c r="JYU194" s="180"/>
      <c r="JYV194" s="180"/>
      <c r="JYW194" s="75"/>
      <c r="JYX194" s="66"/>
      <c r="JYY194" s="180"/>
      <c r="JYZ194" s="180"/>
      <c r="JZA194" s="180"/>
      <c r="JZB194" s="180"/>
      <c r="JZC194" s="180"/>
      <c r="JZD194" s="75"/>
      <c r="JZE194" s="66"/>
      <c r="JZF194" s="180"/>
      <c r="JZG194" s="180"/>
      <c r="JZH194" s="180"/>
      <c r="JZI194" s="180"/>
      <c r="JZJ194" s="180"/>
      <c r="JZK194" s="75"/>
      <c r="JZL194" s="66"/>
      <c r="JZM194" s="180"/>
      <c r="JZN194" s="180"/>
      <c r="JZO194" s="180"/>
      <c r="JZP194" s="180"/>
      <c r="JZQ194" s="180"/>
      <c r="JZR194" s="75"/>
      <c r="JZS194" s="66"/>
      <c r="JZT194" s="180"/>
      <c r="JZU194" s="180"/>
      <c r="JZV194" s="180"/>
      <c r="JZW194" s="180"/>
      <c r="JZX194" s="180"/>
      <c r="JZY194" s="75"/>
      <c r="JZZ194" s="66"/>
      <c r="KAA194" s="180"/>
      <c r="KAB194" s="180"/>
      <c r="KAC194" s="180"/>
      <c r="KAD194" s="180"/>
      <c r="KAE194" s="180"/>
      <c r="KAF194" s="75"/>
      <c r="KAG194" s="66"/>
      <c r="KAH194" s="180"/>
      <c r="KAI194" s="180"/>
      <c r="KAJ194" s="180"/>
      <c r="KAK194" s="180"/>
      <c r="KAL194" s="180"/>
      <c r="KAM194" s="75"/>
      <c r="KAN194" s="66"/>
      <c r="KAO194" s="180"/>
      <c r="KAP194" s="180"/>
      <c r="KAQ194" s="180"/>
      <c r="KAR194" s="180"/>
      <c r="KAS194" s="180"/>
      <c r="KAT194" s="75"/>
      <c r="KAU194" s="66"/>
      <c r="KAV194" s="180"/>
      <c r="KAW194" s="180"/>
      <c r="KAX194" s="180"/>
      <c r="KAY194" s="180"/>
      <c r="KAZ194" s="180"/>
      <c r="KBA194" s="75"/>
      <c r="KBB194" s="66"/>
      <c r="KBC194" s="180"/>
      <c r="KBD194" s="180"/>
      <c r="KBE194" s="180"/>
      <c r="KBF194" s="180"/>
      <c r="KBG194" s="180"/>
      <c r="KBH194" s="75"/>
      <c r="KBI194" s="66"/>
      <c r="KBJ194" s="180"/>
      <c r="KBK194" s="180"/>
      <c r="KBL194" s="180"/>
      <c r="KBM194" s="180"/>
      <c r="KBN194" s="180"/>
      <c r="KBO194" s="75"/>
      <c r="KBP194" s="66"/>
      <c r="KBQ194" s="180"/>
      <c r="KBR194" s="180"/>
      <c r="KBS194" s="180"/>
      <c r="KBT194" s="180"/>
      <c r="KBU194" s="180"/>
      <c r="KBV194" s="75"/>
      <c r="KBW194" s="66"/>
      <c r="KBX194" s="180"/>
      <c r="KBY194" s="180"/>
      <c r="KBZ194" s="180"/>
      <c r="KCA194" s="180"/>
      <c r="KCB194" s="180"/>
      <c r="KCC194" s="75"/>
      <c r="KCD194" s="66"/>
      <c r="KCE194" s="180"/>
      <c r="KCF194" s="180"/>
      <c r="KCG194" s="180"/>
      <c r="KCH194" s="180"/>
      <c r="KCI194" s="180"/>
      <c r="KCJ194" s="75"/>
      <c r="KCK194" s="66"/>
      <c r="KCL194" s="180"/>
      <c r="KCM194" s="180"/>
      <c r="KCN194" s="180"/>
      <c r="KCO194" s="180"/>
      <c r="KCP194" s="180"/>
      <c r="KCQ194" s="75"/>
      <c r="KCR194" s="66"/>
      <c r="KCS194" s="180"/>
      <c r="KCT194" s="180"/>
      <c r="KCU194" s="180"/>
      <c r="KCV194" s="180"/>
      <c r="KCW194" s="180"/>
      <c r="KCX194" s="75"/>
      <c r="KCY194" s="66"/>
      <c r="KCZ194" s="180"/>
      <c r="KDA194" s="180"/>
      <c r="KDB194" s="180"/>
      <c r="KDC194" s="180"/>
      <c r="KDD194" s="180"/>
      <c r="KDE194" s="75"/>
      <c r="KDF194" s="66"/>
      <c r="KDG194" s="180"/>
      <c r="KDH194" s="180"/>
      <c r="KDI194" s="180"/>
      <c r="KDJ194" s="180"/>
      <c r="KDK194" s="180"/>
      <c r="KDL194" s="75"/>
      <c r="KDM194" s="66"/>
      <c r="KDN194" s="180"/>
      <c r="KDO194" s="180"/>
      <c r="KDP194" s="180"/>
      <c r="KDQ194" s="180"/>
      <c r="KDR194" s="180"/>
      <c r="KDS194" s="75"/>
      <c r="KDT194" s="66"/>
      <c r="KDU194" s="180"/>
      <c r="KDV194" s="180"/>
      <c r="KDW194" s="180"/>
      <c r="KDX194" s="180"/>
      <c r="KDY194" s="180"/>
      <c r="KDZ194" s="75"/>
      <c r="KEA194" s="66"/>
      <c r="KEB194" s="180"/>
      <c r="KEC194" s="180"/>
      <c r="KED194" s="180"/>
      <c r="KEE194" s="180"/>
      <c r="KEF194" s="180"/>
      <c r="KEG194" s="75"/>
      <c r="KEH194" s="66"/>
      <c r="KEI194" s="180"/>
      <c r="KEJ194" s="180"/>
      <c r="KEK194" s="180"/>
      <c r="KEL194" s="180"/>
      <c r="KEM194" s="180"/>
      <c r="KEN194" s="75"/>
      <c r="KEO194" s="66"/>
      <c r="KEP194" s="180"/>
      <c r="KEQ194" s="180"/>
      <c r="KER194" s="180"/>
      <c r="KES194" s="180"/>
      <c r="KET194" s="180"/>
      <c r="KEU194" s="75"/>
      <c r="KEV194" s="66"/>
      <c r="KEW194" s="180"/>
      <c r="KEX194" s="180"/>
      <c r="KEY194" s="180"/>
      <c r="KEZ194" s="180"/>
      <c r="KFA194" s="180"/>
      <c r="KFB194" s="75"/>
      <c r="KFC194" s="66"/>
      <c r="KFD194" s="180"/>
      <c r="KFE194" s="180"/>
      <c r="KFF194" s="180"/>
      <c r="KFG194" s="180"/>
      <c r="KFH194" s="180"/>
      <c r="KFI194" s="75"/>
      <c r="KFJ194" s="66"/>
      <c r="KFK194" s="180"/>
      <c r="KFL194" s="180"/>
      <c r="KFM194" s="180"/>
      <c r="KFN194" s="180"/>
      <c r="KFO194" s="180"/>
      <c r="KFP194" s="75"/>
      <c r="KFQ194" s="66"/>
      <c r="KFR194" s="180"/>
      <c r="KFS194" s="180"/>
      <c r="KFT194" s="180"/>
      <c r="KFU194" s="180"/>
      <c r="KFV194" s="180"/>
      <c r="KFW194" s="75"/>
      <c r="KFX194" s="66"/>
      <c r="KFY194" s="180"/>
      <c r="KFZ194" s="180"/>
      <c r="KGA194" s="180"/>
      <c r="KGB194" s="180"/>
      <c r="KGC194" s="180"/>
      <c r="KGD194" s="75"/>
      <c r="KGE194" s="66"/>
      <c r="KGF194" s="180"/>
      <c r="KGG194" s="180"/>
      <c r="KGH194" s="180"/>
      <c r="KGI194" s="180"/>
      <c r="KGJ194" s="180"/>
      <c r="KGK194" s="75"/>
      <c r="KGL194" s="66"/>
      <c r="KGM194" s="180"/>
      <c r="KGN194" s="180"/>
      <c r="KGO194" s="180"/>
      <c r="KGP194" s="180"/>
      <c r="KGQ194" s="180"/>
      <c r="KGR194" s="75"/>
      <c r="KGS194" s="66"/>
      <c r="KGT194" s="180"/>
      <c r="KGU194" s="180"/>
      <c r="KGV194" s="180"/>
      <c r="KGW194" s="180"/>
      <c r="KGX194" s="180"/>
      <c r="KGY194" s="75"/>
      <c r="KGZ194" s="66"/>
      <c r="KHA194" s="180"/>
      <c r="KHB194" s="180"/>
      <c r="KHC194" s="180"/>
      <c r="KHD194" s="180"/>
      <c r="KHE194" s="180"/>
      <c r="KHF194" s="75"/>
      <c r="KHG194" s="66"/>
      <c r="KHH194" s="180"/>
      <c r="KHI194" s="180"/>
      <c r="KHJ194" s="180"/>
      <c r="KHK194" s="180"/>
      <c r="KHL194" s="180"/>
      <c r="KHM194" s="75"/>
      <c r="KHN194" s="66"/>
      <c r="KHO194" s="180"/>
      <c r="KHP194" s="180"/>
      <c r="KHQ194" s="180"/>
      <c r="KHR194" s="180"/>
      <c r="KHS194" s="180"/>
      <c r="KHT194" s="75"/>
      <c r="KHU194" s="66"/>
      <c r="KHV194" s="180"/>
      <c r="KHW194" s="180"/>
      <c r="KHX194" s="180"/>
      <c r="KHY194" s="180"/>
      <c r="KHZ194" s="180"/>
      <c r="KIA194" s="75"/>
      <c r="KIB194" s="66"/>
      <c r="KIC194" s="180"/>
      <c r="KID194" s="180"/>
      <c r="KIE194" s="180"/>
      <c r="KIF194" s="180"/>
      <c r="KIG194" s="180"/>
      <c r="KIH194" s="75"/>
      <c r="KII194" s="66"/>
      <c r="KIJ194" s="180"/>
      <c r="KIK194" s="180"/>
      <c r="KIL194" s="180"/>
      <c r="KIM194" s="180"/>
      <c r="KIN194" s="180"/>
      <c r="KIO194" s="75"/>
      <c r="KIP194" s="66"/>
      <c r="KIQ194" s="180"/>
      <c r="KIR194" s="180"/>
      <c r="KIS194" s="180"/>
      <c r="KIT194" s="180"/>
      <c r="KIU194" s="180"/>
      <c r="KIV194" s="75"/>
      <c r="KIW194" s="66"/>
      <c r="KIX194" s="180"/>
      <c r="KIY194" s="180"/>
      <c r="KIZ194" s="180"/>
      <c r="KJA194" s="180"/>
      <c r="KJB194" s="180"/>
      <c r="KJC194" s="75"/>
      <c r="KJD194" s="66"/>
      <c r="KJE194" s="180"/>
      <c r="KJF194" s="180"/>
      <c r="KJG194" s="180"/>
      <c r="KJH194" s="180"/>
      <c r="KJI194" s="180"/>
      <c r="KJJ194" s="75"/>
      <c r="KJK194" s="66"/>
      <c r="KJL194" s="180"/>
      <c r="KJM194" s="180"/>
      <c r="KJN194" s="180"/>
      <c r="KJO194" s="180"/>
      <c r="KJP194" s="180"/>
      <c r="KJQ194" s="75"/>
      <c r="KJR194" s="66"/>
      <c r="KJS194" s="180"/>
      <c r="KJT194" s="180"/>
      <c r="KJU194" s="180"/>
      <c r="KJV194" s="180"/>
      <c r="KJW194" s="180"/>
      <c r="KJX194" s="75"/>
      <c r="KJY194" s="66"/>
      <c r="KJZ194" s="180"/>
      <c r="KKA194" s="180"/>
      <c r="KKB194" s="180"/>
      <c r="KKC194" s="180"/>
      <c r="KKD194" s="180"/>
      <c r="KKE194" s="75"/>
      <c r="KKF194" s="66"/>
      <c r="KKG194" s="180"/>
      <c r="KKH194" s="180"/>
      <c r="KKI194" s="180"/>
      <c r="KKJ194" s="180"/>
      <c r="KKK194" s="180"/>
      <c r="KKL194" s="75"/>
      <c r="KKM194" s="66"/>
      <c r="KKN194" s="180"/>
      <c r="KKO194" s="180"/>
      <c r="KKP194" s="180"/>
      <c r="KKQ194" s="180"/>
      <c r="KKR194" s="180"/>
      <c r="KKS194" s="75"/>
      <c r="KKT194" s="66"/>
      <c r="KKU194" s="180"/>
      <c r="KKV194" s="180"/>
      <c r="KKW194" s="180"/>
      <c r="KKX194" s="180"/>
      <c r="KKY194" s="180"/>
      <c r="KKZ194" s="75"/>
      <c r="KLA194" s="66"/>
      <c r="KLB194" s="180"/>
      <c r="KLC194" s="180"/>
      <c r="KLD194" s="180"/>
      <c r="KLE194" s="180"/>
      <c r="KLF194" s="180"/>
      <c r="KLG194" s="75"/>
      <c r="KLH194" s="66"/>
      <c r="KLI194" s="180"/>
      <c r="KLJ194" s="180"/>
      <c r="KLK194" s="180"/>
      <c r="KLL194" s="180"/>
      <c r="KLM194" s="180"/>
      <c r="KLN194" s="75"/>
      <c r="KLO194" s="66"/>
      <c r="KLP194" s="180"/>
      <c r="KLQ194" s="180"/>
      <c r="KLR194" s="180"/>
      <c r="KLS194" s="180"/>
      <c r="KLT194" s="180"/>
      <c r="KLU194" s="75"/>
      <c r="KLV194" s="66"/>
      <c r="KLW194" s="180"/>
      <c r="KLX194" s="180"/>
      <c r="KLY194" s="180"/>
      <c r="KLZ194" s="180"/>
      <c r="KMA194" s="180"/>
      <c r="KMB194" s="75"/>
      <c r="KMC194" s="66"/>
      <c r="KMD194" s="180"/>
      <c r="KME194" s="180"/>
      <c r="KMF194" s="180"/>
      <c r="KMG194" s="180"/>
      <c r="KMH194" s="180"/>
      <c r="KMI194" s="75"/>
      <c r="KMJ194" s="66"/>
      <c r="KMK194" s="180"/>
      <c r="KML194" s="180"/>
      <c r="KMM194" s="180"/>
      <c r="KMN194" s="180"/>
      <c r="KMO194" s="180"/>
      <c r="KMP194" s="75"/>
      <c r="KMQ194" s="66"/>
      <c r="KMR194" s="180"/>
      <c r="KMS194" s="180"/>
      <c r="KMT194" s="180"/>
      <c r="KMU194" s="180"/>
      <c r="KMV194" s="180"/>
      <c r="KMW194" s="75"/>
      <c r="KMX194" s="66"/>
      <c r="KMY194" s="180"/>
      <c r="KMZ194" s="180"/>
      <c r="KNA194" s="180"/>
      <c r="KNB194" s="180"/>
      <c r="KNC194" s="180"/>
      <c r="KND194" s="75"/>
      <c r="KNE194" s="66"/>
      <c r="KNF194" s="180"/>
      <c r="KNG194" s="180"/>
      <c r="KNH194" s="180"/>
      <c r="KNI194" s="180"/>
      <c r="KNJ194" s="180"/>
      <c r="KNK194" s="75"/>
      <c r="KNL194" s="66"/>
      <c r="KNM194" s="180"/>
      <c r="KNN194" s="180"/>
      <c r="KNO194" s="180"/>
      <c r="KNP194" s="180"/>
      <c r="KNQ194" s="180"/>
      <c r="KNR194" s="75"/>
      <c r="KNS194" s="66"/>
      <c r="KNT194" s="180"/>
      <c r="KNU194" s="180"/>
      <c r="KNV194" s="180"/>
      <c r="KNW194" s="180"/>
      <c r="KNX194" s="180"/>
      <c r="KNY194" s="75"/>
      <c r="KNZ194" s="66"/>
      <c r="KOA194" s="180"/>
      <c r="KOB194" s="180"/>
      <c r="KOC194" s="180"/>
      <c r="KOD194" s="180"/>
      <c r="KOE194" s="180"/>
      <c r="KOF194" s="75"/>
      <c r="KOG194" s="66"/>
      <c r="KOH194" s="180"/>
      <c r="KOI194" s="180"/>
      <c r="KOJ194" s="180"/>
      <c r="KOK194" s="180"/>
      <c r="KOL194" s="180"/>
      <c r="KOM194" s="75"/>
      <c r="KON194" s="66"/>
      <c r="KOO194" s="180"/>
      <c r="KOP194" s="180"/>
      <c r="KOQ194" s="180"/>
      <c r="KOR194" s="180"/>
      <c r="KOS194" s="180"/>
      <c r="KOT194" s="75"/>
      <c r="KOU194" s="66"/>
      <c r="KOV194" s="180"/>
      <c r="KOW194" s="180"/>
      <c r="KOX194" s="180"/>
      <c r="KOY194" s="180"/>
      <c r="KOZ194" s="180"/>
      <c r="KPA194" s="75"/>
      <c r="KPB194" s="66"/>
      <c r="KPC194" s="180"/>
      <c r="KPD194" s="180"/>
      <c r="KPE194" s="180"/>
      <c r="KPF194" s="180"/>
      <c r="KPG194" s="180"/>
      <c r="KPH194" s="75"/>
      <c r="KPI194" s="66"/>
      <c r="KPJ194" s="180"/>
      <c r="KPK194" s="180"/>
      <c r="KPL194" s="180"/>
      <c r="KPM194" s="180"/>
      <c r="KPN194" s="180"/>
      <c r="KPO194" s="75"/>
      <c r="KPP194" s="66"/>
      <c r="KPQ194" s="180"/>
      <c r="KPR194" s="180"/>
      <c r="KPS194" s="180"/>
      <c r="KPT194" s="180"/>
      <c r="KPU194" s="180"/>
      <c r="KPV194" s="75"/>
      <c r="KPW194" s="66"/>
      <c r="KPX194" s="180"/>
      <c r="KPY194" s="180"/>
      <c r="KPZ194" s="180"/>
      <c r="KQA194" s="180"/>
      <c r="KQB194" s="180"/>
      <c r="KQC194" s="75"/>
      <c r="KQD194" s="66"/>
      <c r="KQE194" s="180"/>
      <c r="KQF194" s="180"/>
      <c r="KQG194" s="180"/>
      <c r="KQH194" s="180"/>
      <c r="KQI194" s="180"/>
      <c r="KQJ194" s="75"/>
      <c r="KQK194" s="66"/>
      <c r="KQL194" s="180"/>
      <c r="KQM194" s="180"/>
      <c r="KQN194" s="180"/>
      <c r="KQO194" s="180"/>
      <c r="KQP194" s="180"/>
      <c r="KQQ194" s="75"/>
      <c r="KQR194" s="66"/>
      <c r="KQS194" s="180"/>
      <c r="KQT194" s="180"/>
      <c r="KQU194" s="180"/>
      <c r="KQV194" s="180"/>
      <c r="KQW194" s="180"/>
      <c r="KQX194" s="75"/>
      <c r="KQY194" s="66"/>
      <c r="KQZ194" s="180"/>
      <c r="KRA194" s="180"/>
      <c r="KRB194" s="180"/>
      <c r="KRC194" s="180"/>
      <c r="KRD194" s="180"/>
      <c r="KRE194" s="75"/>
      <c r="KRF194" s="66"/>
      <c r="KRG194" s="180"/>
      <c r="KRH194" s="180"/>
      <c r="KRI194" s="180"/>
      <c r="KRJ194" s="180"/>
      <c r="KRK194" s="180"/>
      <c r="KRL194" s="75"/>
      <c r="KRM194" s="66"/>
      <c r="KRN194" s="180"/>
      <c r="KRO194" s="180"/>
      <c r="KRP194" s="180"/>
      <c r="KRQ194" s="180"/>
      <c r="KRR194" s="180"/>
      <c r="KRS194" s="75"/>
      <c r="KRT194" s="66"/>
      <c r="KRU194" s="180"/>
      <c r="KRV194" s="180"/>
      <c r="KRW194" s="180"/>
      <c r="KRX194" s="180"/>
      <c r="KRY194" s="180"/>
      <c r="KRZ194" s="75"/>
      <c r="KSA194" s="66"/>
      <c r="KSB194" s="180"/>
      <c r="KSC194" s="180"/>
      <c r="KSD194" s="180"/>
      <c r="KSE194" s="180"/>
      <c r="KSF194" s="180"/>
      <c r="KSG194" s="75"/>
      <c r="KSH194" s="66"/>
      <c r="KSI194" s="180"/>
      <c r="KSJ194" s="180"/>
      <c r="KSK194" s="180"/>
      <c r="KSL194" s="180"/>
      <c r="KSM194" s="180"/>
      <c r="KSN194" s="75"/>
      <c r="KSO194" s="66"/>
      <c r="KSP194" s="180"/>
      <c r="KSQ194" s="180"/>
      <c r="KSR194" s="180"/>
      <c r="KSS194" s="180"/>
      <c r="KST194" s="180"/>
      <c r="KSU194" s="75"/>
      <c r="KSV194" s="66"/>
      <c r="KSW194" s="180"/>
      <c r="KSX194" s="180"/>
      <c r="KSY194" s="180"/>
      <c r="KSZ194" s="180"/>
      <c r="KTA194" s="180"/>
      <c r="KTB194" s="75"/>
      <c r="KTC194" s="66"/>
      <c r="KTD194" s="180"/>
      <c r="KTE194" s="180"/>
      <c r="KTF194" s="180"/>
      <c r="KTG194" s="180"/>
      <c r="KTH194" s="180"/>
      <c r="KTI194" s="75"/>
      <c r="KTJ194" s="66"/>
      <c r="KTK194" s="180"/>
      <c r="KTL194" s="180"/>
      <c r="KTM194" s="180"/>
      <c r="KTN194" s="180"/>
      <c r="KTO194" s="180"/>
      <c r="KTP194" s="75"/>
      <c r="KTQ194" s="66"/>
      <c r="KTR194" s="180"/>
      <c r="KTS194" s="180"/>
      <c r="KTT194" s="180"/>
      <c r="KTU194" s="180"/>
      <c r="KTV194" s="180"/>
      <c r="KTW194" s="75"/>
      <c r="KTX194" s="66"/>
      <c r="KTY194" s="180"/>
      <c r="KTZ194" s="180"/>
      <c r="KUA194" s="180"/>
      <c r="KUB194" s="180"/>
      <c r="KUC194" s="180"/>
      <c r="KUD194" s="75"/>
      <c r="KUE194" s="66"/>
      <c r="KUF194" s="180"/>
      <c r="KUG194" s="180"/>
      <c r="KUH194" s="180"/>
      <c r="KUI194" s="180"/>
      <c r="KUJ194" s="180"/>
      <c r="KUK194" s="75"/>
      <c r="KUL194" s="66"/>
      <c r="KUM194" s="180"/>
      <c r="KUN194" s="180"/>
      <c r="KUO194" s="180"/>
      <c r="KUP194" s="180"/>
      <c r="KUQ194" s="180"/>
      <c r="KUR194" s="75"/>
      <c r="KUS194" s="66"/>
      <c r="KUT194" s="180"/>
      <c r="KUU194" s="180"/>
      <c r="KUV194" s="180"/>
      <c r="KUW194" s="180"/>
      <c r="KUX194" s="180"/>
      <c r="KUY194" s="75"/>
      <c r="KUZ194" s="66"/>
      <c r="KVA194" s="180"/>
      <c r="KVB194" s="180"/>
      <c r="KVC194" s="180"/>
      <c r="KVD194" s="180"/>
      <c r="KVE194" s="180"/>
      <c r="KVF194" s="75"/>
      <c r="KVG194" s="66"/>
      <c r="KVH194" s="180"/>
      <c r="KVI194" s="180"/>
      <c r="KVJ194" s="180"/>
      <c r="KVK194" s="180"/>
      <c r="KVL194" s="180"/>
      <c r="KVM194" s="75"/>
      <c r="KVN194" s="66"/>
      <c r="KVO194" s="180"/>
      <c r="KVP194" s="180"/>
      <c r="KVQ194" s="180"/>
      <c r="KVR194" s="180"/>
      <c r="KVS194" s="180"/>
      <c r="KVT194" s="75"/>
      <c r="KVU194" s="66"/>
      <c r="KVV194" s="180"/>
      <c r="KVW194" s="180"/>
      <c r="KVX194" s="180"/>
      <c r="KVY194" s="180"/>
      <c r="KVZ194" s="180"/>
      <c r="KWA194" s="75"/>
      <c r="KWB194" s="66"/>
      <c r="KWC194" s="180"/>
      <c r="KWD194" s="180"/>
      <c r="KWE194" s="180"/>
      <c r="KWF194" s="180"/>
      <c r="KWG194" s="180"/>
      <c r="KWH194" s="75"/>
      <c r="KWI194" s="66"/>
      <c r="KWJ194" s="180"/>
      <c r="KWK194" s="180"/>
      <c r="KWL194" s="180"/>
      <c r="KWM194" s="180"/>
      <c r="KWN194" s="180"/>
      <c r="KWO194" s="75"/>
      <c r="KWP194" s="66"/>
      <c r="KWQ194" s="180"/>
      <c r="KWR194" s="180"/>
      <c r="KWS194" s="180"/>
      <c r="KWT194" s="180"/>
      <c r="KWU194" s="180"/>
      <c r="KWV194" s="75"/>
      <c r="KWW194" s="66"/>
      <c r="KWX194" s="180"/>
      <c r="KWY194" s="180"/>
      <c r="KWZ194" s="180"/>
      <c r="KXA194" s="180"/>
      <c r="KXB194" s="180"/>
      <c r="KXC194" s="75"/>
      <c r="KXD194" s="66"/>
      <c r="KXE194" s="180"/>
      <c r="KXF194" s="180"/>
      <c r="KXG194" s="180"/>
      <c r="KXH194" s="180"/>
      <c r="KXI194" s="180"/>
      <c r="KXJ194" s="75"/>
      <c r="KXK194" s="66"/>
      <c r="KXL194" s="180"/>
      <c r="KXM194" s="180"/>
      <c r="KXN194" s="180"/>
      <c r="KXO194" s="180"/>
      <c r="KXP194" s="180"/>
      <c r="KXQ194" s="75"/>
      <c r="KXR194" s="66"/>
      <c r="KXS194" s="180"/>
      <c r="KXT194" s="180"/>
      <c r="KXU194" s="180"/>
      <c r="KXV194" s="180"/>
      <c r="KXW194" s="180"/>
      <c r="KXX194" s="75"/>
      <c r="KXY194" s="66"/>
      <c r="KXZ194" s="180"/>
      <c r="KYA194" s="180"/>
      <c r="KYB194" s="180"/>
      <c r="KYC194" s="180"/>
      <c r="KYD194" s="180"/>
      <c r="KYE194" s="75"/>
      <c r="KYF194" s="66"/>
      <c r="KYG194" s="180"/>
      <c r="KYH194" s="180"/>
      <c r="KYI194" s="180"/>
      <c r="KYJ194" s="180"/>
      <c r="KYK194" s="180"/>
      <c r="KYL194" s="75"/>
      <c r="KYM194" s="66"/>
      <c r="KYN194" s="180"/>
      <c r="KYO194" s="180"/>
      <c r="KYP194" s="180"/>
      <c r="KYQ194" s="180"/>
      <c r="KYR194" s="180"/>
      <c r="KYS194" s="75"/>
      <c r="KYT194" s="66"/>
      <c r="KYU194" s="180"/>
      <c r="KYV194" s="180"/>
      <c r="KYW194" s="180"/>
      <c r="KYX194" s="180"/>
      <c r="KYY194" s="180"/>
      <c r="KYZ194" s="75"/>
      <c r="KZA194" s="66"/>
      <c r="KZB194" s="180"/>
      <c r="KZC194" s="180"/>
      <c r="KZD194" s="180"/>
      <c r="KZE194" s="180"/>
      <c r="KZF194" s="180"/>
      <c r="KZG194" s="75"/>
      <c r="KZH194" s="66"/>
      <c r="KZI194" s="180"/>
      <c r="KZJ194" s="180"/>
      <c r="KZK194" s="180"/>
      <c r="KZL194" s="180"/>
      <c r="KZM194" s="180"/>
      <c r="KZN194" s="75"/>
      <c r="KZO194" s="66"/>
      <c r="KZP194" s="180"/>
      <c r="KZQ194" s="180"/>
      <c r="KZR194" s="180"/>
      <c r="KZS194" s="180"/>
      <c r="KZT194" s="180"/>
      <c r="KZU194" s="75"/>
      <c r="KZV194" s="66"/>
      <c r="KZW194" s="180"/>
      <c r="KZX194" s="180"/>
      <c r="KZY194" s="180"/>
      <c r="KZZ194" s="180"/>
      <c r="LAA194" s="180"/>
      <c r="LAB194" s="75"/>
      <c r="LAC194" s="66"/>
      <c r="LAD194" s="180"/>
      <c r="LAE194" s="180"/>
      <c r="LAF194" s="180"/>
      <c r="LAG194" s="180"/>
      <c r="LAH194" s="180"/>
      <c r="LAI194" s="75"/>
      <c r="LAJ194" s="66"/>
      <c r="LAK194" s="180"/>
      <c r="LAL194" s="180"/>
      <c r="LAM194" s="180"/>
      <c r="LAN194" s="180"/>
      <c r="LAO194" s="180"/>
      <c r="LAP194" s="75"/>
      <c r="LAQ194" s="66"/>
      <c r="LAR194" s="180"/>
      <c r="LAS194" s="180"/>
      <c r="LAT194" s="180"/>
      <c r="LAU194" s="180"/>
      <c r="LAV194" s="180"/>
      <c r="LAW194" s="75"/>
      <c r="LAX194" s="66"/>
      <c r="LAY194" s="180"/>
      <c r="LAZ194" s="180"/>
      <c r="LBA194" s="180"/>
      <c r="LBB194" s="180"/>
      <c r="LBC194" s="180"/>
      <c r="LBD194" s="75"/>
      <c r="LBE194" s="66"/>
      <c r="LBF194" s="180"/>
      <c r="LBG194" s="180"/>
      <c r="LBH194" s="180"/>
      <c r="LBI194" s="180"/>
      <c r="LBJ194" s="180"/>
      <c r="LBK194" s="75"/>
      <c r="LBL194" s="66"/>
      <c r="LBM194" s="180"/>
      <c r="LBN194" s="180"/>
      <c r="LBO194" s="180"/>
      <c r="LBP194" s="180"/>
      <c r="LBQ194" s="180"/>
      <c r="LBR194" s="75"/>
      <c r="LBS194" s="66"/>
      <c r="LBT194" s="180"/>
      <c r="LBU194" s="180"/>
      <c r="LBV194" s="180"/>
      <c r="LBW194" s="180"/>
      <c r="LBX194" s="180"/>
      <c r="LBY194" s="75"/>
      <c r="LBZ194" s="66"/>
      <c r="LCA194" s="180"/>
      <c r="LCB194" s="180"/>
      <c r="LCC194" s="180"/>
      <c r="LCD194" s="180"/>
      <c r="LCE194" s="180"/>
      <c r="LCF194" s="75"/>
      <c r="LCG194" s="66"/>
      <c r="LCH194" s="180"/>
      <c r="LCI194" s="180"/>
      <c r="LCJ194" s="180"/>
      <c r="LCK194" s="180"/>
      <c r="LCL194" s="180"/>
      <c r="LCM194" s="75"/>
      <c r="LCN194" s="66"/>
      <c r="LCO194" s="180"/>
      <c r="LCP194" s="180"/>
      <c r="LCQ194" s="180"/>
      <c r="LCR194" s="180"/>
      <c r="LCS194" s="180"/>
      <c r="LCT194" s="75"/>
      <c r="LCU194" s="66"/>
      <c r="LCV194" s="180"/>
      <c r="LCW194" s="180"/>
      <c r="LCX194" s="180"/>
      <c r="LCY194" s="180"/>
      <c r="LCZ194" s="180"/>
      <c r="LDA194" s="75"/>
      <c r="LDB194" s="66"/>
      <c r="LDC194" s="180"/>
      <c r="LDD194" s="180"/>
      <c r="LDE194" s="180"/>
      <c r="LDF194" s="180"/>
      <c r="LDG194" s="180"/>
      <c r="LDH194" s="75"/>
      <c r="LDI194" s="66"/>
      <c r="LDJ194" s="180"/>
      <c r="LDK194" s="180"/>
      <c r="LDL194" s="180"/>
      <c r="LDM194" s="180"/>
      <c r="LDN194" s="180"/>
      <c r="LDO194" s="75"/>
      <c r="LDP194" s="66"/>
      <c r="LDQ194" s="180"/>
      <c r="LDR194" s="180"/>
      <c r="LDS194" s="180"/>
      <c r="LDT194" s="180"/>
      <c r="LDU194" s="180"/>
      <c r="LDV194" s="75"/>
      <c r="LDW194" s="66"/>
      <c r="LDX194" s="180"/>
      <c r="LDY194" s="180"/>
      <c r="LDZ194" s="180"/>
      <c r="LEA194" s="180"/>
      <c r="LEB194" s="180"/>
      <c r="LEC194" s="75"/>
      <c r="LED194" s="66"/>
      <c r="LEE194" s="180"/>
      <c r="LEF194" s="180"/>
      <c r="LEG194" s="180"/>
      <c r="LEH194" s="180"/>
      <c r="LEI194" s="180"/>
      <c r="LEJ194" s="75"/>
      <c r="LEK194" s="66"/>
      <c r="LEL194" s="180"/>
      <c r="LEM194" s="180"/>
      <c r="LEN194" s="180"/>
      <c r="LEO194" s="180"/>
      <c r="LEP194" s="180"/>
      <c r="LEQ194" s="75"/>
      <c r="LER194" s="66"/>
      <c r="LES194" s="180"/>
      <c r="LET194" s="180"/>
      <c r="LEU194" s="180"/>
      <c r="LEV194" s="180"/>
      <c r="LEW194" s="180"/>
      <c r="LEX194" s="75"/>
      <c r="LEY194" s="66"/>
      <c r="LEZ194" s="180"/>
      <c r="LFA194" s="180"/>
      <c r="LFB194" s="180"/>
      <c r="LFC194" s="180"/>
      <c r="LFD194" s="180"/>
      <c r="LFE194" s="75"/>
      <c r="LFF194" s="66"/>
      <c r="LFG194" s="180"/>
      <c r="LFH194" s="180"/>
      <c r="LFI194" s="180"/>
      <c r="LFJ194" s="180"/>
      <c r="LFK194" s="180"/>
      <c r="LFL194" s="75"/>
      <c r="LFM194" s="66"/>
      <c r="LFN194" s="180"/>
      <c r="LFO194" s="180"/>
      <c r="LFP194" s="180"/>
      <c r="LFQ194" s="180"/>
      <c r="LFR194" s="180"/>
      <c r="LFS194" s="75"/>
      <c r="LFT194" s="66"/>
      <c r="LFU194" s="180"/>
      <c r="LFV194" s="180"/>
      <c r="LFW194" s="180"/>
      <c r="LFX194" s="180"/>
      <c r="LFY194" s="180"/>
      <c r="LFZ194" s="75"/>
      <c r="LGA194" s="66"/>
      <c r="LGB194" s="180"/>
      <c r="LGC194" s="180"/>
      <c r="LGD194" s="180"/>
      <c r="LGE194" s="180"/>
      <c r="LGF194" s="180"/>
      <c r="LGG194" s="75"/>
      <c r="LGH194" s="66"/>
      <c r="LGI194" s="180"/>
      <c r="LGJ194" s="180"/>
      <c r="LGK194" s="180"/>
      <c r="LGL194" s="180"/>
      <c r="LGM194" s="180"/>
      <c r="LGN194" s="75"/>
      <c r="LGO194" s="66"/>
      <c r="LGP194" s="180"/>
      <c r="LGQ194" s="180"/>
      <c r="LGR194" s="180"/>
      <c r="LGS194" s="180"/>
      <c r="LGT194" s="180"/>
      <c r="LGU194" s="75"/>
      <c r="LGV194" s="66"/>
      <c r="LGW194" s="180"/>
      <c r="LGX194" s="180"/>
      <c r="LGY194" s="180"/>
      <c r="LGZ194" s="180"/>
      <c r="LHA194" s="180"/>
      <c r="LHB194" s="75"/>
      <c r="LHC194" s="66"/>
      <c r="LHD194" s="180"/>
      <c r="LHE194" s="180"/>
      <c r="LHF194" s="180"/>
      <c r="LHG194" s="180"/>
      <c r="LHH194" s="180"/>
      <c r="LHI194" s="75"/>
      <c r="LHJ194" s="66"/>
      <c r="LHK194" s="180"/>
      <c r="LHL194" s="180"/>
      <c r="LHM194" s="180"/>
      <c r="LHN194" s="180"/>
      <c r="LHO194" s="180"/>
      <c r="LHP194" s="75"/>
      <c r="LHQ194" s="66"/>
      <c r="LHR194" s="180"/>
      <c r="LHS194" s="180"/>
      <c r="LHT194" s="180"/>
      <c r="LHU194" s="180"/>
      <c r="LHV194" s="180"/>
      <c r="LHW194" s="75"/>
      <c r="LHX194" s="66"/>
      <c r="LHY194" s="180"/>
      <c r="LHZ194" s="180"/>
      <c r="LIA194" s="180"/>
      <c r="LIB194" s="180"/>
      <c r="LIC194" s="180"/>
      <c r="LID194" s="75"/>
      <c r="LIE194" s="66"/>
      <c r="LIF194" s="180"/>
      <c r="LIG194" s="180"/>
      <c r="LIH194" s="180"/>
      <c r="LII194" s="180"/>
      <c r="LIJ194" s="180"/>
      <c r="LIK194" s="75"/>
      <c r="LIL194" s="66"/>
      <c r="LIM194" s="180"/>
      <c r="LIN194" s="180"/>
      <c r="LIO194" s="180"/>
      <c r="LIP194" s="180"/>
      <c r="LIQ194" s="180"/>
      <c r="LIR194" s="75"/>
      <c r="LIS194" s="66"/>
      <c r="LIT194" s="180"/>
      <c r="LIU194" s="180"/>
      <c r="LIV194" s="180"/>
      <c r="LIW194" s="180"/>
      <c r="LIX194" s="180"/>
      <c r="LIY194" s="75"/>
      <c r="LIZ194" s="66"/>
      <c r="LJA194" s="180"/>
      <c r="LJB194" s="180"/>
      <c r="LJC194" s="180"/>
      <c r="LJD194" s="180"/>
      <c r="LJE194" s="180"/>
      <c r="LJF194" s="75"/>
      <c r="LJG194" s="66"/>
      <c r="LJH194" s="180"/>
      <c r="LJI194" s="180"/>
      <c r="LJJ194" s="180"/>
      <c r="LJK194" s="180"/>
      <c r="LJL194" s="180"/>
      <c r="LJM194" s="75"/>
      <c r="LJN194" s="66"/>
      <c r="LJO194" s="180"/>
      <c r="LJP194" s="180"/>
      <c r="LJQ194" s="180"/>
      <c r="LJR194" s="180"/>
      <c r="LJS194" s="180"/>
      <c r="LJT194" s="75"/>
      <c r="LJU194" s="66"/>
      <c r="LJV194" s="180"/>
      <c r="LJW194" s="180"/>
      <c r="LJX194" s="180"/>
      <c r="LJY194" s="180"/>
      <c r="LJZ194" s="180"/>
      <c r="LKA194" s="75"/>
      <c r="LKB194" s="66"/>
      <c r="LKC194" s="180"/>
      <c r="LKD194" s="180"/>
      <c r="LKE194" s="180"/>
      <c r="LKF194" s="180"/>
      <c r="LKG194" s="180"/>
      <c r="LKH194" s="75"/>
      <c r="LKI194" s="66"/>
      <c r="LKJ194" s="180"/>
      <c r="LKK194" s="180"/>
      <c r="LKL194" s="180"/>
      <c r="LKM194" s="180"/>
      <c r="LKN194" s="180"/>
      <c r="LKO194" s="75"/>
      <c r="LKP194" s="66"/>
      <c r="LKQ194" s="180"/>
      <c r="LKR194" s="180"/>
      <c r="LKS194" s="180"/>
      <c r="LKT194" s="180"/>
      <c r="LKU194" s="180"/>
      <c r="LKV194" s="75"/>
      <c r="LKW194" s="66"/>
      <c r="LKX194" s="180"/>
      <c r="LKY194" s="180"/>
      <c r="LKZ194" s="180"/>
      <c r="LLA194" s="180"/>
      <c r="LLB194" s="180"/>
      <c r="LLC194" s="75"/>
      <c r="LLD194" s="66"/>
      <c r="LLE194" s="180"/>
      <c r="LLF194" s="180"/>
      <c r="LLG194" s="180"/>
      <c r="LLH194" s="180"/>
      <c r="LLI194" s="180"/>
      <c r="LLJ194" s="75"/>
      <c r="LLK194" s="66"/>
      <c r="LLL194" s="180"/>
      <c r="LLM194" s="180"/>
      <c r="LLN194" s="180"/>
      <c r="LLO194" s="180"/>
      <c r="LLP194" s="180"/>
      <c r="LLQ194" s="75"/>
      <c r="LLR194" s="66"/>
      <c r="LLS194" s="180"/>
      <c r="LLT194" s="180"/>
      <c r="LLU194" s="180"/>
      <c r="LLV194" s="180"/>
      <c r="LLW194" s="180"/>
      <c r="LLX194" s="75"/>
      <c r="LLY194" s="66"/>
      <c r="LLZ194" s="180"/>
      <c r="LMA194" s="180"/>
      <c r="LMB194" s="180"/>
      <c r="LMC194" s="180"/>
      <c r="LMD194" s="180"/>
      <c r="LME194" s="75"/>
      <c r="LMF194" s="66"/>
      <c r="LMG194" s="180"/>
      <c r="LMH194" s="180"/>
      <c r="LMI194" s="180"/>
      <c r="LMJ194" s="180"/>
      <c r="LMK194" s="180"/>
      <c r="LML194" s="75"/>
      <c r="LMM194" s="66"/>
      <c r="LMN194" s="180"/>
      <c r="LMO194" s="180"/>
      <c r="LMP194" s="180"/>
      <c r="LMQ194" s="180"/>
      <c r="LMR194" s="180"/>
      <c r="LMS194" s="75"/>
      <c r="LMT194" s="66"/>
      <c r="LMU194" s="180"/>
      <c r="LMV194" s="180"/>
      <c r="LMW194" s="180"/>
      <c r="LMX194" s="180"/>
      <c r="LMY194" s="180"/>
      <c r="LMZ194" s="75"/>
      <c r="LNA194" s="66"/>
      <c r="LNB194" s="180"/>
      <c r="LNC194" s="180"/>
      <c r="LND194" s="180"/>
      <c r="LNE194" s="180"/>
      <c r="LNF194" s="180"/>
      <c r="LNG194" s="75"/>
      <c r="LNH194" s="66"/>
      <c r="LNI194" s="180"/>
      <c r="LNJ194" s="180"/>
      <c r="LNK194" s="180"/>
      <c r="LNL194" s="180"/>
      <c r="LNM194" s="180"/>
      <c r="LNN194" s="75"/>
      <c r="LNO194" s="66"/>
      <c r="LNP194" s="180"/>
      <c r="LNQ194" s="180"/>
      <c r="LNR194" s="180"/>
      <c r="LNS194" s="180"/>
      <c r="LNT194" s="180"/>
      <c r="LNU194" s="75"/>
      <c r="LNV194" s="66"/>
      <c r="LNW194" s="180"/>
      <c r="LNX194" s="180"/>
      <c r="LNY194" s="180"/>
      <c r="LNZ194" s="180"/>
      <c r="LOA194" s="180"/>
      <c r="LOB194" s="75"/>
      <c r="LOC194" s="66"/>
      <c r="LOD194" s="180"/>
      <c r="LOE194" s="180"/>
      <c r="LOF194" s="180"/>
      <c r="LOG194" s="180"/>
      <c r="LOH194" s="180"/>
      <c r="LOI194" s="75"/>
      <c r="LOJ194" s="66"/>
      <c r="LOK194" s="180"/>
      <c r="LOL194" s="180"/>
      <c r="LOM194" s="180"/>
      <c r="LON194" s="180"/>
      <c r="LOO194" s="180"/>
      <c r="LOP194" s="75"/>
      <c r="LOQ194" s="66"/>
      <c r="LOR194" s="180"/>
      <c r="LOS194" s="180"/>
      <c r="LOT194" s="180"/>
      <c r="LOU194" s="180"/>
      <c r="LOV194" s="180"/>
      <c r="LOW194" s="75"/>
      <c r="LOX194" s="66"/>
      <c r="LOY194" s="180"/>
      <c r="LOZ194" s="180"/>
      <c r="LPA194" s="180"/>
      <c r="LPB194" s="180"/>
      <c r="LPC194" s="180"/>
      <c r="LPD194" s="75"/>
      <c r="LPE194" s="66"/>
      <c r="LPF194" s="180"/>
      <c r="LPG194" s="180"/>
      <c r="LPH194" s="180"/>
      <c r="LPI194" s="180"/>
      <c r="LPJ194" s="180"/>
      <c r="LPK194" s="75"/>
      <c r="LPL194" s="66"/>
      <c r="LPM194" s="180"/>
      <c r="LPN194" s="180"/>
      <c r="LPO194" s="180"/>
      <c r="LPP194" s="180"/>
      <c r="LPQ194" s="180"/>
      <c r="LPR194" s="75"/>
      <c r="LPS194" s="66"/>
      <c r="LPT194" s="180"/>
      <c r="LPU194" s="180"/>
      <c r="LPV194" s="180"/>
      <c r="LPW194" s="180"/>
      <c r="LPX194" s="180"/>
      <c r="LPY194" s="75"/>
      <c r="LPZ194" s="66"/>
      <c r="LQA194" s="180"/>
      <c r="LQB194" s="180"/>
      <c r="LQC194" s="180"/>
      <c r="LQD194" s="180"/>
      <c r="LQE194" s="180"/>
      <c r="LQF194" s="75"/>
      <c r="LQG194" s="66"/>
      <c r="LQH194" s="180"/>
      <c r="LQI194" s="180"/>
      <c r="LQJ194" s="180"/>
      <c r="LQK194" s="180"/>
      <c r="LQL194" s="180"/>
      <c r="LQM194" s="75"/>
      <c r="LQN194" s="66"/>
      <c r="LQO194" s="180"/>
      <c r="LQP194" s="180"/>
      <c r="LQQ194" s="180"/>
      <c r="LQR194" s="180"/>
      <c r="LQS194" s="180"/>
      <c r="LQT194" s="75"/>
      <c r="LQU194" s="66"/>
      <c r="LQV194" s="180"/>
      <c r="LQW194" s="180"/>
      <c r="LQX194" s="180"/>
      <c r="LQY194" s="180"/>
      <c r="LQZ194" s="180"/>
      <c r="LRA194" s="75"/>
      <c r="LRB194" s="66"/>
      <c r="LRC194" s="180"/>
      <c r="LRD194" s="180"/>
      <c r="LRE194" s="180"/>
      <c r="LRF194" s="180"/>
      <c r="LRG194" s="180"/>
      <c r="LRH194" s="75"/>
      <c r="LRI194" s="66"/>
      <c r="LRJ194" s="180"/>
      <c r="LRK194" s="180"/>
      <c r="LRL194" s="180"/>
      <c r="LRM194" s="180"/>
      <c r="LRN194" s="180"/>
      <c r="LRO194" s="75"/>
      <c r="LRP194" s="66"/>
      <c r="LRQ194" s="180"/>
      <c r="LRR194" s="180"/>
      <c r="LRS194" s="180"/>
      <c r="LRT194" s="180"/>
      <c r="LRU194" s="180"/>
      <c r="LRV194" s="75"/>
      <c r="LRW194" s="66"/>
      <c r="LRX194" s="180"/>
      <c r="LRY194" s="180"/>
      <c r="LRZ194" s="180"/>
      <c r="LSA194" s="180"/>
      <c r="LSB194" s="180"/>
      <c r="LSC194" s="75"/>
      <c r="LSD194" s="66"/>
      <c r="LSE194" s="180"/>
      <c r="LSF194" s="180"/>
      <c r="LSG194" s="180"/>
      <c r="LSH194" s="180"/>
      <c r="LSI194" s="180"/>
      <c r="LSJ194" s="75"/>
      <c r="LSK194" s="66"/>
      <c r="LSL194" s="180"/>
      <c r="LSM194" s="180"/>
      <c r="LSN194" s="180"/>
      <c r="LSO194" s="180"/>
      <c r="LSP194" s="180"/>
      <c r="LSQ194" s="75"/>
      <c r="LSR194" s="66"/>
      <c r="LSS194" s="180"/>
      <c r="LST194" s="180"/>
      <c r="LSU194" s="180"/>
      <c r="LSV194" s="180"/>
      <c r="LSW194" s="180"/>
      <c r="LSX194" s="75"/>
      <c r="LSY194" s="66"/>
      <c r="LSZ194" s="180"/>
      <c r="LTA194" s="180"/>
      <c r="LTB194" s="180"/>
      <c r="LTC194" s="180"/>
      <c r="LTD194" s="180"/>
      <c r="LTE194" s="75"/>
      <c r="LTF194" s="66"/>
      <c r="LTG194" s="180"/>
      <c r="LTH194" s="180"/>
      <c r="LTI194" s="180"/>
      <c r="LTJ194" s="180"/>
      <c r="LTK194" s="180"/>
      <c r="LTL194" s="75"/>
      <c r="LTM194" s="66"/>
      <c r="LTN194" s="180"/>
      <c r="LTO194" s="180"/>
      <c r="LTP194" s="180"/>
      <c r="LTQ194" s="180"/>
      <c r="LTR194" s="180"/>
      <c r="LTS194" s="75"/>
      <c r="LTT194" s="66"/>
      <c r="LTU194" s="180"/>
      <c r="LTV194" s="180"/>
      <c r="LTW194" s="180"/>
      <c r="LTX194" s="180"/>
      <c r="LTY194" s="180"/>
      <c r="LTZ194" s="75"/>
      <c r="LUA194" s="66"/>
      <c r="LUB194" s="180"/>
      <c r="LUC194" s="180"/>
      <c r="LUD194" s="180"/>
      <c r="LUE194" s="180"/>
      <c r="LUF194" s="180"/>
      <c r="LUG194" s="75"/>
      <c r="LUH194" s="66"/>
      <c r="LUI194" s="180"/>
      <c r="LUJ194" s="180"/>
      <c r="LUK194" s="180"/>
      <c r="LUL194" s="180"/>
      <c r="LUM194" s="180"/>
      <c r="LUN194" s="75"/>
      <c r="LUO194" s="66"/>
      <c r="LUP194" s="180"/>
      <c r="LUQ194" s="180"/>
      <c r="LUR194" s="180"/>
      <c r="LUS194" s="180"/>
      <c r="LUT194" s="180"/>
      <c r="LUU194" s="75"/>
      <c r="LUV194" s="66"/>
      <c r="LUW194" s="180"/>
      <c r="LUX194" s="180"/>
      <c r="LUY194" s="180"/>
      <c r="LUZ194" s="180"/>
      <c r="LVA194" s="180"/>
      <c r="LVB194" s="75"/>
      <c r="LVC194" s="66"/>
      <c r="LVD194" s="180"/>
      <c r="LVE194" s="180"/>
      <c r="LVF194" s="180"/>
      <c r="LVG194" s="180"/>
      <c r="LVH194" s="180"/>
      <c r="LVI194" s="75"/>
      <c r="LVJ194" s="66"/>
      <c r="LVK194" s="180"/>
      <c r="LVL194" s="180"/>
      <c r="LVM194" s="180"/>
      <c r="LVN194" s="180"/>
      <c r="LVO194" s="180"/>
      <c r="LVP194" s="75"/>
      <c r="LVQ194" s="66"/>
      <c r="LVR194" s="180"/>
      <c r="LVS194" s="180"/>
      <c r="LVT194" s="180"/>
      <c r="LVU194" s="180"/>
      <c r="LVV194" s="180"/>
      <c r="LVW194" s="75"/>
      <c r="LVX194" s="66"/>
      <c r="LVY194" s="180"/>
      <c r="LVZ194" s="180"/>
      <c r="LWA194" s="180"/>
      <c r="LWB194" s="180"/>
      <c r="LWC194" s="180"/>
      <c r="LWD194" s="75"/>
      <c r="LWE194" s="66"/>
      <c r="LWF194" s="180"/>
      <c r="LWG194" s="180"/>
      <c r="LWH194" s="180"/>
      <c r="LWI194" s="180"/>
      <c r="LWJ194" s="180"/>
      <c r="LWK194" s="75"/>
      <c r="LWL194" s="66"/>
      <c r="LWM194" s="180"/>
      <c r="LWN194" s="180"/>
      <c r="LWO194" s="180"/>
      <c r="LWP194" s="180"/>
      <c r="LWQ194" s="180"/>
      <c r="LWR194" s="75"/>
      <c r="LWS194" s="66"/>
      <c r="LWT194" s="180"/>
      <c r="LWU194" s="180"/>
      <c r="LWV194" s="180"/>
      <c r="LWW194" s="180"/>
      <c r="LWX194" s="180"/>
      <c r="LWY194" s="75"/>
      <c r="LWZ194" s="66"/>
      <c r="LXA194" s="180"/>
      <c r="LXB194" s="180"/>
      <c r="LXC194" s="180"/>
      <c r="LXD194" s="180"/>
      <c r="LXE194" s="180"/>
      <c r="LXF194" s="75"/>
      <c r="LXG194" s="66"/>
      <c r="LXH194" s="180"/>
      <c r="LXI194" s="180"/>
      <c r="LXJ194" s="180"/>
      <c r="LXK194" s="180"/>
      <c r="LXL194" s="180"/>
      <c r="LXM194" s="75"/>
      <c r="LXN194" s="66"/>
      <c r="LXO194" s="180"/>
      <c r="LXP194" s="180"/>
      <c r="LXQ194" s="180"/>
      <c r="LXR194" s="180"/>
      <c r="LXS194" s="180"/>
      <c r="LXT194" s="75"/>
      <c r="LXU194" s="66"/>
      <c r="LXV194" s="180"/>
      <c r="LXW194" s="180"/>
      <c r="LXX194" s="180"/>
      <c r="LXY194" s="180"/>
      <c r="LXZ194" s="180"/>
      <c r="LYA194" s="75"/>
      <c r="LYB194" s="66"/>
      <c r="LYC194" s="180"/>
      <c r="LYD194" s="180"/>
      <c r="LYE194" s="180"/>
      <c r="LYF194" s="180"/>
      <c r="LYG194" s="180"/>
      <c r="LYH194" s="75"/>
      <c r="LYI194" s="66"/>
      <c r="LYJ194" s="180"/>
      <c r="LYK194" s="180"/>
      <c r="LYL194" s="180"/>
      <c r="LYM194" s="180"/>
      <c r="LYN194" s="180"/>
      <c r="LYO194" s="75"/>
      <c r="LYP194" s="66"/>
      <c r="LYQ194" s="180"/>
      <c r="LYR194" s="180"/>
      <c r="LYS194" s="180"/>
      <c r="LYT194" s="180"/>
      <c r="LYU194" s="180"/>
      <c r="LYV194" s="75"/>
      <c r="LYW194" s="66"/>
      <c r="LYX194" s="180"/>
      <c r="LYY194" s="180"/>
      <c r="LYZ194" s="180"/>
      <c r="LZA194" s="180"/>
      <c r="LZB194" s="180"/>
      <c r="LZC194" s="75"/>
      <c r="LZD194" s="66"/>
      <c r="LZE194" s="180"/>
      <c r="LZF194" s="180"/>
      <c r="LZG194" s="180"/>
      <c r="LZH194" s="180"/>
      <c r="LZI194" s="180"/>
      <c r="LZJ194" s="75"/>
      <c r="LZK194" s="66"/>
      <c r="LZL194" s="180"/>
      <c r="LZM194" s="180"/>
      <c r="LZN194" s="180"/>
      <c r="LZO194" s="180"/>
      <c r="LZP194" s="180"/>
      <c r="LZQ194" s="75"/>
      <c r="LZR194" s="66"/>
      <c r="LZS194" s="180"/>
      <c r="LZT194" s="180"/>
      <c r="LZU194" s="180"/>
      <c r="LZV194" s="180"/>
      <c r="LZW194" s="180"/>
      <c r="LZX194" s="75"/>
      <c r="LZY194" s="66"/>
      <c r="LZZ194" s="180"/>
      <c r="MAA194" s="180"/>
      <c r="MAB194" s="180"/>
      <c r="MAC194" s="180"/>
      <c r="MAD194" s="180"/>
      <c r="MAE194" s="75"/>
      <c r="MAF194" s="66"/>
      <c r="MAG194" s="180"/>
      <c r="MAH194" s="180"/>
      <c r="MAI194" s="180"/>
      <c r="MAJ194" s="180"/>
      <c r="MAK194" s="180"/>
      <c r="MAL194" s="75"/>
      <c r="MAM194" s="66"/>
      <c r="MAN194" s="180"/>
      <c r="MAO194" s="180"/>
      <c r="MAP194" s="180"/>
      <c r="MAQ194" s="180"/>
      <c r="MAR194" s="180"/>
      <c r="MAS194" s="75"/>
      <c r="MAT194" s="66"/>
      <c r="MAU194" s="180"/>
      <c r="MAV194" s="180"/>
      <c r="MAW194" s="180"/>
      <c r="MAX194" s="180"/>
      <c r="MAY194" s="180"/>
      <c r="MAZ194" s="75"/>
      <c r="MBA194" s="66"/>
      <c r="MBB194" s="180"/>
      <c r="MBC194" s="180"/>
      <c r="MBD194" s="180"/>
      <c r="MBE194" s="180"/>
      <c r="MBF194" s="180"/>
      <c r="MBG194" s="75"/>
      <c r="MBH194" s="66"/>
      <c r="MBI194" s="180"/>
      <c r="MBJ194" s="180"/>
      <c r="MBK194" s="180"/>
      <c r="MBL194" s="180"/>
      <c r="MBM194" s="180"/>
      <c r="MBN194" s="75"/>
      <c r="MBO194" s="66"/>
      <c r="MBP194" s="180"/>
      <c r="MBQ194" s="180"/>
      <c r="MBR194" s="180"/>
      <c r="MBS194" s="180"/>
      <c r="MBT194" s="180"/>
      <c r="MBU194" s="75"/>
      <c r="MBV194" s="66"/>
      <c r="MBW194" s="180"/>
      <c r="MBX194" s="180"/>
      <c r="MBY194" s="180"/>
      <c r="MBZ194" s="180"/>
      <c r="MCA194" s="180"/>
      <c r="MCB194" s="75"/>
      <c r="MCC194" s="66"/>
      <c r="MCD194" s="180"/>
      <c r="MCE194" s="180"/>
      <c r="MCF194" s="180"/>
      <c r="MCG194" s="180"/>
      <c r="MCH194" s="180"/>
      <c r="MCI194" s="75"/>
      <c r="MCJ194" s="66"/>
      <c r="MCK194" s="180"/>
      <c r="MCL194" s="180"/>
      <c r="MCM194" s="180"/>
      <c r="MCN194" s="180"/>
      <c r="MCO194" s="180"/>
      <c r="MCP194" s="75"/>
      <c r="MCQ194" s="66"/>
      <c r="MCR194" s="180"/>
      <c r="MCS194" s="180"/>
      <c r="MCT194" s="180"/>
      <c r="MCU194" s="180"/>
      <c r="MCV194" s="180"/>
      <c r="MCW194" s="75"/>
      <c r="MCX194" s="66"/>
      <c r="MCY194" s="180"/>
      <c r="MCZ194" s="180"/>
      <c r="MDA194" s="180"/>
      <c r="MDB194" s="180"/>
      <c r="MDC194" s="180"/>
      <c r="MDD194" s="75"/>
      <c r="MDE194" s="66"/>
      <c r="MDF194" s="180"/>
      <c r="MDG194" s="180"/>
      <c r="MDH194" s="180"/>
      <c r="MDI194" s="180"/>
      <c r="MDJ194" s="180"/>
      <c r="MDK194" s="75"/>
      <c r="MDL194" s="66"/>
      <c r="MDM194" s="180"/>
      <c r="MDN194" s="180"/>
      <c r="MDO194" s="180"/>
      <c r="MDP194" s="180"/>
      <c r="MDQ194" s="180"/>
      <c r="MDR194" s="75"/>
      <c r="MDS194" s="66"/>
      <c r="MDT194" s="180"/>
      <c r="MDU194" s="180"/>
      <c r="MDV194" s="180"/>
      <c r="MDW194" s="180"/>
      <c r="MDX194" s="180"/>
      <c r="MDY194" s="75"/>
      <c r="MDZ194" s="66"/>
      <c r="MEA194" s="180"/>
      <c r="MEB194" s="180"/>
      <c r="MEC194" s="180"/>
      <c r="MED194" s="180"/>
      <c r="MEE194" s="180"/>
      <c r="MEF194" s="75"/>
      <c r="MEG194" s="66"/>
      <c r="MEH194" s="180"/>
      <c r="MEI194" s="180"/>
      <c r="MEJ194" s="180"/>
      <c r="MEK194" s="180"/>
      <c r="MEL194" s="180"/>
      <c r="MEM194" s="75"/>
      <c r="MEN194" s="66"/>
      <c r="MEO194" s="180"/>
      <c r="MEP194" s="180"/>
      <c r="MEQ194" s="180"/>
      <c r="MER194" s="180"/>
      <c r="MES194" s="180"/>
      <c r="MET194" s="75"/>
      <c r="MEU194" s="66"/>
      <c r="MEV194" s="180"/>
      <c r="MEW194" s="180"/>
      <c r="MEX194" s="180"/>
      <c r="MEY194" s="180"/>
      <c r="MEZ194" s="180"/>
      <c r="MFA194" s="75"/>
      <c r="MFB194" s="66"/>
      <c r="MFC194" s="180"/>
      <c r="MFD194" s="180"/>
      <c r="MFE194" s="180"/>
      <c r="MFF194" s="180"/>
      <c r="MFG194" s="180"/>
      <c r="MFH194" s="75"/>
      <c r="MFI194" s="66"/>
      <c r="MFJ194" s="180"/>
      <c r="MFK194" s="180"/>
      <c r="MFL194" s="180"/>
      <c r="MFM194" s="180"/>
      <c r="MFN194" s="180"/>
      <c r="MFO194" s="75"/>
      <c r="MFP194" s="66"/>
      <c r="MFQ194" s="180"/>
      <c r="MFR194" s="180"/>
      <c r="MFS194" s="180"/>
      <c r="MFT194" s="180"/>
      <c r="MFU194" s="180"/>
      <c r="MFV194" s="75"/>
      <c r="MFW194" s="66"/>
      <c r="MFX194" s="180"/>
      <c r="MFY194" s="180"/>
      <c r="MFZ194" s="180"/>
      <c r="MGA194" s="180"/>
      <c r="MGB194" s="180"/>
      <c r="MGC194" s="75"/>
      <c r="MGD194" s="66"/>
      <c r="MGE194" s="180"/>
      <c r="MGF194" s="180"/>
      <c r="MGG194" s="180"/>
      <c r="MGH194" s="180"/>
      <c r="MGI194" s="180"/>
      <c r="MGJ194" s="75"/>
      <c r="MGK194" s="66"/>
      <c r="MGL194" s="180"/>
      <c r="MGM194" s="180"/>
      <c r="MGN194" s="180"/>
      <c r="MGO194" s="180"/>
      <c r="MGP194" s="180"/>
      <c r="MGQ194" s="75"/>
      <c r="MGR194" s="66"/>
      <c r="MGS194" s="180"/>
      <c r="MGT194" s="180"/>
      <c r="MGU194" s="180"/>
      <c r="MGV194" s="180"/>
      <c r="MGW194" s="180"/>
      <c r="MGX194" s="75"/>
      <c r="MGY194" s="66"/>
      <c r="MGZ194" s="180"/>
      <c r="MHA194" s="180"/>
      <c r="MHB194" s="180"/>
      <c r="MHC194" s="180"/>
      <c r="MHD194" s="180"/>
      <c r="MHE194" s="75"/>
      <c r="MHF194" s="66"/>
      <c r="MHG194" s="180"/>
      <c r="MHH194" s="180"/>
      <c r="MHI194" s="180"/>
      <c r="MHJ194" s="180"/>
      <c r="MHK194" s="180"/>
      <c r="MHL194" s="75"/>
      <c r="MHM194" s="66"/>
      <c r="MHN194" s="180"/>
      <c r="MHO194" s="180"/>
      <c r="MHP194" s="180"/>
      <c r="MHQ194" s="180"/>
      <c r="MHR194" s="180"/>
      <c r="MHS194" s="75"/>
      <c r="MHT194" s="66"/>
      <c r="MHU194" s="180"/>
      <c r="MHV194" s="180"/>
      <c r="MHW194" s="180"/>
      <c r="MHX194" s="180"/>
      <c r="MHY194" s="180"/>
      <c r="MHZ194" s="75"/>
      <c r="MIA194" s="66"/>
      <c r="MIB194" s="180"/>
      <c r="MIC194" s="180"/>
      <c r="MID194" s="180"/>
      <c r="MIE194" s="180"/>
      <c r="MIF194" s="180"/>
      <c r="MIG194" s="75"/>
      <c r="MIH194" s="66"/>
      <c r="MII194" s="180"/>
      <c r="MIJ194" s="180"/>
      <c r="MIK194" s="180"/>
      <c r="MIL194" s="180"/>
      <c r="MIM194" s="180"/>
      <c r="MIN194" s="75"/>
      <c r="MIO194" s="66"/>
      <c r="MIP194" s="180"/>
      <c r="MIQ194" s="180"/>
      <c r="MIR194" s="180"/>
      <c r="MIS194" s="180"/>
      <c r="MIT194" s="180"/>
      <c r="MIU194" s="75"/>
      <c r="MIV194" s="66"/>
      <c r="MIW194" s="180"/>
      <c r="MIX194" s="180"/>
      <c r="MIY194" s="180"/>
      <c r="MIZ194" s="180"/>
      <c r="MJA194" s="180"/>
      <c r="MJB194" s="75"/>
      <c r="MJC194" s="66"/>
      <c r="MJD194" s="180"/>
      <c r="MJE194" s="180"/>
      <c r="MJF194" s="180"/>
      <c r="MJG194" s="180"/>
      <c r="MJH194" s="180"/>
      <c r="MJI194" s="75"/>
      <c r="MJJ194" s="66"/>
      <c r="MJK194" s="180"/>
      <c r="MJL194" s="180"/>
      <c r="MJM194" s="180"/>
      <c r="MJN194" s="180"/>
      <c r="MJO194" s="180"/>
      <c r="MJP194" s="75"/>
      <c r="MJQ194" s="66"/>
      <c r="MJR194" s="180"/>
      <c r="MJS194" s="180"/>
      <c r="MJT194" s="180"/>
      <c r="MJU194" s="180"/>
      <c r="MJV194" s="180"/>
      <c r="MJW194" s="75"/>
      <c r="MJX194" s="66"/>
      <c r="MJY194" s="180"/>
      <c r="MJZ194" s="180"/>
      <c r="MKA194" s="180"/>
      <c r="MKB194" s="180"/>
      <c r="MKC194" s="180"/>
      <c r="MKD194" s="75"/>
      <c r="MKE194" s="66"/>
      <c r="MKF194" s="180"/>
      <c r="MKG194" s="180"/>
      <c r="MKH194" s="180"/>
      <c r="MKI194" s="180"/>
      <c r="MKJ194" s="180"/>
      <c r="MKK194" s="75"/>
      <c r="MKL194" s="66"/>
      <c r="MKM194" s="180"/>
      <c r="MKN194" s="180"/>
      <c r="MKO194" s="180"/>
      <c r="MKP194" s="180"/>
      <c r="MKQ194" s="180"/>
      <c r="MKR194" s="75"/>
      <c r="MKS194" s="66"/>
      <c r="MKT194" s="180"/>
      <c r="MKU194" s="180"/>
      <c r="MKV194" s="180"/>
      <c r="MKW194" s="180"/>
      <c r="MKX194" s="180"/>
      <c r="MKY194" s="75"/>
      <c r="MKZ194" s="66"/>
      <c r="MLA194" s="180"/>
      <c r="MLB194" s="180"/>
      <c r="MLC194" s="180"/>
      <c r="MLD194" s="180"/>
      <c r="MLE194" s="180"/>
      <c r="MLF194" s="75"/>
      <c r="MLG194" s="66"/>
      <c r="MLH194" s="180"/>
      <c r="MLI194" s="180"/>
      <c r="MLJ194" s="180"/>
      <c r="MLK194" s="180"/>
      <c r="MLL194" s="180"/>
      <c r="MLM194" s="75"/>
      <c r="MLN194" s="66"/>
      <c r="MLO194" s="180"/>
      <c r="MLP194" s="180"/>
      <c r="MLQ194" s="180"/>
      <c r="MLR194" s="180"/>
      <c r="MLS194" s="180"/>
      <c r="MLT194" s="75"/>
      <c r="MLU194" s="66"/>
      <c r="MLV194" s="180"/>
      <c r="MLW194" s="180"/>
      <c r="MLX194" s="180"/>
      <c r="MLY194" s="180"/>
      <c r="MLZ194" s="180"/>
      <c r="MMA194" s="75"/>
      <c r="MMB194" s="66"/>
      <c r="MMC194" s="180"/>
      <c r="MMD194" s="180"/>
      <c r="MME194" s="180"/>
      <c r="MMF194" s="180"/>
      <c r="MMG194" s="180"/>
      <c r="MMH194" s="75"/>
      <c r="MMI194" s="66"/>
      <c r="MMJ194" s="180"/>
      <c r="MMK194" s="180"/>
      <c r="MML194" s="180"/>
      <c r="MMM194" s="180"/>
      <c r="MMN194" s="180"/>
      <c r="MMO194" s="75"/>
      <c r="MMP194" s="66"/>
      <c r="MMQ194" s="180"/>
      <c r="MMR194" s="180"/>
      <c r="MMS194" s="180"/>
      <c r="MMT194" s="180"/>
      <c r="MMU194" s="180"/>
      <c r="MMV194" s="75"/>
      <c r="MMW194" s="66"/>
      <c r="MMX194" s="180"/>
      <c r="MMY194" s="180"/>
      <c r="MMZ194" s="180"/>
      <c r="MNA194" s="180"/>
      <c r="MNB194" s="180"/>
      <c r="MNC194" s="75"/>
      <c r="MND194" s="66"/>
      <c r="MNE194" s="180"/>
      <c r="MNF194" s="180"/>
      <c r="MNG194" s="180"/>
      <c r="MNH194" s="180"/>
      <c r="MNI194" s="180"/>
      <c r="MNJ194" s="75"/>
      <c r="MNK194" s="66"/>
      <c r="MNL194" s="180"/>
      <c r="MNM194" s="180"/>
      <c r="MNN194" s="180"/>
      <c r="MNO194" s="180"/>
      <c r="MNP194" s="180"/>
      <c r="MNQ194" s="75"/>
      <c r="MNR194" s="66"/>
      <c r="MNS194" s="180"/>
      <c r="MNT194" s="180"/>
      <c r="MNU194" s="180"/>
      <c r="MNV194" s="180"/>
      <c r="MNW194" s="180"/>
      <c r="MNX194" s="75"/>
      <c r="MNY194" s="66"/>
      <c r="MNZ194" s="180"/>
      <c r="MOA194" s="180"/>
      <c r="MOB194" s="180"/>
      <c r="MOC194" s="180"/>
      <c r="MOD194" s="180"/>
      <c r="MOE194" s="75"/>
      <c r="MOF194" s="66"/>
      <c r="MOG194" s="180"/>
      <c r="MOH194" s="180"/>
      <c r="MOI194" s="180"/>
      <c r="MOJ194" s="180"/>
      <c r="MOK194" s="180"/>
      <c r="MOL194" s="75"/>
      <c r="MOM194" s="66"/>
      <c r="MON194" s="180"/>
      <c r="MOO194" s="180"/>
      <c r="MOP194" s="180"/>
      <c r="MOQ194" s="180"/>
      <c r="MOR194" s="180"/>
      <c r="MOS194" s="75"/>
      <c r="MOT194" s="66"/>
      <c r="MOU194" s="180"/>
      <c r="MOV194" s="180"/>
      <c r="MOW194" s="180"/>
      <c r="MOX194" s="180"/>
      <c r="MOY194" s="180"/>
      <c r="MOZ194" s="75"/>
      <c r="MPA194" s="66"/>
      <c r="MPB194" s="180"/>
      <c r="MPC194" s="180"/>
      <c r="MPD194" s="180"/>
      <c r="MPE194" s="180"/>
      <c r="MPF194" s="180"/>
      <c r="MPG194" s="75"/>
      <c r="MPH194" s="66"/>
      <c r="MPI194" s="180"/>
      <c r="MPJ194" s="180"/>
      <c r="MPK194" s="180"/>
      <c r="MPL194" s="180"/>
      <c r="MPM194" s="180"/>
      <c r="MPN194" s="75"/>
      <c r="MPO194" s="66"/>
      <c r="MPP194" s="180"/>
      <c r="MPQ194" s="180"/>
      <c r="MPR194" s="180"/>
      <c r="MPS194" s="180"/>
      <c r="MPT194" s="180"/>
      <c r="MPU194" s="75"/>
      <c r="MPV194" s="66"/>
      <c r="MPW194" s="180"/>
      <c r="MPX194" s="180"/>
      <c r="MPY194" s="180"/>
      <c r="MPZ194" s="180"/>
      <c r="MQA194" s="180"/>
      <c r="MQB194" s="75"/>
      <c r="MQC194" s="66"/>
      <c r="MQD194" s="180"/>
      <c r="MQE194" s="180"/>
      <c r="MQF194" s="180"/>
      <c r="MQG194" s="180"/>
      <c r="MQH194" s="180"/>
      <c r="MQI194" s="75"/>
      <c r="MQJ194" s="66"/>
      <c r="MQK194" s="180"/>
      <c r="MQL194" s="180"/>
      <c r="MQM194" s="180"/>
      <c r="MQN194" s="180"/>
      <c r="MQO194" s="180"/>
      <c r="MQP194" s="75"/>
      <c r="MQQ194" s="66"/>
      <c r="MQR194" s="180"/>
      <c r="MQS194" s="180"/>
      <c r="MQT194" s="180"/>
      <c r="MQU194" s="180"/>
      <c r="MQV194" s="180"/>
      <c r="MQW194" s="75"/>
      <c r="MQX194" s="66"/>
      <c r="MQY194" s="180"/>
      <c r="MQZ194" s="180"/>
      <c r="MRA194" s="180"/>
      <c r="MRB194" s="180"/>
      <c r="MRC194" s="180"/>
      <c r="MRD194" s="75"/>
      <c r="MRE194" s="66"/>
      <c r="MRF194" s="180"/>
      <c r="MRG194" s="180"/>
      <c r="MRH194" s="180"/>
      <c r="MRI194" s="180"/>
      <c r="MRJ194" s="180"/>
      <c r="MRK194" s="75"/>
      <c r="MRL194" s="66"/>
      <c r="MRM194" s="180"/>
      <c r="MRN194" s="180"/>
      <c r="MRO194" s="180"/>
      <c r="MRP194" s="180"/>
      <c r="MRQ194" s="180"/>
      <c r="MRR194" s="75"/>
      <c r="MRS194" s="66"/>
      <c r="MRT194" s="180"/>
      <c r="MRU194" s="180"/>
      <c r="MRV194" s="180"/>
      <c r="MRW194" s="180"/>
      <c r="MRX194" s="180"/>
      <c r="MRY194" s="75"/>
      <c r="MRZ194" s="66"/>
      <c r="MSA194" s="180"/>
      <c r="MSB194" s="180"/>
      <c r="MSC194" s="180"/>
      <c r="MSD194" s="180"/>
      <c r="MSE194" s="180"/>
      <c r="MSF194" s="75"/>
      <c r="MSG194" s="66"/>
      <c r="MSH194" s="180"/>
      <c r="MSI194" s="180"/>
      <c r="MSJ194" s="180"/>
      <c r="MSK194" s="180"/>
      <c r="MSL194" s="180"/>
      <c r="MSM194" s="75"/>
      <c r="MSN194" s="66"/>
      <c r="MSO194" s="180"/>
      <c r="MSP194" s="180"/>
      <c r="MSQ194" s="180"/>
      <c r="MSR194" s="180"/>
      <c r="MSS194" s="180"/>
      <c r="MST194" s="75"/>
      <c r="MSU194" s="66"/>
      <c r="MSV194" s="180"/>
      <c r="MSW194" s="180"/>
      <c r="MSX194" s="180"/>
      <c r="MSY194" s="180"/>
      <c r="MSZ194" s="180"/>
      <c r="MTA194" s="75"/>
      <c r="MTB194" s="66"/>
      <c r="MTC194" s="180"/>
      <c r="MTD194" s="180"/>
      <c r="MTE194" s="180"/>
      <c r="MTF194" s="180"/>
      <c r="MTG194" s="180"/>
      <c r="MTH194" s="75"/>
      <c r="MTI194" s="66"/>
      <c r="MTJ194" s="180"/>
      <c r="MTK194" s="180"/>
      <c r="MTL194" s="180"/>
      <c r="MTM194" s="180"/>
      <c r="MTN194" s="180"/>
      <c r="MTO194" s="75"/>
      <c r="MTP194" s="66"/>
      <c r="MTQ194" s="180"/>
      <c r="MTR194" s="180"/>
      <c r="MTS194" s="180"/>
      <c r="MTT194" s="180"/>
      <c r="MTU194" s="180"/>
      <c r="MTV194" s="75"/>
      <c r="MTW194" s="66"/>
      <c r="MTX194" s="180"/>
      <c r="MTY194" s="180"/>
      <c r="MTZ194" s="180"/>
      <c r="MUA194" s="180"/>
      <c r="MUB194" s="180"/>
      <c r="MUC194" s="75"/>
      <c r="MUD194" s="66"/>
      <c r="MUE194" s="180"/>
      <c r="MUF194" s="180"/>
      <c r="MUG194" s="180"/>
      <c r="MUH194" s="180"/>
      <c r="MUI194" s="180"/>
      <c r="MUJ194" s="75"/>
      <c r="MUK194" s="66"/>
      <c r="MUL194" s="180"/>
      <c r="MUM194" s="180"/>
      <c r="MUN194" s="180"/>
      <c r="MUO194" s="180"/>
      <c r="MUP194" s="180"/>
      <c r="MUQ194" s="75"/>
      <c r="MUR194" s="66"/>
      <c r="MUS194" s="180"/>
      <c r="MUT194" s="180"/>
      <c r="MUU194" s="180"/>
      <c r="MUV194" s="180"/>
      <c r="MUW194" s="180"/>
      <c r="MUX194" s="75"/>
      <c r="MUY194" s="66"/>
      <c r="MUZ194" s="180"/>
      <c r="MVA194" s="180"/>
      <c r="MVB194" s="180"/>
      <c r="MVC194" s="180"/>
      <c r="MVD194" s="180"/>
      <c r="MVE194" s="75"/>
      <c r="MVF194" s="66"/>
      <c r="MVG194" s="180"/>
      <c r="MVH194" s="180"/>
      <c r="MVI194" s="180"/>
      <c r="MVJ194" s="180"/>
      <c r="MVK194" s="180"/>
      <c r="MVL194" s="75"/>
      <c r="MVM194" s="66"/>
      <c r="MVN194" s="180"/>
      <c r="MVO194" s="180"/>
      <c r="MVP194" s="180"/>
      <c r="MVQ194" s="180"/>
      <c r="MVR194" s="180"/>
      <c r="MVS194" s="75"/>
      <c r="MVT194" s="66"/>
      <c r="MVU194" s="180"/>
      <c r="MVV194" s="180"/>
      <c r="MVW194" s="180"/>
      <c r="MVX194" s="180"/>
      <c r="MVY194" s="180"/>
      <c r="MVZ194" s="75"/>
      <c r="MWA194" s="66"/>
      <c r="MWB194" s="180"/>
      <c r="MWC194" s="180"/>
      <c r="MWD194" s="180"/>
      <c r="MWE194" s="180"/>
      <c r="MWF194" s="180"/>
      <c r="MWG194" s="75"/>
      <c r="MWH194" s="66"/>
      <c r="MWI194" s="180"/>
      <c r="MWJ194" s="180"/>
      <c r="MWK194" s="180"/>
      <c r="MWL194" s="180"/>
      <c r="MWM194" s="180"/>
      <c r="MWN194" s="75"/>
      <c r="MWO194" s="66"/>
      <c r="MWP194" s="180"/>
      <c r="MWQ194" s="180"/>
      <c r="MWR194" s="180"/>
      <c r="MWS194" s="180"/>
      <c r="MWT194" s="180"/>
      <c r="MWU194" s="75"/>
      <c r="MWV194" s="66"/>
      <c r="MWW194" s="180"/>
      <c r="MWX194" s="180"/>
      <c r="MWY194" s="180"/>
      <c r="MWZ194" s="180"/>
      <c r="MXA194" s="180"/>
      <c r="MXB194" s="75"/>
      <c r="MXC194" s="66"/>
      <c r="MXD194" s="180"/>
      <c r="MXE194" s="180"/>
      <c r="MXF194" s="180"/>
      <c r="MXG194" s="180"/>
      <c r="MXH194" s="180"/>
      <c r="MXI194" s="75"/>
      <c r="MXJ194" s="66"/>
      <c r="MXK194" s="180"/>
      <c r="MXL194" s="180"/>
      <c r="MXM194" s="180"/>
      <c r="MXN194" s="180"/>
      <c r="MXO194" s="180"/>
      <c r="MXP194" s="75"/>
      <c r="MXQ194" s="66"/>
      <c r="MXR194" s="180"/>
      <c r="MXS194" s="180"/>
      <c r="MXT194" s="180"/>
      <c r="MXU194" s="180"/>
      <c r="MXV194" s="180"/>
      <c r="MXW194" s="75"/>
      <c r="MXX194" s="66"/>
      <c r="MXY194" s="180"/>
      <c r="MXZ194" s="180"/>
      <c r="MYA194" s="180"/>
      <c r="MYB194" s="180"/>
      <c r="MYC194" s="180"/>
      <c r="MYD194" s="75"/>
      <c r="MYE194" s="66"/>
      <c r="MYF194" s="180"/>
      <c r="MYG194" s="180"/>
      <c r="MYH194" s="180"/>
      <c r="MYI194" s="180"/>
      <c r="MYJ194" s="180"/>
      <c r="MYK194" s="75"/>
      <c r="MYL194" s="66"/>
      <c r="MYM194" s="180"/>
      <c r="MYN194" s="180"/>
      <c r="MYO194" s="180"/>
      <c r="MYP194" s="180"/>
      <c r="MYQ194" s="180"/>
      <c r="MYR194" s="75"/>
      <c r="MYS194" s="66"/>
      <c r="MYT194" s="180"/>
      <c r="MYU194" s="180"/>
      <c r="MYV194" s="180"/>
      <c r="MYW194" s="180"/>
      <c r="MYX194" s="180"/>
      <c r="MYY194" s="75"/>
      <c r="MYZ194" s="66"/>
      <c r="MZA194" s="180"/>
      <c r="MZB194" s="180"/>
      <c r="MZC194" s="180"/>
      <c r="MZD194" s="180"/>
      <c r="MZE194" s="180"/>
      <c r="MZF194" s="75"/>
      <c r="MZG194" s="66"/>
      <c r="MZH194" s="180"/>
      <c r="MZI194" s="180"/>
      <c r="MZJ194" s="180"/>
      <c r="MZK194" s="180"/>
      <c r="MZL194" s="180"/>
      <c r="MZM194" s="75"/>
      <c r="MZN194" s="66"/>
      <c r="MZO194" s="180"/>
      <c r="MZP194" s="180"/>
      <c r="MZQ194" s="180"/>
      <c r="MZR194" s="180"/>
      <c r="MZS194" s="180"/>
      <c r="MZT194" s="75"/>
      <c r="MZU194" s="66"/>
      <c r="MZV194" s="180"/>
      <c r="MZW194" s="180"/>
      <c r="MZX194" s="180"/>
      <c r="MZY194" s="180"/>
      <c r="MZZ194" s="180"/>
      <c r="NAA194" s="75"/>
      <c r="NAB194" s="66"/>
      <c r="NAC194" s="180"/>
      <c r="NAD194" s="180"/>
      <c r="NAE194" s="180"/>
      <c r="NAF194" s="180"/>
      <c r="NAG194" s="180"/>
      <c r="NAH194" s="75"/>
      <c r="NAI194" s="66"/>
      <c r="NAJ194" s="180"/>
      <c r="NAK194" s="180"/>
      <c r="NAL194" s="180"/>
      <c r="NAM194" s="180"/>
      <c r="NAN194" s="180"/>
      <c r="NAO194" s="75"/>
      <c r="NAP194" s="66"/>
      <c r="NAQ194" s="180"/>
      <c r="NAR194" s="180"/>
      <c r="NAS194" s="180"/>
      <c r="NAT194" s="180"/>
      <c r="NAU194" s="180"/>
      <c r="NAV194" s="75"/>
      <c r="NAW194" s="66"/>
      <c r="NAX194" s="180"/>
      <c r="NAY194" s="180"/>
      <c r="NAZ194" s="180"/>
      <c r="NBA194" s="180"/>
      <c r="NBB194" s="180"/>
      <c r="NBC194" s="75"/>
      <c r="NBD194" s="66"/>
      <c r="NBE194" s="180"/>
      <c r="NBF194" s="180"/>
      <c r="NBG194" s="180"/>
      <c r="NBH194" s="180"/>
      <c r="NBI194" s="180"/>
      <c r="NBJ194" s="75"/>
      <c r="NBK194" s="66"/>
      <c r="NBL194" s="180"/>
      <c r="NBM194" s="180"/>
      <c r="NBN194" s="180"/>
      <c r="NBO194" s="180"/>
      <c r="NBP194" s="180"/>
      <c r="NBQ194" s="75"/>
      <c r="NBR194" s="66"/>
      <c r="NBS194" s="180"/>
      <c r="NBT194" s="180"/>
      <c r="NBU194" s="180"/>
      <c r="NBV194" s="180"/>
      <c r="NBW194" s="180"/>
      <c r="NBX194" s="75"/>
      <c r="NBY194" s="66"/>
      <c r="NBZ194" s="180"/>
      <c r="NCA194" s="180"/>
      <c r="NCB194" s="180"/>
      <c r="NCC194" s="180"/>
      <c r="NCD194" s="180"/>
      <c r="NCE194" s="75"/>
      <c r="NCF194" s="66"/>
      <c r="NCG194" s="180"/>
      <c r="NCH194" s="180"/>
      <c r="NCI194" s="180"/>
      <c r="NCJ194" s="180"/>
      <c r="NCK194" s="180"/>
      <c r="NCL194" s="75"/>
      <c r="NCM194" s="66"/>
      <c r="NCN194" s="180"/>
      <c r="NCO194" s="180"/>
      <c r="NCP194" s="180"/>
      <c r="NCQ194" s="180"/>
      <c r="NCR194" s="180"/>
      <c r="NCS194" s="75"/>
      <c r="NCT194" s="66"/>
      <c r="NCU194" s="180"/>
      <c r="NCV194" s="180"/>
      <c r="NCW194" s="180"/>
      <c r="NCX194" s="180"/>
      <c r="NCY194" s="180"/>
      <c r="NCZ194" s="75"/>
      <c r="NDA194" s="66"/>
      <c r="NDB194" s="180"/>
      <c r="NDC194" s="180"/>
      <c r="NDD194" s="180"/>
      <c r="NDE194" s="180"/>
      <c r="NDF194" s="180"/>
      <c r="NDG194" s="75"/>
      <c r="NDH194" s="66"/>
      <c r="NDI194" s="180"/>
      <c r="NDJ194" s="180"/>
      <c r="NDK194" s="180"/>
      <c r="NDL194" s="180"/>
      <c r="NDM194" s="180"/>
      <c r="NDN194" s="75"/>
      <c r="NDO194" s="66"/>
      <c r="NDP194" s="180"/>
      <c r="NDQ194" s="180"/>
      <c r="NDR194" s="180"/>
      <c r="NDS194" s="180"/>
      <c r="NDT194" s="180"/>
      <c r="NDU194" s="75"/>
      <c r="NDV194" s="66"/>
      <c r="NDW194" s="180"/>
      <c r="NDX194" s="180"/>
      <c r="NDY194" s="180"/>
      <c r="NDZ194" s="180"/>
      <c r="NEA194" s="180"/>
      <c r="NEB194" s="75"/>
      <c r="NEC194" s="66"/>
      <c r="NED194" s="180"/>
      <c r="NEE194" s="180"/>
      <c r="NEF194" s="180"/>
      <c r="NEG194" s="180"/>
      <c r="NEH194" s="180"/>
      <c r="NEI194" s="75"/>
      <c r="NEJ194" s="66"/>
      <c r="NEK194" s="180"/>
      <c r="NEL194" s="180"/>
      <c r="NEM194" s="180"/>
      <c r="NEN194" s="180"/>
      <c r="NEO194" s="180"/>
      <c r="NEP194" s="75"/>
      <c r="NEQ194" s="66"/>
      <c r="NER194" s="180"/>
      <c r="NES194" s="180"/>
      <c r="NET194" s="180"/>
      <c r="NEU194" s="180"/>
      <c r="NEV194" s="180"/>
      <c r="NEW194" s="75"/>
      <c r="NEX194" s="66"/>
      <c r="NEY194" s="180"/>
      <c r="NEZ194" s="180"/>
      <c r="NFA194" s="180"/>
      <c r="NFB194" s="180"/>
      <c r="NFC194" s="180"/>
      <c r="NFD194" s="75"/>
      <c r="NFE194" s="66"/>
      <c r="NFF194" s="180"/>
      <c r="NFG194" s="180"/>
      <c r="NFH194" s="180"/>
      <c r="NFI194" s="180"/>
      <c r="NFJ194" s="180"/>
      <c r="NFK194" s="75"/>
      <c r="NFL194" s="66"/>
      <c r="NFM194" s="180"/>
      <c r="NFN194" s="180"/>
      <c r="NFO194" s="180"/>
      <c r="NFP194" s="180"/>
      <c r="NFQ194" s="180"/>
      <c r="NFR194" s="75"/>
      <c r="NFS194" s="66"/>
      <c r="NFT194" s="180"/>
      <c r="NFU194" s="180"/>
      <c r="NFV194" s="180"/>
      <c r="NFW194" s="180"/>
      <c r="NFX194" s="180"/>
      <c r="NFY194" s="75"/>
      <c r="NFZ194" s="66"/>
      <c r="NGA194" s="180"/>
      <c r="NGB194" s="180"/>
      <c r="NGC194" s="180"/>
      <c r="NGD194" s="180"/>
      <c r="NGE194" s="180"/>
      <c r="NGF194" s="75"/>
      <c r="NGG194" s="66"/>
      <c r="NGH194" s="180"/>
      <c r="NGI194" s="180"/>
      <c r="NGJ194" s="180"/>
      <c r="NGK194" s="180"/>
      <c r="NGL194" s="180"/>
      <c r="NGM194" s="75"/>
      <c r="NGN194" s="66"/>
      <c r="NGO194" s="180"/>
      <c r="NGP194" s="180"/>
      <c r="NGQ194" s="180"/>
      <c r="NGR194" s="180"/>
      <c r="NGS194" s="180"/>
      <c r="NGT194" s="75"/>
      <c r="NGU194" s="66"/>
      <c r="NGV194" s="180"/>
      <c r="NGW194" s="180"/>
      <c r="NGX194" s="180"/>
      <c r="NGY194" s="180"/>
      <c r="NGZ194" s="180"/>
      <c r="NHA194" s="75"/>
      <c r="NHB194" s="66"/>
      <c r="NHC194" s="180"/>
      <c r="NHD194" s="180"/>
      <c r="NHE194" s="180"/>
      <c r="NHF194" s="180"/>
      <c r="NHG194" s="180"/>
      <c r="NHH194" s="75"/>
      <c r="NHI194" s="66"/>
      <c r="NHJ194" s="180"/>
      <c r="NHK194" s="180"/>
      <c r="NHL194" s="180"/>
      <c r="NHM194" s="180"/>
      <c r="NHN194" s="180"/>
      <c r="NHO194" s="75"/>
      <c r="NHP194" s="66"/>
      <c r="NHQ194" s="180"/>
      <c r="NHR194" s="180"/>
      <c r="NHS194" s="180"/>
      <c r="NHT194" s="180"/>
      <c r="NHU194" s="180"/>
      <c r="NHV194" s="75"/>
      <c r="NHW194" s="66"/>
      <c r="NHX194" s="180"/>
      <c r="NHY194" s="180"/>
      <c r="NHZ194" s="180"/>
      <c r="NIA194" s="180"/>
      <c r="NIB194" s="180"/>
      <c r="NIC194" s="75"/>
      <c r="NID194" s="66"/>
      <c r="NIE194" s="180"/>
      <c r="NIF194" s="180"/>
      <c r="NIG194" s="180"/>
      <c r="NIH194" s="180"/>
      <c r="NII194" s="180"/>
      <c r="NIJ194" s="75"/>
      <c r="NIK194" s="66"/>
      <c r="NIL194" s="180"/>
      <c r="NIM194" s="180"/>
      <c r="NIN194" s="180"/>
      <c r="NIO194" s="180"/>
      <c r="NIP194" s="180"/>
      <c r="NIQ194" s="75"/>
      <c r="NIR194" s="66"/>
      <c r="NIS194" s="180"/>
      <c r="NIT194" s="180"/>
      <c r="NIU194" s="180"/>
      <c r="NIV194" s="180"/>
      <c r="NIW194" s="180"/>
      <c r="NIX194" s="75"/>
      <c r="NIY194" s="66"/>
      <c r="NIZ194" s="180"/>
      <c r="NJA194" s="180"/>
      <c r="NJB194" s="180"/>
      <c r="NJC194" s="180"/>
      <c r="NJD194" s="180"/>
      <c r="NJE194" s="75"/>
      <c r="NJF194" s="66"/>
      <c r="NJG194" s="180"/>
      <c r="NJH194" s="180"/>
      <c r="NJI194" s="180"/>
      <c r="NJJ194" s="180"/>
      <c r="NJK194" s="180"/>
      <c r="NJL194" s="75"/>
      <c r="NJM194" s="66"/>
      <c r="NJN194" s="180"/>
      <c r="NJO194" s="180"/>
      <c r="NJP194" s="180"/>
      <c r="NJQ194" s="180"/>
      <c r="NJR194" s="180"/>
      <c r="NJS194" s="75"/>
      <c r="NJT194" s="66"/>
      <c r="NJU194" s="180"/>
      <c r="NJV194" s="180"/>
      <c r="NJW194" s="180"/>
      <c r="NJX194" s="180"/>
      <c r="NJY194" s="180"/>
      <c r="NJZ194" s="75"/>
      <c r="NKA194" s="66"/>
      <c r="NKB194" s="180"/>
      <c r="NKC194" s="180"/>
      <c r="NKD194" s="180"/>
      <c r="NKE194" s="180"/>
      <c r="NKF194" s="180"/>
      <c r="NKG194" s="75"/>
      <c r="NKH194" s="66"/>
      <c r="NKI194" s="180"/>
      <c r="NKJ194" s="180"/>
      <c r="NKK194" s="180"/>
      <c r="NKL194" s="180"/>
      <c r="NKM194" s="180"/>
      <c r="NKN194" s="75"/>
      <c r="NKO194" s="66"/>
      <c r="NKP194" s="180"/>
      <c r="NKQ194" s="180"/>
      <c r="NKR194" s="180"/>
      <c r="NKS194" s="180"/>
      <c r="NKT194" s="180"/>
      <c r="NKU194" s="75"/>
      <c r="NKV194" s="66"/>
      <c r="NKW194" s="180"/>
      <c r="NKX194" s="180"/>
      <c r="NKY194" s="180"/>
      <c r="NKZ194" s="180"/>
      <c r="NLA194" s="180"/>
      <c r="NLB194" s="75"/>
      <c r="NLC194" s="66"/>
      <c r="NLD194" s="180"/>
      <c r="NLE194" s="180"/>
      <c r="NLF194" s="180"/>
      <c r="NLG194" s="180"/>
      <c r="NLH194" s="180"/>
      <c r="NLI194" s="75"/>
      <c r="NLJ194" s="66"/>
      <c r="NLK194" s="180"/>
      <c r="NLL194" s="180"/>
      <c r="NLM194" s="180"/>
      <c r="NLN194" s="180"/>
      <c r="NLO194" s="180"/>
      <c r="NLP194" s="75"/>
      <c r="NLQ194" s="66"/>
      <c r="NLR194" s="180"/>
      <c r="NLS194" s="180"/>
      <c r="NLT194" s="180"/>
      <c r="NLU194" s="180"/>
      <c r="NLV194" s="180"/>
      <c r="NLW194" s="75"/>
      <c r="NLX194" s="66"/>
      <c r="NLY194" s="180"/>
      <c r="NLZ194" s="180"/>
      <c r="NMA194" s="180"/>
      <c r="NMB194" s="180"/>
      <c r="NMC194" s="180"/>
      <c r="NMD194" s="75"/>
      <c r="NME194" s="66"/>
      <c r="NMF194" s="180"/>
      <c r="NMG194" s="180"/>
      <c r="NMH194" s="180"/>
      <c r="NMI194" s="180"/>
      <c r="NMJ194" s="180"/>
      <c r="NMK194" s="75"/>
      <c r="NML194" s="66"/>
      <c r="NMM194" s="180"/>
      <c r="NMN194" s="180"/>
      <c r="NMO194" s="180"/>
      <c r="NMP194" s="180"/>
      <c r="NMQ194" s="180"/>
      <c r="NMR194" s="75"/>
      <c r="NMS194" s="66"/>
      <c r="NMT194" s="180"/>
      <c r="NMU194" s="180"/>
      <c r="NMV194" s="180"/>
      <c r="NMW194" s="180"/>
      <c r="NMX194" s="180"/>
      <c r="NMY194" s="75"/>
      <c r="NMZ194" s="66"/>
      <c r="NNA194" s="180"/>
      <c r="NNB194" s="180"/>
      <c r="NNC194" s="180"/>
      <c r="NND194" s="180"/>
      <c r="NNE194" s="180"/>
      <c r="NNF194" s="75"/>
      <c r="NNG194" s="66"/>
      <c r="NNH194" s="180"/>
      <c r="NNI194" s="180"/>
      <c r="NNJ194" s="180"/>
      <c r="NNK194" s="180"/>
      <c r="NNL194" s="180"/>
      <c r="NNM194" s="75"/>
      <c r="NNN194" s="66"/>
      <c r="NNO194" s="180"/>
      <c r="NNP194" s="180"/>
      <c r="NNQ194" s="180"/>
      <c r="NNR194" s="180"/>
      <c r="NNS194" s="180"/>
      <c r="NNT194" s="75"/>
      <c r="NNU194" s="66"/>
      <c r="NNV194" s="180"/>
      <c r="NNW194" s="180"/>
      <c r="NNX194" s="180"/>
      <c r="NNY194" s="180"/>
      <c r="NNZ194" s="180"/>
      <c r="NOA194" s="75"/>
      <c r="NOB194" s="66"/>
      <c r="NOC194" s="180"/>
      <c r="NOD194" s="180"/>
      <c r="NOE194" s="180"/>
      <c r="NOF194" s="180"/>
      <c r="NOG194" s="180"/>
      <c r="NOH194" s="75"/>
      <c r="NOI194" s="66"/>
      <c r="NOJ194" s="180"/>
      <c r="NOK194" s="180"/>
      <c r="NOL194" s="180"/>
      <c r="NOM194" s="180"/>
      <c r="NON194" s="180"/>
      <c r="NOO194" s="75"/>
      <c r="NOP194" s="66"/>
      <c r="NOQ194" s="180"/>
      <c r="NOR194" s="180"/>
      <c r="NOS194" s="180"/>
      <c r="NOT194" s="180"/>
      <c r="NOU194" s="180"/>
      <c r="NOV194" s="75"/>
      <c r="NOW194" s="66"/>
      <c r="NOX194" s="180"/>
      <c r="NOY194" s="180"/>
      <c r="NOZ194" s="180"/>
      <c r="NPA194" s="180"/>
      <c r="NPB194" s="180"/>
      <c r="NPC194" s="75"/>
      <c r="NPD194" s="66"/>
      <c r="NPE194" s="180"/>
      <c r="NPF194" s="180"/>
      <c r="NPG194" s="180"/>
      <c r="NPH194" s="180"/>
      <c r="NPI194" s="180"/>
      <c r="NPJ194" s="75"/>
      <c r="NPK194" s="66"/>
      <c r="NPL194" s="180"/>
      <c r="NPM194" s="180"/>
      <c r="NPN194" s="180"/>
      <c r="NPO194" s="180"/>
      <c r="NPP194" s="180"/>
      <c r="NPQ194" s="75"/>
      <c r="NPR194" s="66"/>
      <c r="NPS194" s="180"/>
      <c r="NPT194" s="180"/>
      <c r="NPU194" s="180"/>
      <c r="NPV194" s="180"/>
      <c r="NPW194" s="180"/>
      <c r="NPX194" s="75"/>
      <c r="NPY194" s="66"/>
      <c r="NPZ194" s="180"/>
      <c r="NQA194" s="180"/>
      <c r="NQB194" s="180"/>
      <c r="NQC194" s="180"/>
      <c r="NQD194" s="180"/>
      <c r="NQE194" s="75"/>
      <c r="NQF194" s="66"/>
      <c r="NQG194" s="180"/>
      <c r="NQH194" s="180"/>
      <c r="NQI194" s="180"/>
      <c r="NQJ194" s="180"/>
      <c r="NQK194" s="180"/>
      <c r="NQL194" s="75"/>
      <c r="NQM194" s="66"/>
      <c r="NQN194" s="180"/>
      <c r="NQO194" s="180"/>
      <c r="NQP194" s="180"/>
      <c r="NQQ194" s="180"/>
      <c r="NQR194" s="180"/>
      <c r="NQS194" s="75"/>
      <c r="NQT194" s="66"/>
      <c r="NQU194" s="180"/>
      <c r="NQV194" s="180"/>
      <c r="NQW194" s="180"/>
      <c r="NQX194" s="180"/>
      <c r="NQY194" s="180"/>
      <c r="NQZ194" s="75"/>
      <c r="NRA194" s="66"/>
      <c r="NRB194" s="180"/>
      <c r="NRC194" s="180"/>
      <c r="NRD194" s="180"/>
      <c r="NRE194" s="180"/>
      <c r="NRF194" s="180"/>
      <c r="NRG194" s="75"/>
      <c r="NRH194" s="66"/>
      <c r="NRI194" s="180"/>
      <c r="NRJ194" s="180"/>
      <c r="NRK194" s="180"/>
      <c r="NRL194" s="180"/>
      <c r="NRM194" s="180"/>
      <c r="NRN194" s="75"/>
      <c r="NRO194" s="66"/>
      <c r="NRP194" s="180"/>
      <c r="NRQ194" s="180"/>
      <c r="NRR194" s="180"/>
      <c r="NRS194" s="180"/>
      <c r="NRT194" s="180"/>
      <c r="NRU194" s="75"/>
      <c r="NRV194" s="66"/>
      <c r="NRW194" s="180"/>
      <c r="NRX194" s="180"/>
      <c r="NRY194" s="180"/>
      <c r="NRZ194" s="180"/>
      <c r="NSA194" s="180"/>
      <c r="NSB194" s="75"/>
      <c r="NSC194" s="66"/>
      <c r="NSD194" s="180"/>
      <c r="NSE194" s="180"/>
      <c r="NSF194" s="180"/>
      <c r="NSG194" s="180"/>
      <c r="NSH194" s="180"/>
      <c r="NSI194" s="75"/>
      <c r="NSJ194" s="66"/>
      <c r="NSK194" s="180"/>
      <c r="NSL194" s="180"/>
      <c r="NSM194" s="180"/>
      <c r="NSN194" s="180"/>
      <c r="NSO194" s="180"/>
      <c r="NSP194" s="75"/>
      <c r="NSQ194" s="66"/>
      <c r="NSR194" s="180"/>
      <c r="NSS194" s="180"/>
      <c r="NST194" s="180"/>
      <c r="NSU194" s="180"/>
      <c r="NSV194" s="180"/>
      <c r="NSW194" s="75"/>
      <c r="NSX194" s="66"/>
      <c r="NSY194" s="180"/>
      <c r="NSZ194" s="180"/>
      <c r="NTA194" s="180"/>
      <c r="NTB194" s="180"/>
      <c r="NTC194" s="180"/>
      <c r="NTD194" s="75"/>
      <c r="NTE194" s="66"/>
      <c r="NTF194" s="180"/>
      <c r="NTG194" s="180"/>
      <c r="NTH194" s="180"/>
      <c r="NTI194" s="180"/>
      <c r="NTJ194" s="180"/>
      <c r="NTK194" s="75"/>
      <c r="NTL194" s="66"/>
      <c r="NTM194" s="180"/>
      <c r="NTN194" s="180"/>
      <c r="NTO194" s="180"/>
      <c r="NTP194" s="180"/>
      <c r="NTQ194" s="180"/>
      <c r="NTR194" s="75"/>
      <c r="NTS194" s="66"/>
      <c r="NTT194" s="180"/>
      <c r="NTU194" s="180"/>
      <c r="NTV194" s="180"/>
      <c r="NTW194" s="180"/>
      <c r="NTX194" s="180"/>
      <c r="NTY194" s="75"/>
      <c r="NTZ194" s="66"/>
      <c r="NUA194" s="180"/>
      <c r="NUB194" s="180"/>
      <c r="NUC194" s="180"/>
      <c r="NUD194" s="180"/>
      <c r="NUE194" s="180"/>
      <c r="NUF194" s="75"/>
      <c r="NUG194" s="66"/>
      <c r="NUH194" s="180"/>
      <c r="NUI194" s="180"/>
      <c r="NUJ194" s="180"/>
      <c r="NUK194" s="180"/>
      <c r="NUL194" s="180"/>
      <c r="NUM194" s="75"/>
      <c r="NUN194" s="66"/>
      <c r="NUO194" s="180"/>
      <c r="NUP194" s="180"/>
      <c r="NUQ194" s="180"/>
      <c r="NUR194" s="180"/>
      <c r="NUS194" s="180"/>
      <c r="NUT194" s="75"/>
      <c r="NUU194" s="66"/>
      <c r="NUV194" s="180"/>
      <c r="NUW194" s="180"/>
      <c r="NUX194" s="180"/>
      <c r="NUY194" s="180"/>
      <c r="NUZ194" s="180"/>
      <c r="NVA194" s="75"/>
      <c r="NVB194" s="66"/>
      <c r="NVC194" s="180"/>
      <c r="NVD194" s="180"/>
      <c r="NVE194" s="180"/>
      <c r="NVF194" s="180"/>
      <c r="NVG194" s="180"/>
      <c r="NVH194" s="75"/>
      <c r="NVI194" s="66"/>
      <c r="NVJ194" s="180"/>
      <c r="NVK194" s="180"/>
      <c r="NVL194" s="180"/>
      <c r="NVM194" s="180"/>
      <c r="NVN194" s="180"/>
      <c r="NVO194" s="75"/>
      <c r="NVP194" s="66"/>
      <c r="NVQ194" s="180"/>
      <c r="NVR194" s="180"/>
      <c r="NVS194" s="180"/>
      <c r="NVT194" s="180"/>
      <c r="NVU194" s="180"/>
      <c r="NVV194" s="75"/>
      <c r="NVW194" s="66"/>
      <c r="NVX194" s="180"/>
      <c r="NVY194" s="180"/>
      <c r="NVZ194" s="180"/>
      <c r="NWA194" s="180"/>
      <c r="NWB194" s="180"/>
      <c r="NWC194" s="75"/>
      <c r="NWD194" s="66"/>
      <c r="NWE194" s="180"/>
      <c r="NWF194" s="180"/>
      <c r="NWG194" s="180"/>
      <c r="NWH194" s="180"/>
      <c r="NWI194" s="180"/>
      <c r="NWJ194" s="75"/>
      <c r="NWK194" s="66"/>
      <c r="NWL194" s="180"/>
      <c r="NWM194" s="180"/>
      <c r="NWN194" s="180"/>
      <c r="NWO194" s="180"/>
      <c r="NWP194" s="180"/>
      <c r="NWQ194" s="75"/>
      <c r="NWR194" s="66"/>
      <c r="NWS194" s="180"/>
      <c r="NWT194" s="180"/>
      <c r="NWU194" s="180"/>
      <c r="NWV194" s="180"/>
      <c r="NWW194" s="180"/>
      <c r="NWX194" s="75"/>
      <c r="NWY194" s="66"/>
      <c r="NWZ194" s="180"/>
      <c r="NXA194" s="180"/>
      <c r="NXB194" s="180"/>
      <c r="NXC194" s="180"/>
      <c r="NXD194" s="180"/>
      <c r="NXE194" s="75"/>
      <c r="NXF194" s="66"/>
      <c r="NXG194" s="180"/>
      <c r="NXH194" s="180"/>
      <c r="NXI194" s="180"/>
      <c r="NXJ194" s="180"/>
      <c r="NXK194" s="180"/>
      <c r="NXL194" s="75"/>
      <c r="NXM194" s="66"/>
      <c r="NXN194" s="180"/>
      <c r="NXO194" s="180"/>
      <c r="NXP194" s="180"/>
      <c r="NXQ194" s="180"/>
      <c r="NXR194" s="180"/>
      <c r="NXS194" s="75"/>
      <c r="NXT194" s="66"/>
      <c r="NXU194" s="180"/>
      <c r="NXV194" s="180"/>
      <c r="NXW194" s="180"/>
      <c r="NXX194" s="180"/>
      <c r="NXY194" s="180"/>
      <c r="NXZ194" s="75"/>
      <c r="NYA194" s="66"/>
      <c r="NYB194" s="180"/>
      <c r="NYC194" s="180"/>
      <c r="NYD194" s="180"/>
      <c r="NYE194" s="180"/>
      <c r="NYF194" s="180"/>
      <c r="NYG194" s="75"/>
      <c r="NYH194" s="66"/>
      <c r="NYI194" s="180"/>
      <c r="NYJ194" s="180"/>
      <c r="NYK194" s="180"/>
      <c r="NYL194" s="180"/>
      <c r="NYM194" s="180"/>
      <c r="NYN194" s="75"/>
      <c r="NYO194" s="66"/>
      <c r="NYP194" s="180"/>
      <c r="NYQ194" s="180"/>
      <c r="NYR194" s="180"/>
      <c r="NYS194" s="180"/>
      <c r="NYT194" s="180"/>
      <c r="NYU194" s="75"/>
      <c r="NYV194" s="66"/>
      <c r="NYW194" s="180"/>
      <c r="NYX194" s="180"/>
      <c r="NYY194" s="180"/>
      <c r="NYZ194" s="180"/>
      <c r="NZA194" s="180"/>
      <c r="NZB194" s="75"/>
      <c r="NZC194" s="66"/>
      <c r="NZD194" s="180"/>
      <c r="NZE194" s="180"/>
      <c r="NZF194" s="180"/>
      <c r="NZG194" s="180"/>
      <c r="NZH194" s="180"/>
      <c r="NZI194" s="75"/>
      <c r="NZJ194" s="66"/>
      <c r="NZK194" s="180"/>
      <c r="NZL194" s="180"/>
      <c r="NZM194" s="180"/>
      <c r="NZN194" s="180"/>
      <c r="NZO194" s="180"/>
      <c r="NZP194" s="75"/>
      <c r="NZQ194" s="66"/>
      <c r="NZR194" s="180"/>
      <c r="NZS194" s="180"/>
      <c r="NZT194" s="180"/>
      <c r="NZU194" s="180"/>
      <c r="NZV194" s="180"/>
      <c r="NZW194" s="75"/>
      <c r="NZX194" s="66"/>
      <c r="NZY194" s="180"/>
      <c r="NZZ194" s="180"/>
      <c r="OAA194" s="180"/>
      <c r="OAB194" s="180"/>
      <c r="OAC194" s="180"/>
      <c r="OAD194" s="75"/>
      <c r="OAE194" s="66"/>
      <c r="OAF194" s="180"/>
      <c r="OAG194" s="180"/>
      <c r="OAH194" s="180"/>
      <c r="OAI194" s="180"/>
      <c r="OAJ194" s="180"/>
      <c r="OAK194" s="75"/>
      <c r="OAL194" s="66"/>
      <c r="OAM194" s="180"/>
      <c r="OAN194" s="180"/>
      <c r="OAO194" s="180"/>
      <c r="OAP194" s="180"/>
      <c r="OAQ194" s="180"/>
      <c r="OAR194" s="75"/>
      <c r="OAS194" s="66"/>
      <c r="OAT194" s="180"/>
      <c r="OAU194" s="180"/>
      <c r="OAV194" s="180"/>
      <c r="OAW194" s="180"/>
      <c r="OAX194" s="180"/>
      <c r="OAY194" s="75"/>
      <c r="OAZ194" s="66"/>
      <c r="OBA194" s="180"/>
      <c r="OBB194" s="180"/>
      <c r="OBC194" s="180"/>
      <c r="OBD194" s="180"/>
      <c r="OBE194" s="180"/>
      <c r="OBF194" s="75"/>
      <c r="OBG194" s="66"/>
      <c r="OBH194" s="180"/>
      <c r="OBI194" s="180"/>
      <c r="OBJ194" s="180"/>
      <c r="OBK194" s="180"/>
      <c r="OBL194" s="180"/>
      <c r="OBM194" s="75"/>
      <c r="OBN194" s="66"/>
      <c r="OBO194" s="180"/>
      <c r="OBP194" s="180"/>
      <c r="OBQ194" s="180"/>
      <c r="OBR194" s="180"/>
      <c r="OBS194" s="180"/>
      <c r="OBT194" s="75"/>
      <c r="OBU194" s="66"/>
      <c r="OBV194" s="180"/>
      <c r="OBW194" s="180"/>
      <c r="OBX194" s="180"/>
      <c r="OBY194" s="180"/>
      <c r="OBZ194" s="180"/>
      <c r="OCA194" s="75"/>
      <c r="OCB194" s="66"/>
      <c r="OCC194" s="180"/>
      <c r="OCD194" s="180"/>
      <c r="OCE194" s="180"/>
      <c r="OCF194" s="180"/>
      <c r="OCG194" s="180"/>
      <c r="OCH194" s="75"/>
      <c r="OCI194" s="66"/>
      <c r="OCJ194" s="180"/>
      <c r="OCK194" s="180"/>
      <c r="OCL194" s="180"/>
      <c r="OCM194" s="180"/>
      <c r="OCN194" s="180"/>
      <c r="OCO194" s="75"/>
      <c r="OCP194" s="66"/>
      <c r="OCQ194" s="180"/>
      <c r="OCR194" s="180"/>
      <c r="OCS194" s="180"/>
      <c r="OCT194" s="180"/>
      <c r="OCU194" s="180"/>
      <c r="OCV194" s="75"/>
      <c r="OCW194" s="66"/>
      <c r="OCX194" s="180"/>
      <c r="OCY194" s="180"/>
      <c r="OCZ194" s="180"/>
      <c r="ODA194" s="180"/>
      <c r="ODB194" s="180"/>
      <c r="ODC194" s="75"/>
      <c r="ODD194" s="66"/>
      <c r="ODE194" s="180"/>
      <c r="ODF194" s="180"/>
      <c r="ODG194" s="180"/>
      <c r="ODH194" s="180"/>
      <c r="ODI194" s="180"/>
      <c r="ODJ194" s="75"/>
      <c r="ODK194" s="66"/>
      <c r="ODL194" s="180"/>
      <c r="ODM194" s="180"/>
      <c r="ODN194" s="180"/>
      <c r="ODO194" s="180"/>
      <c r="ODP194" s="180"/>
      <c r="ODQ194" s="75"/>
      <c r="ODR194" s="66"/>
      <c r="ODS194" s="180"/>
      <c r="ODT194" s="180"/>
      <c r="ODU194" s="180"/>
      <c r="ODV194" s="180"/>
      <c r="ODW194" s="180"/>
      <c r="ODX194" s="75"/>
      <c r="ODY194" s="66"/>
      <c r="ODZ194" s="180"/>
      <c r="OEA194" s="180"/>
      <c r="OEB194" s="180"/>
      <c r="OEC194" s="180"/>
      <c r="OED194" s="180"/>
      <c r="OEE194" s="75"/>
      <c r="OEF194" s="66"/>
      <c r="OEG194" s="180"/>
      <c r="OEH194" s="180"/>
      <c r="OEI194" s="180"/>
      <c r="OEJ194" s="180"/>
      <c r="OEK194" s="180"/>
      <c r="OEL194" s="75"/>
      <c r="OEM194" s="66"/>
      <c r="OEN194" s="180"/>
      <c r="OEO194" s="180"/>
      <c r="OEP194" s="180"/>
      <c r="OEQ194" s="180"/>
      <c r="OER194" s="180"/>
      <c r="OES194" s="75"/>
      <c r="OET194" s="66"/>
      <c r="OEU194" s="180"/>
      <c r="OEV194" s="180"/>
      <c r="OEW194" s="180"/>
      <c r="OEX194" s="180"/>
      <c r="OEY194" s="180"/>
      <c r="OEZ194" s="75"/>
      <c r="OFA194" s="66"/>
      <c r="OFB194" s="180"/>
      <c r="OFC194" s="180"/>
      <c r="OFD194" s="180"/>
      <c r="OFE194" s="180"/>
      <c r="OFF194" s="180"/>
      <c r="OFG194" s="75"/>
      <c r="OFH194" s="66"/>
      <c r="OFI194" s="180"/>
      <c r="OFJ194" s="180"/>
      <c r="OFK194" s="180"/>
      <c r="OFL194" s="180"/>
      <c r="OFM194" s="180"/>
      <c r="OFN194" s="75"/>
      <c r="OFO194" s="66"/>
      <c r="OFP194" s="180"/>
      <c r="OFQ194" s="180"/>
      <c r="OFR194" s="180"/>
      <c r="OFS194" s="180"/>
      <c r="OFT194" s="180"/>
      <c r="OFU194" s="75"/>
      <c r="OFV194" s="66"/>
      <c r="OFW194" s="180"/>
      <c r="OFX194" s="180"/>
      <c r="OFY194" s="180"/>
      <c r="OFZ194" s="180"/>
      <c r="OGA194" s="180"/>
      <c r="OGB194" s="75"/>
      <c r="OGC194" s="66"/>
      <c r="OGD194" s="180"/>
      <c r="OGE194" s="180"/>
      <c r="OGF194" s="180"/>
      <c r="OGG194" s="180"/>
      <c r="OGH194" s="180"/>
      <c r="OGI194" s="75"/>
      <c r="OGJ194" s="66"/>
      <c r="OGK194" s="180"/>
      <c r="OGL194" s="180"/>
      <c r="OGM194" s="180"/>
      <c r="OGN194" s="180"/>
      <c r="OGO194" s="180"/>
      <c r="OGP194" s="75"/>
      <c r="OGQ194" s="66"/>
      <c r="OGR194" s="180"/>
      <c r="OGS194" s="180"/>
      <c r="OGT194" s="180"/>
      <c r="OGU194" s="180"/>
      <c r="OGV194" s="180"/>
      <c r="OGW194" s="75"/>
      <c r="OGX194" s="66"/>
      <c r="OGY194" s="180"/>
      <c r="OGZ194" s="180"/>
      <c r="OHA194" s="180"/>
      <c r="OHB194" s="180"/>
      <c r="OHC194" s="180"/>
      <c r="OHD194" s="75"/>
      <c r="OHE194" s="66"/>
      <c r="OHF194" s="180"/>
      <c r="OHG194" s="180"/>
      <c r="OHH194" s="180"/>
      <c r="OHI194" s="180"/>
      <c r="OHJ194" s="180"/>
      <c r="OHK194" s="75"/>
      <c r="OHL194" s="66"/>
      <c r="OHM194" s="180"/>
      <c r="OHN194" s="180"/>
      <c r="OHO194" s="180"/>
      <c r="OHP194" s="180"/>
      <c r="OHQ194" s="180"/>
      <c r="OHR194" s="75"/>
      <c r="OHS194" s="66"/>
      <c r="OHT194" s="180"/>
      <c r="OHU194" s="180"/>
      <c r="OHV194" s="180"/>
      <c r="OHW194" s="180"/>
      <c r="OHX194" s="180"/>
      <c r="OHY194" s="75"/>
      <c r="OHZ194" s="66"/>
      <c r="OIA194" s="180"/>
      <c r="OIB194" s="180"/>
      <c r="OIC194" s="180"/>
      <c r="OID194" s="180"/>
      <c r="OIE194" s="180"/>
      <c r="OIF194" s="75"/>
      <c r="OIG194" s="66"/>
      <c r="OIH194" s="180"/>
      <c r="OII194" s="180"/>
      <c r="OIJ194" s="180"/>
      <c r="OIK194" s="180"/>
      <c r="OIL194" s="180"/>
      <c r="OIM194" s="75"/>
      <c r="OIN194" s="66"/>
      <c r="OIO194" s="180"/>
      <c r="OIP194" s="180"/>
      <c r="OIQ194" s="180"/>
      <c r="OIR194" s="180"/>
      <c r="OIS194" s="180"/>
      <c r="OIT194" s="75"/>
      <c r="OIU194" s="66"/>
      <c r="OIV194" s="180"/>
      <c r="OIW194" s="180"/>
      <c r="OIX194" s="180"/>
      <c r="OIY194" s="180"/>
      <c r="OIZ194" s="180"/>
      <c r="OJA194" s="75"/>
      <c r="OJB194" s="66"/>
      <c r="OJC194" s="180"/>
      <c r="OJD194" s="180"/>
      <c r="OJE194" s="180"/>
      <c r="OJF194" s="180"/>
      <c r="OJG194" s="180"/>
      <c r="OJH194" s="75"/>
      <c r="OJI194" s="66"/>
      <c r="OJJ194" s="180"/>
      <c r="OJK194" s="180"/>
      <c r="OJL194" s="180"/>
      <c r="OJM194" s="180"/>
      <c r="OJN194" s="180"/>
      <c r="OJO194" s="75"/>
      <c r="OJP194" s="66"/>
      <c r="OJQ194" s="180"/>
      <c r="OJR194" s="180"/>
      <c r="OJS194" s="180"/>
      <c r="OJT194" s="180"/>
      <c r="OJU194" s="180"/>
      <c r="OJV194" s="75"/>
      <c r="OJW194" s="66"/>
      <c r="OJX194" s="180"/>
      <c r="OJY194" s="180"/>
      <c r="OJZ194" s="180"/>
      <c r="OKA194" s="180"/>
      <c r="OKB194" s="180"/>
      <c r="OKC194" s="75"/>
      <c r="OKD194" s="66"/>
      <c r="OKE194" s="180"/>
      <c r="OKF194" s="180"/>
      <c r="OKG194" s="180"/>
      <c r="OKH194" s="180"/>
      <c r="OKI194" s="180"/>
      <c r="OKJ194" s="75"/>
      <c r="OKK194" s="66"/>
      <c r="OKL194" s="180"/>
      <c r="OKM194" s="180"/>
      <c r="OKN194" s="180"/>
      <c r="OKO194" s="180"/>
      <c r="OKP194" s="180"/>
      <c r="OKQ194" s="75"/>
      <c r="OKR194" s="66"/>
      <c r="OKS194" s="180"/>
      <c r="OKT194" s="180"/>
      <c r="OKU194" s="180"/>
      <c r="OKV194" s="180"/>
      <c r="OKW194" s="180"/>
      <c r="OKX194" s="75"/>
      <c r="OKY194" s="66"/>
      <c r="OKZ194" s="180"/>
      <c r="OLA194" s="180"/>
      <c r="OLB194" s="180"/>
      <c r="OLC194" s="180"/>
      <c r="OLD194" s="180"/>
      <c r="OLE194" s="75"/>
      <c r="OLF194" s="66"/>
      <c r="OLG194" s="180"/>
      <c r="OLH194" s="180"/>
      <c r="OLI194" s="180"/>
      <c r="OLJ194" s="180"/>
      <c r="OLK194" s="180"/>
      <c r="OLL194" s="75"/>
      <c r="OLM194" s="66"/>
      <c r="OLN194" s="180"/>
      <c r="OLO194" s="180"/>
      <c r="OLP194" s="180"/>
      <c r="OLQ194" s="180"/>
      <c r="OLR194" s="180"/>
      <c r="OLS194" s="75"/>
      <c r="OLT194" s="66"/>
      <c r="OLU194" s="180"/>
      <c r="OLV194" s="180"/>
      <c r="OLW194" s="180"/>
      <c r="OLX194" s="180"/>
      <c r="OLY194" s="180"/>
      <c r="OLZ194" s="75"/>
      <c r="OMA194" s="66"/>
      <c r="OMB194" s="180"/>
      <c r="OMC194" s="180"/>
      <c r="OMD194" s="180"/>
      <c r="OME194" s="180"/>
      <c r="OMF194" s="180"/>
      <c r="OMG194" s="75"/>
      <c r="OMH194" s="66"/>
      <c r="OMI194" s="180"/>
      <c r="OMJ194" s="180"/>
      <c r="OMK194" s="180"/>
      <c r="OML194" s="180"/>
      <c r="OMM194" s="180"/>
      <c r="OMN194" s="75"/>
      <c r="OMO194" s="66"/>
      <c r="OMP194" s="180"/>
      <c r="OMQ194" s="180"/>
      <c r="OMR194" s="180"/>
      <c r="OMS194" s="180"/>
      <c r="OMT194" s="180"/>
      <c r="OMU194" s="75"/>
      <c r="OMV194" s="66"/>
      <c r="OMW194" s="180"/>
      <c r="OMX194" s="180"/>
      <c r="OMY194" s="180"/>
      <c r="OMZ194" s="180"/>
      <c r="ONA194" s="180"/>
      <c r="ONB194" s="75"/>
      <c r="ONC194" s="66"/>
      <c r="OND194" s="180"/>
      <c r="ONE194" s="180"/>
      <c r="ONF194" s="180"/>
      <c r="ONG194" s="180"/>
      <c r="ONH194" s="180"/>
      <c r="ONI194" s="75"/>
      <c r="ONJ194" s="66"/>
      <c r="ONK194" s="180"/>
      <c r="ONL194" s="180"/>
      <c r="ONM194" s="180"/>
      <c r="ONN194" s="180"/>
      <c r="ONO194" s="180"/>
      <c r="ONP194" s="75"/>
      <c r="ONQ194" s="66"/>
      <c r="ONR194" s="180"/>
      <c r="ONS194" s="180"/>
      <c r="ONT194" s="180"/>
      <c r="ONU194" s="180"/>
      <c r="ONV194" s="180"/>
      <c r="ONW194" s="75"/>
      <c r="ONX194" s="66"/>
      <c r="ONY194" s="180"/>
      <c r="ONZ194" s="180"/>
      <c r="OOA194" s="180"/>
      <c r="OOB194" s="180"/>
      <c r="OOC194" s="180"/>
      <c r="OOD194" s="75"/>
      <c r="OOE194" s="66"/>
      <c r="OOF194" s="180"/>
      <c r="OOG194" s="180"/>
      <c r="OOH194" s="180"/>
      <c r="OOI194" s="180"/>
      <c r="OOJ194" s="180"/>
      <c r="OOK194" s="75"/>
      <c r="OOL194" s="66"/>
      <c r="OOM194" s="180"/>
      <c r="OON194" s="180"/>
      <c r="OOO194" s="180"/>
      <c r="OOP194" s="180"/>
      <c r="OOQ194" s="180"/>
      <c r="OOR194" s="75"/>
      <c r="OOS194" s="66"/>
      <c r="OOT194" s="180"/>
      <c r="OOU194" s="180"/>
      <c r="OOV194" s="180"/>
      <c r="OOW194" s="180"/>
      <c r="OOX194" s="180"/>
      <c r="OOY194" s="75"/>
      <c r="OOZ194" s="66"/>
      <c r="OPA194" s="180"/>
      <c r="OPB194" s="180"/>
      <c r="OPC194" s="180"/>
      <c r="OPD194" s="180"/>
      <c r="OPE194" s="180"/>
      <c r="OPF194" s="75"/>
      <c r="OPG194" s="66"/>
      <c r="OPH194" s="180"/>
      <c r="OPI194" s="180"/>
      <c r="OPJ194" s="180"/>
      <c r="OPK194" s="180"/>
      <c r="OPL194" s="180"/>
      <c r="OPM194" s="75"/>
      <c r="OPN194" s="66"/>
      <c r="OPO194" s="180"/>
      <c r="OPP194" s="180"/>
      <c r="OPQ194" s="180"/>
      <c r="OPR194" s="180"/>
      <c r="OPS194" s="180"/>
      <c r="OPT194" s="75"/>
      <c r="OPU194" s="66"/>
      <c r="OPV194" s="180"/>
      <c r="OPW194" s="180"/>
      <c r="OPX194" s="180"/>
      <c r="OPY194" s="180"/>
      <c r="OPZ194" s="180"/>
      <c r="OQA194" s="75"/>
      <c r="OQB194" s="66"/>
      <c r="OQC194" s="180"/>
      <c r="OQD194" s="180"/>
      <c r="OQE194" s="180"/>
      <c r="OQF194" s="180"/>
      <c r="OQG194" s="180"/>
      <c r="OQH194" s="75"/>
      <c r="OQI194" s="66"/>
      <c r="OQJ194" s="180"/>
      <c r="OQK194" s="180"/>
      <c r="OQL194" s="180"/>
      <c r="OQM194" s="180"/>
      <c r="OQN194" s="180"/>
      <c r="OQO194" s="75"/>
      <c r="OQP194" s="66"/>
      <c r="OQQ194" s="180"/>
      <c r="OQR194" s="180"/>
      <c r="OQS194" s="180"/>
      <c r="OQT194" s="180"/>
      <c r="OQU194" s="180"/>
      <c r="OQV194" s="75"/>
      <c r="OQW194" s="66"/>
      <c r="OQX194" s="180"/>
      <c r="OQY194" s="180"/>
      <c r="OQZ194" s="180"/>
      <c r="ORA194" s="180"/>
      <c r="ORB194" s="180"/>
      <c r="ORC194" s="75"/>
      <c r="ORD194" s="66"/>
      <c r="ORE194" s="180"/>
      <c r="ORF194" s="180"/>
      <c r="ORG194" s="180"/>
      <c r="ORH194" s="180"/>
      <c r="ORI194" s="180"/>
      <c r="ORJ194" s="75"/>
      <c r="ORK194" s="66"/>
      <c r="ORL194" s="180"/>
      <c r="ORM194" s="180"/>
      <c r="ORN194" s="180"/>
      <c r="ORO194" s="180"/>
      <c r="ORP194" s="180"/>
      <c r="ORQ194" s="75"/>
      <c r="ORR194" s="66"/>
      <c r="ORS194" s="180"/>
      <c r="ORT194" s="180"/>
      <c r="ORU194" s="180"/>
      <c r="ORV194" s="180"/>
      <c r="ORW194" s="180"/>
      <c r="ORX194" s="75"/>
      <c r="ORY194" s="66"/>
      <c r="ORZ194" s="180"/>
      <c r="OSA194" s="180"/>
      <c r="OSB194" s="180"/>
      <c r="OSC194" s="180"/>
      <c r="OSD194" s="180"/>
      <c r="OSE194" s="75"/>
      <c r="OSF194" s="66"/>
      <c r="OSG194" s="180"/>
      <c r="OSH194" s="180"/>
      <c r="OSI194" s="180"/>
      <c r="OSJ194" s="180"/>
      <c r="OSK194" s="180"/>
      <c r="OSL194" s="75"/>
      <c r="OSM194" s="66"/>
      <c r="OSN194" s="180"/>
      <c r="OSO194" s="180"/>
      <c r="OSP194" s="180"/>
      <c r="OSQ194" s="180"/>
      <c r="OSR194" s="180"/>
      <c r="OSS194" s="75"/>
      <c r="OST194" s="66"/>
      <c r="OSU194" s="180"/>
      <c r="OSV194" s="180"/>
      <c r="OSW194" s="180"/>
      <c r="OSX194" s="180"/>
      <c r="OSY194" s="180"/>
      <c r="OSZ194" s="75"/>
      <c r="OTA194" s="66"/>
      <c r="OTB194" s="180"/>
      <c r="OTC194" s="180"/>
      <c r="OTD194" s="180"/>
      <c r="OTE194" s="180"/>
      <c r="OTF194" s="180"/>
      <c r="OTG194" s="75"/>
      <c r="OTH194" s="66"/>
      <c r="OTI194" s="180"/>
      <c r="OTJ194" s="180"/>
      <c r="OTK194" s="180"/>
      <c r="OTL194" s="180"/>
      <c r="OTM194" s="180"/>
      <c r="OTN194" s="75"/>
      <c r="OTO194" s="66"/>
      <c r="OTP194" s="180"/>
      <c r="OTQ194" s="180"/>
      <c r="OTR194" s="180"/>
      <c r="OTS194" s="180"/>
      <c r="OTT194" s="180"/>
      <c r="OTU194" s="75"/>
      <c r="OTV194" s="66"/>
      <c r="OTW194" s="180"/>
      <c r="OTX194" s="180"/>
      <c r="OTY194" s="180"/>
      <c r="OTZ194" s="180"/>
      <c r="OUA194" s="180"/>
      <c r="OUB194" s="75"/>
      <c r="OUC194" s="66"/>
      <c r="OUD194" s="180"/>
      <c r="OUE194" s="180"/>
      <c r="OUF194" s="180"/>
      <c r="OUG194" s="180"/>
      <c r="OUH194" s="180"/>
      <c r="OUI194" s="75"/>
      <c r="OUJ194" s="66"/>
      <c r="OUK194" s="180"/>
      <c r="OUL194" s="180"/>
      <c r="OUM194" s="180"/>
      <c r="OUN194" s="180"/>
      <c r="OUO194" s="180"/>
      <c r="OUP194" s="75"/>
      <c r="OUQ194" s="66"/>
      <c r="OUR194" s="180"/>
      <c r="OUS194" s="180"/>
      <c r="OUT194" s="180"/>
      <c r="OUU194" s="180"/>
      <c r="OUV194" s="180"/>
      <c r="OUW194" s="75"/>
      <c r="OUX194" s="66"/>
      <c r="OUY194" s="180"/>
      <c r="OUZ194" s="180"/>
      <c r="OVA194" s="180"/>
      <c r="OVB194" s="180"/>
      <c r="OVC194" s="180"/>
      <c r="OVD194" s="75"/>
      <c r="OVE194" s="66"/>
      <c r="OVF194" s="180"/>
      <c r="OVG194" s="180"/>
      <c r="OVH194" s="180"/>
      <c r="OVI194" s="180"/>
      <c r="OVJ194" s="180"/>
      <c r="OVK194" s="75"/>
      <c r="OVL194" s="66"/>
      <c r="OVM194" s="180"/>
      <c r="OVN194" s="180"/>
      <c r="OVO194" s="180"/>
      <c r="OVP194" s="180"/>
      <c r="OVQ194" s="180"/>
      <c r="OVR194" s="75"/>
      <c r="OVS194" s="66"/>
      <c r="OVT194" s="180"/>
      <c r="OVU194" s="180"/>
      <c r="OVV194" s="180"/>
      <c r="OVW194" s="180"/>
      <c r="OVX194" s="180"/>
      <c r="OVY194" s="75"/>
      <c r="OVZ194" s="66"/>
      <c r="OWA194" s="180"/>
      <c r="OWB194" s="180"/>
      <c r="OWC194" s="180"/>
      <c r="OWD194" s="180"/>
      <c r="OWE194" s="180"/>
      <c r="OWF194" s="75"/>
      <c r="OWG194" s="66"/>
      <c r="OWH194" s="180"/>
      <c r="OWI194" s="180"/>
      <c r="OWJ194" s="180"/>
      <c r="OWK194" s="180"/>
      <c r="OWL194" s="180"/>
      <c r="OWM194" s="75"/>
      <c r="OWN194" s="66"/>
      <c r="OWO194" s="180"/>
      <c r="OWP194" s="180"/>
      <c r="OWQ194" s="180"/>
      <c r="OWR194" s="180"/>
      <c r="OWS194" s="180"/>
      <c r="OWT194" s="75"/>
      <c r="OWU194" s="66"/>
      <c r="OWV194" s="180"/>
      <c r="OWW194" s="180"/>
      <c r="OWX194" s="180"/>
      <c r="OWY194" s="180"/>
      <c r="OWZ194" s="180"/>
      <c r="OXA194" s="75"/>
      <c r="OXB194" s="66"/>
      <c r="OXC194" s="180"/>
      <c r="OXD194" s="180"/>
      <c r="OXE194" s="180"/>
      <c r="OXF194" s="180"/>
      <c r="OXG194" s="180"/>
      <c r="OXH194" s="75"/>
      <c r="OXI194" s="66"/>
      <c r="OXJ194" s="180"/>
      <c r="OXK194" s="180"/>
      <c r="OXL194" s="180"/>
      <c r="OXM194" s="180"/>
      <c r="OXN194" s="180"/>
      <c r="OXO194" s="75"/>
      <c r="OXP194" s="66"/>
      <c r="OXQ194" s="180"/>
      <c r="OXR194" s="180"/>
      <c r="OXS194" s="180"/>
      <c r="OXT194" s="180"/>
      <c r="OXU194" s="180"/>
      <c r="OXV194" s="75"/>
      <c r="OXW194" s="66"/>
      <c r="OXX194" s="180"/>
      <c r="OXY194" s="180"/>
      <c r="OXZ194" s="180"/>
      <c r="OYA194" s="180"/>
      <c r="OYB194" s="180"/>
      <c r="OYC194" s="75"/>
      <c r="OYD194" s="66"/>
      <c r="OYE194" s="180"/>
      <c r="OYF194" s="180"/>
      <c r="OYG194" s="180"/>
      <c r="OYH194" s="180"/>
      <c r="OYI194" s="180"/>
      <c r="OYJ194" s="75"/>
      <c r="OYK194" s="66"/>
      <c r="OYL194" s="180"/>
      <c r="OYM194" s="180"/>
      <c r="OYN194" s="180"/>
      <c r="OYO194" s="180"/>
      <c r="OYP194" s="180"/>
      <c r="OYQ194" s="75"/>
      <c r="OYR194" s="66"/>
      <c r="OYS194" s="180"/>
      <c r="OYT194" s="180"/>
      <c r="OYU194" s="180"/>
      <c r="OYV194" s="180"/>
      <c r="OYW194" s="180"/>
      <c r="OYX194" s="75"/>
      <c r="OYY194" s="66"/>
      <c r="OYZ194" s="180"/>
      <c r="OZA194" s="180"/>
      <c r="OZB194" s="180"/>
      <c r="OZC194" s="180"/>
      <c r="OZD194" s="180"/>
      <c r="OZE194" s="75"/>
      <c r="OZF194" s="66"/>
      <c r="OZG194" s="180"/>
      <c r="OZH194" s="180"/>
      <c r="OZI194" s="180"/>
      <c r="OZJ194" s="180"/>
      <c r="OZK194" s="180"/>
      <c r="OZL194" s="75"/>
      <c r="OZM194" s="66"/>
      <c r="OZN194" s="180"/>
      <c r="OZO194" s="180"/>
      <c r="OZP194" s="180"/>
      <c r="OZQ194" s="180"/>
      <c r="OZR194" s="180"/>
      <c r="OZS194" s="75"/>
      <c r="OZT194" s="66"/>
      <c r="OZU194" s="180"/>
      <c r="OZV194" s="180"/>
      <c r="OZW194" s="180"/>
      <c r="OZX194" s="180"/>
      <c r="OZY194" s="180"/>
      <c r="OZZ194" s="75"/>
      <c r="PAA194" s="66"/>
      <c r="PAB194" s="180"/>
      <c r="PAC194" s="180"/>
      <c r="PAD194" s="180"/>
      <c r="PAE194" s="180"/>
      <c r="PAF194" s="180"/>
      <c r="PAG194" s="75"/>
      <c r="PAH194" s="66"/>
      <c r="PAI194" s="180"/>
      <c r="PAJ194" s="180"/>
      <c r="PAK194" s="180"/>
      <c r="PAL194" s="180"/>
      <c r="PAM194" s="180"/>
      <c r="PAN194" s="75"/>
      <c r="PAO194" s="66"/>
      <c r="PAP194" s="180"/>
      <c r="PAQ194" s="180"/>
      <c r="PAR194" s="180"/>
      <c r="PAS194" s="180"/>
      <c r="PAT194" s="180"/>
      <c r="PAU194" s="75"/>
      <c r="PAV194" s="66"/>
      <c r="PAW194" s="180"/>
      <c r="PAX194" s="180"/>
      <c r="PAY194" s="180"/>
      <c r="PAZ194" s="180"/>
      <c r="PBA194" s="180"/>
      <c r="PBB194" s="75"/>
      <c r="PBC194" s="66"/>
      <c r="PBD194" s="180"/>
      <c r="PBE194" s="180"/>
      <c r="PBF194" s="180"/>
      <c r="PBG194" s="180"/>
      <c r="PBH194" s="180"/>
      <c r="PBI194" s="75"/>
      <c r="PBJ194" s="66"/>
      <c r="PBK194" s="180"/>
      <c r="PBL194" s="180"/>
      <c r="PBM194" s="180"/>
      <c r="PBN194" s="180"/>
      <c r="PBO194" s="180"/>
      <c r="PBP194" s="75"/>
      <c r="PBQ194" s="66"/>
      <c r="PBR194" s="180"/>
      <c r="PBS194" s="180"/>
      <c r="PBT194" s="180"/>
      <c r="PBU194" s="180"/>
      <c r="PBV194" s="180"/>
      <c r="PBW194" s="75"/>
      <c r="PBX194" s="66"/>
      <c r="PBY194" s="180"/>
      <c r="PBZ194" s="180"/>
      <c r="PCA194" s="180"/>
      <c r="PCB194" s="180"/>
      <c r="PCC194" s="180"/>
      <c r="PCD194" s="75"/>
      <c r="PCE194" s="66"/>
      <c r="PCF194" s="180"/>
      <c r="PCG194" s="180"/>
      <c r="PCH194" s="180"/>
      <c r="PCI194" s="180"/>
      <c r="PCJ194" s="180"/>
      <c r="PCK194" s="75"/>
      <c r="PCL194" s="66"/>
      <c r="PCM194" s="180"/>
      <c r="PCN194" s="180"/>
      <c r="PCO194" s="180"/>
      <c r="PCP194" s="180"/>
      <c r="PCQ194" s="180"/>
      <c r="PCR194" s="75"/>
      <c r="PCS194" s="66"/>
      <c r="PCT194" s="180"/>
      <c r="PCU194" s="180"/>
      <c r="PCV194" s="180"/>
      <c r="PCW194" s="180"/>
      <c r="PCX194" s="180"/>
      <c r="PCY194" s="75"/>
      <c r="PCZ194" s="66"/>
      <c r="PDA194" s="180"/>
      <c r="PDB194" s="180"/>
      <c r="PDC194" s="180"/>
      <c r="PDD194" s="180"/>
      <c r="PDE194" s="180"/>
      <c r="PDF194" s="75"/>
      <c r="PDG194" s="66"/>
      <c r="PDH194" s="180"/>
      <c r="PDI194" s="180"/>
      <c r="PDJ194" s="180"/>
      <c r="PDK194" s="180"/>
      <c r="PDL194" s="180"/>
      <c r="PDM194" s="75"/>
      <c r="PDN194" s="66"/>
      <c r="PDO194" s="180"/>
      <c r="PDP194" s="180"/>
      <c r="PDQ194" s="180"/>
      <c r="PDR194" s="180"/>
      <c r="PDS194" s="180"/>
      <c r="PDT194" s="75"/>
      <c r="PDU194" s="66"/>
      <c r="PDV194" s="180"/>
      <c r="PDW194" s="180"/>
      <c r="PDX194" s="180"/>
      <c r="PDY194" s="180"/>
      <c r="PDZ194" s="180"/>
      <c r="PEA194" s="75"/>
      <c r="PEB194" s="66"/>
      <c r="PEC194" s="180"/>
      <c r="PED194" s="180"/>
      <c r="PEE194" s="180"/>
      <c r="PEF194" s="180"/>
      <c r="PEG194" s="180"/>
      <c r="PEH194" s="75"/>
      <c r="PEI194" s="66"/>
      <c r="PEJ194" s="180"/>
      <c r="PEK194" s="180"/>
      <c r="PEL194" s="180"/>
      <c r="PEM194" s="180"/>
      <c r="PEN194" s="180"/>
      <c r="PEO194" s="75"/>
      <c r="PEP194" s="66"/>
      <c r="PEQ194" s="180"/>
      <c r="PER194" s="180"/>
      <c r="PES194" s="180"/>
      <c r="PET194" s="180"/>
      <c r="PEU194" s="180"/>
      <c r="PEV194" s="75"/>
      <c r="PEW194" s="66"/>
      <c r="PEX194" s="180"/>
      <c r="PEY194" s="180"/>
      <c r="PEZ194" s="180"/>
      <c r="PFA194" s="180"/>
      <c r="PFB194" s="180"/>
      <c r="PFC194" s="75"/>
      <c r="PFD194" s="66"/>
      <c r="PFE194" s="180"/>
      <c r="PFF194" s="180"/>
      <c r="PFG194" s="180"/>
      <c r="PFH194" s="180"/>
      <c r="PFI194" s="180"/>
      <c r="PFJ194" s="75"/>
      <c r="PFK194" s="66"/>
      <c r="PFL194" s="180"/>
      <c r="PFM194" s="180"/>
      <c r="PFN194" s="180"/>
      <c r="PFO194" s="180"/>
      <c r="PFP194" s="180"/>
      <c r="PFQ194" s="75"/>
      <c r="PFR194" s="66"/>
      <c r="PFS194" s="180"/>
      <c r="PFT194" s="180"/>
      <c r="PFU194" s="180"/>
      <c r="PFV194" s="180"/>
      <c r="PFW194" s="180"/>
      <c r="PFX194" s="75"/>
      <c r="PFY194" s="66"/>
      <c r="PFZ194" s="180"/>
      <c r="PGA194" s="180"/>
      <c r="PGB194" s="180"/>
      <c r="PGC194" s="180"/>
      <c r="PGD194" s="180"/>
      <c r="PGE194" s="75"/>
      <c r="PGF194" s="66"/>
      <c r="PGG194" s="180"/>
      <c r="PGH194" s="180"/>
      <c r="PGI194" s="180"/>
      <c r="PGJ194" s="180"/>
      <c r="PGK194" s="180"/>
      <c r="PGL194" s="75"/>
      <c r="PGM194" s="66"/>
      <c r="PGN194" s="180"/>
      <c r="PGO194" s="180"/>
      <c r="PGP194" s="180"/>
      <c r="PGQ194" s="180"/>
      <c r="PGR194" s="180"/>
      <c r="PGS194" s="75"/>
      <c r="PGT194" s="66"/>
      <c r="PGU194" s="180"/>
      <c r="PGV194" s="180"/>
      <c r="PGW194" s="180"/>
      <c r="PGX194" s="180"/>
      <c r="PGY194" s="180"/>
      <c r="PGZ194" s="75"/>
      <c r="PHA194" s="66"/>
      <c r="PHB194" s="180"/>
      <c r="PHC194" s="180"/>
      <c r="PHD194" s="180"/>
      <c r="PHE194" s="180"/>
      <c r="PHF194" s="180"/>
      <c r="PHG194" s="75"/>
      <c r="PHH194" s="66"/>
      <c r="PHI194" s="180"/>
      <c r="PHJ194" s="180"/>
      <c r="PHK194" s="180"/>
      <c r="PHL194" s="180"/>
      <c r="PHM194" s="180"/>
      <c r="PHN194" s="75"/>
      <c r="PHO194" s="66"/>
      <c r="PHP194" s="180"/>
      <c r="PHQ194" s="180"/>
      <c r="PHR194" s="180"/>
      <c r="PHS194" s="180"/>
      <c r="PHT194" s="180"/>
      <c r="PHU194" s="75"/>
      <c r="PHV194" s="66"/>
      <c r="PHW194" s="180"/>
      <c r="PHX194" s="180"/>
      <c r="PHY194" s="180"/>
      <c r="PHZ194" s="180"/>
      <c r="PIA194" s="180"/>
      <c r="PIB194" s="75"/>
      <c r="PIC194" s="66"/>
      <c r="PID194" s="180"/>
      <c r="PIE194" s="180"/>
      <c r="PIF194" s="180"/>
      <c r="PIG194" s="180"/>
      <c r="PIH194" s="180"/>
      <c r="PII194" s="75"/>
      <c r="PIJ194" s="66"/>
      <c r="PIK194" s="180"/>
      <c r="PIL194" s="180"/>
      <c r="PIM194" s="180"/>
      <c r="PIN194" s="180"/>
      <c r="PIO194" s="180"/>
      <c r="PIP194" s="75"/>
      <c r="PIQ194" s="66"/>
      <c r="PIR194" s="180"/>
      <c r="PIS194" s="180"/>
      <c r="PIT194" s="180"/>
      <c r="PIU194" s="180"/>
      <c r="PIV194" s="180"/>
      <c r="PIW194" s="75"/>
      <c r="PIX194" s="66"/>
      <c r="PIY194" s="180"/>
      <c r="PIZ194" s="180"/>
      <c r="PJA194" s="180"/>
      <c r="PJB194" s="180"/>
      <c r="PJC194" s="180"/>
      <c r="PJD194" s="75"/>
      <c r="PJE194" s="66"/>
      <c r="PJF194" s="180"/>
      <c r="PJG194" s="180"/>
      <c r="PJH194" s="180"/>
      <c r="PJI194" s="180"/>
      <c r="PJJ194" s="180"/>
      <c r="PJK194" s="75"/>
      <c r="PJL194" s="66"/>
      <c r="PJM194" s="180"/>
      <c r="PJN194" s="180"/>
      <c r="PJO194" s="180"/>
      <c r="PJP194" s="180"/>
      <c r="PJQ194" s="180"/>
      <c r="PJR194" s="75"/>
      <c r="PJS194" s="66"/>
      <c r="PJT194" s="180"/>
      <c r="PJU194" s="180"/>
      <c r="PJV194" s="180"/>
      <c r="PJW194" s="180"/>
      <c r="PJX194" s="180"/>
      <c r="PJY194" s="75"/>
      <c r="PJZ194" s="66"/>
      <c r="PKA194" s="180"/>
      <c r="PKB194" s="180"/>
      <c r="PKC194" s="180"/>
      <c r="PKD194" s="180"/>
      <c r="PKE194" s="180"/>
      <c r="PKF194" s="75"/>
      <c r="PKG194" s="66"/>
      <c r="PKH194" s="180"/>
      <c r="PKI194" s="180"/>
      <c r="PKJ194" s="180"/>
      <c r="PKK194" s="180"/>
      <c r="PKL194" s="180"/>
      <c r="PKM194" s="75"/>
      <c r="PKN194" s="66"/>
      <c r="PKO194" s="180"/>
      <c r="PKP194" s="180"/>
      <c r="PKQ194" s="180"/>
      <c r="PKR194" s="180"/>
      <c r="PKS194" s="180"/>
      <c r="PKT194" s="75"/>
      <c r="PKU194" s="66"/>
      <c r="PKV194" s="180"/>
      <c r="PKW194" s="180"/>
      <c r="PKX194" s="180"/>
      <c r="PKY194" s="180"/>
      <c r="PKZ194" s="180"/>
      <c r="PLA194" s="75"/>
      <c r="PLB194" s="66"/>
      <c r="PLC194" s="180"/>
      <c r="PLD194" s="180"/>
      <c r="PLE194" s="180"/>
      <c r="PLF194" s="180"/>
      <c r="PLG194" s="180"/>
      <c r="PLH194" s="75"/>
      <c r="PLI194" s="66"/>
      <c r="PLJ194" s="180"/>
      <c r="PLK194" s="180"/>
      <c r="PLL194" s="180"/>
      <c r="PLM194" s="180"/>
      <c r="PLN194" s="180"/>
      <c r="PLO194" s="75"/>
      <c r="PLP194" s="66"/>
      <c r="PLQ194" s="180"/>
      <c r="PLR194" s="180"/>
      <c r="PLS194" s="180"/>
      <c r="PLT194" s="180"/>
      <c r="PLU194" s="180"/>
      <c r="PLV194" s="75"/>
      <c r="PLW194" s="66"/>
      <c r="PLX194" s="180"/>
      <c r="PLY194" s="180"/>
      <c r="PLZ194" s="180"/>
      <c r="PMA194" s="180"/>
      <c r="PMB194" s="180"/>
      <c r="PMC194" s="75"/>
      <c r="PMD194" s="66"/>
      <c r="PME194" s="180"/>
      <c r="PMF194" s="180"/>
      <c r="PMG194" s="180"/>
      <c r="PMH194" s="180"/>
      <c r="PMI194" s="180"/>
      <c r="PMJ194" s="75"/>
      <c r="PMK194" s="66"/>
      <c r="PML194" s="180"/>
      <c r="PMM194" s="180"/>
      <c r="PMN194" s="180"/>
      <c r="PMO194" s="180"/>
      <c r="PMP194" s="180"/>
      <c r="PMQ194" s="75"/>
      <c r="PMR194" s="66"/>
      <c r="PMS194" s="180"/>
      <c r="PMT194" s="180"/>
      <c r="PMU194" s="180"/>
      <c r="PMV194" s="180"/>
      <c r="PMW194" s="180"/>
      <c r="PMX194" s="75"/>
      <c r="PMY194" s="66"/>
      <c r="PMZ194" s="180"/>
      <c r="PNA194" s="180"/>
      <c r="PNB194" s="180"/>
      <c r="PNC194" s="180"/>
      <c r="PND194" s="180"/>
      <c r="PNE194" s="75"/>
      <c r="PNF194" s="66"/>
      <c r="PNG194" s="180"/>
      <c r="PNH194" s="180"/>
      <c r="PNI194" s="180"/>
      <c r="PNJ194" s="180"/>
      <c r="PNK194" s="180"/>
      <c r="PNL194" s="75"/>
      <c r="PNM194" s="66"/>
      <c r="PNN194" s="180"/>
      <c r="PNO194" s="180"/>
      <c r="PNP194" s="180"/>
      <c r="PNQ194" s="180"/>
      <c r="PNR194" s="180"/>
      <c r="PNS194" s="75"/>
      <c r="PNT194" s="66"/>
      <c r="PNU194" s="180"/>
      <c r="PNV194" s="180"/>
      <c r="PNW194" s="180"/>
      <c r="PNX194" s="180"/>
      <c r="PNY194" s="180"/>
      <c r="PNZ194" s="75"/>
      <c r="POA194" s="66"/>
      <c r="POB194" s="180"/>
      <c r="POC194" s="180"/>
      <c r="POD194" s="180"/>
      <c r="POE194" s="180"/>
      <c r="POF194" s="180"/>
      <c r="POG194" s="75"/>
      <c r="POH194" s="66"/>
      <c r="POI194" s="180"/>
      <c r="POJ194" s="180"/>
      <c r="POK194" s="180"/>
      <c r="POL194" s="180"/>
      <c r="POM194" s="180"/>
      <c r="PON194" s="75"/>
      <c r="POO194" s="66"/>
      <c r="POP194" s="180"/>
      <c r="POQ194" s="180"/>
      <c r="POR194" s="180"/>
      <c r="POS194" s="180"/>
      <c r="POT194" s="180"/>
      <c r="POU194" s="75"/>
      <c r="POV194" s="66"/>
      <c r="POW194" s="180"/>
      <c r="POX194" s="180"/>
      <c r="POY194" s="180"/>
      <c r="POZ194" s="180"/>
      <c r="PPA194" s="180"/>
      <c r="PPB194" s="75"/>
      <c r="PPC194" s="66"/>
      <c r="PPD194" s="180"/>
      <c r="PPE194" s="180"/>
      <c r="PPF194" s="180"/>
      <c r="PPG194" s="180"/>
      <c r="PPH194" s="180"/>
      <c r="PPI194" s="75"/>
      <c r="PPJ194" s="66"/>
      <c r="PPK194" s="180"/>
      <c r="PPL194" s="180"/>
      <c r="PPM194" s="180"/>
      <c r="PPN194" s="180"/>
      <c r="PPO194" s="180"/>
      <c r="PPP194" s="75"/>
      <c r="PPQ194" s="66"/>
      <c r="PPR194" s="180"/>
      <c r="PPS194" s="180"/>
      <c r="PPT194" s="180"/>
      <c r="PPU194" s="180"/>
      <c r="PPV194" s="180"/>
      <c r="PPW194" s="75"/>
      <c r="PPX194" s="66"/>
      <c r="PPY194" s="180"/>
      <c r="PPZ194" s="180"/>
      <c r="PQA194" s="180"/>
      <c r="PQB194" s="180"/>
      <c r="PQC194" s="180"/>
      <c r="PQD194" s="75"/>
      <c r="PQE194" s="66"/>
      <c r="PQF194" s="180"/>
      <c r="PQG194" s="180"/>
      <c r="PQH194" s="180"/>
      <c r="PQI194" s="180"/>
      <c r="PQJ194" s="180"/>
      <c r="PQK194" s="75"/>
      <c r="PQL194" s="66"/>
      <c r="PQM194" s="180"/>
      <c r="PQN194" s="180"/>
      <c r="PQO194" s="180"/>
      <c r="PQP194" s="180"/>
      <c r="PQQ194" s="180"/>
      <c r="PQR194" s="75"/>
      <c r="PQS194" s="66"/>
      <c r="PQT194" s="180"/>
      <c r="PQU194" s="180"/>
      <c r="PQV194" s="180"/>
      <c r="PQW194" s="180"/>
      <c r="PQX194" s="180"/>
      <c r="PQY194" s="75"/>
      <c r="PQZ194" s="66"/>
      <c r="PRA194" s="180"/>
      <c r="PRB194" s="180"/>
      <c r="PRC194" s="180"/>
      <c r="PRD194" s="180"/>
      <c r="PRE194" s="180"/>
      <c r="PRF194" s="75"/>
      <c r="PRG194" s="66"/>
      <c r="PRH194" s="180"/>
      <c r="PRI194" s="180"/>
      <c r="PRJ194" s="180"/>
      <c r="PRK194" s="180"/>
      <c r="PRL194" s="180"/>
      <c r="PRM194" s="75"/>
      <c r="PRN194" s="66"/>
      <c r="PRO194" s="180"/>
      <c r="PRP194" s="180"/>
      <c r="PRQ194" s="180"/>
      <c r="PRR194" s="180"/>
      <c r="PRS194" s="180"/>
      <c r="PRT194" s="75"/>
      <c r="PRU194" s="66"/>
      <c r="PRV194" s="180"/>
      <c r="PRW194" s="180"/>
      <c r="PRX194" s="180"/>
      <c r="PRY194" s="180"/>
      <c r="PRZ194" s="180"/>
      <c r="PSA194" s="75"/>
      <c r="PSB194" s="66"/>
      <c r="PSC194" s="180"/>
      <c r="PSD194" s="180"/>
      <c r="PSE194" s="180"/>
      <c r="PSF194" s="180"/>
      <c r="PSG194" s="180"/>
      <c r="PSH194" s="75"/>
      <c r="PSI194" s="66"/>
      <c r="PSJ194" s="180"/>
      <c r="PSK194" s="180"/>
      <c r="PSL194" s="180"/>
      <c r="PSM194" s="180"/>
      <c r="PSN194" s="180"/>
      <c r="PSO194" s="75"/>
      <c r="PSP194" s="66"/>
      <c r="PSQ194" s="180"/>
      <c r="PSR194" s="180"/>
      <c r="PSS194" s="180"/>
      <c r="PST194" s="180"/>
      <c r="PSU194" s="180"/>
      <c r="PSV194" s="75"/>
      <c r="PSW194" s="66"/>
      <c r="PSX194" s="180"/>
      <c r="PSY194" s="180"/>
      <c r="PSZ194" s="180"/>
      <c r="PTA194" s="180"/>
      <c r="PTB194" s="180"/>
      <c r="PTC194" s="75"/>
      <c r="PTD194" s="66"/>
      <c r="PTE194" s="180"/>
      <c r="PTF194" s="180"/>
      <c r="PTG194" s="180"/>
      <c r="PTH194" s="180"/>
      <c r="PTI194" s="180"/>
      <c r="PTJ194" s="75"/>
      <c r="PTK194" s="66"/>
      <c r="PTL194" s="180"/>
      <c r="PTM194" s="180"/>
      <c r="PTN194" s="180"/>
      <c r="PTO194" s="180"/>
      <c r="PTP194" s="180"/>
      <c r="PTQ194" s="75"/>
      <c r="PTR194" s="66"/>
      <c r="PTS194" s="180"/>
      <c r="PTT194" s="180"/>
      <c r="PTU194" s="180"/>
      <c r="PTV194" s="180"/>
      <c r="PTW194" s="180"/>
      <c r="PTX194" s="75"/>
      <c r="PTY194" s="66"/>
      <c r="PTZ194" s="180"/>
      <c r="PUA194" s="180"/>
      <c r="PUB194" s="180"/>
      <c r="PUC194" s="180"/>
      <c r="PUD194" s="180"/>
      <c r="PUE194" s="75"/>
      <c r="PUF194" s="66"/>
      <c r="PUG194" s="180"/>
      <c r="PUH194" s="180"/>
      <c r="PUI194" s="180"/>
      <c r="PUJ194" s="180"/>
      <c r="PUK194" s="180"/>
      <c r="PUL194" s="75"/>
      <c r="PUM194" s="66"/>
      <c r="PUN194" s="180"/>
      <c r="PUO194" s="180"/>
      <c r="PUP194" s="180"/>
      <c r="PUQ194" s="180"/>
      <c r="PUR194" s="180"/>
      <c r="PUS194" s="75"/>
      <c r="PUT194" s="66"/>
      <c r="PUU194" s="180"/>
      <c r="PUV194" s="180"/>
      <c r="PUW194" s="180"/>
      <c r="PUX194" s="180"/>
      <c r="PUY194" s="180"/>
      <c r="PUZ194" s="75"/>
      <c r="PVA194" s="66"/>
      <c r="PVB194" s="180"/>
      <c r="PVC194" s="180"/>
      <c r="PVD194" s="180"/>
      <c r="PVE194" s="180"/>
      <c r="PVF194" s="180"/>
      <c r="PVG194" s="75"/>
      <c r="PVH194" s="66"/>
      <c r="PVI194" s="180"/>
      <c r="PVJ194" s="180"/>
      <c r="PVK194" s="180"/>
      <c r="PVL194" s="180"/>
      <c r="PVM194" s="180"/>
      <c r="PVN194" s="75"/>
      <c r="PVO194" s="66"/>
      <c r="PVP194" s="180"/>
      <c r="PVQ194" s="180"/>
      <c r="PVR194" s="180"/>
      <c r="PVS194" s="180"/>
      <c r="PVT194" s="180"/>
      <c r="PVU194" s="75"/>
      <c r="PVV194" s="66"/>
      <c r="PVW194" s="180"/>
      <c r="PVX194" s="180"/>
      <c r="PVY194" s="180"/>
      <c r="PVZ194" s="180"/>
      <c r="PWA194" s="180"/>
      <c r="PWB194" s="75"/>
      <c r="PWC194" s="66"/>
      <c r="PWD194" s="180"/>
      <c r="PWE194" s="180"/>
      <c r="PWF194" s="180"/>
      <c r="PWG194" s="180"/>
      <c r="PWH194" s="180"/>
      <c r="PWI194" s="75"/>
      <c r="PWJ194" s="66"/>
      <c r="PWK194" s="180"/>
      <c r="PWL194" s="180"/>
      <c r="PWM194" s="180"/>
      <c r="PWN194" s="180"/>
      <c r="PWO194" s="180"/>
      <c r="PWP194" s="75"/>
      <c r="PWQ194" s="66"/>
      <c r="PWR194" s="180"/>
      <c r="PWS194" s="180"/>
      <c r="PWT194" s="180"/>
      <c r="PWU194" s="180"/>
      <c r="PWV194" s="180"/>
      <c r="PWW194" s="75"/>
      <c r="PWX194" s="66"/>
      <c r="PWY194" s="180"/>
      <c r="PWZ194" s="180"/>
      <c r="PXA194" s="180"/>
      <c r="PXB194" s="180"/>
      <c r="PXC194" s="180"/>
      <c r="PXD194" s="75"/>
      <c r="PXE194" s="66"/>
      <c r="PXF194" s="180"/>
      <c r="PXG194" s="180"/>
      <c r="PXH194" s="180"/>
      <c r="PXI194" s="180"/>
      <c r="PXJ194" s="180"/>
      <c r="PXK194" s="75"/>
      <c r="PXL194" s="66"/>
      <c r="PXM194" s="180"/>
      <c r="PXN194" s="180"/>
      <c r="PXO194" s="180"/>
      <c r="PXP194" s="180"/>
      <c r="PXQ194" s="180"/>
      <c r="PXR194" s="75"/>
      <c r="PXS194" s="66"/>
      <c r="PXT194" s="180"/>
      <c r="PXU194" s="180"/>
      <c r="PXV194" s="180"/>
      <c r="PXW194" s="180"/>
      <c r="PXX194" s="180"/>
      <c r="PXY194" s="75"/>
      <c r="PXZ194" s="66"/>
      <c r="PYA194" s="180"/>
      <c r="PYB194" s="180"/>
      <c r="PYC194" s="180"/>
      <c r="PYD194" s="180"/>
      <c r="PYE194" s="180"/>
      <c r="PYF194" s="75"/>
      <c r="PYG194" s="66"/>
      <c r="PYH194" s="180"/>
      <c r="PYI194" s="180"/>
      <c r="PYJ194" s="180"/>
      <c r="PYK194" s="180"/>
      <c r="PYL194" s="180"/>
      <c r="PYM194" s="75"/>
      <c r="PYN194" s="66"/>
      <c r="PYO194" s="180"/>
      <c r="PYP194" s="180"/>
      <c r="PYQ194" s="180"/>
      <c r="PYR194" s="180"/>
      <c r="PYS194" s="180"/>
      <c r="PYT194" s="75"/>
      <c r="PYU194" s="66"/>
      <c r="PYV194" s="180"/>
      <c r="PYW194" s="180"/>
      <c r="PYX194" s="180"/>
      <c r="PYY194" s="180"/>
      <c r="PYZ194" s="180"/>
      <c r="PZA194" s="75"/>
      <c r="PZB194" s="66"/>
      <c r="PZC194" s="180"/>
      <c r="PZD194" s="180"/>
      <c r="PZE194" s="180"/>
      <c r="PZF194" s="180"/>
      <c r="PZG194" s="180"/>
      <c r="PZH194" s="75"/>
      <c r="PZI194" s="66"/>
      <c r="PZJ194" s="180"/>
      <c r="PZK194" s="180"/>
      <c r="PZL194" s="180"/>
      <c r="PZM194" s="180"/>
      <c r="PZN194" s="180"/>
      <c r="PZO194" s="75"/>
      <c r="PZP194" s="66"/>
      <c r="PZQ194" s="180"/>
      <c r="PZR194" s="180"/>
      <c r="PZS194" s="180"/>
      <c r="PZT194" s="180"/>
      <c r="PZU194" s="180"/>
      <c r="PZV194" s="75"/>
      <c r="PZW194" s="66"/>
      <c r="PZX194" s="180"/>
      <c r="PZY194" s="180"/>
      <c r="PZZ194" s="180"/>
      <c r="QAA194" s="180"/>
      <c r="QAB194" s="180"/>
      <c r="QAC194" s="75"/>
      <c r="QAD194" s="66"/>
      <c r="QAE194" s="180"/>
      <c r="QAF194" s="180"/>
      <c r="QAG194" s="180"/>
      <c r="QAH194" s="180"/>
      <c r="QAI194" s="180"/>
      <c r="QAJ194" s="75"/>
      <c r="QAK194" s="66"/>
      <c r="QAL194" s="180"/>
      <c r="QAM194" s="180"/>
      <c r="QAN194" s="180"/>
      <c r="QAO194" s="180"/>
      <c r="QAP194" s="180"/>
      <c r="QAQ194" s="75"/>
      <c r="QAR194" s="66"/>
      <c r="QAS194" s="180"/>
      <c r="QAT194" s="180"/>
      <c r="QAU194" s="180"/>
      <c r="QAV194" s="180"/>
      <c r="QAW194" s="180"/>
      <c r="QAX194" s="75"/>
      <c r="QAY194" s="66"/>
      <c r="QAZ194" s="180"/>
      <c r="QBA194" s="180"/>
      <c r="QBB194" s="180"/>
      <c r="QBC194" s="180"/>
      <c r="QBD194" s="180"/>
      <c r="QBE194" s="75"/>
      <c r="QBF194" s="66"/>
      <c r="QBG194" s="180"/>
      <c r="QBH194" s="180"/>
      <c r="QBI194" s="180"/>
      <c r="QBJ194" s="180"/>
      <c r="QBK194" s="180"/>
      <c r="QBL194" s="75"/>
      <c r="QBM194" s="66"/>
      <c r="QBN194" s="180"/>
      <c r="QBO194" s="180"/>
      <c r="QBP194" s="180"/>
      <c r="QBQ194" s="180"/>
      <c r="QBR194" s="180"/>
      <c r="QBS194" s="75"/>
      <c r="QBT194" s="66"/>
      <c r="QBU194" s="180"/>
      <c r="QBV194" s="180"/>
      <c r="QBW194" s="180"/>
      <c r="QBX194" s="180"/>
      <c r="QBY194" s="180"/>
      <c r="QBZ194" s="75"/>
      <c r="QCA194" s="66"/>
      <c r="QCB194" s="180"/>
      <c r="QCC194" s="180"/>
      <c r="QCD194" s="180"/>
      <c r="QCE194" s="180"/>
      <c r="QCF194" s="180"/>
      <c r="QCG194" s="75"/>
      <c r="QCH194" s="66"/>
      <c r="QCI194" s="180"/>
      <c r="QCJ194" s="180"/>
      <c r="QCK194" s="180"/>
      <c r="QCL194" s="180"/>
      <c r="QCM194" s="180"/>
      <c r="QCN194" s="75"/>
      <c r="QCO194" s="66"/>
      <c r="QCP194" s="180"/>
      <c r="QCQ194" s="180"/>
      <c r="QCR194" s="180"/>
      <c r="QCS194" s="180"/>
      <c r="QCT194" s="180"/>
      <c r="QCU194" s="75"/>
      <c r="QCV194" s="66"/>
      <c r="QCW194" s="180"/>
      <c r="QCX194" s="180"/>
      <c r="QCY194" s="180"/>
      <c r="QCZ194" s="180"/>
      <c r="QDA194" s="180"/>
      <c r="QDB194" s="75"/>
      <c r="QDC194" s="66"/>
      <c r="QDD194" s="180"/>
      <c r="QDE194" s="180"/>
      <c r="QDF194" s="180"/>
      <c r="QDG194" s="180"/>
      <c r="QDH194" s="180"/>
      <c r="QDI194" s="75"/>
      <c r="QDJ194" s="66"/>
      <c r="QDK194" s="180"/>
      <c r="QDL194" s="180"/>
      <c r="QDM194" s="180"/>
      <c r="QDN194" s="180"/>
      <c r="QDO194" s="180"/>
      <c r="QDP194" s="75"/>
      <c r="QDQ194" s="66"/>
      <c r="QDR194" s="180"/>
      <c r="QDS194" s="180"/>
      <c r="QDT194" s="180"/>
      <c r="QDU194" s="180"/>
      <c r="QDV194" s="180"/>
      <c r="QDW194" s="75"/>
      <c r="QDX194" s="66"/>
      <c r="QDY194" s="180"/>
      <c r="QDZ194" s="180"/>
      <c r="QEA194" s="180"/>
      <c r="QEB194" s="180"/>
      <c r="QEC194" s="180"/>
      <c r="QED194" s="75"/>
      <c r="QEE194" s="66"/>
      <c r="QEF194" s="180"/>
      <c r="QEG194" s="180"/>
      <c r="QEH194" s="180"/>
      <c r="QEI194" s="180"/>
      <c r="QEJ194" s="180"/>
      <c r="QEK194" s="75"/>
      <c r="QEL194" s="66"/>
      <c r="QEM194" s="180"/>
      <c r="QEN194" s="180"/>
      <c r="QEO194" s="180"/>
      <c r="QEP194" s="180"/>
      <c r="QEQ194" s="180"/>
      <c r="QER194" s="75"/>
      <c r="QES194" s="66"/>
      <c r="QET194" s="180"/>
      <c r="QEU194" s="180"/>
      <c r="QEV194" s="180"/>
      <c r="QEW194" s="180"/>
      <c r="QEX194" s="180"/>
      <c r="QEY194" s="75"/>
      <c r="QEZ194" s="66"/>
      <c r="QFA194" s="180"/>
      <c r="QFB194" s="180"/>
      <c r="QFC194" s="180"/>
      <c r="QFD194" s="180"/>
      <c r="QFE194" s="180"/>
      <c r="QFF194" s="75"/>
      <c r="QFG194" s="66"/>
      <c r="QFH194" s="180"/>
      <c r="QFI194" s="180"/>
      <c r="QFJ194" s="180"/>
      <c r="QFK194" s="180"/>
      <c r="QFL194" s="180"/>
      <c r="QFM194" s="75"/>
      <c r="QFN194" s="66"/>
      <c r="QFO194" s="180"/>
      <c r="QFP194" s="180"/>
      <c r="QFQ194" s="180"/>
      <c r="QFR194" s="180"/>
      <c r="QFS194" s="180"/>
      <c r="QFT194" s="75"/>
      <c r="QFU194" s="66"/>
      <c r="QFV194" s="180"/>
      <c r="QFW194" s="180"/>
      <c r="QFX194" s="180"/>
      <c r="QFY194" s="180"/>
      <c r="QFZ194" s="180"/>
      <c r="QGA194" s="75"/>
      <c r="QGB194" s="66"/>
      <c r="QGC194" s="180"/>
      <c r="QGD194" s="180"/>
      <c r="QGE194" s="180"/>
      <c r="QGF194" s="180"/>
      <c r="QGG194" s="180"/>
      <c r="QGH194" s="75"/>
      <c r="QGI194" s="66"/>
      <c r="QGJ194" s="180"/>
      <c r="QGK194" s="180"/>
      <c r="QGL194" s="180"/>
      <c r="QGM194" s="180"/>
      <c r="QGN194" s="180"/>
      <c r="QGO194" s="75"/>
      <c r="QGP194" s="66"/>
      <c r="QGQ194" s="180"/>
      <c r="QGR194" s="180"/>
      <c r="QGS194" s="180"/>
      <c r="QGT194" s="180"/>
      <c r="QGU194" s="180"/>
      <c r="QGV194" s="75"/>
      <c r="QGW194" s="66"/>
      <c r="QGX194" s="180"/>
      <c r="QGY194" s="180"/>
      <c r="QGZ194" s="180"/>
      <c r="QHA194" s="180"/>
      <c r="QHB194" s="180"/>
      <c r="QHC194" s="75"/>
      <c r="QHD194" s="66"/>
      <c r="QHE194" s="180"/>
      <c r="QHF194" s="180"/>
      <c r="QHG194" s="180"/>
      <c r="QHH194" s="180"/>
      <c r="QHI194" s="180"/>
      <c r="QHJ194" s="75"/>
      <c r="QHK194" s="66"/>
      <c r="QHL194" s="180"/>
      <c r="QHM194" s="180"/>
      <c r="QHN194" s="180"/>
      <c r="QHO194" s="180"/>
      <c r="QHP194" s="180"/>
      <c r="QHQ194" s="75"/>
      <c r="QHR194" s="66"/>
      <c r="QHS194" s="180"/>
      <c r="QHT194" s="180"/>
      <c r="QHU194" s="180"/>
      <c r="QHV194" s="180"/>
      <c r="QHW194" s="180"/>
      <c r="QHX194" s="75"/>
      <c r="QHY194" s="66"/>
      <c r="QHZ194" s="180"/>
      <c r="QIA194" s="180"/>
      <c r="QIB194" s="180"/>
      <c r="QIC194" s="180"/>
      <c r="QID194" s="180"/>
      <c r="QIE194" s="75"/>
      <c r="QIF194" s="66"/>
      <c r="QIG194" s="180"/>
      <c r="QIH194" s="180"/>
      <c r="QII194" s="180"/>
      <c r="QIJ194" s="180"/>
      <c r="QIK194" s="180"/>
      <c r="QIL194" s="75"/>
      <c r="QIM194" s="66"/>
      <c r="QIN194" s="180"/>
      <c r="QIO194" s="180"/>
      <c r="QIP194" s="180"/>
      <c r="QIQ194" s="180"/>
      <c r="QIR194" s="180"/>
      <c r="QIS194" s="75"/>
      <c r="QIT194" s="66"/>
      <c r="QIU194" s="180"/>
      <c r="QIV194" s="180"/>
      <c r="QIW194" s="180"/>
      <c r="QIX194" s="180"/>
      <c r="QIY194" s="180"/>
      <c r="QIZ194" s="75"/>
      <c r="QJA194" s="66"/>
      <c r="QJB194" s="180"/>
      <c r="QJC194" s="180"/>
      <c r="QJD194" s="180"/>
      <c r="QJE194" s="180"/>
      <c r="QJF194" s="180"/>
      <c r="QJG194" s="75"/>
      <c r="QJH194" s="66"/>
      <c r="QJI194" s="180"/>
      <c r="QJJ194" s="180"/>
      <c r="QJK194" s="180"/>
      <c r="QJL194" s="180"/>
      <c r="QJM194" s="180"/>
      <c r="QJN194" s="75"/>
      <c r="QJO194" s="66"/>
      <c r="QJP194" s="180"/>
      <c r="QJQ194" s="180"/>
      <c r="QJR194" s="180"/>
      <c r="QJS194" s="180"/>
      <c r="QJT194" s="180"/>
      <c r="QJU194" s="75"/>
      <c r="QJV194" s="66"/>
      <c r="QJW194" s="180"/>
      <c r="QJX194" s="180"/>
      <c r="QJY194" s="180"/>
      <c r="QJZ194" s="180"/>
      <c r="QKA194" s="180"/>
      <c r="QKB194" s="75"/>
      <c r="QKC194" s="66"/>
      <c r="QKD194" s="180"/>
      <c r="QKE194" s="180"/>
      <c r="QKF194" s="180"/>
      <c r="QKG194" s="180"/>
      <c r="QKH194" s="180"/>
      <c r="QKI194" s="75"/>
      <c r="QKJ194" s="66"/>
      <c r="QKK194" s="180"/>
      <c r="QKL194" s="180"/>
      <c r="QKM194" s="180"/>
      <c r="QKN194" s="180"/>
      <c r="QKO194" s="180"/>
      <c r="QKP194" s="75"/>
      <c r="QKQ194" s="66"/>
      <c r="QKR194" s="180"/>
      <c r="QKS194" s="180"/>
      <c r="QKT194" s="180"/>
      <c r="QKU194" s="180"/>
      <c r="QKV194" s="180"/>
      <c r="QKW194" s="75"/>
      <c r="QKX194" s="66"/>
      <c r="QKY194" s="180"/>
      <c r="QKZ194" s="180"/>
      <c r="QLA194" s="180"/>
      <c r="QLB194" s="180"/>
      <c r="QLC194" s="180"/>
      <c r="QLD194" s="75"/>
      <c r="QLE194" s="66"/>
      <c r="QLF194" s="180"/>
      <c r="QLG194" s="180"/>
      <c r="QLH194" s="180"/>
      <c r="QLI194" s="180"/>
      <c r="QLJ194" s="180"/>
      <c r="QLK194" s="75"/>
      <c r="QLL194" s="66"/>
      <c r="QLM194" s="180"/>
      <c r="QLN194" s="180"/>
      <c r="QLO194" s="180"/>
      <c r="QLP194" s="180"/>
      <c r="QLQ194" s="180"/>
      <c r="QLR194" s="75"/>
      <c r="QLS194" s="66"/>
      <c r="QLT194" s="180"/>
      <c r="QLU194" s="180"/>
      <c r="QLV194" s="180"/>
      <c r="QLW194" s="180"/>
      <c r="QLX194" s="180"/>
      <c r="QLY194" s="75"/>
      <c r="QLZ194" s="66"/>
      <c r="QMA194" s="180"/>
      <c r="QMB194" s="180"/>
      <c r="QMC194" s="180"/>
      <c r="QMD194" s="180"/>
      <c r="QME194" s="180"/>
      <c r="QMF194" s="75"/>
      <c r="QMG194" s="66"/>
      <c r="QMH194" s="180"/>
      <c r="QMI194" s="180"/>
      <c r="QMJ194" s="180"/>
      <c r="QMK194" s="180"/>
      <c r="QML194" s="180"/>
      <c r="QMM194" s="75"/>
      <c r="QMN194" s="66"/>
      <c r="QMO194" s="180"/>
      <c r="QMP194" s="180"/>
      <c r="QMQ194" s="180"/>
      <c r="QMR194" s="180"/>
      <c r="QMS194" s="180"/>
      <c r="QMT194" s="75"/>
      <c r="QMU194" s="66"/>
      <c r="QMV194" s="180"/>
      <c r="QMW194" s="180"/>
      <c r="QMX194" s="180"/>
      <c r="QMY194" s="180"/>
      <c r="QMZ194" s="180"/>
      <c r="QNA194" s="75"/>
      <c r="QNB194" s="66"/>
      <c r="QNC194" s="180"/>
      <c r="QND194" s="180"/>
      <c r="QNE194" s="180"/>
      <c r="QNF194" s="180"/>
      <c r="QNG194" s="180"/>
      <c r="QNH194" s="75"/>
      <c r="QNI194" s="66"/>
      <c r="QNJ194" s="180"/>
      <c r="QNK194" s="180"/>
      <c r="QNL194" s="180"/>
      <c r="QNM194" s="180"/>
      <c r="QNN194" s="180"/>
      <c r="QNO194" s="75"/>
      <c r="QNP194" s="66"/>
      <c r="QNQ194" s="180"/>
      <c r="QNR194" s="180"/>
      <c r="QNS194" s="180"/>
      <c r="QNT194" s="180"/>
      <c r="QNU194" s="180"/>
      <c r="QNV194" s="75"/>
      <c r="QNW194" s="66"/>
      <c r="QNX194" s="180"/>
      <c r="QNY194" s="180"/>
      <c r="QNZ194" s="180"/>
      <c r="QOA194" s="180"/>
      <c r="QOB194" s="180"/>
      <c r="QOC194" s="75"/>
      <c r="QOD194" s="66"/>
      <c r="QOE194" s="180"/>
      <c r="QOF194" s="180"/>
      <c r="QOG194" s="180"/>
      <c r="QOH194" s="180"/>
      <c r="QOI194" s="180"/>
      <c r="QOJ194" s="75"/>
      <c r="QOK194" s="66"/>
      <c r="QOL194" s="180"/>
      <c r="QOM194" s="180"/>
      <c r="QON194" s="180"/>
      <c r="QOO194" s="180"/>
      <c r="QOP194" s="180"/>
      <c r="QOQ194" s="75"/>
      <c r="QOR194" s="66"/>
      <c r="QOS194" s="180"/>
      <c r="QOT194" s="180"/>
      <c r="QOU194" s="180"/>
      <c r="QOV194" s="180"/>
      <c r="QOW194" s="180"/>
      <c r="QOX194" s="75"/>
      <c r="QOY194" s="66"/>
      <c r="QOZ194" s="180"/>
      <c r="QPA194" s="180"/>
      <c r="QPB194" s="180"/>
      <c r="QPC194" s="180"/>
      <c r="QPD194" s="180"/>
      <c r="QPE194" s="75"/>
      <c r="QPF194" s="66"/>
      <c r="QPG194" s="180"/>
      <c r="QPH194" s="180"/>
      <c r="QPI194" s="180"/>
      <c r="QPJ194" s="180"/>
      <c r="QPK194" s="180"/>
      <c r="QPL194" s="75"/>
      <c r="QPM194" s="66"/>
      <c r="QPN194" s="180"/>
      <c r="QPO194" s="180"/>
      <c r="QPP194" s="180"/>
      <c r="QPQ194" s="180"/>
      <c r="QPR194" s="180"/>
      <c r="QPS194" s="75"/>
      <c r="QPT194" s="66"/>
      <c r="QPU194" s="180"/>
      <c r="QPV194" s="180"/>
      <c r="QPW194" s="180"/>
      <c r="QPX194" s="180"/>
      <c r="QPY194" s="180"/>
      <c r="QPZ194" s="75"/>
      <c r="QQA194" s="66"/>
      <c r="QQB194" s="180"/>
      <c r="QQC194" s="180"/>
      <c r="QQD194" s="180"/>
      <c r="QQE194" s="180"/>
      <c r="QQF194" s="180"/>
      <c r="QQG194" s="75"/>
      <c r="QQH194" s="66"/>
      <c r="QQI194" s="180"/>
      <c r="QQJ194" s="180"/>
      <c r="QQK194" s="180"/>
      <c r="QQL194" s="180"/>
      <c r="QQM194" s="180"/>
      <c r="QQN194" s="75"/>
      <c r="QQO194" s="66"/>
      <c r="QQP194" s="180"/>
      <c r="QQQ194" s="180"/>
      <c r="QQR194" s="180"/>
      <c r="QQS194" s="180"/>
      <c r="QQT194" s="180"/>
      <c r="QQU194" s="75"/>
      <c r="QQV194" s="66"/>
      <c r="QQW194" s="180"/>
      <c r="QQX194" s="180"/>
      <c r="QQY194" s="180"/>
      <c r="QQZ194" s="180"/>
      <c r="QRA194" s="180"/>
      <c r="QRB194" s="75"/>
      <c r="QRC194" s="66"/>
      <c r="QRD194" s="180"/>
      <c r="QRE194" s="180"/>
      <c r="QRF194" s="180"/>
      <c r="QRG194" s="180"/>
      <c r="QRH194" s="180"/>
      <c r="QRI194" s="75"/>
      <c r="QRJ194" s="66"/>
      <c r="QRK194" s="180"/>
      <c r="QRL194" s="180"/>
      <c r="QRM194" s="180"/>
      <c r="QRN194" s="180"/>
      <c r="QRO194" s="180"/>
      <c r="QRP194" s="75"/>
      <c r="QRQ194" s="66"/>
      <c r="QRR194" s="180"/>
      <c r="QRS194" s="180"/>
      <c r="QRT194" s="180"/>
      <c r="QRU194" s="180"/>
      <c r="QRV194" s="180"/>
      <c r="QRW194" s="75"/>
      <c r="QRX194" s="66"/>
      <c r="QRY194" s="180"/>
      <c r="QRZ194" s="180"/>
      <c r="QSA194" s="180"/>
      <c r="QSB194" s="180"/>
      <c r="QSC194" s="180"/>
      <c r="QSD194" s="75"/>
      <c r="QSE194" s="66"/>
      <c r="QSF194" s="180"/>
      <c r="QSG194" s="180"/>
      <c r="QSH194" s="180"/>
      <c r="QSI194" s="180"/>
      <c r="QSJ194" s="180"/>
      <c r="QSK194" s="75"/>
      <c r="QSL194" s="66"/>
      <c r="QSM194" s="180"/>
      <c r="QSN194" s="180"/>
      <c r="QSO194" s="180"/>
      <c r="QSP194" s="180"/>
      <c r="QSQ194" s="180"/>
      <c r="QSR194" s="75"/>
      <c r="QSS194" s="66"/>
      <c r="QST194" s="180"/>
      <c r="QSU194" s="180"/>
      <c r="QSV194" s="180"/>
      <c r="QSW194" s="180"/>
      <c r="QSX194" s="180"/>
      <c r="QSY194" s="75"/>
      <c r="QSZ194" s="66"/>
      <c r="QTA194" s="180"/>
      <c r="QTB194" s="180"/>
      <c r="QTC194" s="180"/>
      <c r="QTD194" s="180"/>
      <c r="QTE194" s="180"/>
      <c r="QTF194" s="75"/>
      <c r="QTG194" s="66"/>
      <c r="QTH194" s="180"/>
      <c r="QTI194" s="180"/>
      <c r="QTJ194" s="180"/>
      <c r="QTK194" s="180"/>
      <c r="QTL194" s="180"/>
      <c r="QTM194" s="75"/>
      <c r="QTN194" s="66"/>
      <c r="QTO194" s="180"/>
      <c r="QTP194" s="180"/>
      <c r="QTQ194" s="180"/>
      <c r="QTR194" s="180"/>
      <c r="QTS194" s="180"/>
      <c r="QTT194" s="75"/>
      <c r="QTU194" s="66"/>
      <c r="QTV194" s="180"/>
      <c r="QTW194" s="180"/>
      <c r="QTX194" s="180"/>
      <c r="QTY194" s="180"/>
      <c r="QTZ194" s="180"/>
      <c r="QUA194" s="75"/>
      <c r="QUB194" s="66"/>
      <c r="QUC194" s="180"/>
      <c r="QUD194" s="180"/>
      <c r="QUE194" s="180"/>
      <c r="QUF194" s="180"/>
      <c r="QUG194" s="180"/>
      <c r="QUH194" s="75"/>
      <c r="QUI194" s="66"/>
      <c r="QUJ194" s="180"/>
      <c r="QUK194" s="180"/>
      <c r="QUL194" s="180"/>
      <c r="QUM194" s="180"/>
      <c r="QUN194" s="180"/>
      <c r="QUO194" s="75"/>
      <c r="QUP194" s="66"/>
      <c r="QUQ194" s="180"/>
      <c r="QUR194" s="180"/>
      <c r="QUS194" s="180"/>
      <c r="QUT194" s="180"/>
      <c r="QUU194" s="180"/>
      <c r="QUV194" s="75"/>
      <c r="QUW194" s="66"/>
      <c r="QUX194" s="180"/>
      <c r="QUY194" s="180"/>
      <c r="QUZ194" s="180"/>
      <c r="QVA194" s="180"/>
      <c r="QVB194" s="180"/>
      <c r="QVC194" s="75"/>
      <c r="QVD194" s="66"/>
      <c r="QVE194" s="180"/>
      <c r="QVF194" s="180"/>
      <c r="QVG194" s="180"/>
      <c r="QVH194" s="180"/>
      <c r="QVI194" s="180"/>
      <c r="QVJ194" s="75"/>
      <c r="QVK194" s="66"/>
      <c r="QVL194" s="180"/>
      <c r="QVM194" s="180"/>
      <c r="QVN194" s="180"/>
      <c r="QVO194" s="180"/>
      <c r="QVP194" s="180"/>
      <c r="QVQ194" s="75"/>
      <c r="QVR194" s="66"/>
      <c r="QVS194" s="180"/>
      <c r="QVT194" s="180"/>
      <c r="QVU194" s="180"/>
      <c r="QVV194" s="180"/>
      <c r="QVW194" s="180"/>
      <c r="QVX194" s="75"/>
      <c r="QVY194" s="66"/>
      <c r="QVZ194" s="180"/>
      <c r="QWA194" s="180"/>
      <c r="QWB194" s="180"/>
      <c r="QWC194" s="180"/>
      <c r="QWD194" s="180"/>
      <c r="QWE194" s="75"/>
      <c r="QWF194" s="66"/>
      <c r="QWG194" s="180"/>
      <c r="QWH194" s="180"/>
      <c r="QWI194" s="180"/>
      <c r="QWJ194" s="180"/>
      <c r="QWK194" s="180"/>
      <c r="QWL194" s="75"/>
      <c r="QWM194" s="66"/>
      <c r="QWN194" s="180"/>
      <c r="QWO194" s="180"/>
      <c r="QWP194" s="180"/>
      <c r="QWQ194" s="180"/>
      <c r="QWR194" s="180"/>
      <c r="QWS194" s="75"/>
      <c r="QWT194" s="66"/>
      <c r="QWU194" s="180"/>
      <c r="QWV194" s="180"/>
      <c r="QWW194" s="180"/>
      <c r="QWX194" s="180"/>
      <c r="QWY194" s="180"/>
      <c r="QWZ194" s="75"/>
      <c r="QXA194" s="66"/>
      <c r="QXB194" s="180"/>
      <c r="QXC194" s="180"/>
      <c r="QXD194" s="180"/>
      <c r="QXE194" s="180"/>
      <c r="QXF194" s="180"/>
      <c r="QXG194" s="75"/>
      <c r="QXH194" s="66"/>
      <c r="QXI194" s="180"/>
      <c r="QXJ194" s="180"/>
      <c r="QXK194" s="180"/>
      <c r="QXL194" s="180"/>
      <c r="QXM194" s="180"/>
      <c r="QXN194" s="75"/>
      <c r="QXO194" s="66"/>
      <c r="QXP194" s="180"/>
      <c r="QXQ194" s="180"/>
      <c r="QXR194" s="180"/>
      <c r="QXS194" s="180"/>
      <c r="QXT194" s="180"/>
      <c r="QXU194" s="75"/>
      <c r="QXV194" s="66"/>
      <c r="QXW194" s="180"/>
      <c r="QXX194" s="180"/>
      <c r="QXY194" s="180"/>
      <c r="QXZ194" s="180"/>
      <c r="QYA194" s="180"/>
      <c r="QYB194" s="75"/>
      <c r="QYC194" s="66"/>
      <c r="QYD194" s="180"/>
      <c r="QYE194" s="180"/>
      <c r="QYF194" s="180"/>
      <c r="QYG194" s="180"/>
      <c r="QYH194" s="180"/>
      <c r="QYI194" s="75"/>
      <c r="QYJ194" s="66"/>
      <c r="QYK194" s="180"/>
      <c r="QYL194" s="180"/>
      <c r="QYM194" s="180"/>
      <c r="QYN194" s="180"/>
      <c r="QYO194" s="180"/>
      <c r="QYP194" s="75"/>
      <c r="QYQ194" s="66"/>
      <c r="QYR194" s="180"/>
      <c r="QYS194" s="180"/>
      <c r="QYT194" s="180"/>
      <c r="QYU194" s="180"/>
      <c r="QYV194" s="180"/>
      <c r="QYW194" s="75"/>
      <c r="QYX194" s="66"/>
      <c r="QYY194" s="180"/>
      <c r="QYZ194" s="180"/>
      <c r="QZA194" s="180"/>
      <c r="QZB194" s="180"/>
      <c r="QZC194" s="180"/>
      <c r="QZD194" s="75"/>
      <c r="QZE194" s="66"/>
      <c r="QZF194" s="180"/>
      <c r="QZG194" s="180"/>
      <c r="QZH194" s="180"/>
      <c r="QZI194" s="180"/>
      <c r="QZJ194" s="180"/>
      <c r="QZK194" s="75"/>
      <c r="QZL194" s="66"/>
      <c r="QZM194" s="180"/>
      <c r="QZN194" s="180"/>
      <c r="QZO194" s="180"/>
      <c r="QZP194" s="180"/>
      <c r="QZQ194" s="180"/>
      <c r="QZR194" s="75"/>
      <c r="QZS194" s="66"/>
      <c r="QZT194" s="180"/>
      <c r="QZU194" s="180"/>
      <c r="QZV194" s="180"/>
      <c r="QZW194" s="180"/>
      <c r="QZX194" s="180"/>
      <c r="QZY194" s="75"/>
      <c r="QZZ194" s="66"/>
      <c r="RAA194" s="180"/>
      <c r="RAB194" s="180"/>
      <c r="RAC194" s="180"/>
      <c r="RAD194" s="180"/>
      <c r="RAE194" s="180"/>
      <c r="RAF194" s="75"/>
      <c r="RAG194" s="66"/>
      <c r="RAH194" s="180"/>
      <c r="RAI194" s="180"/>
      <c r="RAJ194" s="180"/>
      <c r="RAK194" s="180"/>
      <c r="RAL194" s="180"/>
      <c r="RAM194" s="75"/>
      <c r="RAN194" s="66"/>
      <c r="RAO194" s="180"/>
      <c r="RAP194" s="180"/>
      <c r="RAQ194" s="180"/>
      <c r="RAR194" s="180"/>
      <c r="RAS194" s="180"/>
      <c r="RAT194" s="75"/>
      <c r="RAU194" s="66"/>
      <c r="RAV194" s="180"/>
      <c r="RAW194" s="180"/>
      <c r="RAX194" s="180"/>
      <c r="RAY194" s="180"/>
      <c r="RAZ194" s="180"/>
      <c r="RBA194" s="75"/>
      <c r="RBB194" s="66"/>
      <c r="RBC194" s="180"/>
      <c r="RBD194" s="180"/>
      <c r="RBE194" s="180"/>
      <c r="RBF194" s="180"/>
      <c r="RBG194" s="180"/>
      <c r="RBH194" s="75"/>
      <c r="RBI194" s="66"/>
      <c r="RBJ194" s="180"/>
      <c r="RBK194" s="180"/>
      <c r="RBL194" s="180"/>
      <c r="RBM194" s="180"/>
      <c r="RBN194" s="180"/>
      <c r="RBO194" s="75"/>
      <c r="RBP194" s="66"/>
      <c r="RBQ194" s="180"/>
      <c r="RBR194" s="180"/>
      <c r="RBS194" s="180"/>
      <c r="RBT194" s="180"/>
      <c r="RBU194" s="180"/>
      <c r="RBV194" s="75"/>
      <c r="RBW194" s="66"/>
      <c r="RBX194" s="180"/>
      <c r="RBY194" s="180"/>
      <c r="RBZ194" s="180"/>
      <c r="RCA194" s="180"/>
      <c r="RCB194" s="180"/>
      <c r="RCC194" s="75"/>
      <c r="RCD194" s="66"/>
      <c r="RCE194" s="180"/>
      <c r="RCF194" s="180"/>
      <c r="RCG194" s="180"/>
      <c r="RCH194" s="180"/>
      <c r="RCI194" s="180"/>
      <c r="RCJ194" s="75"/>
      <c r="RCK194" s="66"/>
      <c r="RCL194" s="180"/>
      <c r="RCM194" s="180"/>
      <c r="RCN194" s="180"/>
      <c r="RCO194" s="180"/>
      <c r="RCP194" s="180"/>
      <c r="RCQ194" s="75"/>
      <c r="RCR194" s="66"/>
      <c r="RCS194" s="180"/>
      <c r="RCT194" s="180"/>
      <c r="RCU194" s="180"/>
      <c r="RCV194" s="180"/>
      <c r="RCW194" s="180"/>
      <c r="RCX194" s="75"/>
      <c r="RCY194" s="66"/>
      <c r="RCZ194" s="180"/>
      <c r="RDA194" s="180"/>
      <c r="RDB194" s="180"/>
      <c r="RDC194" s="180"/>
      <c r="RDD194" s="180"/>
      <c r="RDE194" s="75"/>
      <c r="RDF194" s="66"/>
      <c r="RDG194" s="180"/>
      <c r="RDH194" s="180"/>
      <c r="RDI194" s="180"/>
      <c r="RDJ194" s="180"/>
      <c r="RDK194" s="180"/>
      <c r="RDL194" s="75"/>
      <c r="RDM194" s="66"/>
      <c r="RDN194" s="180"/>
      <c r="RDO194" s="180"/>
      <c r="RDP194" s="180"/>
      <c r="RDQ194" s="180"/>
      <c r="RDR194" s="180"/>
      <c r="RDS194" s="75"/>
      <c r="RDT194" s="66"/>
      <c r="RDU194" s="180"/>
      <c r="RDV194" s="180"/>
      <c r="RDW194" s="180"/>
      <c r="RDX194" s="180"/>
      <c r="RDY194" s="180"/>
      <c r="RDZ194" s="75"/>
      <c r="REA194" s="66"/>
      <c r="REB194" s="180"/>
      <c r="REC194" s="180"/>
      <c r="RED194" s="180"/>
      <c r="REE194" s="180"/>
      <c r="REF194" s="180"/>
      <c r="REG194" s="75"/>
      <c r="REH194" s="66"/>
      <c r="REI194" s="180"/>
      <c r="REJ194" s="180"/>
      <c r="REK194" s="180"/>
      <c r="REL194" s="180"/>
      <c r="REM194" s="180"/>
      <c r="REN194" s="75"/>
      <c r="REO194" s="66"/>
      <c r="REP194" s="180"/>
      <c r="REQ194" s="180"/>
      <c r="RER194" s="180"/>
      <c r="RES194" s="180"/>
      <c r="RET194" s="180"/>
      <c r="REU194" s="75"/>
      <c r="REV194" s="66"/>
      <c r="REW194" s="180"/>
      <c r="REX194" s="180"/>
      <c r="REY194" s="180"/>
      <c r="REZ194" s="180"/>
      <c r="RFA194" s="180"/>
      <c r="RFB194" s="75"/>
      <c r="RFC194" s="66"/>
      <c r="RFD194" s="180"/>
      <c r="RFE194" s="180"/>
      <c r="RFF194" s="180"/>
      <c r="RFG194" s="180"/>
      <c r="RFH194" s="180"/>
      <c r="RFI194" s="75"/>
      <c r="RFJ194" s="66"/>
      <c r="RFK194" s="180"/>
      <c r="RFL194" s="180"/>
      <c r="RFM194" s="180"/>
      <c r="RFN194" s="180"/>
      <c r="RFO194" s="180"/>
      <c r="RFP194" s="75"/>
      <c r="RFQ194" s="66"/>
      <c r="RFR194" s="180"/>
      <c r="RFS194" s="180"/>
      <c r="RFT194" s="180"/>
      <c r="RFU194" s="180"/>
      <c r="RFV194" s="180"/>
      <c r="RFW194" s="75"/>
      <c r="RFX194" s="66"/>
      <c r="RFY194" s="180"/>
      <c r="RFZ194" s="180"/>
      <c r="RGA194" s="180"/>
      <c r="RGB194" s="180"/>
      <c r="RGC194" s="180"/>
      <c r="RGD194" s="75"/>
      <c r="RGE194" s="66"/>
      <c r="RGF194" s="180"/>
      <c r="RGG194" s="180"/>
      <c r="RGH194" s="180"/>
      <c r="RGI194" s="180"/>
      <c r="RGJ194" s="180"/>
      <c r="RGK194" s="75"/>
      <c r="RGL194" s="66"/>
      <c r="RGM194" s="180"/>
      <c r="RGN194" s="180"/>
      <c r="RGO194" s="180"/>
      <c r="RGP194" s="180"/>
      <c r="RGQ194" s="180"/>
      <c r="RGR194" s="75"/>
      <c r="RGS194" s="66"/>
      <c r="RGT194" s="180"/>
      <c r="RGU194" s="180"/>
      <c r="RGV194" s="180"/>
      <c r="RGW194" s="180"/>
      <c r="RGX194" s="180"/>
      <c r="RGY194" s="75"/>
      <c r="RGZ194" s="66"/>
      <c r="RHA194" s="180"/>
      <c r="RHB194" s="180"/>
      <c r="RHC194" s="180"/>
      <c r="RHD194" s="180"/>
      <c r="RHE194" s="180"/>
      <c r="RHF194" s="75"/>
      <c r="RHG194" s="66"/>
      <c r="RHH194" s="180"/>
      <c r="RHI194" s="180"/>
      <c r="RHJ194" s="180"/>
      <c r="RHK194" s="180"/>
      <c r="RHL194" s="180"/>
      <c r="RHM194" s="75"/>
      <c r="RHN194" s="66"/>
      <c r="RHO194" s="180"/>
      <c r="RHP194" s="180"/>
      <c r="RHQ194" s="180"/>
      <c r="RHR194" s="180"/>
      <c r="RHS194" s="180"/>
      <c r="RHT194" s="75"/>
      <c r="RHU194" s="66"/>
      <c r="RHV194" s="180"/>
      <c r="RHW194" s="180"/>
      <c r="RHX194" s="180"/>
      <c r="RHY194" s="180"/>
      <c r="RHZ194" s="180"/>
      <c r="RIA194" s="75"/>
      <c r="RIB194" s="66"/>
      <c r="RIC194" s="180"/>
      <c r="RID194" s="180"/>
      <c r="RIE194" s="180"/>
      <c r="RIF194" s="180"/>
      <c r="RIG194" s="180"/>
      <c r="RIH194" s="75"/>
      <c r="RII194" s="66"/>
      <c r="RIJ194" s="180"/>
      <c r="RIK194" s="180"/>
      <c r="RIL194" s="180"/>
      <c r="RIM194" s="180"/>
      <c r="RIN194" s="180"/>
      <c r="RIO194" s="75"/>
      <c r="RIP194" s="66"/>
      <c r="RIQ194" s="180"/>
      <c r="RIR194" s="180"/>
      <c r="RIS194" s="180"/>
      <c r="RIT194" s="180"/>
      <c r="RIU194" s="180"/>
      <c r="RIV194" s="75"/>
      <c r="RIW194" s="66"/>
      <c r="RIX194" s="180"/>
      <c r="RIY194" s="180"/>
      <c r="RIZ194" s="180"/>
      <c r="RJA194" s="180"/>
      <c r="RJB194" s="180"/>
      <c r="RJC194" s="75"/>
      <c r="RJD194" s="66"/>
      <c r="RJE194" s="180"/>
      <c r="RJF194" s="180"/>
      <c r="RJG194" s="180"/>
      <c r="RJH194" s="180"/>
      <c r="RJI194" s="180"/>
      <c r="RJJ194" s="75"/>
      <c r="RJK194" s="66"/>
      <c r="RJL194" s="180"/>
      <c r="RJM194" s="180"/>
      <c r="RJN194" s="180"/>
      <c r="RJO194" s="180"/>
      <c r="RJP194" s="180"/>
      <c r="RJQ194" s="75"/>
      <c r="RJR194" s="66"/>
      <c r="RJS194" s="180"/>
      <c r="RJT194" s="180"/>
      <c r="RJU194" s="180"/>
      <c r="RJV194" s="180"/>
      <c r="RJW194" s="180"/>
      <c r="RJX194" s="75"/>
      <c r="RJY194" s="66"/>
      <c r="RJZ194" s="180"/>
      <c r="RKA194" s="180"/>
      <c r="RKB194" s="180"/>
      <c r="RKC194" s="180"/>
      <c r="RKD194" s="180"/>
      <c r="RKE194" s="75"/>
      <c r="RKF194" s="66"/>
      <c r="RKG194" s="180"/>
      <c r="RKH194" s="180"/>
      <c r="RKI194" s="180"/>
      <c r="RKJ194" s="180"/>
      <c r="RKK194" s="180"/>
      <c r="RKL194" s="75"/>
      <c r="RKM194" s="66"/>
      <c r="RKN194" s="180"/>
      <c r="RKO194" s="180"/>
      <c r="RKP194" s="180"/>
      <c r="RKQ194" s="180"/>
      <c r="RKR194" s="180"/>
      <c r="RKS194" s="75"/>
      <c r="RKT194" s="66"/>
      <c r="RKU194" s="180"/>
      <c r="RKV194" s="180"/>
      <c r="RKW194" s="180"/>
      <c r="RKX194" s="180"/>
      <c r="RKY194" s="180"/>
      <c r="RKZ194" s="75"/>
      <c r="RLA194" s="66"/>
      <c r="RLB194" s="180"/>
      <c r="RLC194" s="180"/>
      <c r="RLD194" s="180"/>
      <c r="RLE194" s="180"/>
      <c r="RLF194" s="180"/>
      <c r="RLG194" s="75"/>
      <c r="RLH194" s="66"/>
      <c r="RLI194" s="180"/>
      <c r="RLJ194" s="180"/>
      <c r="RLK194" s="180"/>
      <c r="RLL194" s="180"/>
      <c r="RLM194" s="180"/>
      <c r="RLN194" s="75"/>
      <c r="RLO194" s="66"/>
      <c r="RLP194" s="180"/>
      <c r="RLQ194" s="180"/>
      <c r="RLR194" s="180"/>
      <c r="RLS194" s="180"/>
      <c r="RLT194" s="180"/>
      <c r="RLU194" s="75"/>
      <c r="RLV194" s="66"/>
      <c r="RLW194" s="180"/>
      <c r="RLX194" s="180"/>
      <c r="RLY194" s="180"/>
      <c r="RLZ194" s="180"/>
      <c r="RMA194" s="180"/>
      <c r="RMB194" s="75"/>
      <c r="RMC194" s="66"/>
      <c r="RMD194" s="180"/>
      <c r="RME194" s="180"/>
      <c r="RMF194" s="180"/>
      <c r="RMG194" s="180"/>
      <c r="RMH194" s="180"/>
      <c r="RMI194" s="75"/>
      <c r="RMJ194" s="66"/>
      <c r="RMK194" s="180"/>
      <c r="RML194" s="180"/>
      <c r="RMM194" s="180"/>
      <c r="RMN194" s="180"/>
      <c r="RMO194" s="180"/>
      <c r="RMP194" s="75"/>
      <c r="RMQ194" s="66"/>
      <c r="RMR194" s="180"/>
      <c r="RMS194" s="180"/>
      <c r="RMT194" s="180"/>
      <c r="RMU194" s="180"/>
      <c r="RMV194" s="180"/>
      <c r="RMW194" s="75"/>
      <c r="RMX194" s="66"/>
      <c r="RMY194" s="180"/>
      <c r="RMZ194" s="180"/>
      <c r="RNA194" s="180"/>
      <c r="RNB194" s="180"/>
      <c r="RNC194" s="180"/>
      <c r="RND194" s="75"/>
      <c r="RNE194" s="66"/>
      <c r="RNF194" s="180"/>
      <c r="RNG194" s="180"/>
      <c r="RNH194" s="180"/>
      <c r="RNI194" s="180"/>
      <c r="RNJ194" s="180"/>
      <c r="RNK194" s="75"/>
      <c r="RNL194" s="66"/>
      <c r="RNM194" s="180"/>
      <c r="RNN194" s="180"/>
      <c r="RNO194" s="180"/>
      <c r="RNP194" s="180"/>
      <c r="RNQ194" s="180"/>
      <c r="RNR194" s="75"/>
      <c r="RNS194" s="66"/>
      <c r="RNT194" s="180"/>
      <c r="RNU194" s="180"/>
      <c r="RNV194" s="180"/>
      <c r="RNW194" s="180"/>
      <c r="RNX194" s="180"/>
      <c r="RNY194" s="75"/>
      <c r="RNZ194" s="66"/>
      <c r="ROA194" s="180"/>
      <c r="ROB194" s="180"/>
      <c r="ROC194" s="180"/>
      <c r="ROD194" s="180"/>
      <c r="ROE194" s="180"/>
      <c r="ROF194" s="75"/>
      <c r="ROG194" s="66"/>
      <c r="ROH194" s="180"/>
      <c r="ROI194" s="180"/>
      <c r="ROJ194" s="180"/>
      <c r="ROK194" s="180"/>
      <c r="ROL194" s="180"/>
      <c r="ROM194" s="75"/>
      <c r="RON194" s="66"/>
      <c r="ROO194" s="180"/>
      <c r="ROP194" s="180"/>
      <c r="ROQ194" s="180"/>
      <c r="ROR194" s="180"/>
      <c r="ROS194" s="180"/>
      <c r="ROT194" s="75"/>
      <c r="ROU194" s="66"/>
      <c r="ROV194" s="180"/>
      <c r="ROW194" s="180"/>
      <c r="ROX194" s="180"/>
      <c r="ROY194" s="180"/>
      <c r="ROZ194" s="180"/>
      <c r="RPA194" s="75"/>
      <c r="RPB194" s="66"/>
      <c r="RPC194" s="180"/>
      <c r="RPD194" s="180"/>
      <c r="RPE194" s="180"/>
      <c r="RPF194" s="180"/>
      <c r="RPG194" s="180"/>
      <c r="RPH194" s="75"/>
      <c r="RPI194" s="66"/>
      <c r="RPJ194" s="180"/>
      <c r="RPK194" s="180"/>
      <c r="RPL194" s="180"/>
      <c r="RPM194" s="180"/>
      <c r="RPN194" s="180"/>
      <c r="RPO194" s="75"/>
      <c r="RPP194" s="66"/>
      <c r="RPQ194" s="180"/>
      <c r="RPR194" s="180"/>
      <c r="RPS194" s="180"/>
      <c r="RPT194" s="180"/>
      <c r="RPU194" s="180"/>
      <c r="RPV194" s="75"/>
      <c r="RPW194" s="66"/>
      <c r="RPX194" s="180"/>
      <c r="RPY194" s="180"/>
      <c r="RPZ194" s="180"/>
      <c r="RQA194" s="180"/>
      <c r="RQB194" s="180"/>
      <c r="RQC194" s="75"/>
      <c r="RQD194" s="66"/>
      <c r="RQE194" s="180"/>
      <c r="RQF194" s="180"/>
      <c r="RQG194" s="180"/>
      <c r="RQH194" s="180"/>
      <c r="RQI194" s="180"/>
      <c r="RQJ194" s="75"/>
      <c r="RQK194" s="66"/>
      <c r="RQL194" s="180"/>
      <c r="RQM194" s="180"/>
      <c r="RQN194" s="180"/>
      <c r="RQO194" s="180"/>
      <c r="RQP194" s="180"/>
      <c r="RQQ194" s="75"/>
      <c r="RQR194" s="66"/>
      <c r="RQS194" s="180"/>
      <c r="RQT194" s="180"/>
      <c r="RQU194" s="180"/>
      <c r="RQV194" s="180"/>
      <c r="RQW194" s="180"/>
      <c r="RQX194" s="75"/>
      <c r="RQY194" s="66"/>
      <c r="RQZ194" s="180"/>
      <c r="RRA194" s="180"/>
      <c r="RRB194" s="180"/>
      <c r="RRC194" s="180"/>
      <c r="RRD194" s="180"/>
      <c r="RRE194" s="75"/>
      <c r="RRF194" s="66"/>
      <c r="RRG194" s="180"/>
      <c r="RRH194" s="180"/>
      <c r="RRI194" s="180"/>
      <c r="RRJ194" s="180"/>
      <c r="RRK194" s="180"/>
      <c r="RRL194" s="75"/>
      <c r="RRM194" s="66"/>
      <c r="RRN194" s="180"/>
      <c r="RRO194" s="180"/>
      <c r="RRP194" s="180"/>
      <c r="RRQ194" s="180"/>
      <c r="RRR194" s="180"/>
      <c r="RRS194" s="75"/>
      <c r="RRT194" s="66"/>
      <c r="RRU194" s="180"/>
      <c r="RRV194" s="180"/>
      <c r="RRW194" s="180"/>
      <c r="RRX194" s="180"/>
      <c r="RRY194" s="180"/>
      <c r="RRZ194" s="75"/>
      <c r="RSA194" s="66"/>
      <c r="RSB194" s="180"/>
      <c r="RSC194" s="180"/>
      <c r="RSD194" s="180"/>
      <c r="RSE194" s="180"/>
      <c r="RSF194" s="180"/>
      <c r="RSG194" s="75"/>
      <c r="RSH194" s="66"/>
      <c r="RSI194" s="180"/>
      <c r="RSJ194" s="180"/>
      <c r="RSK194" s="180"/>
      <c r="RSL194" s="180"/>
      <c r="RSM194" s="180"/>
      <c r="RSN194" s="75"/>
      <c r="RSO194" s="66"/>
      <c r="RSP194" s="180"/>
      <c r="RSQ194" s="180"/>
      <c r="RSR194" s="180"/>
      <c r="RSS194" s="180"/>
      <c r="RST194" s="180"/>
      <c r="RSU194" s="75"/>
      <c r="RSV194" s="66"/>
      <c r="RSW194" s="180"/>
      <c r="RSX194" s="180"/>
      <c r="RSY194" s="180"/>
      <c r="RSZ194" s="180"/>
      <c r="RTA194" s="180"/>
      <c r="RTB194" s="75"/>
      <c r="RTC194" s="66"/>
      <c r="RTD194" s="180"/>
      <c r="RTE194" s="180"/>
      <c r="RTF194" s="180"/>
      <c r="RTG194" s="180"/>
      <c r="RTH194" s="180"/>
      <c r="RTI194" s="75"/>
      <c r="RTJ194" s="66"/>
      <c r="RTK194" s="180"/>
      <c r="RTL194" s="180"/>
      <c r="RTM194" s="180"/>
      <c r="RTN194" s="180"/>
      <c r="RTO194" s="180"/>
      <c r="RTP194" s="75"/>
      <c r="RTQ194" s="66"/>
      <c r="RTR194" s="180"/>
      <c r="RTS194" s="180"/>
      <c r="RTT194" s="180"/>
      <c r="RTU194" s="180"/>
      <c r="RTV194" s="180"/>
      <c r="RTW194" s="75"/>
      <c r="RTX194" s="66"/>
      <c r="RTY194" s="180"/>
      <c r="RTZ194" s="180"/>
      <c r="RUA194" s="180"/>
      <c r="RUB194" s="180"/>
      <c r="RUC194" s="180"/>
      <c r="RUD194" s="75"/>
      <c r="RUE194" s="66"/>
      <c r="RUF194" s="180"/>
      <c r="RUG194" s="180"/>
      <c r="RUH194" s="180"/>
      <c r="RUI194" s="180"/>
      <c r="RUJ194" s="180"/>
      <c r="RUK194" s="75"/>
      <c r="RUL194" s="66"/>
      <c r="RUM194" s="180"/>
      <c r="RUN194" s="180"/>
      <c r="RUO194" s="180"/>
      <c r="RUP194" s="180"/>
      <c r="RUQ194" s="180"/>
      <c r="RUR194" s="75"/>
      <c r="RUS194" s="66"/>
      <c r="RUT194" s="180"/>
      <c r="RUU194" s="180"/>
      <c r="RUV194" s="180"/>
      <c r="RUW194" s="180"/>
      <c r="RUX194" s="180"/>
      <c r="RUY194" s="75"/>
      <c r="RUZ194" s="66"/>
      <c r="RVA194" s="180"/>
      <c r="RVB194" s="180"/>
      <c r="RVC194" s="180"/>
      <c r="RVD194" s="180"/>
      <c r="RVE194" s="180"/>
      <c r="RVF194" s="75"/>
      <c r="RVG194" s="66"/>
      <c r="RVH194" s="180"/>
      <c r="RVI194" s="180"/>
      <c r="RVJ194" s="180"/>
      <c r="RVK194" s="180"/>
      <c r="RVL194" s="180"/>
      <c r="RVM194" s="75"/>
      <c r="RVN194" s="66"/>
      <c r="RVO194" s="180"/>
      <c r="RVP194" s="180"/>
      <c r="RVQ194" s="180"/>
      <c r="RVR194" s="180"/>
      <c r="RVS194" s="180"/>
      <c r="RVT194" s="75"/>
      <c r="RVU194" s="66"/>
      <c r="RVV194" s="180"/>
      <c r="RVW194" s="180"/>
      <c r="RVX194" s="180"/>
      <c r="RVY194" s="180"/>
      <c r="RVZ194" s="180"/>
      <c r="RWA194" s="75"/>
      <c r="RWB194" s="66"/>
      <c r="RWC194" s="180"/>
      <c r="RWD194" s="180"/>
      <c r="RWE194" s="180"/>
      <c r="RWF194" s="180"/>
      <c r="RWG194" s="180"/>
      <c r="RWH194" s="75"/>
      <c r="RWI194" s="66"/>
      <c r="RWJ194" s="180"/>
      <c r="RWK194" s="180"/>
      <c r="RWL194" s="180"/>
      <c r="RWM194" s="180"/>
      <c r="RWN194" s="180"/>
      <c r="RWO194" s="75"/>
      <c r="RWP194" s="66"/>
      <c r="RWQ194" s="180"/>
      <c r="RWR194" s="180"/>
      <c r="RWS194" s="180"/>
      <c r="RWT194" s="180"/>
      <c r="RWU194" s="180"/>
      <c r="RWV194" s="75"/>
      <c r="RWW194" s="66"/>
      <c r="RWX194" s="180"/>
      <c r="RWY194" s="180"/>
      <c r="RWZ194" s="180"/>
      <c r="RXA194" s="180"/>
      <c r="RXB194" s="180"/>
      <c r="RXC194" s="75"/>
      <c r="RXD194" s="66"/>
      <c r="RXE194" s="180"/>
      <c r="RXF194" s="180"/>
      <c r="RXG194" s="180"/>
      <c r="RXH194" s="180"/>
      <c r="RXI194" s="180"/>
      <c r="RXJ194" s="75"/>
      <c r="RXK194" s="66"/>
      <c r="RXL194" s="180"/>
      <c r="RXM194" s="180"/>
      <c r="RXN194" s="180"/>
      <c r="RXO194" s="180"/>
      <c r="RXP194" s="180"/>
      <c r="RXQ194" s="75"/>
      <c r="RXR194" s="66"/>
      <c r="RXS194" s="180"/>
      <c r="RXT194" s="180"/>
      <c r="RXU194" s="180"/>
      <c r="RXV194" s="180"/>
      <c r="RXW194" s="180"/>
      <c r="RXX194" s="75"/>
      <c r="RXY194" s="66"/>
      <c r="RXZ194" s="180"/>
      <c r="RYA194" s="180"/>
      <c r="RYB194" s="180"/>
      <c r="RYC194" s="180"/>
      <c r="RYD194" s="180"/>
      <c r="RYE194" s="75"/>
      <c r="RYF194" s="66"/>
      <c r="RYG194" s="180"/>
      <c r="RYH194" s="180"/>
      <c r="RYI194" s="180"/>
      <c r="RYJ194" s="180"/>
      <c r="RYK194" s="180"/>
      <c r="RYL194" s="75"/>
      <c r="RYM194" s="66"/>
      <c r="RYN194" s="180"/>
      <c r="RYO194" s="180"/>
      <c r="RYP194" s="180"/>
      <c r="RYQ194" s="180"/>
      <c r="RYR194" s="180"/>
      <c r="RYS194" s="75"/>
      <c r="RYT194" s="66"/>
      <c r="RYU194" s="180"/>
      <c r="RYV194" s="180"/>
      <c r="RYW194" s="180"/>
      <c r="RYX194" s="180"/>
      <c r="RYY194" s="180"/>
      <c r="RYZ194" s="75"/>
      <c r="RZA194" s="66"/>
      <c r="RZB194" s="180"/>
      <c r="RZC194" s="180"/>
      <c r="RZD194" s="180"/>
      <c r="RZE194" s="180"/>
      <c r="RZF194" s="180"/>
      <c r="RZG194" s="75"/>
      <c r="RZH194" s="66"/>
      <c r="RZI194" s="180"/>
      <c r="RZJ194" s="180"/>
      <c r="RZK194" s="180"/>
      <c r="RZL194" s="180"/>
      <c r="RZM194" s="180"/>
      <c r="RZN194" s="75"/>
      <c r="RZO194" s="66"/>
      <c r="RZP194" s="180"/>
      <c r="RZQ194" s="180"/>
      <c r="RZR194" s="180"/>
      <c r="RZS194" s="180"/>
      <c r="RZT194" s="180"/>
      <c r="RZU194" s="75"/>
      <c r="RZV194" s="66"/>
      <c r="RZW194" s="180"/>
      <c r="RZX194" s="180"/>
      <c r="RZY194" s="180"/>
      <c r="RZZ194" s="180"/>
      <c r="SAA194" s="180"/>
      <c r="SAB194" s="75"/>
      <c r="SAC194" s="66"/>
      <c r="SAD194" s="180"/>
      <c r="SAE194" s="180"/>
      <c r="SAF194" s="180"/>
      <c r="SAG194" s="180"/>
      <c r="SAH194" s="180"/>
      <c r="SAI194" s="75"/>
      <c r="SAJ194" s="66"/>
      <c r="SAK194" s="180"/>
      <c r="SAL194" s="180"/>
      <c r="SAM194" s="180"/>
      <c r="SAN194" s="180"/>
      <c r="SAO194" s="180"/>
      <c r="SAP194" s="75"/>
      <c r="SAQ194" s="66"/>
      <c r="SAR194" s="180"/>
      <c r="SAS194" s="180"/>
      <c r="SAT194" s="180"/>
      <c r="SAU194" s="180"/>
      <c r="SAV194" s="180"/>
      <c r="SAW194" s="75"/>
      <c r="SAX194" s="66"/>
      <c r="SAY194" s="180"/>
      <c r="SAZ194" s="180"/>
      <c r="SBA194" s="180"/>
      <c r="SBB194" s="180"/>
      <c r="SBC194" s="180"/>
      <c r="SBD194" s="75"/>
      <c r="SBE194" s="66"/>
      <c r="SBF194" s="180"/>
      <c r="SBG194" s="180"/>
      <c r="SBH194" s="180"/>
      <c r="SBI194" s="180"/>
      <c r="SBJ194" s="180"/>
      <c r="SBK194" s="75"/>
      <c r="SBL194" s="66"/>
      <c r="SBM194" s="180"/>
      <c r="SBN194" s="180"/>
      <c r="SBO194" s="180"/>
      <c r="SBP194" s="180"/>
      <c r="SBQ194" s="180"/>
      <c r="SBR194" s="75"/>
      <c r="SBS194" s="66"/>
      <c r="SBT194" s="180"/>
      <c r="SBU194" s="180"/>
      <c r="SBV194" s="180"/>
      <c r="SBW194" s="180"/>
      <c r="SBX194" s="180"/>
      <c r="SBY194" s="75"/>
      <c r="SBZ194" s="66"/>
      <c r="SCA194" s="180"/>
      <c r="SCB194" s="180"/>
      <c r="SCC194" s="180"/>
      <c r="SCD194" s="180"/>
      <c r="SCE194" s="180"/>
      <c r="SCF194" s="75"/>
      <c r="SCG194" s="66"/>
      <c r="SCH194" s="180"/>
      <c r="SCI194" s="180"/>
      <c r="SCJ194" s="180"/>
      <c r="SCK194" s="180"/>
      <c r="SCL194" s="180"/>
      <c r="SCM194" s="75"/>
      <c r="SCN194" s="66"/>
      <c r="SCO194" s="180"/>
      <c r="SCP194" s="180"/>
      <c r="SCQ194" s="180"/>
      <c r="SCR194" s="180"/>
      <c r="SCS194" s="180"/>
      <c r="SCT194" s="75"/>
      <c r="SCU194" s="66"/>
      <c r="SCV194" s="180"/>
      <c r="SCW194" s="180"/>
      <c r="SCX194" s="180"/>
      <c r="SCY194" s="180"/>
      <c r="SCZ194" s="180"/>
      <c r="SDA194" s="75"/>
      <c r="SDB194" s="66"/>
      <c r="SDC194" s="180"/>
      <c r="SDD194" s="180"/>
      <c r="SDE194" s="180"/>
      <c r="SDF194" s="180"/>
      <c r="SDG194" s="180"/>
      <c r="SDH194" s="75"/>
      <c r="SDI194" s="66"/>
      <c r="SDJ194" s="180"/>
      <c r="SDK194" s="180"/>
      <c r="SDL194" s="180"/>
      <c r="SDM194" s="180"/>
      <c r="SDN194" s="180"/>
      <c r="SDO194" s="75"/>
      <c r="SDP194" s="66"/>
      <c r="SDQ194" s="180"/>
      <c r="SDR194" s="180"/>
      <c r="SDS194" s="180"/>
      <c r="SDT194" s="180"/>
      <c r="SDU194" s="180"/>
      <c r="SDV194" s="75"/>
      <c r="SDW194" s="66"/>
      <c r="SDX194" s="180"/>
      <c r="SDY194" s="180"/>
      <c r="SDZ194" s="180"/>
      <c r="SEA194" s="180"/>
      <c r="SEB194" s="180"/>
      <c r="SEC194" s="75"/>
      <c r="SED194" s="66"/>
      <c r="SEE194" s="180"/>
      <c r="SEF194" s="180"/>
      <c r="SEG194" s="180"/>
      <c r="SEH194" s="180"/>
      <c r="SEI194" s="180"/>
      <c r="SEJ194" s="75"/>
      <c r="SEK194" s="66"/>
      <c r="SEL194" s="180"/>
      <c r="SEM194" s="180"/>
      <c r="SEN194" s="180"/>
      <c r="SEO194" s="180"/>
      <c r="SEP194" s="180"/>
      <c r="SEQ194" s="75"/>
      <c r="SER194" s="66"/>
      <c r="SES194" s="180"/>
      <c r="SET194" s="180"/>
      <c r="SEU194" s="180"/>
      <c r="SEV194" s="180"/>
      <c r="SEW194" s="180"/>
      <c r="SEX194" s="75"/>
      <c r="SEY194" s="66"/>
      <c r="SEZ194" s="180"/>
      <c r="SFA194" s="180"/>
      <c r="SFB194" s="180"/>
      <c r="SFC194" s="180"/>
      <c r="SFD194" s="180"/>
      <c r="SFE194" s="75"/>
      <c r="SFF194" s="66"/>
      <c r="SFG194" s="180"/>
      <c r="SFH194" s="180"/>
      <c r="SFI194" s="180"/>
      <c r="SFJ194" s="180"/>
      <c r="SFK194" s="180"/>
      <c r="SFL194" s="75"/>
      <c r="SFM194" s="66"/>
      <c r="SFN194" s="180"/>
      <c r="SFO194" s="180"/>
      <c r="SFP194" s="180"/>
      <c r="SFQ194" s="180"/>
      <c r="SFR194" s="180"/>
      <c r="SFS194" s="75"/>
      <c r="SFT194" s="66"/>
      <c r="SFU194" s="180"/>
      <c r="SFV194" s="180"/>
      <c r="SFW194" s="180"/>
      <c r="SFX194" s="180"/>
      <c r="SFY194" s="180"/>
      <c r="SFZ194" s="75"/>
      <c r="SGA194" s="66"/>
      <c r="SGB194" s="180"/>
      <c r="SGC194" s="180"/>
      <c r="SGD194" s="180"/>
      <c r="SGE194" s="180"/>
      <c r="SGF194" s="180"/>
      <c r="SGG194" s="75"/>
      <c r="SGH194" s="66"/>
      <c r="SGI194" s="180"/>
      <c r="SGJ194" s="180"/>
      <c r="SGK194" s="180"/>
      <c r="SGL194" s="180"/>
      <c r="SGM194" s="180"/>
      <c r="SGN194" s="75"/>
      <c r="SGO194" s="66"/>
      <c r="SGP194" s="180"/>
      <c r="SGQ194" s="180"/>
      <c r="SGR194" s="180"/>
      <c r="SGS194" s="180"/>
      <c r="SGT194" s="180"/>
      <c r="SGU194" s="75"/>
      <c r="SGV194" s="66"/>
      <c r="SGW194" s="180"/>
      <c r="SGX194" s="180"/>
      <c r="SGY194" s="180"/>
      <c r="SGZ194" s="180"/>
      <c r="SHA194" s="180"/>
      <c r="SHB194" s="75"/>
      <c r="SHC194" s="66"/>
      <c r="SHD194" s="180"/>
      <c r="SHE194" s="180"/>
      <c r="SHF194" s="180"/>
      <c r="SHG194" s="180"/>
      <c r="SHH194" s="180"/>
      <c r="SHI194" s="75"/>
      <c r="SHJ194" s="66"/>
      <c r="SHK194" s="180"/>
      <c r="SHL194" s="180"/>
      <c r="SHM194" s="180"/>
      <c r="SHN194" s="180"/>
      <c r="SHO194" s="180"/>
      <c r="SHP194" s="75"/>
      <c r="SHQ194" s="66"/>
      <c r="SHR194" s="180"/>
      <c r="SHS194" s="180"/>
      <c r="SHT194" s="180"/>
      <c r="SHU194" s="180"/>
      <c r="SHV194" s="180"/>
      <c r="SHW194" s="75"/>
      <c r="SHX194" s="66"/>
      <c r="SHY194" s="180"/>
      <c r="SHZ194" s="180"/>
      <c r="SIA194" s="180"/>
      <c r="SIB194" s="180"/>
      <c r="SIC194" s="180"/>
      <c r="SID194" s="75"/>
      <c r="SIE194" s="66"/>
      <c r="SIF194" s="180"/>
      <c r="SIG194" s="180"/>
      <c r="SIH194" s="180"/>
      <c r="SII194" s="180"/>
      <c r="SIJ194" s="180"/>
      <c r="SIK194" s="75"/>
      <c r="SIL194" s="66"/>
      <c r="SIM194" s="180"/>
      <c r="SIN194" s="180"/>
      <c r="SIO194" s="180"/>
      <c r="SIP194" s="180"/>
      <c r="SIQ194" s="180"/>
      <c r="SIR194" s="75"/>
      <c r="SIS194" s="66"/>
      <c r="SIT194" s="180"/>
      <c r="SIU194" s="180"/>
      <c r="SIV194" s="180"/>
      <c r="SIW194" s="180"/>
      <c r="SIX194" s="180"/>
      <c r="SIY194" s="75"/>
      <c r="SIZ194" s="66"/>
      <c r="SJA194" s="180"/>
      <c r="SJB194" s="180"/>
      <c r="SJC194" s="180"/>
      <c r="SJD194" s="180"/>
      <c r="SJE194" s="180"/>
      <c r="SJF194" s="75"/>
      <c r="SJG194" s="66"/>
      <c r="SJH194" s="180"/>
      <c r="SJI194" s="180"/>
      <c r="SJJ194" s="180"/>
      <c r="SJK194" s="180"/>
      <c r="SJL194" s="180"/>
      <c r="SJM194" s="75"/>
      <c r="SJN194" s="66"/>
      <c r="SJO194" s="180"/>
      <c r="SJP194" s="180"/>
      <c r="SJQ194" s="180"/>
      <c r="SJR194" s="180"/>
      <c r="SJS194" s="180"/>
      <c r="SJT194" s="75"/>
      <c r="SJU194" s="66"/>
      <c r="SJV194" s="180"/>
      <c r="SJW194" s="180"/>
      <c r="SJX194" s="180"/>
      <c r="SJY194" s="180"/>
      <c r="SJZ194" s="180"/>
      <c r="SKA194" s="75"/>
      <c r="SKB194" s="66"/>
      <c r="SKC194" s="180"/>
      <c r="SKD194" s="180"/>
      <c r="SKE194" s="180"/>
      <c r="SKF194" s="180"/>
      <c r="SKG194" s="180"/>
      <c r="SKH194" s="75"/>
      <c r="SKI194" s="66"/>
      <c r="SKJ194" s="180"/>
      <c r="SKK194" s="180"/>
      <c r="SKL194" s="180"/>
      <c r="SKM194" s="180"/>
      <c r="SKN194" s="180"/>
      <c r="SKO194" s="75"/>
      <c r="SKP194" s="66"/>
      <c r="SKQ194" s="180"/>
      <c r="SKR194" s="180"/>
      <c r="SKS194" s="180"/>
      <c r="SKT194" s="180"/>
      <c r="SKU194" s="180"/>
      <c r="SKV194" s="75"/>
      <c r="SKW194" s="66"/>
      <c r="SKX194" s="180"/>
      <c r="SKY194" s="180"/>
      <c r="SKZ194" s="180"/>
      <c r="SLA194" s="180"/>
      <c r="SLB194" s="180"/>
      <c r="SLC194" s="75"/>
      <c r="SLD194" s="66"/>
      <c r="SLE194" s="180"/>
      <c r="SLF194" s="180"/>
      <c r="SLG194" s="180"/>
      <c r="SLH194" s="180"/>
      <c r="SLI194" s="180"/>
      <c r="SLJ194" s="75"/>
      <c r="SLK194" s="66"/>
      <c r="SLL194" s="180"/>
      <c r="SLM194" s="180"/>
      <c r="SLN194" s="180"/>
      <c r="SLO194" s="180"/>
      <c r="SLP194" s="180"/>
      <c r="SLQ194" s="75"/>
      <c r="SLR194" s="66"/>
      <c r="SLS194" s="180"/>
      <c r="SLT194" s="180"/>
      <c r="SLU194" s="180"/>
      <c r="SLV194" s="180"/>
      <c r="SLW194" s="180"/>
      <c r="SLX194" s="75"/>
      <c r="SLY194" s="66"/>
      <c r="SLZ194" s="180"/>
      <c r="SMA194" s="180"/>
      <c r="SMB194" s="180"/>
      <c r="SMC194" s="180"/>
      <c r="SMD194" s="180"/>
      <c r="SME194" s="75"/>
      <c r="SMF194" s="66"/>
      <c r="SMG194" s="180"/>
      <c r="SMH194" s="180"/>
      <c r="SMI194" s="180"/>
      <c r="SMJ194" s="180"/>
      <c r="SMK194" s="180"/>
      <c r="SML194" s="75"/>
      <c r="SMM194" s="66"/>
      <c r="SMN194" s="180"/>
      <c r="SMO194" s="180"/>
      <c r="SMP194" s="180"/>
      <c r="SMQ194" s="180"/>
      <c r="SMR194" s="180"/>
      <c r="SMS194" s="75"/>
      <c r="SMT194" s="66"/>
      <c r="SMU194" s="180"/>
      <c r="SMV194" s="180"/>
      <c r="SMW194" s="180"/>
      <c r="SMX194" s="180"/>
      <c r="SMY194" s="180"/>
      <c r="SMZ194" s="75"/>
      <c r="SNA194" s="66"/>
      <c r="SNB194" s="180"/>
      <c r="SNC194" s="180"/>
      <c r="SND194" s="180"/>
      <c r="SNE194" s="180"/>
      <c r="SNF194" s="180"/>
      <c r="SNG194" s="75"/>
      <c r="SNH194" s="66"/>
      <c r="SNI194" s="180"/>
      <c r="SNJ194" s="180"/>
      <c r="SNK194" s="180"/>
      <c r="SNL194" s="180"/>
      <c r="SNM194" s="180"/>
      <c r="SNN194" s="75"/>
      <c r="SNO194" s="66"/>
      <c r="SNP194" s="180"/>
      <c r="SNQ194" s="180"/>
      <c r="SNR194" s="180"/>
      <c r="SNS194" s="180"/>
      <c r="SNT194" s="180"/>
      <c r="SNU194" s="75"/>
      <c r="SNV194" s="66"/>
      <c r="SNW194" s="180"/>
      <c r="SNX194" s="180"/>
      <c r="SNY194" s="180"/>
      <c r="SNZ194" s="180"/>
      <c r="SOA194" s="180"/>
      <c r="SOB194" s="75"/>
      <c r="SOC194" s="66"/>
      <c r="SOD194" s="180"/>
      <c r="SOE194" s="180"/>
      <c r="SOF194" s="180"/>
      <c r="SOG194" s="180"/>
      <c r="SOH194" s="180"/>
      <c r="SOI194" s="75"/>
      <c r="SOJ194" s="66"/>
      <c r="SOK194" s="180"/>
      <c r="SOL194" s="180"/>
      <c r="SOM194" s="180"/>
      <c r="SON194" s="180"/>
      <c r="SOO194" s="180"/>
      <c r="SOP194" s="75"/>
      <c r="SOQ194" s="66"/>
      <c r="SOR194" s="180"/>
      <c r="SOS194" s="180"/>
      <c r="SOT194" s="180"/>
      <c r="SOU194" s="180"/>
      <c r="SOV194" s="180"/>
      <c r="SOW194" s="75"/>
      <c r="SOX194" s="66"/>
      <c r="SOY194" s="180"/>
      <c r="SOZ194" s="180"/>
      <c r="SPA194" s="180"/>
      <c r="SPB194" s="180"/>
      <c r="SPC194" s="180"/>
      <c r="SPD194" s="75"/>
      <c r="SPE194" s="66"/>
      <c r="SPF194" s="180"/>
      <c r="SPG194" s="180"/>
      <c r="SPH194" s="180"/>
      <c r="SPI194" s="180"/>
      <c r="SPJ194" s="180"/>
      <c r="SPK194" s="75"/>
      <c r="SPL194" s="66"/>
      <c r="SPM194" s="180"/>
      <c r="SPN194" s="180"/>
      <c r="SPO194" s="180"/>
      <c r="SPP194" s="180"/>
      <c r="SPQ194" s="180"/>
      <c r="SPR194" s="75"/>
      <c r="SPS194" s="66"/>
      <c r="SPT194" s="180"/>
      <c r="SPU194" s="180"/>
      <c r="SPV194" s="180"/>
      <c r="SPW194" s="180"/>
      <c r="SPX194" s="180"/>
      <c r="SPY194" s="75"/>
      <c r="SPZ194" s="66"/>
      <c r="SQA194" s="180"/>
      <c r="SQB194" s="180"/>
      <c r="SQC194" s="180"/>
      <c r="SQD194" s="180"/>
      <c r="SQE194" s="180"/>
      <c r="SQF194" s="75"/>
      <c r="SQG194" s="66"/>
      <c r="SQH194" s="180"/>
      <c r="SQI194" s="180"/>
      <c r="SQJ194" s="180"/>
      <c r="SQK194" s="180"/>
      <c r="SQL194" s="180"/>
      <c r="SQM194" s="75"/>
      <c r="SQN194" s="66"/>
      <c r="SQO194" s="180"/>
      <c r="SQP194" s="180"/>
      <c r="SQQ194" s="180"/>
      <c r="SQR194" s="180"/>
      <c r="SQS194" s="180"/>
      <c r="SQT194" s="75"/>
      <c r="SQU194" s="66"/>
      <c r="SQV194" s="180"/>
      <c r="SQW194" s="180"/>
      <c r="SQX194" s="180"/>
      <c r="SQY194" s="180"/>
      <c r="SQZ194" s="180"/>
      <c r="SRA194" s="75"/>
      <c r="SRB194" s="66"/>
      <c r="SRC194" s="180"/>
      <c r="SRD194" s="180"/>
      <c r="SRE194" s="180"/>
      <c r="SRF194" s="180"/>
      <c r="SRG194" s="180"/>
      <c r="SRH194" s="75"/>
      <c r="SRI194" s="66"/>
      <c r="SRJ194" s="180"/>
      <c r="SRK194" s="180"/>
      <c r="SRL194" s="180"/>
      <c r="SRM194" s="180"/>
      <c r="SRN194" s="180"/>
      <c r="SRO194" s="75"/>
      <c r="SRP194" s="66"/>
      <c r="SRQ194" s="180"/>
      <c r="SRR194" s="180"/>
      <c r="SRS194" s="180"/>
      <c r="SRT194" s="180"/>
      <c r="SRU194" s="180"/>
      <c r="SRV194" s="75"/>
      <c r="SRW194" s="66"/>
      <c r="SRX194" s="180"/>
      <c r="SRY194" s="180"/>
      <c r="SRZ194" s="180"/>
      <c r="SSA194" s="180"/>
      <c r="SSB194" s="180"/>
      <c r="SSC194" s="75"/>
      <c r="SSD194" s="66"/>
      <c r="SSE194" s="180"/>
      <c r="SSF194" s="180"/>
      <c r="SSG194" s="180"/>
      <c r="SSH194" s="180"/>
      <c r="SSI194" s="180"/>
      <c r="SSJ194" s="75"/>
      <c r="SSK194" s="66"/>
      <c r="SSL194" s="180"/>
      <c r="SSM194" s="180"/>
      <c r="SSN194" s="180"/>
      <c r="SSO194" s="180"/>
      <c r="SSP194" s="180"/>
      <c r="SSQ194" s="75"/>
      <c r="SSR194" s="66"/>
      <c r="SSS194" s="180"/>
      <c r="SST194" s="180"/>
      <c r="SSU194" s="180"/>
      <c r="SSV194" s="180"/>
      <c r="SSW194" s="180"/>
      <c r="SSX194" s="75"/>
      <c r="SSY194" s="66"/>
      <c r="SSZ194" s="180"/>
      <c r="STA194" s="180"/>
      <c r="STB194" s="180"/>
      <c r="STC194" s="180"/>
      <c r="STD194" s="180"/>
      <c r="STE194" s="75"/>
      <c r="STF194" s="66"/>
      <c r="STG194" s="180"/>
      <c r="STH194" s="180"/>
      <c r="STI194" s="180"/>
      <c r="STJ194" s="180"/>
      <c r="STK194" s="180"/>
      <c r="STL194" s="75"/>
      <c r="STM194" s="66"/>
      <c r="STN194" s="180"/>
      <c r="STO194" s="180"/>
      <c r="STP194" s="180"/>
      <c r="STQ194" s="180"/>
      <c r="STR194" s="180"/>
      <c r="STS194" s="75"/>
      <c r="STT194" s="66"/>
      <c r="STU194" s="180"/>
      <c r="STV194" s="180"/>
      <c r="STW194" s="180"/>
      <c r="STX194" s="180"/>
      <c r="STY194" s="180"/>
      <c r="STZ194" s="75"/>
      <c r="SUA194" s="66"/>
      <c r="SUB194" s="180"/>
      <c r="SUC194" s="180"/>
      <c r="SUD194" s="180"/>
      <c r="SUE194" s="180"/>
      <c r="SUF194" s="180"/>
      <c r="SUG194" s="75"/>
      <c r="SUH194" s="66"/>
      <c r="SUI194" s="180"/>
      <c r="SUJ194" s="180"/>
      <c r="SUK194" s="180"/>
      <c r="SUL194" s="180"/>
      <c r="SUM194" s="180"/>
      <c r="SUN194" s="75"/>
      <c r="SUO194" s="66"/>
      <c r="SUP194" s="180"/>
      <c r="SUQ194" s="180"/>
      <c r="SUR194" s="180"/>
      <c r="SUS194" s="180"/>
      <c r="SUT194" s="180"/>
      <c r="SUU194" s="75"/>
      <c r="SUV194" s="66"/>
      <c r="SUW194" s="180"/>
      <c r="SUX194" s="180"/>
      <c r="SUY194" s="180"/>
      <c r="SUZ194" s="180"/>
      <c r="SVA194" s="180"/>
      <c r="SVB194" s="75"/>
      <c r="SVC194" s="66"/>
      <c r="SVD194" s="180"/>
      <c r="SVE194" s="180"/>
      <c r="SVF194" s="180"/>
      <c r="SVG194" s="180"/>
      <c r="SVH194" s="180"/>
      <c r="SVI194" s="75"/>
      <c r="SVJ194" s="66"/>
      <c r="SVK194" s="180"/>
      <c r="SVL194" s="180"/>
      <c r="SVM194" s="180"/>
      <c r="SVN194" s="180"/>
      <c r="SVO194" s="180"/>
      <c r="SVP194" s="75"/>
      <c r="SVQ194" s="66"/>
      <c r="SVR194" s="180"/>
      <c r="SVS194" s="180"/>
      <c r="SVT194" s="180"/>
      <c r="SVU194" s="180"/>
      <c r="SVV194" s="180"/>
      <c r="SVW194" s="75"/>
      <c r="SVX194" s="66"/>
      <c r="SVY194" s="180"/>
      <c r="SVZ194" s="180"/>
      <c r="SWA194" s="180"/>
      <c r="SWB194" s="180"/>
      <c r="SWC194" s="180"/>
      <c r="SWD194" s="75"/>
      <c r="SWE194" s="66"/>
      <c r="SWF194" s="180"/>
      <c r="SWG194" s="180"/>
      <c r="SWH194" s="180"/>
      <c r="SWI194" s="180"/>
      <c r="SWJ194" s="180"/>
      <c r="SWK194" s="75"/>
      <c r="SWL194" s="66"/>
      <c r="SWM194" s="180"/>
      <c r="SWN194" s="180"/>
      <c r="SWO194" s="180"/>
      <c r="SWP194" s="180"/>
      <c r="SWQ194" s="180"/>
      <c r="SWR194" s="75"/>
      <c r="SWS194" s="66"/>
      <c r="SWT194" s="180"/>
      <c r="SWU194" s="180"/>
      <c r="SWV194" s="180"/>
      <c r="SWW194" s="180"/>
      <c r="SWX194" s="180"/>
      <c r="SWY194" s="75"/>
      <c r="SWZ194" s="66"/>
      <c r="SXA194" s="180"/>
      <c r="SXB194" s="180"/>
      <c r="SXC194" s="180"/>
      <c r="SXD194" s="180"/>
      <c r="SXE194" s="180"/>
      <c r="SXF194" s="75"/>
      <c r="SXG194" s="66"/>
      <c r="SXH194" s="180"/>
      <c r="SXI194" s="180"/>
      <c r="SXJ194" s="180"/>
      <c r="SXK194" s="180"/>
      <c r="SXL194" s="180"/>
      <c r="SXM194" s="75"/>
      <c r="SXN194" s="66"/>
      <c r="SXO194" s="180"/>
      <c r="SXP194" s="180"/>
      <c r="SXQ194" s="180"/>
      <c r="SXR194" s="180"/>
      <c r="SXS194" s="180"/>
      <c r="SXT194" s="75"/>
      <c r="SXU194" s="66"/>
      <c r="SXV194" s="180"/>
      <c r="SXW194" s="180"/>
      <c r="SXX194" s="180"/>
      <c r="SXY194" s="180"/>
      <c r="SXZ194" s="180"/>
      <c r="SYA194" s="75"/>
      <c r="SYB194" s="66"/>
      <c r="SYC194" s="180"/>
      <c r="SYD194" s="180"/>
      <c r="SYE194" s="180"/>
      <c r="SYF194" s="180"/>
      <c r="SYG194" s="180"/>
      <c r="SYH194" s="75"/>
      <c r="SYI194" s="66"/>
      <c r="SYJ194" s="180"/>
      <c r="SYK194" s="180"/>
      <c r="SYL194" s="180"/>
      <c r="SYM194" s="180"/>
      <c r="SYN194" s="180"/>
      <c r="SYO194" s="75"/>
      <c r="SYP194" s="66"/>
      <c r="SYQ194" s="180"/>
      <c r="SYR194" s="180"/>
      <c r="SYS194" s="180"/>
      <c r="SYT194" s="180"/>
      <c r="SYU194" s="180"/>
      <c r="SYV194" s="75"/>
      <c r="SYW194" s="66"/>
      <c r="SYX194" s="180"/>
      <c r="SYY194" s="180"/>
      <c r="SYZ194" s="180"/>
      <c r="SZA194" s="180"/>
      <c r="SZB194" s="180"/>
      <c r="SZC194" s="75"/>
      <c r="SZD194" s="66"/>
      <c r="SZE194" s="180"/>
      <c r="SZF194" s="180"/>
      <c r="SZG194" s="180"/>
      <c r="SZH194" s="180"/>
      <c r="SZI194" s="180"/>
      <c r="SZJ194" s="75"/>
      <c r="SZK194" s="66"/>
      <c r="SZL194" s="180"/>
      <c r="SZM194" s="180"/>
      <c r="SZN194" s="180"/>
      <c r="SZO194" s="180"/>
      <c r="SZP194" s="180"/>
      <c r="SZQ194" s="75"/>
      <c r="SZR194" s="66"/>
      <c r="SZS194" s="180"/>
      <c r="SZT194" s="180"/>
      <c r="SZU194" s="180"/>
      <c r="SZV194" s="180"/>
      <c r="SZW194" s="180"/>
      <c r="SZX194" s="75"/>
      <c r="SZY194" s="66"/>
      <c r="SZZ194" s="180"/>
      <c r="TAA194" s="180"/>
      <c r="TAB194" s="180"/>
      <c r="TAC194" s="180"/>
      <c r="TAD194" s="180"/>
      <c r="TAE194" s="75"/>
      <c r="TAF194" s="66"/>
      <c r="TAG194" s="180"/>
      <c r="TAH194" s="180"/>
      <c r="TAI194" s="180"/>
      <c r="TAJ194" s="180"/>
      <c r="TAK194" s="180"/>
      <c r="TAL194" s="75"/>
      <c r="TAM194" s="66"/>
      <c r="TAN194" s="180"/>
      <c r="TAO194" s="180"/>
      <c r="TAP194" s="180"/>
      <c r="TAQ194" s="180"/>
      <c r="TAR194" s="180"/>
      <c r="TAS194" s="75"/>
      <c r="TAT194" s="66"/>
      <c r="TAU194" s="180"/>
      <c r="TAV194" s="180"/>
      <c r="TAW194" s="180"/>
      <c r="TAX194" s="180"/>
      <c r="TAY194" s="180"/>
      <c r="TAZ194" s="75"/>
      <c r="TBA194" s="66"/>
      <c r="TBB194" s="180"/>
      <c r="TBC194" s="180"/>
      <c r="TBD194" s="180"/>
      <c r="TBE194" s="180"/>
      <c r="TBF194" s="180"/>
      <c r="TBG194" s="75"/>
      <c r="TBH194" s="66"/>
      <c r="TBI194" s="180"/>
      <c r="TBJ194" s="180"/>
      <c r="TBK194" s="180"/>
      <c r="TBL194" s="180"/>
      <c r="TBM194" s="180"/>
      <c r="TBN194" s="75"/>
      <c r="TBO194" s="66"/>
      <c r="TBP194" s="180"/>
      <c r="TBQ194" s="180"/>
      <c r="TBR194" s="180"/>
      <c r="TBS194" s="180"/>
      <c r="TBT194" s="180"/>
      <c r="TBU194" s="75"/>
      <c r="TBV194" s="66"/>
      <c r="TBW194" s="180"/>
      <c r="TBX194" s="180"/>
      <c r="TBY194" s="180"/>
      <c r="TBZ194" s="180"/>
      <c r="TCA194" s="180"/>
      <c r="TCB194" s="75"/>
      <c r="TCC194" s="66"/>
      <c r="TCD194" s="180"/>
      <c r="TCE194" s="180"/>
      <c r="TCF194" s="180"/>
      <c r="TCG194" s="180"/>
      <c r="TCH194" s="180"/>
      <c r="TCI194" s="75"/>
      <c r="TCJ194" s="66"/>
      <c r="TCK194" s="180"/>
      <c r="TCL194" s="180"/>
      <c r="TCM194" s="180"/>
      <c r="TCN194" s="180"/>
      <c r="TCO194" s="180"/>
      <c r="TCP194" s="75"/>
      <c r="TCQ194" s="66"/>
      <c r="TCR194" s="180"/>
      <c r="TCS194" s="180"/>
      <c r="TCT194" s="180"/>
      <c r="TCU194" s="180"/>
      <c r="TCV194" s="180"/>
      <c r="TCW194" s="75"/>
      <c r="TCX194" s="66"/>
      <c r="TCY194" s="180"/>
      <c r="TCZ194" s="180"/>
      <c r="TDA194" s="180"/>
      <c r="TDB194" s="180"/>
      <c r="TDC194" s="180"/>
      <c r="TDD194" s="75"/>
      <c r="TDE194" s="66"/>
      <c r="TDF194" s="180"/>
      <c r="TDG194" s="180"/>
      <c r="TDH194" s="180"/>
      <c r="TDI194" s="180"/>
      <c r="TDJ194" s="180"/>
      <c r="TDK194" s="75"/>
      <c r="TDL194" s="66"/>
      <c r="TDM194" s="180"/>
      <c r="TDN194" s="180"/>
      <c r="TDO194" s="180"/>
      <c r="TDP194" s="180"/>
      <c r="TDQ194" s="180"/>
      <c r="TDR194" s="75"/>
      <c r="TDS194" s="66"/>
      <c r="TDT194" s="180"/>
      <c r="TDU194" s="180"/>
      <c r="TDV194" s="180"/>
      <c r="TDW194" s="180"/>
      <c r="TDX194" s="180"/>
      <c r="TDY194" s="75"/>
      <c r="TDZ194" s="66"/>
      <c r="TEA194" s="180"/>
      <c r="TEB194" s="180"/>
      <c r="TEC194" s="180"/>
      <c r="TED194" s="180"/>
      <c r="TEE194" s="180"/>
      <c r="TEF194" s="75"/>
      <c r="TEG194" s="66"/>
      <c r="TEH194" s="180"/>
      <c r="TEI194" s="180"/>
      <c r="TEJ194" s="180"/>
      <c r="TEK194" s="180"/>
      <c r="TEL194" s="180"/>
      <c r="TEM194" s="75"/>
      <c r="TEN194" s="66"/>
      <c r="TEO194" s="180"/>
      <c r="TEP194" s="180"/>
      <c r="TEQ194" s="180"/>
      <c r="TER194" s="180"/>
      <c r="TES194" s="180"/>
      <c r="TET194" s="75"/>
      <c r="TEU194" s="66"/>
      <c r="TEV194" s="180"/>
      <c r="TEW194" s="180"/>
      <c r="TEX194" s="180"/>
      <c r="TEY194" s="180"/>
      <c r="TEZ194" s="180"/>
      <c r="TFA194" s="75"/>
      <c r="TFB194" s="66"/>
      <c r="TFC194" s="180"/>
      <c r="TFD194" s="180"/>
      <c r="TFE194" s="180"/>
      <c r="TFF194" s="180"/>
      <c r="TFG194" s="180"/>
      <c r="TFH194" s="75"/>
      <c r="TFI194" s="66"/>
      <c r="TFJ194" s="180"/>
      <c r="TFK194" s="180"/>
      <c r="TFL194" s="180"/>
      <c r="TFM194" s="180"/>
      <c r="TFN194" s="180"/>
      <c r="TFO194" s="75"/>
      <c r="TFP194" s="66"/>
      <c r="TFQ194" s="180"/>
      <c r="TFR194" s="180"/>
      <c r="TFS194" s="180"/>
      <c r="TFT194" s="180"/>
      <c r="TFU194" s="180"/>
      <c r="TFV194" s="75"/>
      <c r="TFW194" s="66"/>
      <c r="TFX194" s="180"/>
      <c r="TFY194" s="180"/>
      <c r="TFZ194" s="180"/>
      <c r="TGA194" s="180"/>
      <c r="TGB194" s="180"/>
      <c r="TGC194" s="75"/>
      <c r="TGD194" s="66"/>
      <c r="TGE194" s="180"/>
      <c r="TGF194" s="180"/>
      <c r="TGG194" s="180"/>
      <c r="TGH194" s="180"/>
      <c r="TGI194" s="180"/>
      <c r="TGJ194" s="75"/>
      <c r="TGK194" s="66"/>
      <c r="TGL194" s="180"/>
      <c r="TGM194" s="180"/>
      <c r="TGN194" s="180"/>
      <c r="TGO194" s="180"/>
      <c r="TGP194" s="180"/>
      <c r="TGQ194" s="75"/>
      <c r="TGR194" s="66"/>
      <c r="TGS194" s="180"/>
      <c r="TGT194" s="180"/>
      <c r="TGU194" s="180"/>
      <c r="TGV194" s="180"/>
      <c r="TGW194" s="180"/>
      <c r="TGX194" s="75"/>
      <c r="TGY194" s="66"/>
      <c r="TGZ194" s="180"/>
      <c r="THA194" s="180"/>
      <c r="THB194" s="180"/>
      <c r="THC194" s="180"/>
      <c r="THD194" s="180"/>
      <c r="THE194" s="75"/>
      <c r="THF194" s="66"/>
      <c r="THG194" s="180"/>
      <c r="THH194" s="180"/>
      <c r="THI194" s="180"/>
      <c r="THJ194" s="180"/>
      <c r="THK194" s="180"/>
      <c r="THL194" s="75"/>
      <c r="THM194" s="66"/>
      <c r="THN194" s="180"/>
      <c r="THO194" s="180"/>
      <c r="THP194" s="180"/>
      <c r="THQ194" s="180"/>
      <c r="THR194" s="180"/>
      <c r="THS194" s="75"/>
      <c r="THT194" s="66"/>
      <c r="THU194" s="180"/>
      <c r="THV194" s="180"/>
      <c r="THW194" s="180"/>
      <c r="THX194" s="180"/>
      <c r="THY194" s="180"/>
      <c r="THZ194" s="75"/>
      <c r="TIA194" s="66"/>
      <c r="TIB194" s="180"/>
      <c r="TIC194" s="180"/>
      <c r="TID194" s="180"/>
      <c r="TIE194" s="180"/>
      <c r="TIF194" s="180"/>
      <c r="TIG194" s="75"/>
      <c r="TIH194" s="66"/>
      <c r="TII194" s="180"/>
      <c r="TIJ194" s="180"/>
      <c r="TIK194" s="180"/>
      <c r="TIL194" s="180"/>
      <c r="TIM194" s="180"/>
      <c r="TIN194" s="75"/>
      <c r="TIO194" s="66"/>
      <c r="TIP194" s="180"/>
      <c r="TIQ194" s="180"/>
      <c r="TIR194" s="180"/>
      <c r="TIS194" s="180"/>
      <c r="TIT194" s="180"/>
      <c r="TIU194" s="75"/>
      <c r="TIV194" s="66"/>
      <c r="TIW194" s="180"/>
      <c r="TIX194" s="180"/>
      <c r="TIY194" s="180"/>
      <c r="TIZ194" s="180"/>
      <c r="TJA194" s="180"/>
      <c r="TJB194" s="75"/>
      <c r="TJC194" s="66"/>
      <c r="TJD194" s="180"/>
      <c r="TJE194" s="180"/>
      <c r="TJF194" s="180"/>
      <c r="TJG194" s="180"/>
      <c r="TJH194" s="180"/>
      <c r="TJI194" s="75"/>
      <c r="TJJ194" s="66"/>
      <c r="TJK194" s="180"/>
      <c r="TJL194" s="180"/>
      <c r="TJM194" s="180"/>
      <c r="TJN194" s="180"/>
      <c r="TJO194" s="180"/>
      <c r="TJP194" s="75"/>
      <c r="TJQ194" s="66"/>
      <c r="TJR194" s="180"/>
      <c r="TJS194" s="180"/>
      <c r="TJT194" s="180"/>
      <c r="TJU194" s="180"/>
      <c r="TJV194" s="180"/>
      <c r="TJW194" s="75"/>
      <c r="TJX194" s="66"/>
      <c r="TJY194" s="180"/>
      <c r="TJZ194" s="180"/>
      <c r="TKA194" s="180"/>
      <c r="TKB194" s="180"/>
      <c r="TKC194" s="180"/>
      <c r="TKD194" s="75"/>
      <c r="TKE194" s="66"/>
      <c r="TKF194" s="180"/>
      <c r="TKG194" s="180"/>
      <c r="TKH194" s="180"/>
      <c r="TKI194" s="180"/>
      <c r="TKJ194" s="180"/>
      <c r="TKK194" s="75"/>
      <c r="TKL194" s="66"/>
      <c r="TKM194" s="180"/>
      <c r="TKN194" s="180"/>
      <c r="TKO194" s="180"/>
      <c r="TKP194" s="180"/>
      <c r="TKQ194" s="180"/>
      <c r="TKR194" s="75"/>
      <c r="TKS194" s="66"/>
      <c r="TKT194" s="180"/>
      <c r="TKU194" s="180"/>
      <c r="TKV194" s="180"/>
      <c r="TKW194" s="180"/>
      <c r="TKX194" s="180"/>
      <c r="TKY194" s="75"/>
      <c r="TKZ194" s="66"/>
      <c r="TLA194" s="180"/>
      <c r="TLB194" s="180"/>
      <c r="TLC194" s="180"/>
      <c r="TLD194" s="180"/>
      <c r="TLE194" s="180"/>
      <c r="TLF194" s="75"/>
      <c r="TLG194" s="66"/>
      <c r="TLH194" s="180"/>
      <c r="TLI194" s="180"/>
      <c r="TLJ194" s="180"/>
      <c r="TLK194" s="180"/>
      <c r="TLL194" s="180"/>
      <c r="TLM194" s="75"/>
      <c r="TLN194" s="66"/>
      <c r="TLO194" s="180"/>
      <c r="TLP194" s="180"/>
      <c r="TLQ194" s="180"/>
      <c r="TLR194" s="180"/>
      <c r="TLS194" s="180"/>
      <c r="TLT194" s="75"/>
      <c r="TLU194" s="66"/>
      <c r="TLV194" s="180"/>
      <c r="TLW194" s="180"/>
      <c r="TLX194" s="180"/>
      <c r="TLY194" s="180"/>
      <c r="TLZ194" s="180"/>
      <c r="TMA194" s="75"/>
      <c r="TMB194" s="66"/>
      <c r="TMC194" s="180"/>
      <c r="TMD194" s="180"/>
      <c r="TME194" s="180"/>
      <c r="TMF194" s="180"/>
      <c r="TMG194" s="180"/>
      <c r="TMH194" s="75"/>
      <c r="TMI194" s="66"/>
      <c r="TMJ194" s="180"/>
      <c r="TMK194" s="180"/>
      <c r="TML194" s="180"/>
      <c r="TMM194" s="180"/>
      <c r="TMN194" s="180"/>
      <c r="TMO194" s="75"/>
      <c r="TMP194" s="66"/>
      <c r="TMQ194" s="180"/>
      <c r="TMR194" s="180"/>
      <c r="TMS194" s="180"/>
      <c r="TMT194" s="180"/>
      <c r="TMU194" s="180"/>
      <c r="TMV194" s="75"/>
      <c r="TMW194" s="66"/>
      <c r="TMX194" s="180"/>
      <c r="TMY194" s="180"/>
      <c r="TMZ194" s="180"/>
      <c r="TNA194" s="180"/>
      <c r="TNB194" s="180"/>
      <c r="TNC194" s="75"/>
      <c r="TND194" s="66"/>
      <c r="TNE194" s="180"/>
      <c r="TNF194" s="180"/>
      <c r="TNG194" s="180"/>
      <c r="TNH194" s="180"/>
      <c r="TNI194" s="180"/>
      <c r="TNJ194" s="75"/>
      <c r="TNK194" s="66"/>
      <c r="TNL194" s="180"/>
      <c r="TNM194" s="180"/>
      <c r="TNN194" s="180"/>
      <c r="TNO194" s="180"/>
      <c r="TNP194" s="180"/>
      <c r="TNQ194" s="75"/>
      <c r="TNR194" s="66"/>
      <c r="TNS194" s="180"/>
      <c r="TNT194" s="180"/>
      <c r="TNU194" s="180"/>
      <c r="TNV194" s="180"/>
      <c r="TNW194" s="180"/>
      <c r="TNX194" s="75"/>
      <c r="TNY194" s="66"/>
      <c r="TNZ194" s="180"/>
      <c r="TOA194" s="180"/>
      <c r="TOB194" s="180"/>
      <c r="TOC194" s="180"/>
      <c r="TOD194" s="180"/>
      <c r="TOE194" s="75"/>
      <c r="TOF194" s="66"/>
      <c r="TOG194" s="180"/>
      <c r="TOH194" s="180"/>
      <c r="TOI194" s="180"/>
      <c r="TOJ194" s="180"/>
      <c r="TOK194" s="180"/>
      <c r="TOL194" s="75"/>
      <c r="TOM194" s="66"/>
      <c r="TON194" s="180"/>
      <c r="TOO194" s="180"/>
      <c r="TOP194" s="180"/>
      <c r="TOQ194" s="180"/>
      <c r="TOR194" s="180"/>
      <c r="TOS194" s="75"/>
      <c r="TOT194" s="66"/>
      <c r="TOU194" s="180"/>
      <c r="TOV194" s="180"/>
      <c r="TOW194" s="180"/>
      <c r="TOX194" s="180"/>
      <c r="TOY194" s="180"/>
      <c r="TOZ194" s="75"/>
      <c r="TPA194" s="66"/>
      <c r="TPB194" s="180"/>
      <c r="TPC194" s="180"/>
      <c r="TPD194" s="180"/>
      <c r="TPE194" s="180"/>
      <c r="TPF194" s="180"/>
      <c r="TPG194" s="75"/>
      <c r="TPH194" s="66"/>
      <c r="TPI194" s="180"/>
      <c r="TPJ194" s="180"/>
      <c r="TPK194" s="180"/>
      <c r="TPL194" s="180"/>
      <c r="TPM194" s="180"/>
      <c r="TPN194" s="75"/>
      <c r="TPO194" s="66"/>
      <c r="TPP194" s="180"/>
      <c r="TPQ194" s="180"/>
      <c r="TPR194" s="180"/>
      <c r="TPS194" s="180"/>
      <c r="TPT194" s="180"/>
      <c r="TPU194" s="75"/>
      <c r="TPV194" s="66"/>
      <c r="TPW194" s="180"/>
      <c r="TPX194" s="180"/>
      <c r="TPY194" s="180"/>
      <c r="TPZ194" s="180"/>
      <c r="TQA194" s="180"/>
      <c r="TQB194" s="75"/>
      <c r="TQC194" s="66"/>
      <c r="TQD194" s="180"/>
      <c r="TQE194" s="180"/>
      <c r="TQF194" s="180"/>
      <c r="TQG194" s="180"/>
      <c r="TQH194" s="180"/>
      <c r="TQI194" s="75"/>
      <c r="TQJ194" s="66"/>
      <c r="TQK194" s="180"/>
      <c r="TQL194" s="180"/>
      <c r="TQM194" s="180"/>
      <c r="TQN194" s="180"/>
      <c r="TQO194" s="180"/>
      <c r="TQP194" s="75"/>
      <c r="TQQ194" s="66"/>
      <c r="TQR194" s="180"/>
      <c r="TQS194" s="180"/>
      <c r="TQT194" s="180"/>
      <c r="TQU194" s="180"/>
      <c r="TQV194" s="180"/>
      <c r="TQW194" s="75"/>
      <c r="TQX194" s="66"/>
      <c r="TQY194" s="180"/>
      <c r="TQZ194" s="180"/>
      <c r="TRA194" s="180"/>
      <c r="TRB194" s="180"/>
      <c r="TRC194" s="180"/>
      <c r="TRD194" s="75"/>
      <c r="TRE194" s="66"/>
      <c r="TRF194" s="180"/>
      <c r="TRG194" s="180"/>
      <c r="TRH194" s="180"/>
      <c r="TRI194" s="180"/>
      <c r="TRJ194" s="180"/>
      <c r="TRK194" s="75"/>
      <c r="TRL194" s="66"/>
      <c r="TRM194" s="180"/>
      <c r="TRN194" s="180"/>
      <c r="TRO194" s="180"/>
      <c r="TRP194" s="180"/>
      <c r="TRQ194" s="180"/>
      <c r="TRR194" s="75"/>
      <c r="TRS194" s="66"/>
      <c r="TRT194" s="180"/>
      <c r="TRU194" s="180"/>
      <c r="TRV194" s="180"/>
      <c r="TRW194" s="180"/>
      <c r="TRX194" s="180"/>
      <c r="TRY194" s="75"/>
      <c r="TRZ194" s="66"/>
      <c r="TSA194" s="180"/>
      <c r="TSB194" s="180"/>
      <c r="TSC194" s="180"/>
      <c r="TSD194" s="180"/>
      <c r="TSE194" s="180"/>
      <c r="TSF194" s="75"/>
      <c r="TSG194" s="66"/>
      <c r="TSH194" s="180"/>
      <c r="TSI194" s="180"/>
      <c r="TSJ194" s="180"/>
      <c r="TSK194" s="180"/>
      <c r="TSL194" s="180"/>
      <c r="TSM194" s="75"/>
      <c r="TSN194" s="66"/>
      <c r="TSO194" s="180"/>
      <c r="TSP194" s="180"/>
      <c r="TSQ194" s="180"/>
      <c r="TSR194" s="180"/>
      <c r="TSS194" s="180"/>
      <c r="TST194" s="75"/>
      <c r="TSU194" s="66"/>
      <c r="TSV194" s="180"/>
      <c r="TSW194" s="180"/>
      <c r="TSX194" s="180"/>
      <c r="TSY194" s="180"/>
      <c r="TSZ194" s="180"/>
      <c r="TTA194" s="75"/>
      <c r="TTB194" s="66"/>
      <c r="TTC194" s="180"/>
      <c r="TTD194" s="180"/>
      <c r="TTE194" s="180"/>
      <c r="TTF194" s="180"/>
      <c r="TTG194" s="180"/>
      <c r="TTH194" s="75"/>
      <c r="TTI194" s="66"/>
      <c r="TTJ194" s="180"/>
      <c r="TTK194" s="180"/>
      <c r="TTL194" s="180"/>
      <c r="TTM194" s="180"/>
      <c r="TTN194" s="180"/>
      <c r="TTO194" s="75"/>
      <c r="TTP194" s="66"/>
      <c r="TTQ194" s="180"/>
      <c r="TTR194" s="180"/>
      <c r="TTS194" s="180"/>
      <c r="TTT194" s="180"/>
      <c r="TTU194" s="180"/>
      <c r="TTV194" s="75"/>
      <c r="TTW194" s="66"/>
      <c r="TTX194" s="180"/>
      <c r="TTY194" s="180"/>
      <c r="TTZ194" s="180"/>
      <c r="TUA194" s="180"/>
      <c r="TUB194" s="180"/>
      <c r="TUC194" s="75"/>
      <c r="TUD194" s="66"/>
      <c r="TUE194" s="180"/>
      <c r="TUF194" s="180"/>
      <c r="TUG194" s="180"/>
      <c r="TUH194" s="180"/>
      <c r="TUI194" s="180"/>
      <c r="TUJ194" s="75"/>
      <c r="TUK194" s="66"/>
      <c r="TUL194" s="180"/>
      <c r="TUM194" s="180"/>
      <c r="TUN194" s="180"/>
      <c r="TUO194" s="180"/>
      <c r="TUP194" s="180"/>
      <c r="TUQ194" s="75"/>
      <c r="TUR194" s="66"/>
      <c r="TUS194" s="180"/>
      <c r="TUT194" s="180"/>
      <c r="TUU194" s="180"/>
      <c r="TUV194" s="180"/>
      <c r="TUW194" s="180"/>
      <c r="TUX194" s="75"/>
      <c r="TUY194" s="66"/>
      <c r="TUZ194" s="180"/>
      <c r="TVA194" s="180"/>
      <c r="TVB194" s="180"/>
      <c r="TVC194" s="180"/>
      <c r="TVD194" s="180"/>
      <c r="TVE194" s="75"/>
      <c r="TVF194" s="66"/>
      <c r="TVG194" s="180"/>
      <c r="TVH194" s="180"/>
      <c r="TVI194" s="180"/>
      <c r="TVJ194" s="180"/>
      <c r="TVK194" s="180"/>
      <c r="TVL194" s="75"/>
      <c r="TVM194" s="66"/>
      <c r="TVN194" s="180"/>
      <c r="TVO194" s="180"/>
      <c r="TVP194" s="180"/>
      <c r="TVQ194" s="180"/>
      <c r="TVR194" s="180"/>
      <c r="TVS194" s="75"/>
      <c r="TVT194" s="66"/>
      <c r="TVU194" s="180"/>
      <c r="TVV194" s="180"/>
      <c r="TVW194" s="180"/>
      <c r="TVX194" s="180"/>
      <c r="TVY194" s="180"/>
      <c r="TVZ194" s="75"/>
      <c r="TWA194" s="66"/>
      <c r="TWB194" s="180"/>
      <c r="TWC194" s="180"/>
      <c r="TWD194" s="180"/>
      <c r="TWE194" s="180"/>
      <c r="TWF194" s="180"/>
      <c r="TWG194" s="75"/>
      <c r="TWH194" s="66"/>
      <c r="TWI194" s="180"/>
      <c r="TWJ194" s="180"/>
      <c r="TWK194" s="180"/>
      <c r="TWL194" s="180"/>
      <c r="TWM194" s="180"/>
      <c r="TWN194" s="75"/>
      <c r="TWO194" s="66"/>
      <c r="TWP194" s="180"/>
      <c r="TWQ194" s="180"/>
      <c r="TWR194" s="180"/>
      <c r="TWS194" s="180"/>
      <c r="TWT194" s="180"/>
      <c r="TWU194" s="75"/>
      <c r="TWV194" s="66"/>
      <c r="TWW194" s="180"/>
      <c r="TWX194" s="180"/>
      <c r="TWY194" s="180"/>
      <c r="TWZ194" s="180"/>
      <c r="TXA194" s="180"/>
      <c r="TXB194" s="75"/>
      <c r="TXC194" s="66"/>
      <c r="TXD194" s="180"/>
      <c r="TXE194" s="180"/>
      <c r="TXF194" s="180"/>
      <c r="TXG194" s="180"/>
      <c r="TXH194" s="180"/>
      <c r="TXI194" s="75"/>
      <c r="TXJ194" s="66"/>
      <c r="TXK194" s="180"/>
      <c r="TXL194" s="180"/>
      <c r="TXM194" s="180"/>
      <c r="TXN194" s="180"/>
      <c r="TXO194" s="180"/>
      <c r="TXP194" s="75"/>
      <c r="TXQ194" s="66"/>
      <c r="TXR194" s="180"/>
      <c r="TXS194" s="180"/>
      <c r="TXT194" s="180"/>
      <c r="TXU194" s="180"/>
      <c r="TXV194" s="180"/>
      <c r="TXW194" s="75"/>
      <c r="TXX194" s="66"/>
      <c r="TXY194" s="180"/>
      <c r="TXZ194" s="180"/>
      <c r="TYA194" s="180"/>
      <c r="TYB194" s="180"/>
      <c r="TYC194" s="180"/>
      <c r="TYD194" s="75"/>
      <c r="TYE194" s="66"/>
      <c r="TYF194" s="180"/>
      <c r="TYG194" s="180"/>
      <c r="TYH194" s="180"/>
      <c r="TYI194" s="180"/>
      <c r="TYJ194" s="180"/>
      <c r="TYK194" s="75"/>
      <c r="TYL194" s="66"/>
      <c r="TYM194" s="180"/>
      <c r="TYN194" s="180"/>
      <c r="TYO194" s="180"/>
      <c r="TYP194" s="180"/>
      <c r="TYQ194" s="180"/>
      <c r="TYR194" s="75"/>
      <c r="TYS194" s="66"/>
      <c r="TYT194" s="180"/>
      <c r="TYU194" s="180"/>
      <c r="TYV194" s="180"/>
      <c r="TYW194" s="180"/>
      <c r="TYX194" s="180"/>
      <c r="TYY194" s="75"/>
      <c r="TYZ194" s="66"/>
      <c r="TZA194" s="180"/>
      <c r="TZB194" s="180"/>
      <c r="TZC194" s="180"/>
      <c r="TZD194" s="180"/>
      <c r="TZE194" s="180"/>
      <c r="TZF194" s="75"/>
      <c r="TZG194" s="66"/>
      <c r="TZH194" s="180"/>
      <c r="TZI194" s="180"/>
      <c r="TZJ194" s="180"/>
      <c r="TZK194" s="180"/>
      <c r="TZL194" s="180"/>
      <c r="TZM194" s="75"/>
      <c r="TZN194" s="66"/>
      <c r="TZO194" s="180"/>
      <c r="TZP194" s="180"/>
      <c r="TZQ194" s="180"/>
      <c r="TZR194" s="180"/>
      <c r="TZS194" s="180"/>
      <c r="TZT194" s="75"/>
      <c r="TZU194" s="66"/>
      <c r="TZV194" s="180"/>
      <c r="TZW194" s="180"/>
      <c r="TZX194" s="180"/>
      <c r="TZY194" s="180"/>
      <c r="TZZ194" s="180"/>
      <c r="UAA194" s="75"/>
      <c r="UAB194" s="66"/>
      <c r="UAC194" s="180"/>
      <c r="UAD194" s="180"/>
      <c r="UAE194" s="180"/>
      <c r="UAF194" s="180"/>
      <c r="UAG194" s="180"/>
      <c r="UAH194" s="75"/>
      <c r="UAI194" s="66"/>
      <c r="UAJ194" s="180"/>
      <c r="UAK194" s="180"/>
      <c r="UAL194" s="180"/>
      <c r="UAM194" s="180"/>
      <c r="UAN194" s="180"/>
      <c r="UAO194" s="75"/>
      <c r="UAP194" s="66"/>
      <c r="UAQ194" s="180"/>
      <c r="UAR194" s="180"/>
      <c r="UAS194" s="180"/>
      <c r="UAT194" s="180"/>
      <c r="UAU194" s="180"/>
      <c r="UAV194" s="75"/>
      <c r="UAW194" s="66"/>
      <c r="UAX194" s="180"/>
      <c r="UAY194" s="180"/>
      <c r="UAZ194" s="180"/>
      <c r="UBA194" s="180"/>
      <c r="UBB194" s="180"/>
      <c r="UBC194" s="75"/>
      <c r="UBD194" s="66"/>
      <c r="UBE194" s="180"/>
      <c r="UBF194" s="180"/>
      <c r="UBG194" s="180"/>
      <c r="UBH194" s="180"/>
      <c r="UBI194" s="180"/>
      <c r="UBJ194" s="75"/>
      <c r="UBK194" s="66"/>
      <c r="UBL194" s="180"/>
      <c r="UBM194" s="180"/>
      <c r="UBN194" s="180"/>
      <c r="UBO194" s="180"/>
      <c r="UBP194" s="180"/>
      <c r="UBQ194" s="75"/>
      <c r="UBR194" s="66"/>
      <c r="UBS194" s="180"/>
      <c r="UBT194" s="180"/>
      <c r="UBU194" s="180"/>
      <c r="UBV194" s="180"/>
      <c r="UBW194" s="180"/>
      <c r="UBX194" s="75"/>
      <c r="UBY194" s="66"/>
      <c r="UBZ194" s="180"/>
      <c r="UCA194" s="180"/>
      <c r="UCB194" s="180"/>
      <c r="UCC194" s="180"/>
      <c r="UCD194" s="180"/>
      <c r="UCE194" s="75"/>
      <c r="UCF194" s="66"/>
      <c r="UCG194" s="180"/>
      <c r="UCH194" s="180"/>
      <c r="UCI194" s="180"/>
      <c r="UCJ194" s="180"/>
      <c r="UCK194" s="180"/>
      <c r="UCL194" s="75"/>
      <c r="UCM194" s="66"/>
      <c r="UCN194" s="180"/>
      <c r="UCO194" s="180"/>
      <c r="UCP194" s="180"/>
      <c r="UCQ194" s="180"/>
      <c r="UCR194" s="180"/>
      <c r="UCS194" s="75"/>
      <c r="UCT194" s="66"/>
      <c r="UCU194" s="180"/>
      <c r="UCV194" s="180"/>
      <c r="UCW194" s="180"/>
      <c r="UCX194" s="180"/>
      <c r="UCY194" s="180"/>
      <c r="UCZ194" s="75"/>
      <c r="UDA194" s="66"/>
      <c r="UDB194" s="180"/>
      <c r="UDC194" s="180"/>
      <c r="UDD194" s="180"/>
      <c r="UDE194" s="180"/>
      <c r="UDF194" s="180"/>
      <c r="UDG194" s="75"/>
      <c r="UDH194" s="66"/>
      <c r="UDI194" s="180"/>
      <c r="UDJ194" s="180"/>
      <c r="UDK194" s="180"/>
      <c r="UDL194" s="180"/>
      <c r="UDM194" s="180"/>
      <c r="UDN194" s="75"/>
      <c r="UDO194" s="66"/>
      <c r="UDP194" s="180"/>
      <c r="UDQ194" s="180"/>
      <c r="UDR194" s="180"/>
      <c r="UDS194" s="180"/>
      <c r="UDT194" s="180"/>
      <c r="UDU194" s="75"/>
      <c r="UDV194" s="66"/>
      <c r="UDW194" s="180"/>
      <c r="UDX194" s="180"/>
      <c r="UDY194" s="180"/>
      <c r="UDZ194" s="180"/>
      <c r="UEA194" s="180"/>
      <c r="UEB194" s="75"/>
      <c r="UEC194" s="66"/>
      <c r="UED194" s="180"/>
      <c r="UEE194" s="180"/>
      <c r="UEF194" s="180"/>
      <c r="UEG194" s="180"/>
      <c r="UEH194" s="180"/>
      <c r="UEI194" s="75"/>
      <c r="UEJ194" s="66"/>
      <c r="UEK194" s="180"/>
      <c r="UEL194" s="180"/>
      <c r="UEM194" s="180"/>
      <c r="UEN194" s="180"/>
      <c r="UEO194" s="180"/>
      <c r="UEP194" s="75"/>
      <c r="UEQ194" s="66"/>
      <c r="UER194" s="180"/>
      <c r="UES194" s="180"/>
      <c r="UET194" s="180"/>
      <c r="UEU194" s="180"/>
      <c r="UEV194" s="180"/>
      <c r="UEW194" s="75"/>
      <c r="UEX194" s="66"/>
      <c r="UEY194" s="180"/>
      <c r="UEZ194" s="180"/>
      <c r="UFA194" s="180"/>
      <c r="UFB194" s="180"/>
      <c r="UFC194" s="180"/>
      <c r="UFD194" s="75"/>
      <c r="UFE194" s="66"/>
      <c r="UFF194" s="180"/>
      <c r="UFG194" s="180"/>
      <c r="UFH194" s="180"/>
      <c r="UFI194" s="180"/>
      <c r="UFJ194" s="180"/>
      <c r="UFK194" s="75"/>
      <c r="UFL194" s="66"/>
      <c r="UFM194" s="180"/>
      <c r="UFN194" s="180"/>
      <c r="UFO194" s="180"/>
      <c r="UFP194" s="180"/>
      <c r="UFQ194" s="180"/>
      <c r="UFR194" s="75"/>
      <c r="UFS194" s="66"/>
      <c r="UFT194" s="180"/>
      <c r="UFU194" s="180"/>
      <c r="UFV194" s="180"/>
      <c r="UFW194" s="180"/>
      <c r="UFX194" s="180"/>
      <c r="UFY194" s="75"/>
      <c r="UFZ194" s="66"/>
      <c r="UGA194" s="180"/>
      <c r="UGB194" s="180"/>
      <c r="UGC194" s="180"/>
      <c r="UGD194" s="180"/>
      <c r="UGE194" s="180"/>
      <c r="UGF194" s="75"/>
      <c r="UGG194" s="66"/>
      <c r="UGH194" s="180"/>
      <c r="UGI194" s="180"/>
      <c r="UGJ194" s="180"/>
      <c r="UGK194" s="180"/>
      <c r="UGL194" s="180"/>
      <c r="UGM194" s="75"/>
      <c r="UGN194" s="66"/>
      <c r="UGO194" s="180"/>
      <c r="UGP194" s="180"/>
      <c r="UGQ194" s="180"/>
      <c r="UGR194" s="180"/>
      <c r="UGS194" s="180"/>
      <c r="UGT194" s="75"/>
      <c r="UGU194" s="66"/>
      <c r="UGV194" s="180"/>
      <c r="UGW194" s="180"/>
      <c r="UGX194" s="180"/>
      <c r="UGY194" s="180"/>
      <c r="UGZ194" s="180"/>
      <c r="UHA194" s="75"/>
      <c r="UHB194" s="66"/>
      <c r="UHC194" s="180"/>
      <c r="UHD194" s="180"/>
      <c r="UHE194" s="180"/>
      <c r="UHF194" s="180"/>
      <c r="UHG194" s="180"/>
      <c r="UHH194" s="75"/>
      <c r="UHI194" s="66"/>
      <c r="UHJ194" s="180"/>
      <c r="UHK194" s="180"/>
      <c r="UHL194" s="180"/>
      <c r="UHM194" s="180"/>
      <c r="UHN194" s="180"/>
      <c r="UHO194" s="75"/>
      <c r="UHP194" s="66"/>
      <c r="UHQ194" s="180"/>
      <c r="UHR194" s="180"/>
      <c r="UHS194" s="180"/>
      <c r="UHT194" s="180"/>
      <c r="UHU194" s="180"/>
      <c r="UHV194" s="75"/>
      <c r="UHW194" s="66"/>
      <c r="UHX194" s="180"/>
      <c r="UHY194" s="180"/>
      <c r="UHZ194" s="180"/>
      <c r="UIA194" s="180"/>
      <c r="UIB194" s="180"/>
      <c r="UIC194" s="75"/>
      <c r="UID194" s="66"/>
      <c r="UIE194" s="180"/>
      <c r="UIF194" s="180"/>
      <c r="UIG194" s="180"/>
      <c r="UIH194" s="180"/>
      <c r="UII194" s="180"/>
      <c r="UIJ194" s="75"/>
      <c r="UIK194" s="66"/>
      <c r="UIL194" s="180"/>
      <c r="UIM194" s="180"/>
      <c r="UIN194" s="180"/>
      <c r="UIO194" s="180"/>
      <c r="UIP194" s="180"/>
      <c r="UIQ194" s="75"/>
      <c r="UIR194" s="66"/>
      <c r="UIS194" s="180"/>
      <c r="UIT194" s="180"/>
      <c r="UIU194" s="180"/>
      <c r="UIV194" s="180"/>
      <c r="UIW194" s="180"/>
      <c r="UIX194" s="75"/>
      <c r="UIY194" s="66"/>
      <c r="UIZ194" s="180"/>
      <c r="UJA194" s="180"/>
      <c r="UJB194" s="180"/>
      <c r="UJC194" s="180"/>
      <c r="UJD194" s="180"/>
      <c r="UJE194" s="75"/>
      <c r="UJF194" s="66"/>
      <c r="UJG194" s="180"/>
      <c r="UJH194" s="180"/>
      <c r="UJI194" s="180"/>
      <c r="UJJ194" s="180"/>
      <c r="UJK194" s="180"/>
      <c r="UJL194" s="75"/>
      <c r="UJM194" s="66"/>
      <c r="UJN194" s="180"/>
      <c r="UJO194" s="180"/>
      <c r="UJP194" s="180"/>
      <c r="UJQ194" s="180"/>
      <c r="UJR194" s="180"/>
      <c r="UJS194" s="75"/>
      <c r="UJT194" s="66"/>
      <c r="UJU194" s="180"/>
      <c r="UJV194" s="180"/>
      <c r="UJW194" s="180"/>
      <c r="UJX194" s="180"/>
      <c r="UJY194" s="180"/>
      <c r="UJZ194" s="75"/>
      <c r="UKA194" s="66"/>
      <c r="UKB194" s="180"/>
      <c r="UKC194" s="180"/>
      <c r="UKD194" s="180"/>
      <c r="UKE194" s="180"/>
      <c r="UKF194" s="180"/>
      <c r="UKG194" s="75"/>
      <c r="UKH194" s="66"/>
      <c r="UKI194" s="180"/>
      <c r="UKJ194" s="180"/>
      <c r="UKK194" s="180"/>
      <c r="UKL194" s="180"/>
      <c r="UKM194" s="180"/>
      <c r="UKN194" s="75"/>
      <c r="UKO194" s="66"/>
      <c r="UKP194" s="180"/>
      <c r="UKQ194" s="180"/>
      <c r="UKR194" s="180"/>
      <c r="UKS194" s="180"/>
      <c r="UKT194" s="180"/>
      <c r="UKU194" s="75"/>
      <c r="UKV194" s="66"/>
      <c r="UKW194" s="180"/>
      <c r="UKX194" s="180"/>
      <c r="UKY194" s="180"/>
      <c r="UKZ194" s="180"/>
      <c r="ULA194" s="180"/>
      <c r="ULB194" s="75"/>
      <c r="ULC194" s="66"/>
      <c r="ULD194" s="180"/>
      <c r="ULE194" s="180"/>
      <c r="ULF194" s="180"/>
      <c r="ULG194" s="180"/>
      <c r="ULH194" s="180"/>
      <c r="ULI194" s="75"/>
      <c r="ULJ194" s="66"/>
      <c r="ULK194" s="180"/>
      <c r="ULL194" s="180"/>
      <c r="ULM194" s="180"/>
      <c r="ULN194" s="180"/>
      <c r="ULO194" s="180"/>
      <c r="ULP194" s="75"/>
      <c r="ULQ194" s="66"/>
      <c r="ULR194" s="180"/>
      <c r="ULS194" s="180"/>
      <c r="ULT194" s="180"/>
      <c r="ULU194" s="180"/>
      <c r="ULV194" s="180"/>
      <c r="ULW194" s="75"/>
      <c r="ULX194" s="66"/>
      <c r="ULY194" s="180"/>
      <c r="ULZ194" s="180"/>
      <c r="UMA194" s="180"/>
      <c r="UMB194" s="180"/>
      <c r="UMC194" s="180"/>
      <c r="UMD194" s="75"/>
      <c r="UME194" s="66"/>
      <c r="UMF194" s="180"/>
      <c r="UMG194" s="180"/>
      <c r="UMH194" s="180"/>
      <c r="UMI194" s="180"/>
      <c r="UMJ194" s="180"/>
      <c r="UMK194" s="75"/>
      <c r="UML194" s="66"/>
      <c r="UMM194" s="180"/>
      <c r="UMN194" s="180"/>
      <c r="UMO194" s="180"/>
      <c r="UMP194" s="180"/>
      <c r="UMQ194" s="180"/>
      <c r="UMR194" s="75"/>
      <c r="UMS194" s="66"/>
      <c r="UMT194" s="180"/>
      <c r="UMU194" s="180"/>
      <c r="UMV194" s="180"/>
      <c r="UMW194" s="180"/>
      <c r="UMX194" s="180"/>
      <c r="UMY194" s="75"/>
      <c r="UMZ194" s="66"/>
      <c r="UNA194" s="180"/>
      <c r="UNB194" s="180"/>
      <c r="UNC194" s="180"/>
      <c r="UND194" s="180"/>
      <c r="UNE194" s="180"/>
      <c r="UNF194" s="75"/>
      <c r="UNG194" s="66"/>
      <c r="UNH194" s="180"/>
      <c r="UNI194" s="180"/>
      <c r="UNJ194" s="180"/>
      <c r="UNK194" s="180"/>
      <c r="UNL194" s="180"/>
      <c r="UNM194" s="75"/>
      <c r="UNN194" s="66"/>
      <c r="UNO194" s="180"/>
      <c r="UNP194" s="180"/>
      <c r="UNQ194" s="180"/>
      <c r="UNR194" s="180"/>
      <c r="UNS194" s="180"/>
      <c r="UNT194" s="75"/>
      <c r="UNU194" s="66"/>
      <c r="UNV194" s="180"/>
      <c r="UNW194" s="180"/>
      <c r="UNX194" s="180"/>
      <c r="UNY194" s="180"/>
      <c r="UNZ194" s="180"/>
      <c r="UOA194" s="75"/>
      <c r="UOB194" s="66"/>
      <c r="UOC194" s="180"/>
      <c r="UOD194" s="180"/>
      <c r="UOE194" s="180"/>
      <c r="UOF194" s="180"/>
      <c r="UOG194" s="180"/>
      <c r="UOH194" s="75"/>
      <c r="UOI194" s="66"/>
      <c r="UOJ194" s="180"/>
      <c r="UOK194" s="180"/>
      <c r="UOL194" s="180"/>
      <c r="UOM194" s="180"/>
      <c r="UON194" s="180"/>
      <c r="UOO194" s="75"/>
      <c r="UOP194" s="66"/>
      <c r="UOQ194" s="180"/>
      <c r="UOR194" s="180"/>
      <c r="UOS194" s="180"/>
      <c r="UOT194" s="180"/>
      <c r="UOU194" s="180"/>
      <c r="UOV194" s="75"/>
      <c r="UOW194" s="66"/>
      <c r="UOX194" s="180"/>
      <c r="UOY194" s="180"/>
      <c r="UOZ194" s="180"/>
      <c r="UPA194" s="180"/>
      <c r="UPB194" s="180"/>
      <c r="UPC194" s="75"/>
      <c r="UPD194" s="66"/>
      <c r="UPE194" s="180"/>
      <c r="UPF194" s="180"/>
      <c r="UPG194" s="180"/>
      <c r="UPH194" s="180"/>
      <c r="UPI194" s="180"/>
      <c r="UPJ194" s="75"/>
      <c r="UPK194" s="66"/>
      <c r="UPL194" s="180"/>
      <c r="UPM194" s="180"/>
      <c r="UPN194" s="180"/>
      <c r="UPO194" s="180"/>
      <c r="UPP194" s="180"/>
      <c r="UPQ194" s="75"/>
      <c r="UPR194" s="66"/>
      <c r="UPS194" s="180"/>
      <c r="UPT194" s="180"/>
      <c r="UPU194" s="180"/>
      <c r="UPV194" s="180"/>
      <c r="UPW194" s="180"/>
      <c r="UPX194" s="75"/>
      <c r="UPY194" s="66"/>
      <c r="UPZ194" s="180"/>
      <c r="UQA194" s="180"/>
      <c r="UQB194" s="180"/>
      <c r="UQC194" s="180"/>
      <c r="UQD194" s="180"/>
      <c r="UQE194" s="75"/>
      <c r="UQF194" s="66"/>
      <c r="UQG194" s="180"/>
      <c r="UQH194" s="180"/>
      <c r="UQI194" s="180"/>
      <c r="UQJ194" s="180"/>
      <c r="UQK194" s="180"/>
      <c r="UQL194" s="75"/>
      <c r="UQM194" s="66"/>
      <c r="UQN194" s="180"/>
      <c r="UQO194" s="180"/>
      <c r="UQP194" s="180"/>
      <c r="UQQ194" s="180"/>
      <c r="UQR194" s="180"/>
      <c r="UQS194" s="75"/>
      <c r="UQT194" s="66"/>
      <c r="UQU194" s="180"/>
      <c r="UQV194" s="180"/>
      <c r="UQW194" s="180"/>
      <c r="UQX194" s="180"/>
      <c r="UQY194" s="180"/>
      <c r="UQZ194" s="75"/>
      <c r="URA194" s="66"/>
      <c r="URB194" s="180"/>
      <c r="URC194" s="180"/>
      <c r="URD194" s="180"/>
      <c r="URE194" s="180"/>
      <c r="URF194" s="180"/>
      <c r="URG194" s="75"/>
      <c r="URH194" s="66"/>
      <c r="URI194" s="180"/>
      <c r="URJ194" s="180"/>
      <c r="URK194" s="180"/>
      <c r="URL194" s="180"/>
      <c r="URM194" s="180"/>
      <c r="URN194" s="75"/>
      <c r="URO194" s="66"/>
      <c r="URP194" s="180"/>
      <c r="URQ194" s="180"/>
      <c r="URR194" s="180"/>
      <c r="URS194" s="180"/>
      <c r="URT194" s="180"/>
      <c r="URU194" s="75"/>
      <c r="URV194" s="66"/>
      <c r="URW194" s="180"/>
      <c r="URX194" s="180"/>
      <c r="URY194" s="180"/>
      <c r="URZ194" s="180"/>
      <c r="USA194" s="180"/>
      <c r="USB194" s="75"/>
      <c r="USC194" s="66"/>
      <c r="USD194" s="180"/>
      <c r="USE194" s="180"/>
      <c r="USF194" s="180"/>
      <c r="USG194" s="180"/>
      <c r="USH194" s="180"/>
      <c r="USI194" s="75"/>
      <c r="USJ194" s="66"/>
      <c r="USK194" s="180"/>
      <c r="USL194" s="180"/>
      <c r="USM194" s="180"/>
      <c r="USN194" s="180"/>
      <c r="USO194" s="180"/>
      <c r="USP194" s="75"/>
      <c r="USQ194" s="66"/>
      <c r="USR194" s="180"/>
      <c r="USS194" s="180"/>
      <c r="UST194" s="180"/>
      <c r="USU194" s="180"/>
      <c r="USV194" s="180"/>
      <c r="USW194" s="75"/>
      <c r="USX194" s="66"/>
      <c r="USY194" s="180"/>
      <c r="USZ194" s="180"/>
      <c r="UTA194" s="180"/>
      <c r="UTB194" s="180"/>
      <c r="UTC194" s="180"/>
      <c r="UTD194" s="75"/>
      <c r="UTE194" s="66"/>
      <c r="UTF194" s="180"/>
      <c r="UTG194" s="180"/>
      <c r="UTH194" s="180"/>
      <c r="UTI194" s="180"/>
      <c r="UTJ194" s="180"/>
      <c r="UTK194" s="75"/>
      <c r="UTL194" s="66"/>
      <c r="UTM194" s="180"/>
      <c r="UTN194" s="180"/>
      <c r="UTO194" s="180"/>
      <c r="UTP194" s="180"/>
      <c r="UTQ194" s="180"/>
      <c r="UTR194" s="75"/>
      <c r="UTS194" s="66"/>
      <c r="UTT194" s="180"/>
      <c r="UTU194" s="180"/>
      <c r="UTV194" s="180"/>
      <c r="UTW194" s="180"/>
      <c r="UTX194" s="180"/>
      <c r="UTY194" s="75"/>
      <c r="UTZ194" s="66"/>
      <c r="UUA194" s="180"/>
      <c r="UUB194" s="180"/>
      <c r="UUC194" s="180"/>
      <c r="UUD194" s="180"/>
      <c r="UUE194" s="180"/>
      <c r="UUF194" s="75"/>
      <c r="UUG194" s="66"/>
      <c r="UUH194" s="180"/>
      <c r="UUI194" s="180"/>
      <c r="UUJ194" s="180"/>
      <c r="UUK194" s="180"/>
      <c r="UUL194" s="180"/>
      <c r="UUM194" s="75"/>
      <c r="UUN194" s="66"/>
      <c r="UUO194" s="180"/>
      <c r="UUP194" s="180"/>
      <c r="UUQ194" s="180"/>
      <c r="UUR194" s="180"/>
      <c r="UUS194" s="180"/>
      <c r="UUT194" s="75"/>
      <c r="UUU194" s="66"/>
      <c r="UUV194" s="180"/>
      <c r="UUW194" s="180"/>
      <c r="UUX194" s="180"/>
      <c r="UUY194" s="180"/>
      <c r="UUZ194" s="180"/>
      <c r="UVA194" s="75"/>
      <c r="UVB194" s="66"/>
      <c r="UVC194" s="180"/>
      <c r="UVD194" s="180"/>
      <c r="UVE194" s="180"/>
      <c r="UVF194" s="180"/>
      <c r="UVG194" s="180"/>
      <c r="UVH194" s="75"/>
      <c r="UVI194" s="66"/>
      <c r="UVJ194" s="180"/>
      <c r="UVK194" s="180"/>
      <c r="UVL194" s="180"/>
      <c r="UVM194" s="180"/>
      <c r="UVN194" s="180"/>
      <c r="UVO194" s="75"/>
      <c r="UVP194" s="66"/>
      <c r="UVQ194" s="180"/>
      <c r="UVR194" s="180"/>
      <c r="UVS194" s="180"/>
      <c r="UVT194" s="180"/>
      <c r="UVU194" s="180"/>
      <c r="UVV194" s="75"/>
      <c r="UVW194" s="66"/>
      <c r="UVX194" s="180"/>
      <c r="UVY194" s="180"/>
      <c r="UVZ194" s="180"/>
      <c r="UWA194" s="180"/>
      <c r="UWB194" s="180"/>
      <c r="UWC194" s="75"/>
      <c r="UWD194" s="66"/>
      <c r="UWE194" s="180"/>
      <c r="UWF194" s="180"/>
      <c r="UWG194" s="180"/>
      <c r="UWH194" s="180"/>
      <c r="UWI194" s="180"/>
      <c r="UWJ194" s="75"/>
      <c r="UWK194" s="66"/>
      <c r="UWL194" s="180"/>
      <c r="UWM194" s="180"/>
      <c r="UWN194" s="180"/>
      <c r="UWO194" s="180"/>
      <c r="UWP194" s="180"/>
      <c r="UWQ194" s="75"/>
      <c r="UWR194" s="66"/>
      <c r="UWS194" s="180"/>
      <c r="UWT194" s="180"/>
      <c r="UWU194" s="180"/>
      <c r="UWV194" s="180"/>
      <c r="UWW194" s="180"/>
      <c r="UWX194" s="75"/>
      <c r="UWY194" s="66"/>
      <c r="UWZ194" s="180"/>
      <c r="UXA194" s="180"/>
      <c r="UXB194" s="180"/>
      <c r="UXC194" s="180"/>
      <c r="UXD194" s="180"/>
      <c r="UXE194" s="75"/>
      <c r="UXF194" s="66"/>
      <c r="UXG194" s="180"/>
      <c r="UXH194" s="180"/>
      <c r="UXI194" s="180"/>
      <c r="UXJ194" s="180"/>
      <c r="UXK194" s="180"/>
      <c r="UXL194" s="75"/>
      <c r="UXM194" s="66"/>
      <c r="UXN194" s="180"/>
      <c r="UXO194" s="180"/>
      <c r="UXP194" s="180"/>
      <c r="UXQ194" s="180"/>
      <c r="UXR194" s="180"/>
      <c r="UXS194" s="75"/>
      <c r="UXT194" s="66"/>
      <c r="UXU194" s="180"/>
      <c r="UXV194" s="180"/>
      <c r="UXW194" s="180"/>
      <c r="UXX194" s="180"/>
      <c r="UXY194" s="180"/>
      <c r="UXZ194" s="75"/>
      <c r="UYA194" s="66"/>
      <c r="UYB194" s="180"/>
      <c r="UYC194" s="180"/>
      <c r="UYD194" s="180"/>
      <c r="UYE194" s="180"/>
      <c r="UYF194" s="180"/>
      <c r="UYG194" s="75"/>
      <c r="UYH194" s="66"/>
      <c r="UYI194" s="180"/>
      <c r="UYJ194" s="180"/>
      <c r="UYK194" s="180"/>
      <c r="UYL194" s="180"/>
      <c r="UYM194" s="180"/>
      <c r="UYN194" s="75"/>
      <c r="UYO194" s="66"/>
      <c r="UYP194" s="180"/>
      <c r="UYQ194" s="180"/>
      <c r="UYR194" s="180"/>
      <c r="UYS194" s="180"/>
      <c r="UYT194" s="180"/>
      <c r="UYU194" s="75"/>
      <c r="UYV194" s="66"/>
      <c r="UYW194" s="180"/>
      <c r="UYX194" s="180"/>
      <c r="UYY194" s="180"/>
      <c r="UYZ194" s="180"/>
      <c r="UZA194" s="180"/>
      <c r="UZB194" s="75"/>
      <c r="UZC194" s="66"/>
      <c r="UZD194" s="180"/>
      <c r="UZE194" s="180"/>
      <c r="UZF194" s="180"/>
      <c r="UZG194" s="180"/>
      <c r="UZH194" s="180"/>
      <c r="UZI194" s="75"/>
      <c r="UZJ194" s="66"/>
      <c r="UZK194" s="180"/>
      <c r="UZL194" s="180"/>
      <c r="UZM194" s="180"/>
      <c r="UZN194" s="180"/>
      <c r="UZO194" s="180"/>
      <c r="UZP194" s="75"/>
      <c r="UZQ194" s="66"/>
      <c r="UZR194" s="180"/>
      <c r="UZS194" s="180"/>
      <c r="UZT194" s="180"/>
      <c r="UZU194" s="180"/>
      <c r="UZV194" s="180"/>
      <c r="UZW194" s="75"/>
      <c r="UZX194" s="66"/>
      <c r="UZY194" s="180"/>
      <c r="UZZ194" s="180"/>
      <c r="VAA194" s="180"/>
      <c r="VAB194" s="180"/>
      <c r="VAC194" s="180"/>
      <c r="VAD194" s="75"/>
      <c r="VAE194" s="66"/>
      <c r="VAF194" s="180"/>
      <c r="VAG194" s="180"/>
      <c r="VAH194" s="180"/>
      <c r="VAI194" s="180"/>
      <c r="VAJ194" s="180"/>
      <c r="VAK194" s="75"/>
      <c r="VAL194" s="66"/>
      <c r="VAM194" s="180"/>
      <c r="VAN194" s="180"/>
      <c r="VAO194" s="180"/>
      <c r="VAP194" s="180"/>
      <c r="VAQ194" s="180"/>
      <c r="VAR194" s="75"/>
      <c r="VAS194" s="66"/>
      <c r="VAT194" s="180"/>
      <c r="VAU194" s="180"/>
      <c r="VAV194" s="180"/>
      <c r="VAW194" s="180"/>
      <c r="VAX194" s="180"/>
      <c r="VAY194" s="75"/>
      <c r="VAZ194" s="66"/>
      <c r="VBA194" s="180"/>
      <c r="VBB194" s="180"/>
      <c r="VBC194" s="180"/>
      <c r="VBD194" s="180"/>
      <c r="VBE194" s="180"/>
      <c r="VBF194" s="75"/>
      <c r="VBG194" s="66"/>
      <c r="VBH194" s="180"/>
      <c r="VBI194" s="180"/>
      <c r="VBJ194" s="180"/>
      <c r="VBK194" s="180"/>
      <c r="VBL194" s="180"/>
      <c r="VBM194" s="75"/>
      <c r="VBN194" s="66"/>
      <c r="VBO194" s="180"/>
      <c r="VBP194" s="180"/>
      <c r="VBQ194" s="180"/>
      <c r="VBR194" s="180"/>
      <c r="VBS194" s="180"/>
      <c r="VBT194" s="75"/>
      <c r="VBU194" s="66"/>
      <c r="VBV194" s="180"/>
      <c r="VBW194" s="180"/>
      <c r="VBX194" s="180"/>
      <c r="VBY194" s="180"/>
      <c r="VBZ194" s="180"/>
      <c r="VCA194" s="75"/>
      <c r="VCB194" s="66"/>
      <c r="VCC194" s="180"/>
      <c r="VCD194" s="180"/>
      <c r="VCE194" s="180"/>
      <c r="VCF194" s="180"/>
      <c r="VCG194" s="180"/>
      <c r="VCH194" s="75"/>
      <c r="VCI194" s="66"/>
      <c r="VCJ194" s="180"/>
      <c r="VCK194" s="180"/>
      <c r="VCL194" s="180"/>
      <c r="VCM194" s="180"/>
      <c r="VCN194" s="180"/>
      <c r="VCO194" s="75"/>
      <c r="VCP194" s="66"/>
      <c r="VCQ194" s="180"/>
      <c r="VCR194" s="180"/>
      <c r="VCS194" s="180"/>
      <c r="VCT194" s="180"/>
      <c r="VCU194" s="180"/>
      <c r="VCV194" s="75"/>
      <c r="VCW194" s="66"/>
      <c r="VCX194" s="180"/>
      <c r="VCY194" s="180"/>
      <c r="VCZ194" s="180"/>
      <c r="VDA194" s="180"/>
      <c r="VDB194" s="180"/>
      <c r="VDC194" s="75"/>
      <c r="VDD194" s="66"/>
      <c r="VDE194" s="180"/>
      <c r="VDF194" s="180"/>
      <c r="VDG194" s="180"/>
      <c r="VDH194" s="180"/>
      <c r="VDI194" s="180"/>
      <c r="VDJ194" s="75"/>
      <c r="VDK194" s="66"/>
      <c r="VDL194" s="180"/>
      <c r="VDM194" s="180"/>
      <c r="VDN194" s="180"/>
      <c r="VDO194" s="180"/>
      <c r="VDP194" s="180"/>
      <c r="VDQ194" s="75"/>
      <c r="VDR194" s="66"/>
      <c r="VDS194" s="180"/>
      <c r="VDT194" s="180"/>
      <c r="VDU194" s="180"/>
      <c r="VDV194" s="180"/>
      <c r="VDW194" s="180"/>
      <c r="VDX194" s="75"/>
      <c r="VDY194" s="66"/>
      <c r="VDZ194" s="180"/>
      <c r="VEA194" s="180"/>
      <c r="VEB194" s="180"/>
      <c r="VEC194" s="180"/>
      <c r="VED194" s="180"/>
      <c r="VEE194" s="75"/>
      <c r="VEF194" s="66"/>
      <c r="VEG194" s="180"/>
      <c r="VEH194" s="180"/>
      <c r="VEI194" s="180"/>
      <c r="VEJ194" s="180"/>
      <c r="VEK194" s="180"/>
      <c r="VEL194" s="75"/>
      <c r="VEM194" s="66"/>
      <c r="VEN194" s="180"/>
      <c r="VEO194" s="180"/>
      <c r="VEP194" s="180"/>
      <c r="VEQ194" s="180"/>
      <c r="VER194" s="180"/>
      <c r="VES194" s="75"/>
      <c r="VET194" s="66"/>
      <c r="VEU194" s="180"/>
      <c r="VEV194" s="180"/>
      <c r="VEW194" s="180"/>
      <c r="VEX194" s="180"/>
      <c r="VEY194" s="180"/>
      <c r="VEZ194" s="75"/>
      <c r="VFA194" s="66"/>
      <c r="VFB194" s="180"/>
      <c r="VFC194" s="180"/>
      <c r="VFD194" s="180"/>
      <c r="VFE194" s="180"/>
      <c r="VFF194" s="180"/>
      <c r="VFG194" s="75"/>
      <c r="VFH194" s="66"/>
      <c r="VFI194" s="180"/>
      <c r="VFJ194" s="180"/>
      <c r="VFK194" s="180"/>
      <c r="VFL194" s="180"/>
      <c r="VFM194" s="180"/>
      <c r="VFN194" s="75"/>
      <c r="VFO194" s="66"/>
      <c r="VFP194" s="180"/>
      <c r="VFQ194" s="180"/>
      <c r="VFR194" s="180"/>
      <c r="VFS194" s="180"/>
      <c r="VFT194" s="180"/>
      <c r="VFU194" s="75"/>
      <c r="VFV194" s="66"/>
      <c r="VFW194" s="180"/>
      <c r="VFX194" s="180"/>
      <c r="VFY194" s="180"/>
      <c r="VFZ194" s="180"/>
      <c r="VGA194" s="180"/>
      <c r="VGB194" s="75"/>
      <c r="VGC194" s="66"/>
      <c r="VGD194" s="180"/>
      <c r="VGE194" s="180"/>
      <c r="VGF194" s="180"/>
      <c r="VGG194" s="180"/>
      <c r="VGH194" s="180"/>
      <c r="VGI194" s="75"/>
      <c r="VGJ194" s="66"/>
      <c r="VGK194" s="180"/>
      <c r="VGL194" s="180"/>
      <c r="VGM194" s="180"/>
      <c r="VGN194" s="180"/>
      <c r="VGO194" s="180"/>
      <c r="VGP194" s="75"/>
      <c r="VGQ194" s="66"/>
      <c r="VGR194" s="180"/>
      <c r="VGS194" s="180"/>
      <c r="VGT194" s="180"/>
      <c r="VGU194" s="180"/>
      <c r="VGV194" s="180"/>
      <c r="VGW194" s="75"/>
      <c r="VGX194" s="66"/>
      <c r="VGY194" s="180"/>
      <c r="VGZ194" s="180"/>
      <c r="VHA194" s="180"/>
      <c r="VHB194" s="180"/>
      <c r="VHC194" s="180"/>
      <c r="VHD194" s="75"/>
      <c r="VHE194" s="66"/>
      <c r="VHF194" s="180"/>
      <c r="VHG194" s="180"/>
      <c r="VHH194" s="180"/>
      <c r="VHI194" s="180"/>
      <c r="VHJ194" s="180"/>
      <c r="VHK194" s="75"/>
      <c r="VHL194" s="66"/>
      <c r="VHM194" s="180"/>
      <c r="VHN194" s="180"/>
      <c r="VHO194" s="180"/>
      <c r="VHP194" s="180"/>
      <c r="VHQ194" s="180"/>
      <c r="VHR194" s="75"/>
      <c r="VHS194" s="66"/>
      <c r="VHT194" s="180"/>
      <c r="VHU194" s="180"/>
      <c r="VHV194" s="180"/>
      <c r="VHW194" s="180"/>
      <c r="VHX194" s="180"/>
      <c r="VHY194" s="75"/>
      <c r="VHZ194" s="66"/>
      <c r="VIA194" s="180"/>
      <c r="VIB194" s="180"/>
      <c r="VIC194" s="180"/>
      <c r="VID194" s="180"/>
      <c r="VIE194" s="180"/>
      <c r="VIF194" s="75"/>
      <c r="VIG194" s="66"/>
      <c r="VIH194" s="180"/>
      <c r="VII194" s="180"/>
      <c r="VIJ194" s="180"/>
      <c r="VIK194" s="180"/>
      <c r="VIL194" s="180"/>
      <c r="VIM194" s="75"/>
      <c r="VIN194" s="66"/>
      <c r="VIO194" s="180"/>
      <c r="VIP194" s="180"/>
      <c r="VIQ194" s="180"/>
      <c r="VIR194" s="180"/>
      <c r="VIS194" s="180"/>
      <c r="VIT194" s="75"/>
      <c r="VIU194" s="66"/>
      <c r="VIV194" s="180"/>
      <c r="VIW194" s="180"/>
      <c r="VIX194" s="180"/>
      <c r="VIY194" s="180"/>
      <c r="VIZ194" s="180"/>
      <c r="VJA194" s="75"/>
      <c r="VJB194" s="66"/>
      <c r="VJC194" s="180"/>
      <c r="VJD194" s="180"/>
      <c r="VJE194" s="180"/>
      <c r="VJF194" s="180"/>
      <c r="VJG194" s="180"/>
      <c r="VJH194" s="75"/>
      <c r="VJI194" s="66"/>
      <c r="VJJ194" s="180"/>
      <c r="VJK194" s="180"/>
      <c r="VJL194" s="180"/>
      <c r="VJM194" s="180"/>
      <c r="VJN194" s="180"/>
      <c r="VJO194" s="75"/>
      <c r="VJP194" s="66"/>
      <c r="VJQ194" s="180"/>
      <c r="VJR194" s="180"/>
      <c r="VJS194" s="180"/>
      <c r="VJT194" s="180"/>
      <c r="VJU194" s="180"/>
      <c r="VJV194" s="75"/>
      <c r="VJW194" s="66"/>
      <c r="VJX194" s="180"/>
      <c r="VJY194" s="180"/>
      <c r="VJZ194" s="180"/>
      <c r="VKA194" s="180"/>
      <c r="VKB194" s="180"/>
      <c r="VKC194" s="75"/>
      <c r="VKD194" s="66"/>
      <c r="VKE194" s="180"/>
      <c r="VKF194" s="180"/>
      <c r="VKG194" s="180"/>
      <c r="VKH194" s="180"/>
      <c r="VKI194" s="180"/>
      <c r="VKJ194" s="75"/>
      <c r="VKK194" s="66"/>
      <c r="VKL194" s="180"/>
      <c r="VKM194" s="180"/>
      <c r="VKN194" s="180"/>
      <c r="VKO194" s="180"/>
      <c r="VKP194" s="180"/>
      <c r="VKQ194" s="75"/>
      <c r="VKR194" s="66"/>
      <c r="VKS194" s="180"/>
      <c r="VKT194" s="180"/>
      <c r="VKU194" s="180"/>
      <c r="VKV194" s="180"/>
      <c r="VKW194" s="180"/>
      <c r="VKX194" s="75"/>
      <c r="VKY194" s="66"/>
      <c r="VKZ194" s="180"/>
      <c r="VLA194" s="180"/>
      <c r="VLB194" s="180"/>
      <c r="VLC194" s="180"/>
      <c r="VLD194" s="180"/>
      <c r="VLE194" s="75"/>
      <c r="VLF194" s="66"/>
      <c r="VLG194" s="180"/>
      <c r="VLH194" s="180"/>
      <c r="VLI194" s="180"/>
      <c r="VLJ194" s="180"/>
      <c r="VLK194" s="180"/>
      <c r="VLL194" s="75"/>
      <c r="VLM194" s="66"/>
      <c r="VLN194" s="180"/>
      <c r="VLO194" s="180"/>
      <c r="VLP194" s="180"/>
      <c r="VLQ194" s="180"/>
      <c r="VLR194" s="180"/>
      <c r="VLS194" s="75"/>
      <c r="VLT194" s="66"/>
      <c r="VLU194" s="180"/>
      <c r="VLV194" s="180"/>
      <c r="VLW194" s="180"/>
      <c r="VLX194" s="180"/>
      <c r="VLY194" s="180"/>
      <c r="VLZ194" s="75"/>
      <c r="VMA194" s="66"/>
      <c r="VMB194" s="180"/>
      <c r="VMC194" s="180"/>
      <c r="VMD194" s="180"/>
      <c r="VME194" s="180"/>
      <c r="VMF194" s="180"/>
      <c r="VMG194" s="75"/>
      <c r="VMH194" s="66"/>
      <c r="VMI194" s="180"/>
      <c r="VMJ194" s="180"/>
      <c r="VMK194" s="180"/>
      <c r="VML194" s="180"/>
      <c r="VMM194" s="180"/>
      <c r="VMN194" s="75"/>
      <c r="VMO194" s="66"/>
      <c r="VMP194" s="180"/>
      <c r="VMQ194" s="180"/>
      <c r="VMR194" s="180"/>
      <c r="VMS194" s="180"/>
      <c r="VMT194" s="180"/>
      <c r="VMU194" s="75"/>
      <c r="VMV194" s="66"/>
      <c r="VMW194" s="180"/>
      <c r="VMX194" s="180"/>
      <c r="VMY194" s="180"/>
      <c r="VMZ194" s="180"/>
      <c r="VNA194" s="180"/>
      <c r="VNB194" s="75"/>
      <c r="VNC194" s="66"/>
      <c r="VND194" s="180"/>
      <c r="VNE194" s="180"/>
      <c r="VNF194" s="180"/>
      <c r="VNG194" s="180"/>
      <c r="VNH194" s="180"/>
      <c r="VNI194" s="75"/>
      <c r="VNJ194" s="66"/>
      <c r="VNK194" s="180"/>
      <c r="VNL194" s="180"/>
      <c r="VNM194" s="180"/>
      <c r="VNN194" s="180"/>
      <c r="VNO194" s="180"/>
      <c r="VNP194" s="75"/>
      <c r="VNQ194" s="66"/>
      <c r="VNR194" s="180"/>
      <c r="VNS194" s="180"/>
      <c r="VNT194" s="180"/>
      <c r="VNU194" s="180"/>
      <c r="VNV194" s="180"/>
      <c r="VNW194" s="75"/>
      <c r="VNX194" s="66"/>
      <c r="VNY194" s="180"/>
      <c r="VNZ194" s="180"/>
      <c r="VOA194" s="180"/>
      <c r="VOB194" s="180"/>
      <c r="VOC194" s="180"/>
      <c r="VOD194" s="75"/>
      <c r="VOE194" s="66"/>
      <c r="VOF194" s="180"/>
      <c r="VOG194" s="180"/>
      <c r="VOH194" s="180"/>
      <c r="VOI194" s="180"/>
      <c r="VOJ194" s="180"/>
      <c r="VOK194" s="75"/>
      <c r="VOL194" s="66"/>
      <c r="VOM194" s="180"/>
      <c r="VON194" s="180"/>
      <c r="VOO194" s="180"/>
      <c r="VOP194" s="180"/>
      <c r="VOQ194" s="180"/>
      <c r="VOR194" s="75"/>
      <c r="VOS194" s="66"/>
      <c r="VOT194" s="180"/>
      <c r="VOU194" s="180"/>
      <c r="VOV194" s="180"/>
      <c r="VOW194" s="180"/>
      <c r="VOX194" s="180"/>
      <c r="VOY194" s="75"/>
      <c r="VOZ194" s="66"/>
      <c r="VPA194" s="180"/>
      <c r="VPB194" s="180"/>
      <c r="VPC194" s="180"/>
      <c r="VPD194" s="180"/>
      <c r="VPE194" s="180"/>
      <c r="VPF194" s="75"/>
      <c r="VPG194" s="66"/>
      <c r="VPH194" s="180"/>
      <c r="VPI194" s="180"/>
      <c r="VPJ194" s="180"/>
      <c r="VPK194" s="180"/>
      <c r="VPL194" s="180"/>
      <c r="VPM194" s="75"/>
      <c r="VPN194" s="66"/>
      <c r="VPO194" s="180"/>
      <c r="VPP194" s="180"/>
      <c r="VPQ194" s="180"/>
      <c r="VPR194" s="180"/>
      <c r="VPS194" s="180"/>
      <c r="VPT194" s="75"/>
      <c r="VPU194" s="66"/>
      <c r="VPV194" s="180"/>
      <c r="VPW194" s="180"/>
      <c r="VPX194" s="180"/>
      <c r="VPY194" s="180"/>
      <c r="VPZ194" s="180"/>
      <c r="VQA194" s="75"/>
      <c r="VQB194" s="66"/>
      <c r="VQC194" s="180"/>
      <c r="VQD194" s="180"/>
      <c r="VQE194" s="180"/>
      <c r="VQF194" s="180"/>
      <c r="VQG194" s="180"/>
      <c r="VQH194" s="75"/>
      <c r="VQI194" s="66"/>
      <c r="VQJ194" s="180"/>
      <c r="VQK194" s="180"/>
      <c r="VQL194" s="180"/>
      <c r="VQM194" s="180"/>
      <c r="VQN194" s="180"/>
      <c r="VQO194" s="75"/>
      <c r="VQP194" s="66"/>
      <c r="VQQ194" s="180"/>
      <c r="VQR194" s="180"/>
      <c r="VQS194" s="180"/>
      <c r="VQT194" s="180"/>
      <c r="VQU194" s="180"/>
      <c r="VQV194" s="75"/>
      <c r="VQW194" s="66"/>
      <c r="VQX194" s="180"/>
      <c r="VQY194" s="180"/>
      <c r="VQZ194" s="180"/>
      <c r="VRA194" s="180"/>
      <c r="VRB194" s="180"/>
      <c r="VRC194" s="75"/>
      <c r="VRD194" s="66"/>
      <c r="VRE194" s="180"/>
      <c r="VRF194" s="180"/>
      <c r="VRG194" s="180"/>
      <c r="VRH194" s="180"/>
      <c r="VRI194" s="180"/>
      <c r="VRJ194" s="75"/>
      <c r="VRK194" s="66"/>
      <c r="VRL194" s="180"/>
      <c r="VRM194" s="180"/>
      <c r="VRN194" s="180"/>
      <c r="VRO194" s="180"/>
      <c r="VRP194" s="180"/>
      <c r="VRQ194" s="75"/>
      <c r="VRR194" s="66"/>
      <c r="VRS194" s="180"/>
      <c r="VRT194" s="180"/>
      <c r="VRU194" s="180"/>
      <c r="VRV194" s="180"/>
      <c r="VRW194" s="180"/>
      <c r="VRX194" s="75"/>
      <c r="VRY194" s="66"/>
      <c r="VRZ194" s="180"/>
      <c r="VSA194" s="180"/>
      <c r="VSB194" s="180"/>
      <c r="VSC194" s="180"/>
      <c r="VSD194" s="180"/>
      <c r="VSE194" s="75"/>
      <c r="VSF194" s="66"/>
      <c r="VSG194" s="180"/>
      <c r="VSH194" s="180"/>
      <c r="VSI194" s="180"/>
      <c r="VSJ194" s="180"/>
      <c r="VSK194" s="180"/>
      <c r="VSL194" s="75"/>
      <c r="VSM194" s="66"/>
      <c r="VSN194" s="180"/>
      <c r="VSO194" s="180"/>
      <c r="VSP194" s="180"/>
      <c r="VSQ194" s="180"/>
      <c r="VSR194" s="180"/>
      <c r="VSS194" s="75"/>
      <c r="VST194" s="66"/>
      <c r="VSU194" s="180"/>
      <c r="VSV194" s="180"/>
      <c r="VSW194" s="180"/>
      <c r="VSX194" s="180"/>
      <c r="VSY194" s="180"/>
      <c r="VSZ194" s="75"/>
      <c r="VTA194" s="66"/>
      <c r="VTB194" s="180"/>
      <c r="VTC194" s="180"/>
      <c r="VTD194" s="180"/>
      <c r="VTE194" s="180"/>
      <c r="VTF194" s="180"/>
      <c r="VTG194" s="75"/>
      <c r="VTH194" s="66"/>
      <c r="VTI194" s="180"/>
      <c r="VTJ194" s="180"/>
      <c r="VTK194" s="180"/>
      <c r="VTL194" s="180"/>
      <c r="VTM194" s="180"/>
      <c r="VTN194" s="75"/>
      <c r="VTO194" s="66"/>
      <c r="VTP194" s="180"/>
      <c r="VTQ194" s="180"/>
      <c r="VTR194" s="180"/>
      <c r="VTS194" s="180"/>
      <c r="VTT194" s="180"/>
      <c r="VTU194" s="75"/>
      <c r="VTV194" s="66"/>
      <c r="VTW194" s="180"/>
      <c r="VTX194" s="180"/>
      <c r="VTY194" s="180"/>
      <c r="VTZ194" s="180"/>
      <c r="VUA194" s="180"/>
      <c r="VUB194" s="75"/>
      <c r="VUC194" s="66"/>
      <c r="VUD194" s="180"/>
      <c r="VUE194" s="180"/>
      <c r="VUF194" s="180"/>
      <c r="VUG194" s="180"/>
      <c r="VUH194" s="180"/>
      <c r="VUI194" s="75"/>
      <c r="VUJ194" s="66"/>
      <c r="VUK194" s="180"/>
      <c r="VUL194" s="180"/>
      <c r="VUM194" s="180"/>
      <c r="VUN194" s="180"/>
      <c r="VUO194" s="180"/>
      <c r="VUP194" s="75"/>
      <c r="VUQ194" s="66"/>
      <c r="VUR194" s="180"/>
      <c r="VUS194" s="180"/>
      <c r="VUT194" s="180"/>
      <c r="VUU194" s="180"/>
      <c r="VUV194" s="180"/>
      <c r="VUW194" s="75"/>
      <c r="VUX194" s="66"/>
      <c r="VUY194" s="180"/>
      <c r="VUZ194" s="180"/>
      <c r="VVA194" s="180"/>
      <c r="VVB194" s="180"/>
      <c r="VVC194" s="180"/>
      <c r="VVD194" s="75"/>
      <c r="VVE194" s="66"/>
      <c r="VVF194" s="180"/>
      <c r="VVG194" s="180"/>
      <c r="VVH194" s="180"/>
      <c r="VVI194" s="180"/>
      <c r="VVJ194" s="180"/>
      <c r="VVK194" s="75"/>
      <c r="VVL194" s="66"/>
      <c r="VVM194" s="180"/>
      <c r="VVN194" s="180"/>
      <c r="VVO194" s="180"/>
      <c r="VVP194" s="180"/>
      <c r="VVQ194" s="180"/>
      <c r="VVR194" s="75"/>
      <c r="VVS194" s="66"/>
      <c r="VVT194" s="180"/>
      <c r="VVU194" s="180"/>
      <c r="VVV194" s="180"/>
      <c r="VVW194" s="180"/>
      <c r="VVX194" s="180"/>
      <c r="VVY194" s="75"/>
      <c r="VVZ194" s="66"/>
      <c r="VWA194" s="180"/>
      <c r="VWB194" s="180"/>
      <c r="VWC194" s="180"/>
      <c r="VWD194" s="180"/>
      <c r="VWE194" s="180"/>
      <c r="VWF194" s="75"/>
      <c r="VWG194" s="66"/>
      <c r="VWH194" s="180"/>
      <c r="VWI194" s="180"/>
      <c r="VWJ194" s="180"/>
      <c r="VWK194" s="180"/>
      <c r="VWL194" s="180"/>
      <c r="VWM194" s="75"/>
      <c r="VWN194" s="66"/>
      <c r="VWO194" s="180"/>
      <c r="VWP194" s="180"/>
      <c r="VWQ194" s="180"/>
      <c r="VWR194" s="180"/>
      <c r="VWS194" s="180"/>
      <c r="VWT194" s="75"/>
      <c r="VWU194" s="66"/>
      <c r="VWV194" s="180"/>
      <c r="VWW194" s="180"/>
      <c r="VWX194" s="180"/>
      <c r="VWY194" s="180"/>
      <c r="VWZ194" s="180"/>
      <c r="VXA194" s="75"/>
      <c r="VXB194" s="66"/>
      <c r="VXC194" s="180"/>
      <c r="VXD194" s="180"/>
      <c r="VXE194" s="180"/>
      <c r="VXF194" s="180"/>
      <c r="VXG194" s="180"/>
      <c r="VXH194" s="75"/>
      <c r="VXI194" s="66"/>
      <c r="VXJ194" s="180"/>
      <c r="VXK194" s="180"/>
      <c r="VXL194" s="180"/>
      <c r="VXM194" s="180"/>
      <c r="VXN194" s="180"/>
      <c r="VXO194" s="75"/>
      <c r="VXP194" s="66"/>
      <c r="VXQ194" s="180"/>
      <c r="VXR194" s="180"/>
      <c r="VXS194" s="180"/>
      <c r="VXT194" s="180"/>
      <c r="VXU194" s="180"/>
      <c r="VXV194" s="75"/>
      <c r="VXW194" s="66"/>
      <c r="VXX194" s="180"/>
      <c r="VXY194" s="180"/>
      <c r="VXZ194" s="180"/>
      <c r="VYA194" s="180"/>
      <c r="VYB194" s="180"/>
      <c r="VYC194" s="75"/>
      <c r="VYD194" s="66"/>
      <c r="VYE194" s="180"/>
      <c r="VYF194" s="180"/>
      <c r="VYG194" s="180"/>
      <c r="VYH194" s="180"/>
      <c r="VYI194" s="180"/>
      <c r="VYJ194" s="75"/>
      <c r="VYK194" s="66"/>
      <c r="VYL194" s="180"/>
      <c r="VYM194" s="180"/>
      <c r="VYN194" s="180"/>
      <c r="VYO194" s="180"/>
      <c r="VYP194" s="180"/>
      <c r="VYQ194" s="75"/>
      <c r="VYR194" s="66"/>
      <c r="VYS194" s="180"/>
      <c r="VYT194" s="180"/>
      <c r="VYU194" s="180"/>
      <c r="VYV194" s="180"/>
      <c r="VYW194" s="180"/>
      <c r="VYX194" s="75"/>
      <c r="VYY194" s="66"/>
      <c r="VYZ194" s="180"/>
      <c r="VZA194" s="180"/>
      <c r="VZB194" s="180"/>
      <c r="VZC194" s="180"/>
      <c r="VZD194" s="180"/>
      <c r="VZE194" s="75"/>
      <c r="VZF194" s="66"/>
      <c r="VZG194" s="180"/>
      <c r="VZH194" s="180"/>
      <c r="VZI194" s="180"/>
      <c r="VZJ194" s="180"/>
      <c r="VZK194" s="180"/>
      <c r="VZL194" s="75"/>
      <c r="VZM194" s="66"/>
      <c r="VZN194" s="180"/>
      <c r="VZO194" s="180"/>
      <c r="VZP194" s="180"/>
      <c r="VZQ194" s="180"/>
      <c r="VZR194" s="180"/>
      <c r="VZS194" s="75"/>
      <c r="VZT194" s="66"/>
      <c r="VZU194" s="180"/>
      <c r="VZV194" s="180"/>
      <c r="VZW194" s="180"/>
      <c r="VZX194" s="180"/>
      <c r="VZY194" s="180"/>
      <c r="VZZ194" s="75"/>
      <c r="WAA194" s="66"/>
      <c r="WAB194" s="180"/>
      <c r="WAC194" s="180"/>
      <c r="WAD194" s="180"/>
      <c r="WAE194" s="180"/>
      <c r="WAF194" s="180"/>
      <c r="WAG194" s="75"/>
      <c r="WAH194" s="66"/>
      <c r="WAI194" s="180"/>
      <c r="WAJ194" s="180"/>
      <c r="WAK194" s="180"/>
      <c r="WAL194" s="180"/>
      <c r="WAM194" s="180"/>
      <c r="WAN194" s="75"/>
      <c r="WAO194" s="66"/>
      <c r="WAP194" s="180"/>
      <c r="WAQ194" s="180"/>
      <c r="WAR194" s="180"/>
      <c r="WAS194" s="180"/>
      <c r="WAT194" s="180"/>
      <c r="WAU194" s="75"/>
      <c r="WAV194" s="66"/>
      <c r="WAW194" s="180"/>
      <c r="WAX194" s="180"/>
      <c r="WAY194" s="180"/>
      <c r="WAZ194" s="180"/>
      <c r="WBA194" s="180"/>
      <c r="WBB194" s="75"/>
      <c r="WBC194" s="66"/>
      <c r="WBD194" s="180"/>
      <c r="WBE194" s="180"/>
      <c r="WBF194" s="180"/>
      <c r="WBG194" s="180"/>
      <c r="WBH194" s="180"/>
      <c r="WBI194" s="75"/>
      <c r="WBJ194" s="66"/>
      <c r="WBK194" s="180"/>
      <c r="WBL194" s="180"/>
      <c r="WBM194" s="180"/>
      <c r="WBN194" s="180"/>
      <c r="WBO194" s="180"/>
      <c r="WBP194" s="75"/>
      <c r="WBQ194" s="66"/>
      <c r="WBR194" s="180"/>
      <c r="WBS194" s="180"/>
      <c r="WBT194" s="180"/>
      <c r="WBU194" s="180"/>
      <c r="WBV194" s="180"/>
      <c r="WBW194" s="75"/>
      <c r="WBX194" s="66"/>
      <c r="WBY194" s="180"/>
      <c r="WBZ194" s="180"/>
      <c r="WCA194" s="180"/>
      <c r="WCB194" s="180"/>
      <c r="WCC194" s="180"/>
      <c r="WCD194" s="75"/>
      <c r="WCE194" s="66"/>
      <c r="WCF194" s="180"/>
      <c r="WCG194" s="180"/>
      <c r="WCH194" s="180"/>
      <c r="WCI194" s="180"/>
      <c r="WCJ194" s="180"/>
      <c r="WCK194" s="75"/>
      <c r="WCL194" s="66"/>
      <c r="WCM194" s="180"/>
      <c r="WCN194" s="180"/>
      <c r="WCO194" s="180"/>
      <c r="WCP194" s="180"/>
      <c r="WCQ194" s="180"/>
      <c r="WCR194" s="75"/>
      <c r="WCS194" s="66"/>
      <c r="WCT194" s="180"/>
      <c r="WCU194" s="180"/>
      <c r="WCV194" s="180"/>
      <c r="WCW194" s="180"/>
      <c r="WCX194" s="180"/>
      <c r="WCY194" s="75"/>
      <c r="WCZ194" s="66"/>
      <c r="WDA194" s="180"/>
      <c r="WDB194" s="180"/>
      <c r="WDC194" s="180"/>
      <c r="WDD194" s="180"/>
      <c r="WDE194" s="180"/>
      <c r="WDF194" s="75"/>
      <c r="WDG194" s="66"/>
      <c r="WDH194" s="180"/>
      <c r="WDI194" s="180"/>
      <c r="WDJ194" s="180"/>
      <c r="WDK194" s="180"/>
      <c r="WDL194" s="180"/>
      <c r="WDM194" s="75"/>
      <c r="WDN194" s="66"/>
      <c r="WDO194" s="180"/>
      <c r="WDP194" s="180"/>
      <c r="WDQ194" s="180"/>
      <c r="WDR194" s="180"/>
      <c r="WDS194" s="180"/>
      <c r="WDT194" s="75"/>
      <c r="WDU194" s="66"/>
      <c r="WDV194" s="180"/>
      <c r="WDW194" s="180"/>
      <c r="WDX194" s="180"/>
      <c r="WDY194" s="180"/>
      <c r="WDZ194" s="180"/>
      <c r="WEA194" s="75"/>
      <c r="WEB194" s="66"/>
      <c r="WEC194" s="180"/>
      <c r="WED194" s="180"/>
      <c r="WEE194" s="180"/>
      <c r="WEF194" s="180"/>
      <c r="WEG194" s="180"/>
      <c r="WEH194" s="75"/>
      <c r="WEI194" s="66"/>
      <c r="WEJ194" s="180"/>
      <c r="WEK194" s="180"/>
      <c r="WEL194" s="180"/>
      <c r="WEM194" s="180"/>
      <c r="WEN194" s="180"/>
      <c r="WEO194" s="75"/>
      <c r="WEP194" s="66"/>
      <c r="WEQ194" s="180"/>
      <c r="WER194" s="180"/>
      <c r="WES194" s="180"/>
      <c r="WET194" s="180"/>
      <c r="WEU194" s="180"/>
      <c r="WEV194" s="75"/>
      <c r="WEW194" s="66"/>
      <c r="WEX194" s="180"/>
      <c r="WEY194" s="180"/>
      <c r="WEZ194" s="180"/>
      <c r="WFA194" s="180"/>
      <c r="WFB194" s="180"/>
      <c r="WFC194" s="75"/>
      <c r="WFD194" s="66"/>
      <c r="WFE194" s="180"/>
      <c r="WFF194" s="180"/>
      <c r="WFG194" s="180"/>
      <c r="WFH194" s="180"/>
      <c r="WFI194" s="180"/>
      <c r="WFJ194" s="75"/>
      <c r="WFK194" s="66"/>
      <c r="WFL194" s="180"/>
      <c r="WFM194" s="180"/>
      <c r="WFN194" s="180"/>
      <c r="WFO194" s="180"/>
      <c r="WFP194" s="180"/>
      <c r="WFQ194" s="75"/>
      <c r="WFR194" s="66"/>
      <c r="WFS194" s="180"/>
      <c r="WFT194" s="180"/>
      <c r="WFU194" s="180"/>
      <c r="WFV194" s="180"/>
      <c r="WFW194" s="180"/>
      <c r="WFX194" s="75"/>
      <c r="WFY194" s="66"/>
      <c r="WFZ194" s="180"/>
      <c r="WGA194" s="180"/>
      <c r="WGB194" s="180"/>
      <c r="WGC194" s="180"/>
      <c r="WGD194" s="180"/>
      <c r="WGE194" s="75"/>
      <c r="WGF194" s="66"/>
      <c r="WGG194" s="180"/>
      <c r="WGH194" s="180"/>
      <c r="WGI194" s="180"/>
      <c r="WGJ194" s="180"/>
      <c r="WGK194" s="180"/>
      <c r="WGL194" s="75"/>
      <c r="WGM194" s="66"/>
      <c r="WGN194" s="180"/>
      <c r="WGO194" s="180"/>
      <c r="WGP194" s="180"/>
      <c r="WGQ194" s="180"/>
      <c r="WGR194" s="180"/>
      <c r="WGS194" s="75"/>
      <c r="WGT194" s="66"/>
      <c r="WGU194" s="180"/>
      <c r="WGV194" s="180"/>
      <c r="WGW194" s="180"/>
      <c r="WGX194" s="180"/>
      <c r="WGY194" s="180"/>
      <c r="WGZ194" s="75"/>
      <c r="WHA194" s="66"/>
      <c r="WHB194" s="180"/>
      <c r="WHC194" s="180"/>
      <c r="WHD194" s="180"/>
      <c r="WHE194" s="180"/>
      <c r="WHF194" s="180"/>
      <c r="WHG194" s="75"/>
      <c r="WHH194" s="66"/>
      <c r="WHI194" s="180"/>
      <c r="WHJ194" s="180"/>
      <c r="WHK194" s="180"/>
      <c r="WHL194" s="180"/>
      <c r="WHM194" s="180"/>
      <c r="WHN194" s="75"/>
      <c r="WHO194" s="66"/>
      <c r="WHP194" s="180"/>
      <c r="WHQ194" s="180"/>
      <c r="WHR194" s="180"/>
      <c r="WHS194" s="180"/>
      <c r="WHT194" s="180"/>
      <c r="WHU194" s="75"/>
      <c r="WHV194" s="66"/>
      <c r="WHW194" s="180"/>
      <c r="WHX194" s="180"/>
      <c r="WHY194" s="180"/>
      <c r="WHZ194" s="180"/>
      <c r="WIA194" s="180"/>
      <c r="WIB194" s="75"/>
      <c r="WIC194" s="66"/>
      <c r="WID194" s="180"/>
      <c r="WIE194" s="180"/>
      <c r="WIF194" s="180"/>
      <c r="WIG194" s="180"/>
      <c r="WIH194" s="180"/>
      <c r="WII194" s="75"/>
      <c r="WIJ194" s="66"/>
      <c r="WIK194" s="180"/>
      <c r="WIL194" s="180"/>
      <c r="WIM194" s="180"/>
      <c r="WIN194" s="180"/>
      <c r="WIO194" s="180"/>
      <c r="WIP194" s="75"/>
      <c r="WIQ194" s="66"/>
      <c r="WIR194" s="180"/>
      <c r="WIS194" s="180"/>
      <c r="WIT194" s="180"/>
      <c r="WIU194" s="180"/>
      <c r="WIV194" s="180"/>
      <c r="WIW194" s="75"/>
      <c r="WIX194" s="66"/>
      <c r="WIY194" s="180"/>
      <c r="WIZ194" s="180"/>
      <c r="WJA194" s="180"/>
      <c r="WJB194" s="180"/>
      <c r="WJC194" s="180"/>
      <c r="WJD194" s="75"/>
      <c r="WJE194" s="66"/>
      <c r="WJF194" s="180"/>
      <c r="WJG194" s="180"/>
      <c r="WJH194" s="180"/>
      <c r="WJI194" s="180"/>
      <c r="WJJ194" s="180"/>
      <c r="WJK194" s="75"/>
      <c r="WJL194" s="66"/>
      <c r="WJM194" s="180"/>
      <c r="WJN194" s="180"/>
      <c r="WJO194" s="180"/>
      <c r="WJP194" s="180"/>
      <c r="WJQ194" s="180"/>
      <c r="WJR194" s="75"/>
      <c r="WJS194" s="66"/>
      <c r="WJT194" s="180"/>
      <c r="WJU194" s="180"/>
      <c r="WJV194" s="180"/>
      <c r="WJW194" s="180"/>
      <c r="WJX194" s="180"/>
      <c r="WJY194" s="75"/>
      <c r="WJZ194" s="66"/>
      <c r="WKA194" s="180"/>
      <c r="WKB194" s="180"/>
      <c r="WKC194" s="180"/>
      <c r="WKD194" s="180"/>
      <c r="WKE194" s="180"/>
      <c r="WKF194" s="75"/>
      <c r="WKG194" s="66"/>
      <c r="WKH194" s="180"/>
      <c r="WKI194" s="180"/>
      <c r="WKJ194" s="180"/>
      <c r="WKK194" s="180"/>
      <c r="WKL194" s="180"/>
      <c r="WKM194" s="75"/>
      <c r="WKN194" s="66"/>
      <c r="WKO194" s="180"/>
      <c r="WKP194" s="180"/>
      <c r="WKQ194" s="180"/>
      <c r="WKR194" s="180"/>
      <c r="WKS194" s="180"/>
      <c r="WKT194" s="75"/>
      <c r="WKU194" s="66"/>
      <c r="WKV194" s="180"/>
      <c r="WKW194" s="180"/>
      <c r="WKX194" s="180"/>
      <c r="WKY194" s="180"/>
      <c r="WKZ194" s="180"/>
      <c r="WLA194" s="75"/>
      <c r="WLB194" s="66"/>
      <c r="WLC194" s="180"/>
      <c r="WLD194" s="180"/>
      <c r="WLE194" s="180"/>
      <c r="WLF194" s="180"/>
      <c r="WLG194" s="180"/>
      <c r="WLH194" s="75"/>
      <c r="WLI194" s="66"/>
      <c r="WLJ194" s="180"/>
      <c r="WLK194" s="180"/>
      <c r="WLL194" s="180"/>
      <c r="WLM194" s="180"/>
      <c r="WLN194" s="180"/>
      <c r="WLO194" s="75"/>
      <c r="WLP194" s="66"/>
      <c r="WLQ194" s="180"/>
      <c r="WLR194" s="180"/>
      <c r="WLS194" s="180"/>
      <c r="WLT194" s="180"/>
      <c r="WLU194" s="180"/>
      <c r="WLV194" s="75"/>
      <c r="WLW194" s="66"/>
      <c r="WLX194" s="180"/>
      <c r="WLY194" s="180"/>
      <c r="WLZ194" s="180"/>
      <c r="WMA194" s="180"/>
      <c r="WMB194" s="180"/>
      <c r="WMC194" s="75"/>
      <c r="WMD194" s="66"/>
      <c r="WME194" s="180"/>
      <c r="WMF194" s="180"/>
      <c r="WMG194" s="180"/>
      <c r="WMH194" s="180"/>
      <c r="WMI194" s="180"/>
      <c r="WMJ194" s="75"/>
      <c r="WMK194" s="66"/>
      <c r="WML194" s="180"/>
      <c r="WMM194" s="180"/>
      <c r="WMN194" s="180"/>
      <c r="WMO194" s="180"/>
      <c r="WMP194" s="180"/>
      <c r="WMQ194" s="75"/>
      <c r="WMR194" s="66"/>
      <c r="WMS194" s="180"/>
      <c r="WMT194" s="180"/>
      <c r="WMU194" s="180"/>
      <c r="WMV194" s="180"/>
      <c r="WMW194" s="180"/>
      <c r="WMX194" s="75"/>
      <c r="WMY194" s="66"/>
      <c r="WMZ194" s="180"/>
      <c r="WNA194" s="180"/>
      <c r="WNB194" s="180"/>
      <c r="WNC194" s="180"/>
      <c r="WND194" s="180"/>
      <c r="WNE194" s="75"/>
      <c r="WNF194" s="66"/>
      <c r="WNG194" s="180"/>
      <c r="WNH194" s="180"/>
      <c r="WNI194" s="180"/>
      <c r="WNJ194" s="180"/>
      <c r="WNK194" s="180"/>
      <c r="WNL194" s="75"/>
      <c r="WNM194" s="66"/>
      <c r="WNN194" s="180"/>
      <c r="WNO194" s="180"/>
      <c r="WNP194" s="180"/>
      <c r="WNQ194" s="180"/>
      <c r="WNR194" s="180"/>
      <c r="WNS194" s="75"/>
      <c r="WNT194" s="66"/>
      <c r="WNU194" s="180"/>
      <c r="WNV194" s="180"/>
      <c r="WNW194" s="180"/>
      <c r="WNX194" s="180"/>
      <c r="WNY194" s="180"/>
      <c r="WNZ194" s="75"/>
      <c r="WOA194" s="66"/>
      <c r="WOB194" s="180"/>
      <c r="WOC194" s="180"/>
      <c r="WOD194" s="180"/>
      <c r="WOE194" s="180"/>
      <c r="WOF194" s="180"/>
      <c r="WOG194" s="75"/>
      <c r="WOH194" s="66"/>
      <c r="WOI194" s="180"/>
      <c r="WOJ194" s="180"/>
      <c r="WOK194" s="180"/>
      <c r="WOL194" s="180"/>
      <c r="WOM194" s="180"/>
      <c r="WON194" s="75"/>
      <c r="WOO194" s="66"/>
      <c r="WOP194" s="180"/>
      <c r="WOQ194" s="180"/>
      <c r="WOR194" s="180"/>
      <c r="WOS194" s="180"/>
      <c r="WOT194" s="180"/>
      <c r="WOU194" s="75"/>
      <c r="WOV194" s="66"/>
      <c r="WOW194" s="180"/>
      <c r="WOX194" s="180"/>
      <c r="WOY194" s="180"/>
      <c r="WOZ194" s="180"/>
      <c r="WPA194" s="180"/>
      <c r="WPB194" s="75"/>
      <c r="WPC194" s="66"/>
      <c r="WPD194" s="180"/>
      <c r="WPE194" s="180"/>
      <c r="WPF194" s="180"/>
      <c r="WPG194" s="180"/>
      <c r="WPH194" s="180"/>
      <c r="WPI194" s="75"/>
      <c r="WPJ194" s="66"/>
      <c r="WPK194" s="180"/>
      <c r="WPL194" s="180"/>
      <c r="WPM194" s="180"/>
      <c r="WPN194" s="180"/>
      <c r="WPO194" s="180"/>
      <c r="WPP194" s="75"/>
      <c r="WPQ194" s="66"/>
      <c r="WPR194" s="180"/>
      <c r="WPS194" s="180"/>
      <c r="WPT194" s="180"/>
      <c r="WPU194" s="180"/>
      <c r="WPV194" s="180"/>
      <c r="WPW194" s="75"/>
      <c r="WPX194" s="66"/>
      <c r="WPY194" s="180"/>
      <c r="WPZ194" s="180"/>
      <c r="WQA194" s="180"/>
      <c r="WQB194" s="180"/>
      <c r="WQC194" s="180"/>
      <c r="WQD194" s="75"/>
      <c r="WQE194" s="66"/>
      <c r="WQF194" s="180"/>
      <c r="WQG194" s="180"/>
      <c r="WQH194" s="180"/>
      <c r="WQI194" s="180"/>
      <c r="WQJ194" s="180"/>
      <c r="WQK194" s="75"/>
      <c r="WQL194" s="66"/>
      <c r="WQM194" s="180"/>
      <c r="WQN194" s="180"/>
      <c r="WQO194" s="180"/>
      <c r="WQP194" s="180"/>
      <c r="WQQ194" s="180"/>
      <c r="WQR194" s="75"/>
      <c r="WQS194" s="66"/>
      <c r="WQT194" s="180"/>
      <c r="WQU194" s="180"/>
      <c r="WQV194" s="180"/>
      <c r="WQW194" s="180"/>
      <c r="WQX194" s="180"/>
      <c r="WQY194" s="75"/>
      <c r="WQZ194" s="66"/>
      <c r="WRA194" s="180"/>
      <c r="WRB194" s="180"/>
      <c r="WRC194" s="180"/>
      <c r="WRD194" s="180"/>
      <c r="WRE194" s="180"/>
      <c r="WRF194" s="75"/>
      <c r="WRG194" s="66"/>
      <c r="WRH194" s="180"/>
      <c r="WRI194" s="180"/>
      <c r="WRJ194" s="180"/>
      <c r="WRK194" s="180"/>
      <c r="WRL194" s="180"/>
      <c r="WRM194" s="75"/>
      <c r="WRN194" s="66"/>
      <c r="WRO194" s="180"/>
      <c r="WRP194" s="180"/>
      <c r="WRQ194" s="180"/>
      <c r="WRR194" s="180"/>
      <c r="WRS194" s="180"/>
      <c r="WRT194" s="75"/>
      <c r="WRU194" s="66"/>
      <c r="WRV194" s="180"/>
      <c r="WRW194" s="180"/>
      <c r="WRX194" s="180"/>
      <c r="WRY194" s="180"/>
      <c r="WRZ194" s="180"/>
      <c r="WSA194" s="75"/>
      <c r="WSB194" s="66"/>
      <c r="WSC194" s="180"/>
      <c r="WSD194" s="180"/>
      <c r="WSE194" s="180"/>
      <c r="WSF194" s="180"/>
      <c r="WSG194" s="180"/>
      <c r="WSH194" s="75"/>
      <c r="WSI194" s="66"/>
      <c r="WSJ194" s="180"/>
      <c r="WSK194" s="180"/>
      <c r="WSL194" s="180"/>
      <c r="WSM194" s="180"/>
      <c r="WSN194" s="180"/>
      <c r="WSO194" s="75"/>
      <c r="WSP194" s="66"/>
      <c r="WSQ194" s="180"/>
      <c r="WSR194" s="180"/>
      <c r="WSS194" s="180"/>
      <c r="WST194" s="180"/>
      <c r="WSU194" s="180"/>
      <c r="WSV194" s="75"/>
      <c r="WSW194" s="66"/>
      <c r="WSX194" s="180"/>
      <c r="WSY194" s="180"/>
      <c r="WSZ194" s="180"/>
      <c r="WTA194" s="180"/>
      <c r="WTB194" s="180"/>
      <c r="WTC194" s="75"/>
      <c r="WTD194" s="66"/>
      <c r="WTE194" s="180"/>
      <c r="WTF194" s="180"/>
      <c r="WTG194" s="180"/>
      <c r="WTH194" s="180"/>
      <c r="WTI194" s="180"/>
      <c r="WTJ194" s="75"/>
      <c r="WTK194" s="66"/>
      <c r="WTL194" s="180"/>
      <c r="WTM194" s="180"/>
      <c r="WTN194" s="180"/>
      <c r="WTO194" s="180"/>
      <c r="WTP194" s="180"/>
      <c r="WTQ194" s="75"/>
      <c r="WTR194" s="66"/>
      <c r="WTS194" s="180"/>
      <c r="WTT194" s="180"/>
      <c r="WTU194" s="180"/>
      <c r="WTV194" s="180"/>
      <c r="WTW194" s="180"/>
      <c r="WTX194" s="75"/>
      <c r="WTY194" s="66"/>
      <c r="WTZ194" s="180"/>
      <c r="WUA194" s="180"/>
      <c r="WUB194" s="180"/>
      <c r="WUC194" s="180"/>
      <c r="WUD194" s="180"/>
      <c r="WUE194" s="75"/>
      <c r="WUF194" s="66"/>
      <c r="WUG194" s="180"/>
      <c r="WUH194" s="180"/>
      <c r="WUI194" s="180"/>
      <c r="WUJ194" s="180"/>
      <c r="WUK194" s="180"/>
      <c r="WUL194" s="75"/>
      <c r="WUM194" s="66"/>
      <c r="WUN194" s="180"/>
      <c r="WUO194" s="180"/>
      <c r="WUP194" s="180"/>
      <c r="WUQ194" s="180"/>
      <c r="WUR194" s="180"/>
      <c r="WUS194" s="75"/>
      <c r="WUT194" s="66"/>
      <c r="WUU194" s="180"/>
      <c r="WUV194" s="180"/>
      <c r="WUW194" s="180"/>
      <c r="WUX194" s="180"/>
      <c r="WUY194" s="180"/>
      <c r="WUZ194" s="75"/>
      <c r="WVA194" s="66"/>
      <c r="WVB194" s="180"/>
      <c r="WVC194" s="180"/>
      <c r="WVD194" s="180"/>
      <c r="WVE194" s="180"/>
      <c r="WVF194" s="180"/>
      <c r="WVG194" s="75"/>
      <c r="WVH194" s="66"/>
      <c r="WVI194" s="180"/>
      <c r="WVJ194" s="180"/>
      <c r="WVK194" s="180"/>
      <c r="WVL194" s="180"/>
      <c r="WVM194" s="180"/>
      <c r="WVN194" s="75"/>
      <c r="WVO194" s="66"/>
      <c r="WVP194" s="180"/>
      <c r="WVQ194" s="180"/>
      <c r="WVR194" s="180"/>
      <c r="WVS194" s="180"/>
      <c r="WVT194" s="180"/>
      <c r="WVU194" s="75"/>
      <c r="WVV194" s="66"/>
      <c r="WVW194" s="180"/>
      <c r="WVX194" s="180"/>
      <c r="WVY194" s="180"/>
      <c r="WVZ194" s="180"/>
      <c r="WWA194" s="180"/>
      <c r="WWB194" s="75"/>
      <c r="WWC194" s="66"/>
      <c r="WWD194" s="180"/>
      <c r="WWE194" s="180"/>
      <c r="WWF194" s="180"/>
      <c r="WWG194" s="180"/>
      <c r="WWH194" s="180"/>
      <c r="WWI194" s="75"/>
      <c r="WWJ194" s="66"/>
      <c r="WWK194" s="180"/>
      <c r="WWL194" s="180"/>
      <c r="WWM194" s="180"/>
      <c r="WWN194" s="180"/>
      <c r="WWO194" s="180"/>
      <c r="WWP194" s="75"/>
      <c r="WWQ194" s="66"/>
      <c r="WWR194" s="180"/>
      <c r="WWS194" s="180"/>
      <c r="WWT194" s="180"/>
      <c r="WWU194" s="180"/>
      <c r="WWV194" s="180"/>
      <c r="WWW194" s="75"/>
      <c r="WWX194" s="66"/>
      <c r="WWY194" s="180"/>
      <c r="WWZ194" s="180"/>
      <c r="WXA194" s="180"/>
      <c r="WXB194" s="180"/>
      <c r="WXC194" s="180"/>
      <c r="WXD194" s="75"/>
      <c r="WXE194" s="66"/>
      <c r="WXF194" s="180"/>
      <c r="WXG194" s="180"/>
      <c r="WXH194" s="180"/>
      <c r="WXI194" s="180"/>
      <c r="WXJ194" s="180"/>
      <c r="WXK194" s="75"/>
      <c r="WXL194" s="66"/>
      <c r="WXM194" s="180"/>
      <c r="WXN194" s="180"/>
      <c r="WXO194" s="180"/>
      <c r="WXP194" s="180"/>
      <c r="WXQ194" s="180"/>
      <c r="WXR194" s="75"/>
      <c r="WXS194" s="66"/>
      <c r="WXT194" s="180"/>
      <c r="WXU194" s="180"/>
      <c r="WXV194" s="180"/>
      <c r="WXW194" s="180"/>
      <c r="WXX194" s="180"/>
      <c r="WXY194" s="75"/>
      <c r="WXZ194" s="66"/>
      <c r="WYA194" s="180"/>
      <c r="WYB194" s="180"/>
      <c r="WYC194" s="180"/>
      <c r="WYD194" s="180"/>
      <c r="WYE194" s="180"/>
      <c r="WYF194" s="75"/>
      <c r="WYG194" s="66"/>
      <c r="WYH194" s="180"/>
      <c r="WYI194" s="180"/>
      <c r="WYJ194" s="180"/>
      <c r="WYK194" s="180"/>
      <c r="WYL194" s="180"/>
      <c r="WYM194" s="75"/>
      <c r="WYN194" s="66"/>
      <c r="WYO194" s="180"/>
      <c r="WYP194" s="180"/>
      <c r="WYQ194" s="180"/>
      <c r="WYR194" s="180"/>
      <c r="WYS194" s="180"/>
      <c r="WYT194" s="75"/>
      <c r="WYU194" s="66"/>
      <c r="WYV194" s="180"/>
      <c r="WYW194" s="180"/>
      <c r="WYX194" s="180"/>
      <c r="WYY194" s="180"/>
      <c r="WYZ194" s="180"/>
      <c r="WZA194" s="75"/>
      <c r="WZB194" s="66"/>
      <c r="WZC194" s="180"/>
      <c r="WZD194" s="180"/>
      <c r="WZE194" s="180"/>
      <c r="WZF194" s="180"/>
      <c r="WZG194" s="180"/>
      <c r="WZH194" s="75"/>
      <c r="WZI194" s="66"/>
      <c r="WZJ194" s="180"/>
      <c r="WZK194" s="180"/>
      <c r="WZL194" s="180"/>
      <c r="WZM194" s="180"/>
      <c r="WZN194" s="180"/>
      <c r="WZO194" s="75"/>
      <c r="WZP194" s="66"/>
      <c r="WZQ194" s="180"/>
      <c r="WZR194" s="180"/>
      <c r="WZS194" s="180"/>
      <c r="WZT194" s="180"/>
      <c r="WZU194" s="180"/>
      <c r="WZV194" s="75"/>
      <c r="WZW194" s="66"/>
      <c r="WZX194" s="180"/>
      <c r="WZY194" s="180"/>
      <c r="WZZ194" s="180"/>
      <c r="XAA194" s="180"/>
      <c r="XAB194" s="180"/>
      <c r="XAC194" s="75"/>
      <c r="XAD194" s="66"/>
      <c r="XAE194" s="180"/>
      <c r="XAF194" s="180"/>
      <c r="XAG194" s="180"/>
      <c r="XAH194" s="180"/>
      <c r="XAI194" s="180"/>
      <c r="XAJ194" s="75"/>
      <c r="XAK194" s="66"/>
      <c r="XAL194" s="180"/>
      <c r="XAM194" s="180"/>
      <c r="XAN194" s="180"/>
      <c r="XAO194" s="180"/>
      <c r="XAP194" s="180"/>
      <c r="XAQ194" s="75"/>
      <c r="XAR194" s="66"/>
      <c r="XAS194" s="180"/>
      <c r="XAT194" s="180"/>
      <c r="XAU194" s="180"/>
      <c r="XAV194" s="180"/>
      <c r="XAW194" s="180"/>
      <c r="XAX194" s="75"/>
      <c r="XAY194" s="66"/>
      <c r="XAZ194" s="180"/>
      <c r="XBA194" s="180"/>
      <c r="XBB194" s="180"/>
      <c r="XBC194" s="180"/>
      <c r="XBD194" s="180"/>
      <c r="XBE194" s="75"/>
      <c r="XBF194" s="66"/>
      <c r="XBG194" s="180"/>
      <c r="XBH194" s="180"/>
      <c r="XBI194" s="180"/>
      <c r="XBJ194" s="180"/>
      <c r="XBK194" s="180"/>
      <c r="XBL194" s="75"/>
      <c r="XBM194" s="66"/>
      <c r="XBN194" s="180"/>
      <c r="XBO194" s="180"/>
      <c r="XBP194" s="180"/>
      <c r="XBQ194" s="180"/>
      <c r="XBR194" s="180"/>
      <c r="XBS194" s="75"/>
      <c r="XBT194" s="66"/>
      <c r="XBU194" s="180"/>
      <c r="XBV194" s="180"/>
      <c r="XBW194" s="180"/>
      <c r="XBX194" s="180"/>
      <c r="XBY194" s="180"/>
      <c r="XBZ194" s="75"/>
      <c r="XCA194" s="66"/>
      <c r="XCB194" s="180"/>
      <c r="XCC194" s="180"/>
      <c r="XCD194" s="180"/>
      <c r="XCE194" s="180"/>
      <c r="XCF194" s="180"/>
      <c r="XCG194" s="75"/>
      <c r="XCH194" s="66"/>
      <c r="XCI194" s="180"/>
      <c r="XCJ194" s="180"/>
      <c r="XCK194" s="180"/>
      <c r="XCL194" s="180"/>
      <c r="XCM194" s="180"/>
      <c r="XCN194" s="75"/>
      <c r="XCO194" s="66"/>
      <c r="XCP194" s="180"/>
      <c r="XCQ194" s="180"/>
      <c r="XCR194" s="180"/>
      <c r="XCS194" s="180"/>
      <c r="XCT194" s="180"/>
      <c r="XCU194" s="75"/>
      <c r="XCV194" s="66"/>
      <c r="XCW194" s="180"/>
      <c r="XCX194" s="180"/>
      <c r="XCY194" s="180"/>
      <c r="XCZ194" s="180"/>
      <c r="XDA194" s="180"/>
      <c r="XDB194" s="75"/>
      <c r="XDC194" s="66"/>
      <c r="XDD194" s="180"/>
      <c r="XDE194" s="180"/>
      <c r="XDF194" s="180"/>
      <c r="XDG194" s="180"/>
      <c r="XDH194" s="180"/>
      <c r="XDI194" s="75"/>
      <c r="XDJ194" s="66"/>
      <c r="XDK194" s="180"/>
      <c r="XDL194" s="180"/>
      <c r="XDM194" s="180"/>
      <c r="XDN194" s="180"/>
      <c r="XDO194" s="180"/>
      <c r="XDP194" s="75"/>
      <c r="XDQ194" s="66"/>
      <c r="XDR194" s="180"/>
      <c r="XDS194" s="180"/>
      <c r="XDT194" s="180"/>
      <c r="XDU194" s="180"/>
      <c r="XDV194" s="180"/>
      <c r="XDW194" s="75"/>
      <c r="XDX194" s="66"/>
      <c r="XDY194" s="180"/>
      <c r="XDZ194" s="180"/>
      <c r="XEA194" s="180"/>
      <c r="XEB194" s="180"/>
      <c r="XEC194" s="180"/>
      <c r="XED194" s="75"/>
      <c r="XEE194" s="66"/>
      <c r="XEF194" s="180"/>
      <c r="XEG194" s="180"/>
      <c r="XEH194" s="180"/>
      <c r="XEI194" s="180"/>
      <c r="XEJ194" s="180"/>
      <c r="XEK194" s="75"/>
      <c r="XEL194" s="66"/>
      <c r="XEM194" s="180"/>
      <c r="XEN194" s="180"/>
      <c r="XEO194" s="180"/>
      <c r="XEP194" s="180"/>
      <c r="XEQ194" s="180"/>
      <c r="XER194" s="75"/>
      <c r="XES194" s="66"/>
      <c r="XET194" s="180"/>
      <c r="XEU194" s="180"/>
    </row>
    <row r="195" spans="1:16375" ht="15" customHeight="1" outlineLevel="1" x14ac:dyDescent="0.2">
      <c r="B195" s="75">
        <v>2018</v>
      </c>
      <c r="C195" s="71"/>
      <c r="D195" s="76">
        <v>37</v>
      </c>
      <c r="E195" s="76"/>
      <c r="F195" s="180">
        <v>21</v>
      </c>
      <c r="G195" s="76"/>
      <c r="H195" s="180">
        <v>16</v>
      </c>
      <c r="I195" s="76"/>
    </row>
    <row r="196" spans="1:16375" ht="15" customHeight="1" outlineLevel="1" x14ac:dyDescent="0.2">
      <c r="B196" s="75">
        <v>2017</v>
      </c>
      <c r="C196" s="71"/>
      <c r="D196" s="76">
        <v>35</v>
      </c>
      <c r="E196" s="76" t="s">
        <v>50</v>
      </c>
      <c r="F196" s="76">
        <v>18</v>
      </c>
      <c r="G196" s="76" t="s">
        <v>50</v>
      </c>
      <c r="H196" s="76">
        <v>17</v>
      </c>
      <c r="I196" s="76" t="s">
        <v>50</v>
      </c>
    </row>
    <row r="197" spans="1:16375" ht="15" customHeight="1" outlineLevel="1" x14ac:dyDescent="0.2">
      <c r="B197" s="44">
        <v>2016</v>
      </c>
      <c r="C197" s="71"/>
      <c r="D197" s="177">
        <v>33</v>
      </c>
      <c r="E197" s="177" t="s">
        <v>50</v>
      </c>
      <c r="F197" s="179">
        <v>12</v>
      </c>
      <c r="G197" s="177" t="s">
        <v>50</v>
      </c>
      <c r="H197" s="177">
        <v>21</v>
      </c>
      <c r="I197" s="177" t="s">
        <v>50</v>
      </c>
    </row>
    <row r="198" spans="1:16375" ht="15" customHeight="1" outlineLevel="1" x14ac:dyDescent="0.2">
      <c r="B198" s="44">
        <v>2015</v>
      </c>
      <c r="C198" s="71"/>
      <c r="D198" s="177">
        <v>32</v>
      </c>
      <c r="E198" s="177" t="s">
        <v>50</v>
      </c>
      <c r="F198" s="177">
        <v>12</v>
      </c>
      <c r="G198" s="177" t="s">
        <v>50</v>
      </c>
      <c r="H198" s="177">
        <v>20</v>
      </c>
      <c r="I198" s="177" t="s">
        <v>50</v>
      </c>
    </row>
    <row r="199" spans="1:16375" ht="15" customHeight="1" outlineLevel="1" x14ac:dyDescent="0.2">
      <c r="B199" s="228" t="s">
        <v>25</v>
      </c>
      <c r="C199" s="71"/>
      <c r="D199" s="76"/>
      <c r="E199" s="76"/>
      <c r="F199" s="76"/>
      <c r="G199" s="76"/>
      <c r="H199" s="76"/>
      <c r="I199" s="76"/>
    </row>
    <row r="200" spans="1:16375" ht="15" customHeight="1" outlineLevel="1" x14ac:dyDescent="0.2">
      <c r="B200" s="75">
        <v>2020</v>
      </c>
      <c r="C200" s="71"/>
      <c r="D200" s="76">
        <v>429</v>
      </c>
      <c r="E200" s="180"/>
      <c r="F200" s="76">
        <v>345</v>
      </c>
      <c r="G200" s="180"/>
      <c r="H200" s="76">
        <v>84</v>
      </c>
      <c r="I200" s="76"/>
    </row>
    <row r="201" spans="1:16375" ht="15" customHeight="1" outlineLevel="1" x14ac:dyDescent="0.2">
      <c r="A201" s="75"/>
      <c r="B201" s="75">
        <v>2019</v>
      </c>
      <c r="C201" s="71"/>
      <c r="D201" s="180">
        <v>482</v>
      </c>
      <c r="E201" s="180"/>
      <c r="F201" s="180">
        <v>390</v>
      </c>
      <c r="G201" s="180"/>
      <c r="H201" s="180">
        <v>92</v>
      </c>
      <c r="I201" s="66"/>
      <c r="J201" s="180"/>
      <c r="K201" s="180"/>
      <c r="L201" s="180"/>
      <c r="M201" s="75"/>
      <c r="N201" s="66"/>
      <c r="O201" s="180"/>
      <c r="P201" s="180"/>
      <c r="Q201" s="180"/>
      <c r="R201" s="180"/>
      <c r="S201" s="180"/>
      <c r="T201" s="75"/>
      <c r="U201" s="66"/>
      <c r="V201" s="180"/>
      <c r="W201" s="180"/>
      <c r="X201" s="180"/>
      <c r="Y201" s="180"/>
      <c r="Z201" s="180"/>
      <c r="AA201" s="75"/>
      <c r="AB201" s="66"/>
      <c r="AC201" s="180"/>
      <c r="AD201" s="180"/>
      <c r="AE201" s="180"/>
      <c r="AF201" s="180"/>
      <c r="AG201" s="180"/>
      <c r="AH201" s="75"/>
      <c r="AI201" s="66"/>
      <c r="AJ201" s="180"/>
      <c r="AK201" s="180"/>
      <c r="AL201" s="180"/>
      <c r="AM201" s="180"/>
      <c r="AN201" s="180"/>
      <c r="AO201" s="75"/>
      <c r="AP201" s="66"/>
      <c r="AQ201" s="180"/>
      <c r="AR201" s="180"/>
      <c r="AS201" s="180"/>
      <c r="AT201" s="180"/>
      <c r="AU201" s="180"/>
      <c r="AV201" s="75"/>
      <c r="AW201" s="66"/>
      <c r="AX201" s="180"/>
      <c r="AY201" s="180"/>
      <c r="AZ201" s="180"/>
      <c r="BA201" s="180"/>
      <c r="BB201" s="180"/>
      <c r="BC201" s="75"/>
      <c r="BD201" s="66"/>
      <c r="BE201" s="180"/>
      <c r="BF201" s="180"/>
      <c r="BG201" s="180"/>
      <c r="BH201" s="180"/>
      <c r="BI201" s="180"/>
      <c r="BJ201" s="75"/>
      <c r="BK201" s="66"/>
      <c r="BL201" s="180"/>
      <c r="BM201" s="180"/>
      <c r="BN201" s="180"/>
      <c r="BO201" s="180"/>
      <c r="BP201" s="180"/>
      <c r="BQ201" s="75"/>
      <c r="BR201" s="66"/>
      <c r="BS201" s="180"/>
      <c r="BT201" s="180"/>
      <c r="BU201" s="180"/>
      <c r="BV201" s="180"/>
      <c r="BW201" s="180"/>
      <c r="BX201" s="75"/>
      <c r="BY201" s="66"/>
      <c r="BZ201" s="180"/>
      <c r="CA201" s="180"/>
      <c r="CB201" s="180"/>
      <c r="CC201" s="180"/>
      <c r="CD201" s="180"/>
      <c r="CE201" s="75"/>
      <c r="CF201" s="66"/>
      <c r="CG201" s="180"/>
      <c r="CH201" s="180"/>
      <c r="CI201" s="180"/>
      <c r="CJ201" s="180"/>
      <c r="CK201" s="180"/>
      <c r="CL201" s="75"/>
      <c r="CM201" s="66"/>
      <c r="CN201" s="180"/>
      <c r="CO201" s="180"/>
      <c r="CP201" s="180"/>
      <c r="CQ201" s="180"/>
      <c r="CR201" s="180"/>
      <c r="CS201" s="75"/>
      <c r="CT201" s="66"/>
      <c r="CU201" s="180"/>
      <c r="CV201" s="180"/>
      <c r="CW201" s="180"/>
      <c r="CX201" s="180"/>
      <c r="CY201" s="180"/>
      <c r="CZ201" s="75"/>
      <c r="DA201" s="66"/>
      <c r="DB201" s="180"/>
      <c r="DC201" s="180"/>
      <c r="DD201" s="180"/>
      <c r="DE201" s="180"/>
      <c r="DF201" s="180"/>
      <c r="DG201" s="75"/>
      <c r="DH201" s="66"/>
      <c r="DI201" s="180"/>
      <c r="DJ201" s="180"/>
      <c r="DK201" s="180"/>
      <c r="DL201" s="180"/>
      <c r="DM201" s="180"/>
      <c r="DN201" s="75"/>
      <c r="DO201" s="66"/>
      <c r="DP201" s="180"/>
      <c r="DQ201" s="180"/>
      <c r="DR201" s="180"/>
      <c r="DS201" s="180"/>
      <c r="DT201" s="180"/>
      <c r="DU201" s="75"/>
      <c r="DV201" s="66"/>
      <c r="DW201" s="180"/>
      <c r="DX201" s="180"/>
      <c r="DY201" s="180"/>
      <c r="DZ201" s="180"/>
      <c r="EA201" s="180"/>
      <c r="EB201" s="75"/>
      <c r="EC201" s="66"/>
      <c r="ED201" s="180"/>
      <c r="EE201" s="180"/>
      <c r="EF201" s="180"/>
      <c r="EG201" s="180"/>
      <c r="EH201" s="180"/>
      <c r="EI201" s="75"/>
      <c r="EJ201" s="66"/>
      <c r="EK201" s="180"/>
      <c r="EL201" s="180"/>
      <c r="EM201" s="180"/>
      <c r="EN201" s="180"/>
      <c r="EO201" s="180"/>
      <c r="EP201" s="75"/>
      <c r="EQ201" s="66"/>
      <c r="ER201" s="180"/>
      <c r="ES201" s="180"/>
      <c r="ET201" s="180"/>
      <c r="EU201" s="180"/>
      <c r="EV201" s="180"/>
      <c r="EW201" s="75"/>
      <c r="EX201" s="66"/>
      <c r="EY201" s="180"/>
      <c r="EZ201" s="180"/>
      <c r="FA201" s="180"/>
      <c r="FB201" s="180"/>
      <c r="FC201" s="180"/>
      <c r="FD201" s="75"/>
      <c r="FE201" s="66"/>
      <c r="FF201" s="180"/>
      <c r="FG201" s="180"/>
      <c r="FH201" s="180"/>
      <c r="FI201" s="180"/>
      <c r="FJ201" s="180"/>
      <c r="FK201" s="75"/>
      <c r="FL201" s="66"/>
      <c r="FM201" s="180"/>
      <c r="FN201" s="180"/>
      <c r="FO201" s="180"/>
      <c r="FP201" s="180"/>
      <c r="FQ201" s="180"/>
      <c r="FR201" s="75"/>
      <c r="FS201" s="66"/>
      <c r="FT201" s="180"/>
      <c r="FU201" s="180"/>
      <c r="FV201" s="180"/>
      <c r="FW201" s="180"/>
      <c r="FX201" s="180"/>
      <c r="FY201" s="75"/>
      <c r="FZ201" s="66"/>
      <c r="GA201" s="180"/>
      <c r="GB201" s="180"/>
      <c r="GC201" s="180"/>
      <c r="GD201" s="180"/>
      <c r="GE201" s="180"/>
      <c r="GF201" s="75"/>
      <c r="GG201" s="66"/>
      <c r="GH201" s="180"/>
      <c r="GI201" s="180"/>
      <c r="GJ201" s="180"/>
      <c r="GK201" s="180"/>
      <c r="GL201" s="180"/>
      <c r="GM201" s="75"/>
      <c r="GN201" s="66"/>
      <c r="GO201" s="180"/>
      <c r="GP201" s="180"/>
      <c r="GQ201" s="180"/>
      <c r="GR201" s="180"/>
      <c r="GS201" s="180"/>
      <c r="GT201" s="75"/>
      <c r="GU201" s="66"/>
      <c r="GV201" s="180"/>
      <c r="GW201" s="180"/>
      <c r="GX201" s="180"/>
      <c r="GY201" s="180"/>
      <c r="GZ201" s="180"/>
      <c r="HA201" s="75"/>
      <c r="HB201" s="66"/>
      <c r="HC201" s="180"/>
      <c r="HD201" s="180"/>
      <c r="HE201" s="180"/>
      <c r="HF201" s="180"/>
      <c r="HG201" s="180"/>
      <c r="HH201" s="75"/>
      <c r="HI201" s="66"/>
      <c r="HJ201" s="180"/>
      <c r="HK201" s="180"/>
      <c r="HL201" s="180"/>
      <c r="HM201" s="180"/>
      <c r="HN201" s="180"/>
      <c r="HO201" s="75"/>
      <c r="HP201" s="66"/>
      <c r="HQ201" s="180"/>
      <c r="HR201" s="180"/>
      <c r="HS201" s="180"/>
      <c r="HT201" s="180"/>
      <c r="HU201" s="180"/>
      <c r="HV201" s="75"/>
      <c r="HW201" s="66"/>
      <c r="HX201" s="180"/>
      <c r="HY201" s="180"/>
      <c r="HZ201" s="180"/>
      <c r="IA201" s="180"/>
      <c r="IB201" s="180"/>
      <c r="IC201" s="75"/>
      <c r="ID201" s="66"/>
      <c r="IE201" s="180"/>
      <c r="IF201" s="180"/>
      <c r="IG201" s="180"/>
      <c r="IH201" s="180"/>
      <c r="II201" s="180"/>
      <c r="IJ201" s="75"/>
      <c r="IK201" s="66"/>
      <c r="IL201" s="180"/>
      <c r="IM201" s="180"/>
      <c r="IN201" s="180"/>
      <c r="IO201" s="180"/>
      <c r="IP201" s="180"/>
      <c r="IQ201" s="75"/>
      <c r="IR201" s="66"/>
      <c r="IS201" s="180"/>
      <c r="IT201" s="180"/>
      <c r="IU201" s="180"/>
      <c r="IV201" s="180"/>
      <c r="IW201" s="180"/>
      <c r="IX201" s="75"/>
      <c r="IY201" s="66"/>
      <c r="IZ201" s="180"/>
      <c r="JA201" s="180"/>
      <c r="JB201" s="180"/>
      <c r="JC201" s="180"/>
      <c r="JD201" s="180"/>
      <c r="JE201" s="75"/>
      <c r="JF201" s="66"/>
      <c r="JG201" s="180"/>
      <c r="JH201" s="180"/>
      <c r="JI201" s="180"/>
      <c r="JJ201" s="180"/>
      <c r="JK201" s="180"/>
      <c r="JL201" s="75"/>
      <c r="JM201" s="66"/>
      <c r="JN201" s="180"/>
      <c r="JO201" s="180"/>
      <c r="JP201" s="180"/>
      <c r="JQ201" s="180"/>
      <c r="JR201" s="180"/>
      <c r="JS201" s="75"/>
      <c r="JT201" s="66"/>
      <c r="JU201" s="180"/>
      <c r="JV201" s="180"/>
      <c r="JW201" s="180"/>
      <c r="JX201" s="180"/>
      <c r="JY201" s="180"/>
      <c r="JZ201" s="75"/>
      <c r="KA201" s="66"/>
      <c r="KB201" s="180"/>
      <c r="KC201" s="180"/>
      <c r="KD201" s="180"/>
      <c r="KE201" s="180"/>
      <c r="KF201" s="180"/>
      <c r="KG201" s="75"/>
      <c r="KH201" s="66"/>
      <c r="KI201" s="180"/>
      <c r="KJ201" s="180"/>
      <c r="KK201" s="180"/>
      <c r="KL201" s="180"/>
      <c r="KM201" s="180"/>
      <c r="KN201" s="75"/>
      <c r="KO201" s="66"/>
      <c r="KP201" s="180"/>
      <c r="KQ201" s="180"/>
      <c r="KR201" s="180"/>
      <c r="KS201" s="180"/>
      <c r="KT201" s="180"/>
      <c r="KU201" s="75"/>
      <c r="KV201" s="66"/>
      <c r="KW201" s="180"/>
      <c r="KX201" s="180"/>
      <c r="KY201" s="180"/>
      <c r="KZ201" s="180"/>
      <c r="LA201" s="180"/>
      <c r="LB201" s="75"/>
      <c r="LC201" s="66"/>
      <c r="LD201" s="180"/>
      <c r="LE201" s="180"/>
      <c r="LF201" s="180"/>
      <c r="LG201" s="180"/>
      <c r="LH201" s="180"/>
      <c r="LI201" s="75"/>
      <c r="LJ201" s="66"/>
      <c r="LK201" s="180"/>
      <c r="LL201" s="180"/>
      <c r="LM201" s="180"/>
      <c r="LN201" s="180"/>
      <c r="LO201" s="180"/>
      <c r="LP201" s="75"/>
      <c r="LQ201" s="66"/>
      <c r="LR201" s="180"/>
      <c r="LS201" s="180"/>
      <c r="LT201" s="180"/>
      <c r="LU201" s="180"/>
      <c r="LV201" s="180"/>
      <c r="LW201" s="75"/>
      <c r="LX201" s="66"/>
      <c r="LY201" s="180"/>
      <c r="LZ201" s="180"/>
      <c r="MA201" s="180"/>
      <c r="MB201" s="180"/>
      <c r="MC201" s="180"/>
      <c r="MD201" s="75"/>
      <c r="ME201" s="66"/>
      <c r="MF201" s="180"/>
      <c r="MG201" s="180"/>
      <c r="MH201" s="180"/>
      <c r="MI201" s="180"/>
      <c r="MJ201" s="180"/>
      <c r="MK201" s="75"/>
      <c r="ML201" s="66"/>
      <c r="MM201" s="180"/>
      <c r="MN201" s="180"/>
      <c r="MO201" s="180"/>
      <c r="MP201" s="180"/>
      <c r="MQ201" s="180"/>
      <c r="MR201" s="75"/>
      <c r="MS201" s="66"/>
      <c r="MT201" s="180"/>
      <c r="MU201" s="180"/>
      <c r="MV201" s="180"/>
      <c r="MW201" s="180"/>
      <c r="MX201" s="180"/>
      <c r="MY201" s="75"/>
      <c r="MZ201" s="66"/>
      <c r="NA201" s="180"/>
      <c r="NB201" s="180"/>
      <c r="NC201" s="180"/>
      <c r="ND201" s="180"/>
      <c r="NE201" s="180"/>
      <c r="NF201" s="75"/>
      <c r="NG201" s="66"/>
      <c r="NH201" s="180"/>
      <c r="NI201" s="180"/>
      <c r="NJ201" s="180"/>
      <c r="NK201" s="180"/>
      <c r="NL201" s="180"/>
      <c r="NM201" s="75"/>
      <c r="NN201" s="66"/>
      <c r="NO201" s="180"/>
      <c r="NP201" s="180"/>
      <c r="NQ201" s="180"/>
      <c r="NR201" s="180"/>
      <c r="NS201" s="180"/>
      <c r="NT201" s="75"/>
      <c r="NU201" s="66"/>
      <c r="NV201" s="180"/>
      <c r="NW201" s="180"/>
      <c r="NX201" s="180"/>
      <c r="NY201" s="180"/>
      <c r="NZ201" s="180"/>
      <c r="OA201" s="75"/>
      <c r="OB201" s="66"/>
      <c r="OC201" s="180"/>
      <c r="OD201" s="180"/>
      <c r="OE201" s="180"/>
      <c r="OF201" s="180"/>
      <c r="OG201" s="180"/>
      <c r="OH201" s="75"/>
      <c r="OI201" s="66"/>
      <c r="OJ201" s="180"/>
      <c r="OK201" s="180"/>
      <c r="OL201" s="180"/>
      <c r="OM201" s="180"/>
      <c r="ON201" s="180"/>
      <c r="OO201" s="75"/>
      <c r="OP201" s="66"/>
      <c r="OQ201" s="180"/>
      <c r="OR201" s="180"/>
      <c r="OS201" s="180"/>
      <c r="OT201" s="180"/>
      <c r="OU201" s="180"/>
      <c r="OV201" s="75"/>
      <c r="OW201" s="66"/>
      <c r="OX201" s="180"/>
      <c r="OY201" s="180"/>
      <c r="OZ201" s="180"/>
      <c r="PA201" s="180"/>
      <c r="PB201" s="180"/>
      <c r="PC201" s="75"/>
      <c r="PD201" s="66"/>
      <c r="PE201" s="180"/>
      <c r="PF201" s="180"/>
      <c r="PG201" s="180"/>
      <c r="PH201" s="180"/>
      <c r="PI201" s="180"/>
      <c r="PJ201" s="75"/>
      <c r="PK201" s="66"/>
      <c r="PL201" s="180"/>
      <c r="PM201" s="180"/>
      <c r="PN201" s="180"/>
      <c r="PO201" s="180"/>
      <c r="PP201" s="180"/>
      <c r="PQ201" s="75"/>
      <c r="PR201" s="66"/>
      <c r="PS201" s="180"/>
      <c r="PT201" s="180"/>
      <c r="PU201" s="180"/>
      <c r="PV201" s="180"/>
      <c r="PW201" s="180"/>
      <c r="PX201" s="75"/>
      <c r="PY201" s="66"/>
      <c r="PZ201" s="180"/>
      <c r="QA201" s="180"/>
      <c r="QB201" s="180"/>
      <c r="QC201" s="180"/>
      <c r="QD201" s="180"/>
      <c r="QE201" s="75"/>
      <c r="QF201" s="66"/>
      <c r="QG201" s="180"/>
      <c r="QH201" s="180"/>
      <c r="QI201" s="180"/>
      <c r="QJ201" s="180"/>
      <c r="QK201" s="180"/>
      <c r="QL201" s="75"/>
      <c r="QM201" s="66"/>
      <c r="QN201" s="180"/>
      <c r="QO201" s="180"/>
      <c r="QP201" s="180"/>
      <c r="QQ201" s="180"/>
      <c r="QR201" s="180"/>
      <c r="QS201" s="75"/>
      <c r="QT201" s="66"/>
      <c r="QU201" s="180"/>
      <c r="QV201" s="180"/>
      <c r="QW201" s="180"/>
      <c r="QX201" s="180"/>
      <c r="QY201" s="180"/>
      <c r="QZ201" s="75"/>
      <c r="RA201" s="66"/>
      <c r="RB201" s="180"/>
      <c r="RC201" s="180"/>
      <c r="RD201" s="180"/>
      <c r="RE201" s="180"/>
      <c r="RF201" s="180"/>
      <c r="RG201" s="75"/>
      <c r="RH201" s="66"/>
      <c r="RI201" s="180"/>
      <c r="RJ201" s="180"/>
      <c r="RK201" s="180"/>
      <c r="RL201" s="180"/>
      <c r="RM201" s="180"/>
      <c r="RN201" s="75"/>
      <c r="RO201" s="66"/>
      <c r="RP201" s="180"/>
      <c r="RQ201" s="180"/>
      <c r="RR201" s="180"/>
      <c r="RS201" s="180"/>
      <c r="RT201" s="180"/>
      <c r="RU201" s="75"/>
      <c r="RV201" s="66"/>
      <c r="RW201" s="180"/>
      <c r="RX201" s="180"/>
      <c r="RY201" s="180"/>
      <c r="RZ201" s="180"/>
      <c r="SA201" s="180"/>
      <c r="SB201" s="75"/>
      <c r="SC201" s="66"/>
      <c r="SD201" s="180"/>
      <c r="SE201" s="180"/>
      <c r="SF201" s="180"/>
      <c r="SG201" s="180"/>
      <c r="SH201" s="180"/>
      <c r="SI201" s="75"/>
      <c r="SJ201" s="66"/>
      <c r="SK201" s="180"/>
      <c r="SL201" s="180"/>
      <c r="SM201" s="180"/>
      <c r="SN201" s="180"/>
      <c r="SO201" s="180"/>
      <c r="SP201" s="75"/>
      <c r="SQ201" s="66"/>
      <c r="SR201" s="180"/>
      <c r="SS201" s="180"/>
      <c r="ST201" s="180"/>
      <c r="SU201" s="180"/>
      <c r="SV201" s="180"/>
      <c r="SW201" s="75"/>
      <c r="SX201" s="66"/>
      <c r="SY201" s="180"/>
      <c r="SZ201" s="180"/>
      <c r="TA201" s="180"/>
      <c r="TB201" s="180"/>
      <c r="TC201" s="180"/>
      <c r="TD201" s="75"/>
      <c r="TE201" s="66"/>
      <c r="TF201" s="180"/>
      <c r="TG201" s="180"/>
      <c r="TH201" s="180"/>
      <c r="TI201" s="180"/>
      <c r="TJ201" s="180"/>
      <c r="TK201" s="75"/>
      <c r="TL201" s="66"/>
      <c r="TM201" s="180"/>
      <c r="TN201" s="180"/>
      <c r="TO201" s="180"/>
      <c r="TP201" s="180"/>
      <c r="TQ201" s="180"/>
      <c r="TR201" s="75"/>
      <c r="TS201" s="66"/>
      <c r="TT201" s="180"/>
      <c r="TU201" s="180"/>
      <c r="TV201" s="180"/>
      <c r="TW201" s="180"/>
      <c r="TX201" s="180"/>
      <c r="TY201" s="75"/>
      <c r="TZ201" s="66"/>
      <c r="UA201" s="180"/>
      <c r="UB201" s="180"/>
      <c r="UC201" s="180"/>
      <c r="UD201" s="180"/>
      <c r="UE201" s="180"/>
      <c r="UF201" s="75"/>
      <c r="UG201" s="66"/>
      <c r="UH201" s="180"/>
      <c r="UI201" s="180"/>
      <c r="UJ201" s="180"/>
      <c r="UK201" s="180"/>
      <c r="UL201" s="180"/>
      <c r="UM201" s="75"/>
      <c r="UN201" s="66"/>
      <c r="UO201" s="180"/>
      <c r="UP201" s="180"/>
      <c r="UQ201" s="180"/>
      <c r="UR201" s="180"/>
      <c r="US201" s="180"/>
      <c r="UT201" s="75"/>
      <c r="UU201" s="66"/>
      <c r="UV201" s="180"/>
      <c r="UW201" s="180"/>
      <c r="UX201" s="180"/>
      <c r="UY201" s="180"/>
      <c r="UZ201" s="180"/>
      <c r="VA201" s="75"/>
      <c r="VB201" s="66"/>
      <c r="VC201" s="180"/>
      <c r="VD201" s="180"/>
      <c r="VE201" s="180"/>
      <c r="VF201" s="180"/>
      <c r="VG201" s="180"/>
      <c r="VH201" s="75"/>
      <c r="VI201" s="66"/>
      <c r="VJ201" s="180"/>
      <c r="VK201" s="180"/>
      <c r="VL201" s="180"/>
      <c r="VM201" s="180"/>
      <c r="VN201" s="180"/>
      <c r="VO201" s="75"/>
      <c r="VP201" s="66"/>
      <c r="VQ201" s="180"/>
      <c r="VR201" s="180"/>
      <c r="VS201" s="180"/>
      <c r="VT201" s="180"/>
      <c r="VU201" s="180"/>
      <c r="VV201" s="75"/>
      <c r="VW201" s="66"/>
      <c r="VX201" s="180"/>
      <c r="VY201" s="180"/>
      <c r="VZ201" s="180"/>
      <c r="WA201" s="180"/>
      <c r="WB201" s="180"/>
      <c r="WC201" s="75"/>
      <c r="WD201" s="66"/>
      <c r="WE201" s="180"/>
      <c r="WF201" s="180"/>
      <c r="WG201" s="180"/>
      <c r="WH201" s="180"/>
      <c r="WI201" s="180"/>
      <c r="WJ201" s="75"/>
      <c r="WK201" s="66"/>
      <c r="WL201" s="180"/>
      <c r="WM201" s="180"/>
      <c r="WN201" s="180"/>
      <c r="WO201" s="180"/>
      <c r="WP201" s="180"/>
      <c r="WQ201" s="75"/>
      <c r="WR201" s="66"/>
      <c r="WS201" s="180"/>
      <c r="WT201" s="180"/>
      <c r="WU201" s="180"/>
      <c r="WV201" s="180"/>
      <c r="WW201" s="180"/>
      <c r="WX201" s="75"/>
      <c r="WY201" s="66"/>
      <c r="WZ201" s="180"/>
      <c r="XA201" s="180"/>
      <c r="XB201" s="180"/>
      <c r="XC201" s="180"/>
      <c r="XD201" s="180"/>
      <c r="XE201" s="75"/>
      <c r="XF201" s="66"/>
      <c r="XG201" s="180"/>
      <c r="XH201" s="180"/>
      <c r="XI201" s="180"/>
      <c r="XJ201" s="180"/>
      <c r="XK201" s="180"/>
      <c r="XL201" s="75"/>
      <c r="XM201" s="66"/>
      <c r="XN201" s="180"/>
      <c r="XO201" s="180"/>
      <c r="XP201" s="180"/>
      <c r="XQ201" s="180"/>
      <c r="XR201" s="180"/>
      <c r="XS201" s="75"/>
      <c r="XT201" s="66"/>
      <c r="XU201" s="180"/>
      <c r="XV201" s="180"/>
      <c r="XW201" s="180"/>
      <c r="XX201" s="180"/>
      <c r="XY201" s="180"/>
      <c r="XZ201" s="75"/>
      <c r="YA201" s="66"/>
      <c r="YB201" s="180"/>
      <c r="YC201" s="180"/>
      <c r="YD201" s="180"/>
      <c r="YE201" s="180"/>
      <c r="YF201" s="180"/>
      <c r="YG201" s="75"/>
      <c r="YH201" s="66"/>
      <c r="YI201" s="180"/>
      <c r="YJ201" s="180"/>
      <c r="YK201" s="180"/>
      <c r="YL201" s="180"/>
      <c r="YM201" s="180"/>
      <c r="YN201" s="75"/>
      <c r="YO201" s="66"/>
      <c r="YP201" s="180"/>
      <c r="YQ201" s="180"/>
      <c r="YR201" s="180"/>
      <c r="YS201" s="180"/>
      <c r="YT201" s="180"/>
      <c r="YU201" s="75"/>
      <c r="YV201" s="66"/>
      <c r="YW201" s="180"/>
      <c r="YX201" s="180"/>
      <c r="YY201" s="180"/>
      <c r="YZ201" s="180"/>
      <c r="ZA201" s="180"/>
      <c r="ZB201" s="75"/>
      <c r="ZC201" s="66"/>
      <c r="ZD201" s="180"/>
      <c r="ZE201" s="180"/>
      <c r="ZF201" s="180"/>
      <c r="ZG201" s="180"/>
      <c r="ZH201" s="180"/>
      <c r="ZI201" s="75"/>
      <c r="ZJ201" s="66"/>
      <c r="ZK201" s="180"/>
      <c r="ZL201" s="180"/>
      <c r="ZM201" s="180"/>
      <c r="ZN201" s="180"/>
      <c r="ZO201" s="180"/>
      <c r="ZP201" s="75"/>
      <c r="ZQ201" s="66"/>
      <c r="ZR201" s="180"/>
      <c r="ZS201" s="180"/>
      <c r="ZT201" s="180"/>
      <c r="ZU201" s="180"/>
      <c r="ZV201" s="180"/>
      <c r="ZW201" s="75"/>
      <c r="ZX201" s="66"/>
      <c r="ZY201" s="180"/>
      <c r="ZZ201" s="180"/>
      <c r="AAA201" s="180"/>
      <c r="AAB201" s="180"/>
      <c r="AAC201" s="180"/>
      <c r="AAD201" s="75"/>
      <c r="AAE201" s="66"/>
      <c r="AAF201" s="180"/>
      <c r="AAG201" s="180"/>
      <c r="AAH201" s="180"/>
      <c r="AAI201" s="180"/>
      <c r="AAJ201" s="180"/>
      <c r="AAK201" s="75"/>
      <c r="AAL201" s="66"/>
      <c r="AAM201" s="180"/>
      <c r="AAN201" s="180"/>
      <c r="AAO201" s="180"/>
      <c r="AAP201" s="180"/>
      <c r="AAQ201" s="180"/>
      <c r="AAR201" s="75"/>
      <c r="AAS201" s="66"/>
      <c r="AAT201" s="180"/>
      <c r="AAU201" s="180"/>
      <c r="AAV201" s="180"/>
      <c r="AAW201" s="180"/>
      <c r="AAX201" s="180"/>
      <c r="AAY201" s="75"/>
      <c r="AAZ201" s="66"/>
      <c r="ABA201" s="180"/>
      <c r="ABB201" s="180"/>
      <c r="ABC201" s="180"/>
      <c r="ABD201" s="180"/>
      <c r="ABE201" s="180"/>
      <c r="ABF201" s="75"/>
      <c r="ABG201" s="66"/>
      <c r="ABH201" s="180"/>
      <c r="ABI201" s="180"/>
      <c r="ABJ201" s="180"/>
      <c r="ABK201" s="180"/>
      <c r="ABL201" s="180"/>
      <c r="ABM201" s="75"/>
      <c r="ABN201" s="66"/>
      <c r="ABO201" s="180"/>
      <c r="ABP201" s="180"/>
      <c r="ABQ201" s="180"/>
      <c r="ABR201" s="180"/>
      <c r="ABS201" s="180"/>
      <c r="ABT201" s="75"/>
      <c r="ABU201" s="66"/>
      <c r="ABV201" s="180"/>
      <c r="ABW201" s="180"/>
      <c r="ABX201" s="180"/>
      <c r="ABY201" s="180"/>
      <c r="ABZ201" s="180"/>
      <c r="ACA201" s="75"/>
      <c r="ACB201" s="66"/>
      <c r="ACC201" s="180"/>
      <c r="ACD201" s="180"/>
      <c r="ACE201" s="180"/>
      <c r="ACF201" s="180"/>
      <c r="ACG201" s="180"/>
      <c r="ACH201" s="75"/>
      <c r="ACI201" s="66"/>
      <c r="ACJ201" s="180"/>
      <c r="ACK201" s="180"/>
      <c r="ACL201" s="180"/>
      <c r="ACM201" s="180"/>
      <c r="ACN201" s="180"/>
      <c r="ACO201" s="75"/>
      <c r="ACP201" s="66"/>
      <c r="ACQ201" s="180"/>
      <c r="ACR201" s="180"/>
      <c r="ACS201" s="180"/>
      <c r="ACT201" s="180"/>
      <c r="ACU201" s="180"/>
      <c r="ACV201" s="75"/>
      <c r="ACW201" s="66"/>
      <c r="ACX201" s="180"/>
      <c r="ACY201" s="180"/>
      <c r="ACZ201" s="180"/>
      <c r="ADA201" s="180"/>
      <c r="ADB201" s="180"/>
      <c r="ADC201" s="75"/>
      <c r="ADD201" s="66"/>
      <c r="ADE201" s="180"/>
      <c r="ADF201" s="180"/>
      <c r="ADG201" s="180"/>
      <c r="ADH201" s="180"/>
      <c r="ADI201" s="180"/>
      <c r="ADJ201" s="75"/>
      <c r="ADK201" s="66"/>
      <c r="ADL201" s="180"/>
      <c r="ADM201" s="180"/>
      <c r="ADN201" s="180"/>
      <c r="ADO201" s="180"/>
      <c r="ADP201" s="180"/>
      <c r="ADQ201" s="75"/>
      <c r="ADR201" s="66"/>
      <c r="ADS201" s="180"/>
      <c r="ADT201" s="180"/>
      <c r="ADU201" s="180"/>
      <c r="ADV201" s="180"/>
      <c r="ADW201" s="180"/>
      <c r="ADX201" s="75"/>
      <c r="ADY201" s="66"/>
      <c r="ADZ201" s="180"/>
      <c r="AEA201" s="180"/>
      <c r="AEB201" s="180"/>
      <c r="AEC201" s="180"/>
      <c r="AED201" s="180"/>
      <c r="AEE201" s="75"/>
      <c r="AEF201" s="66"/>
      <c r="AEG201" s="180"/>
      <c r="AEH201" s="180"/>
      <c r="AEI201" s="180"/>
      <c r="AEJ201" s="180"/>
      <c r="AEK201" s="180"/>
      <c r="AEL201" s="75"/>
      <c r="AEM201" s="66"/>
      <c r="AEN201" s="180"/>
      <c r="AEO201" s="180"/>
      <c r="AEP201" s="180"/>
      <c r="AEQ201" s="180"/>
      <c r="AER201" s="180"/>
      <c r="AES201" s="75"/>
      <c r="AET201" s="66"/>
      <c r="AEU201" s="180"/>
      <c r="AEV201" s="180"/>
      <c r="AEW201" s="180"/>
      <c r="AEX201" s="180"/>
      <c r="AEY201" s="180"/>
      <c r="AEZ201" s="75"/>
      <c r="AFA201" s="66"/>
      <c r="AFB201" s="180"/>
      <c r="AFC201" s="180"/>
      <c r="AFD201" s="180"/>
      <c r="AFE201" s="180"/>
      <c r="AFF201" s="180"/>
      <c r="AFG201" s="75"/>
      <c r="AFH201" s="66"/>
      <c r="AFI201" s="180"/>
      <c r="AFJ201" s="180"/>
      <c r="AFK201" s="180"/>
      <c r="AFL201" s="180"/>
      <c r="AFM201" s="180"/>
      <c r="AFN201" s="75"/>
      <c r="AFO201" s="66"/>
      <c r="AFP201" s="180"/>
      <c r="AFQ201" s="180"/>
      <c r="AFR201" s="180"/>
      <c r="AFS201" s="180"/>
      <c r="AFT201" s="180"/>
      <c r="AFU201" s="75"/>
      <c r="AFV201" s="66"/>
      <c r="AFW201" s="180"/>
      <c r="AFX201" s="180"/>
      <c r="AFY201" s="180"/>
      <c r="AFZ201" s="180"/>
      <c r="AGA201" s="180"/>
      <c r="AGB201" s="75"/>
      <c r="AGC201" s="66"/>
      <c r="AGD201" s="180"/>
      <c r="AGE201" s="180"/>
      <c r="AGF201" s="180"/>
      <c r="AGG201" s="180"/>
      <c r="AGH201" s="180"/>
      <c r="AGI201" s="75"/>
      <c r="AGJ201" s="66"/>
      <c r="AGK201" s="180"/>
      <c r="AGL201" s="180"/>
      <c r="AGM201" s="180"/>
      <c r="AGN201" s="180"/>
      <c r="AGO201" s="180"/>
      <c r="AGP201" s="75"/>
      <c r="AGQ201" s="66"/>
      <c r="AGR201" s="180"/>
      <c r="AGS201" s="180"/>
      <c r="AGT201" s="180"/>
      <c r="AGU201" s="180"/>
      <c r="AGV201" s="180"/>
      <c r="AGW201" s="75"/>
      <c r="AGX201" s="66"/>
      <c r="AGY201" s="180"/>
      <c r="AGZ201" s="180"/>
      <c r="AHA201" s="180"/>
      <c r="AHB201" s="180"/>
      <c r="AHC201" s="180"/>
      <c r="AHD201" s="75"/>
      <c r="AHE201" s="66"/>
      <c r="AHF201" s="180"/>
      <c r="AHG201" s="180"/>
      <c r="AHH201" s="180"/>
      <c r="AHI201" s="180"/>
      <c r="AHJ201" s="180"/>
      <c r="AHK201" s="75"/>
      <c r="AHL201" s="66"/>
      <c r="AHM201" s="180"/>
      <c r="AHN201" s="180"/>
      <c r="AHO201" s="180"/>
      <c r="AHP201" s="180"/>
      <c r="AHQ201" s="180"/>
      <c r="AHR201" s="75"/>
      <c r="AHS201" s="66"/>
      <c r="AHT201" s="180"/>
      <c r="AHU201" s="180"/>
      <c r="AHV201" s="180"/>
      <c r="AHW201" s="180"/>
      <c r="AHX201" s="180"/>
      <c r="AHY201" s="75"/>
      <c r="AHZ201" s="66"/>
      <c r="AIA201" s="180"/>
      <c r="AIB201" s="180"/>
      <c r="AIC201" s="180"/>
      <c r="AID201" s="180"/>
      <c r="AIE201" s="180"/>
      <c r="AIF201" s="75"/>
      <c r="AIG201" s="66"/>
      <c r="AIH201" s="180"/>
      <c r="AII201" s="180"/>
      <c r="AIJ201" s="180"/>
      <c r="AIK201" s="180"/>
      <c r="AIL201" s="180"/>
      <c r="AIM201" s="75"/>
      <c r="AIN201" s="66"/>
      <c r="AIO201" s="180"/>
      <c r="AIP201" s="180"/>
      <c r="AIQ201" s="180"/>
      <c r="AIR201" s="180"/>
      <c r="AIS201" s="180"/>
      <c r="AIT201" s="75"/>
      <c r="AIU201" s="66"/>
      <c r="AIV201" s="180"/>
      <c r="AIW201" s="180"/>
      <c r="AIX201" s="180"/>
      <c r="AIY201" s="180"/>
      <c r="AIZ201" s="180"/>
      <c r="AJA201" s="75"/>
      <c r="AJB201" s="66"/>
      <c r="AJC201" s="180"/>
      <c r="AJD201" s="180"/>
      <c r="AJE201" s="180"/>
      <c r="AJF201" s="180"/>
      <c r="AJG201" s="180"/>
      <c r="AJH201" s="75"/>
      <c r="AJI201" s="66"/>
      <c r="AJJ201" s="180"/>
      <c r="AJK201" s="180"/>
      <c r="AJL201" s="180"/>
      <c r="AJM201" s="180"/>
      <c r="AJN201" s="180"/>
      <c r="AJO201" s="75"/>
      <c r="AJP201" s="66"/>
      <c r="AJQ201" s="180"/>
      <c r="AJR201" s="180"/>
      <c r="AJS201" s="180"/>
      <c r="AJT201" s="180"/>
      <c r="AJU201" s="180"/>
      <c r="AJV201" s="75"/>
      <c r="AJW201" s="66"/>
      <c r="AJX201" s="180"/>
      <c r="AJY201" s="180"/>
      <c r="AJZ201" s="180"/>
      <c r="AKA201" s="180"/>
      <c r="AKB201" s="180"/>
      <c r="AKC201" s="75"/>
      <c r="AKD201" s="66"/>
      <c r="AKE201" s="180"/>
      <c r="AKF201" s="180"/>
      <c r="AKG201" s="180"/>
      <c r="AKH201" s="180"/>
      <c r="AKI201" s="180"/>
      <c r="AKJ201" s="75"/>
      <c r="AKK201" s="66"/>
      <c r="AKL201" s="180"/>
      <c r="AKM201" s="180"/>
      <c r="AKN201" s="180"/>
      <c r="AKO201" s="180"/>
      <c r="AKP201" s="180"/>
      <c r="AKQ201" s="75"/>
      <c r="AKR201" s="66"/>
      <c r="AKS201" s="180"/>
      <c r="AKT201" s="180"/>
      <c r="AKU201" s="180"/>
      <c r="AKV201" s="180"/>
      <c r="AKW201" s="180"/>
      <c r="AKX201" s="75"/>
      <c r="AKY201" s="66"/>
      <c r="AKZ201" s="180"/>
      <c r="ALA201" s="180"/>
      <c r="ALB201" s="180"/>
      <c r="ALC201" s="180"/>
      <c r="ALD201" s="180"/>
      <c r="ALE201" s="75"/>
      <c r="ALF201" s="66"/>
      <c r="ALG201" s="180"/>
      <c r="ALH201" s="180"/>
      <c r="ALI201" s="180"/>
      <c r="ALJ201" s="180"/>
      <c r="ALK201" s="180"/>
      <c r="ALL201" s="75"/>
      <c r="ALM201" s="66"/>
      <c r="ALN201" s="180"/>
      <c r="ALO201" s="180"/>
      <c r="ALP201" s="180"/>
      <c r="ALQ201" s="180"/>
      <c r="ALR201" s="180"/>
      <c r="ALS201" s="75"/>
      <c r="ALT201" s="66"/>
      <c r="ALU201" s="180"/>
      <c r="ALV201" s="180"/>
      <c r="ALW201" s="180"/>
      <c r="ALX201" s="180"/>
      <c r="ALY201" s="180"/>
      <c r="ALZ201" s="75"/>
      <c r="AMA201" s="66"/>
      <c r="AMB201" s="180"/>
      <c r="AMC201" s="180"/>
      <c r="AMD201" s="180"/>
      <c r="AME201" s="180"/>
      <c r="AMF201" s="180"/>
      <c r="AMG201" s="75"/>
      <c r="AMH201" s="66"/>
      <c r="AMI201" s="180"/>
      <c r="AMJ201" s="180"/>
      <c r="AMK201" s="180"/>
      <c r="AML201" s="180"/>
      <c r="AMM201" s="180"/>
      <c r="AMN201" s="75"/>
      <c r="AMO201" s="66"/>
      <c r="AMP201" s="180"/>
      <c r="AMQ201" s="180"/>
      <c r="AMR201" s="180"/>
      <c r="AMS201" s="180"/>
      <c r="AMT201" s="180"/>
      <c r="AMU201" s="75"/>
      <c r="AMV201" s="66"/>
      <c r="AMW201" s="180"/>
      <c r="AMX201" s="180"/>
      <c r="AMY201" s="180"/>
      <c r="AMZ201" s="180"/>
      <c r="ANA201" s="180"/>
      <c r="ANB201" s="75"/>
      <c r="ANC201" s="66"/>
      <c r="AND201" s="180"/>
      <c r="ANE201" s="180"/>
      <c r="ANF201" s="180"/>
      <c r="ANG201" s="180"/>
      <c r="ANH201" s="180"/>
      <c r="ANI201" s="75"/>
      <c r="ANJ201" s="66"/>
      <c r="ANK201" s="180"/>
      <c r="ANL201" s="180"/>
      <c r="ANM201" s="180"/>
      <c r="ANN201" s="180"/>
      <c r="ANO201" s="180"/>
      <c r="ANP201" s="75"/>
      <c r="ANQ201" s="66"/>
      <c r="ANR201" s="180"/>
      <c r="ANS201" s="180"/>
      <c r="ANT201" s="180"/>
      <c r="ANU201" s="180"/>
      <c r="ANV201" s="180"/>
      <c r="ANW201" s="75"/>
      <c r="ANX201" s="66"/>
      <c r="ANY201" s="180"/>
      <c r="ANZ201" s="180"/>
      <c r="AOA201" s="180"/>
      <c r="AOB201" s="180"/>
      <c r="AOC201" s="180"/>
      <c r="AOD201" s="75"/>
      <c r="AOE201" s="66"/>
      <c r="AOF201" s="180"/>
      <c r="AOG201" s="180"/>
      <c r="AOH201" s="180"/>
      <c r="AOI201" s="180"/>
      <c r="AOJ201" s="180"/>
      <c r="AOK201" s="75"/>
      <c r="AOL201" s="66"/>
      <c r="AOM201" s="180"/>
      <c r="AON201" s="180"/>
      <c r="AOO201" s="180"/>
      <c r="AOP201" s="180"/>
      <c r="AOQ201" s="180"/>
      <c r="AOR201" s="75"/>
      <c r="AOS201" s="66"/>
      <c r="AOT201" s="180"/>
      <c r="AOU201" s="180"/>
      <c r="AOV201" s="180"/>
      <c r="AOW201" s="180"/>
      <c r="AOX201" s="180"/>
      <c r="AOY201" s="75"/>
      <c r="AOZ201" s="66"/>
      <c r="APA201" s="180"/>
      <c r="APB201" s="180"/>
      <c r="APC201" s="180"/>
      <c r="APD201" s="180"/>
      <c r="APE201" s="180"/>
      <c r="APF201" s="75"/>
      <c r="APG201" s="66"/>
      <c r="APH201" s="180"/>
      <c r="API201" s="180"/>
      <c r="APJ201" s="180"/>
      <c r="APK201" s="180"/>
      <c r="APL201" s="180"/>
      <c r="APM201" s="75"/>
      <c r="APN201" s="66"/>
      <c r="APO201" s="180"/>
      <c r="APP201" s="180"/>
      <c r="APQ201" s="180"/>
      <c r="APR201" s="180"/>
      <c r="APS201" s="180"/>
      <c r="APT201" s="75"/>
      <c r="APU201" s="66"/>
      <c r="APV201" s="180"/>
      <c r="APW201" s="180"/>
      <c r="APX201" s="180"/>
      <c r="APY201" s="180"/>
      <c r="APZ201" s="180"/>
      <c r="AQA201" s="75"/>
      <c r="AQB201" s="66"/>
      <c r="AQC201" s="180"/>
      <c r="AQD201" s="180"/>
      <c r="AQE201" s="180"/>
      <c r="AQF201" s="180"/>
      <c r="AQG201" s="180"/>
      <c r="AQH201" s="75"/>
      <c r="AQI201" s="66"/>
      <c r="AQJ201" s="180"/>
      <c r="AQK201" s="180"/>
      <c r="AQL201" s="180"/>
      <c r="AQM201" s="180"/>
      <c r="AQN201" s="180"/>
      <c r="AQO201" s="75"/>
      <c r="AQP201" s="66"/>
      <c r="AQQ201" s="180"/>
      <c r="AQR201" s="180"/>
      <c r="AQS201" s="180"/>
      <c r="AQT201" s="180"/>
      <c r="AQU201" s="180"/>
      <c r="AQV201" s="75"/>
      <c r="AQW201" s="66"/>
      <c r="AQX201" s="180"/>
      <c r="AQY201" s="180"/>
      <c r="AQZ201" s="180"/>
      <c r="ARA201" s="180"/>
      <c r="ARB201" s="180"/>
      <c r="ARC201" s="75"/>
      <c r="ARD201" s="66"/>
      <c r="ARE201" s="180"/>
      <c r="ARF201" s="180"/>
      <c r="ARG201" s="180"/>
      <c r="ARH201" s="180"/>
      <c r="ARI201" s="180"/>
      <c r="ARJ201" s="75"/>
      <c r="ARK201" s="66"/>
      <c r="ARL201" s="180"/>
      <c r="ARM201" s="180"/>
      <c r="ARN201" s="180"/>
      <c r="ARO201" s="180"/>
      <c r="ARP201" s="180"/>
      <c r="ARQ201" s="75"/>
      <c r="ARR201" s="66"/>
      <c r="ARS201" s="180"/>
      <c r="ART201" s="180"/>
      <c r="ARU201" s="180"/>
      <c r="ARV201" s="180"/>
      <c r="ARW201" s="180"/>
      <c r="ARX201" s="75"/>
      <c r="ARY201" s="66"/>
      <c r="ARZ201" s="180"/>
      <c r="ASA201" s="180"/>
      <c r="ASB201" s="180"/>
      <c r="ASC201" s="180"/>
      <c r="ASD201" s="180"/>
      <c r="ASE201" s="75"/>
      <c r="ASF201" s="66"/>
      <c r="ASG201" s="180"/>
      <c r="ASH201" s="180"/>
      <c r="ASI201" s="180"/>
      <c r="ASJ201" s="180"/>
      <c r="ASK201" s="180"/>
      <c r="ASL201" s="75"/>
      <c r="ASM201" s="66"/>
      <c r="ASN201" s="180"/>
      <c r="ASO201" s="180"/>
      <c r="ASP201" s="180"/>
      <c r="ASQ201" s="180"/>
      <c r="ASR201" s="180"/>
      <c r="ASS201" s="75"/>
      <c r="AST201" s="66"/>
      <c r="ASU201" s="180"/>
      <c r="ASV201" s="180"/>
      <c r="ASW201" s="180"/>
      <c r="ASX201" s="180"/>
      <c r="ASY201" s="180"/>
      <c r="ASZ201" s="75"/>
      <c r="ATA201" s="66"/>
      <c r="ATB201" s="180"/>
      <c r="ATC201" s="180"/>
      <c r="ATD201" s="180"/>
      <c r="ATE201" s="180"/>
      <c r="ATF201" s="180"/>
      <c r="ATG201" s="75"/>
      <c r="ATH201" s="66"/>
      <c r="ATI201" s="180"/>
      <c r="ATJ201" s="180"/>
      <c r="ATK201" s="180"/>
      <c r="ATL201" s="180"/>
      <c r="ATM201" s="180"/>
      <c r="ATN201" s="75"/>
      <c r="ATO201" s="66"/>
      <c r="ATP201" s="180"/>
      <c r="ATQ201" s="180"/>
      <c r="ATR201" s="180"/>
      <c r="ATS201" s="180"/>
      <c r="ATT201" s="180"/>
      <c r="ATU201" s="75"/>
      <c r="ATV201" s="66"/>
      <c r="ATW201" s="180"/>
      <c r="ATX201" s="180"/>
      <c r="ATY201" s="180"/>
      <c r="ATZ201" s="180"/>
      <c r="AUA201" s="180"/>
      <c r="AUB201" s="75"/>
      <c r="AUC201" s="66"/>
      <c r="AUD201" s="180"/>
      <c r="AUE201" s="180"/>
      <c r="AUF201" s="180"/>
      <c r="AUG201" s="180"/>
      <c r="AUH201" s="180"/>
      <c r="AUI201" s="75"/>
      <c r="AUJ201" s="66"/>
      <c r="AUK201" s="180"/>
      <c r="AUL201" s="180"/>
      <c r="AUM201" s="180"/>
      <c r="AUN201" s="180"/>
      <c r="AUO201" s="180"/>
      <c r="AUP201" s="75"/>
      <c r="AUQ201" s="66"/>
      <c r="AUR201" s="180"/>
      <c r="AUS201" s="180"/>
      <c r="AUT201" s="180"/>
      <c r="AUU201" s="180"/>
      <c r="AUV201" s="180"/>
      <c r="AUW201" s="75"/>
      <c r="AUX201" s="66"/>
      <c r="AUY201" s="180"/>
      <c r="AUZ201" s="180"/>
      <c r="AVA201" s="180"/>
      <c r="AVB201" s="180"/>
      <c r="AVC201" s="180"/>
      <c r="AVD201" s="75"/>
      <c r="AVE201" s="66"/>
      <c r="AVF201" s="180"/>
      <c r="AVG201" s="180"/>
      <c r="AVH201" s="180"/>
      <c r="AVI201" s="180"/>
      <c r="AVJ201" s="180"/>
      <c r="AVK201" s="75"/>
      <c r="AVL201" s="66"/>
      <c r="AVM201" s="180"/>
      <c r="AVN201" s="180"/>
      <c r="AVO201" s="180"/>
      <c r="AVP201" s="180"/>
      <c r="AVQ201" s="180"/>
      <c r="AVR201" s="75"/>
      <c r="AVS201" s="66"/>
      <c r="AVT201" s="180"/>
      <c r="AVU201" s="180"/>
      <c r="AVV201" s="180"/>
      <c r="AVW201" s="180"/>
      <c r="AVX201" s="180"/>
      <c r="AVY201" s="75"/>
      <c r="AVZ201" s="66"/>
      <c r="AWA201" s="180"/>
      <c r="AWB201" s="180"/>
      <c r="AWC201" s="180"/>
      <c r="AWD201" s="180"/>
      <c r="AWE201" s="180"/>
      <c r="AWF201" s="75"/>
      <c r="AWG201" s="66"/>
      <c r="AWH201" s="180"/>
      <c r="AWI201" s="180"/>
      <c r="AWJ201" s="180"/>
      <c r="AWK201" s="180"/>
      <c r="AWL201" s="180"/>
      <c r="AWM201" s="75"/>
      <c r="AWN201" s="66"/>
      <c r="AWO201" s="180"/>
      <c r="AWP201" s="180"/>
      <c r="AWQ201" s="180"/>
      <c r="AWR201" s="180"/>
      <c r="AWS201" s="180"/>
      <c r="AWT201" s="75"/>
      <c r="AWU201" s="66"/>
      <c r="AWV201" s="180"/>
      <c r="AWW201" s="180"/>
      <c r="AWX201" s="180"/>
      <c r="AWY201" s="180"/>
      <c r="AWZ201" s="180"/>
      <c r="AXA201" s="75"/>
      <c r="AXB201" s="66"/>
      <c r="AXC201" s="180"/>
      <c r="AXD201" s="180"/>
      <c r="AXE201" s="180"/>
      <c r="AXF201" s="180"/>
      <c r="AXG201" s="180"/>
      <c r="AXH201" s="75"/>
      <c r="AXI201" s="66"/>
      <c r="AXJ201" s="180"/>
      <c r="AXK201" s="180"/>
      <c r="AXL201" s="180"/>
      <c r="AXM201" s="180"/>
      <c r="AXN201" s="180"/>
      <c r="AXO201" s="75"/>
      <c r="AXP201" s="66"/>
      <c r="AXQ201" s="180"/>
      <c r="AXR201" s="180"/>
      <c r="AXS201" s="180"/>
      <c r="AXT201" s="180"/>
      <c r="AXU201" s="180"/>
      <c r="AXV201" s="75"/>
      <c r="AXW201" s="66"/>
      <c r="AXX201" s="180"/>
      <c r="AXY201" s="180"/>
      <c r="AXZ201" s="180"/>
      <c r="AYA201" s="180"/>
      <c r="AYB201" s="180"/>
      <c r="AYC201" s="75"/>
      <c r="AYD201" s="66"/>
      <c r="AYE201" s="180"/>
      <c r="AYF201" s="180"/>
      <c r="AYG201" s="180"/>
      <c r="AYH201" s="180"/>
      <c r="AYI201" s="180"/>
      <c r="AYJ201" s="75"/>
      <c r="AYK201" s="66"/>
      <c r="AYL201" s="180"/>
      <c r="AYM201" s="180"/>
      <c r="AYN201" s="180"/>
      <c r="AYO201" s="180"/>
      <c r="AYP201" s="180"/>
      <c r="AYQ201" s="75"/>
      <c r="AYR201" s="66"/>
      <c r="AYS201" s="180"/>
      <c r="AYT201" s="180"/>
      <c r="AYU201" s="180"/>
      <c r="AYV201" s="180"/>
      <c r="AYW201" s="180"/>
      <c r="AYX201" s="75"/>
      <c r="AYY201" s="66"/>
      <c r="AYZ201" s="180"/>
      <c r="AZA201" s="180"/>
      <c r="AZB201" s="180"/>
      <c r="AZC201" s="180"/>
      <c r="AZD201" s="180"/>
      <c r="AZE201" s="75"/>
      <c r="AZF201" s="66"/>
      <c r="AZG201" s="180"/>
      <c r="AZH201" s="180"/>
      <c r="AZI201" s="180"/>
      <c r="AZJ201" s="180"/>
      <c r="AZK201" s="180"/>
      <c r="AZL201" s="75"/>
      <c r="AZM201" s="66"/>
      <c r="AZN201" s="180"/>
      <c r="AZO201" s="180"/>
      <c r="AZP201" s="180"/>
      <c r="AZQ201" s="180"/>
      <c r="AZR201" s="180"/>
      <c r="AZS201" s="75"/>
      <c r="AZT201" s="66"/>
      <c r="AZU201" s="180"/>
      <c r="AZV201" s="180"/>
      <c r="AZW201" s="180"/>
      <c r="AZX201" s="180"/>
      <c r="AZY201" s="180"/>
      <c r="AZZ201" s="75"/>
      <c r="BAA201" s="66"/>
      <c r="BAB201" s="180"/>
      <c r="BAC201" s="180"/>
      <c r="BAD201" s="180"/>
      <c r="BAE201" s="180"/>
      <c r="BAF201" s="180"/>
      <c r="BAG201" s="75"/>
      <c r="BAH201" s="66"/>
      <c r="BAI201" s="180"/>
      <c r="BAJ201" s="180"/>
      <c r="BAK201" s="180"/>
      <c r="BAL201" s="180"/>
      <c r="BAM201" s="180"/>
      <c r="BAN201" s="75"/>
      <c r="BAO201" s="66"/>
      <c r="BAP201" s="180"/>
      <c r="BAQ201" s="180"/>
      <c r="BAR201" s="180"/>
      <c r="BAS201" s="180"/>
      <c r="BAT201" s="180"/>
      <c r="BAU201" s="75"/>
      <c r="BAV201" s="66"/>
      <c r="BAW201" s="180"/>
      <c r="BAX201" s="180"/>
      <c r="BAY201" s="180"/>
      <c r="BAZ201" s="180"/>
      <c r="BBA201" s="180"/>
      <c r="BBB201" s="75"/>
      <c r="BBC201" s="66"/>
      <c r="BBD201" s="180"/>
      <c r="BBE201" s="180"/>
      <c r="BBF201" s="180"/>
      <c r="BBG201" s="180"/>
      <c r="BBH201" s="180"/>
      <c r="BBI201" s="75"/>
      <c r="BBJ201" s="66"/>
      <c r="BBK201" s="180"/>
      <c r="BBL201" s="180"/>
      <c r="BBM201" s="180"/>
      <c r="BBN201" s="180"/>
      <c r="BBO201" s="180"/>
      <c r="BBP201" s="75"/>
      <c r="BBQ201" s="66"/>
      <c r="BBR201" s="180"/>
      <c r="BBS201" s="180"/>
      <c r="BBT201" s="180"/>
      <c r="BBU201" s="180"/>
      <c r="BBV201" s="180"/>
      <c r="BBW201" s="75"/>
      <c r="BBX201" s="66"/>
      <c r="BBY201" s="180"/>
      <c r="BBZ201" s="180"/>
      <c r="BCA201" s="180"/>
      <c r="BCB201" s="180"/>
      <c r="BCC201" s="180"/>
      <c r="BCD201" s="75"/>
      <c r="BCE201" s="66"/>
      <c r="BCF201" s="180"/>
      <c r="BCG201" s="180"/>
      <c r="BCH201" s="180"/>
      <c r="BCI201" s="180"/>
      <c r="BCJ201" s="180"/>
      <c r="BCK201" s="75"/>
      <c r="BCL201" s="66"/>
      <c r="BCM201" s="180"/>
      <c r="BCN201" s="180"/>
      <c r="BCO201" s="180"/>
      <c r="BCP201" s="180"/>
      <c r="BCQ201" s="180"/>
      <c r="BCR201" s="75"/>
      <c r="BCS201" s="66"/>
      <c r="BCT201" s="180"/>
      <c r="BCU201" s="180"/>
      <c r="BCV201" s="180"/>
      <c r="BCW201" s="180"/>
      <c r="BCX201" s="180"/>
      <c r="BCY201" s="75"/>
      <c r="BCZ201" s="66"/>
      <c r="BDA201" s="180"/>
      <c r="BDB201" s="180"/>
      <c r="BDC201" s="180"/>
      <c r="BDD201" s="180"/>
      <c r="BDE201" s="180"/>
      <c r="BDF201" s="75"/>
      <c r="BDG201" s="66"/>
      <c r="BDH201" s="180"/>
      <c r="BDI201" s="180"/>
      <c r="BDJ201" s="180"/>
      <c r="BDK201" s="180"/>
      <c r="BDL201" s="180"/>
      <c r="BDM201" s="75"/>
      <c r="BDN201" s="66"/>
      <c r="BDO201" s="180"/>
      <c r="BDP201" s="180"/>
      <c r="BDQ201" s="180"/>
      <c r="BDR201" s="180"/>
      <c r="BDS201" s="180"/>
      <c r="BDT201" s="75"/>
      <c r="BDU201" s="66"/>
      <c r="BDV201" s="180"/>
      <c r="BDW201" s="180"/>
      <c r="BDX201" s="180"/>
      <c r="BDY201" s="180"/>
      <c r="BDZ201" s="180"/>
      <c r="BEA201" s="75"/>
      <c r="BEB201" s="66"/>
      <c r="BEC201" s="180"/>
      <c r="BED201" s="180"/>
      <c r="BEE201" s="180"/>
      <c r="BEF201" s="180"/>
      <c r="BEG201" s="180"/>
      <c r="BEH201" s="75"/>
      <c r="BEI201" s="66"/>
      <c r="BEJ201" s="180"/>
      <c r="BEK201" s="180"/>
      <c r="BEL201" s="180"/>
      <c r="BEM201" s="180"/>
      <c r="BEN201" s="180"/>
      <c r="BEO201" s="75"/>
      <c r="BEP201" s="66"/>
      <c r="BEQ201" s="180"/>
      <c r="BER201" s="180"/>
      <c r="BES201" s="180"/>
      <c r="BET201" s="180"/>
      <c r="BEU201" s="180"/>
      <c r="BEV201" s="75"/>
      <c r="BEW201" s="66"/>
      <c r="BEX201" s="180"/>
      <c r="BEY201" s="180"/>
      <c r="BEZ201" s="180"/>
      <c r="BFA201" s="180"/>
      <c r="BFB201" s="180"/>
      <c r="BFC201" s="75"/>
      <c r="BFD201" s="66"/>
      <c r="BFE201" s="180"/>
      <c r="BFF201" s="180"/>
      <c r="BFG201" s="180"/>
      <c r="BFH201" s="180"/>
      <c r="BFI201" s="180"/>
      <c r="BFJ201" s="75"/>
      <c r="BFK201" s="66"/>
      <c r="BFL201" s="180"/>
      <c r="BFM201" s="180"/>
      <c r="BFN201" s="180"/>
      <c r="BFO201" s="180"/>
      <c r="BFP201" s="180"/>
      <c r="BFQ201" s="75"/>
      <c r="BFR201" s="66"/>
      <c r="BFS201" s="180"/>
      <c r="BFT201" s="180"/>
      <c r="BFU201" s="180"/>
      <c r="BFV201" s="180"/>
      <c r="BFW201" s="180"/>
      <c r="BFX201" s="75"/>
      <c r="BFY201" s="66"/>
      <c r="BFZ201" s="180"/>
      <c r="BGA201" s="180"/>
      <c r="BGB201" s="180"/>
      <c r="BGC201" s="180"/>
      <c r="BGD201" s="180"/>
      <c r="BGE201" s="75"/>
      <c r="BGF201" s="66"/>
      <c r="BGG201" s="180"/>
      <c r="BGH201" s="180"/>
      <c r="BGI201" s="180"/>
      <c r="BGJ201" s="180"/>
      <c r="BGK201" s="180"/>
      <c r="BGL201" s="75"/>
      <c r="BGM201" s="66"/>
      <c r="BGN201" s="180"/>
      <c r="BGO201" s="180"/>
      <c r="BGP201" s="180"/>
      <c r="BGQ201" s="180"/>
      <c r="BGR201" s="180"/>
      <c r="BGS201" s="75"/>
      <c r="BGT201" s="66"/>
      <c r="BGU201" s="180"/>
      <c r="BGV201" s="180"/>
      <c r="BGW201" s="180"/>
      <c r="BGX201" s="180"/>
      <c r="BGY201" s="180"/>
      <c r="BGZ201" s="75"/>
      <c r="BHA201" s="66"/>
      <c r="BHB201" s="180"/>
      <c r="BHC201" s="180"/>
      <c r="BHD201" s="180"/>
      <c r="BHE201" s="180"/>
      <c r="BHF201" s="180"/>
      <c r="BHG201" s="75"/>
      <c r="BHH201" s="66"/>
      <c r="BHI201" s="180"/>
      <c r="BHJ201" s="180"/>
      <c r="BHK201" s="180"/>
      <c r="BHL201" s="180"/>
      <c r="BHM201" s="180"/>
      <c r="BHN201" s="75"/>
      <c r="BHO201" s="66"/>
      <c r="BHP201" s="180"/>
      <c r="BHQ201" s="180"/>
      <c r="BHR201" s="180"/>
      <c r="BHS201" s="180"/>
      <c r="BHT201" s="180"/>
      <c r="BHU201" s="75"/>
      <c r="BHV201" s="66"/>
      <c r="BHW201" s="180"/>
      <c r="BHX201" s="180"/>
      <c r="BHY201" s="180"/>
      <c r="BHZ201" s="180"/>
      <c r="BIA201" s="180"/>
      <c r="BIB201" s="75"/>
      <c r="BIC201" s="66"/>
      <c r="BID201" s="180"/>
      <c r="BIE201" s="180"/>
      <c r="BIF201" s="180"/>
      <c r="BIG201" s="180"/>
      <c r="BIH201" s="180"/>
      <c r="BII201" s="75"/>
      <c r="BIJ201" s="66"/>
      <c r="BIK201" s="180"/>
      <c r="BIL201" s="180"/>
      <c r="BIM201" s="180"/>
      <c r="BIN201" s="180"/>
      <c r="BIO201" s="180"/>
      <c r="BIP201" s="75"/>
      <c r="BIQ201" s="66"/>
      <c r="BIR201" s="180"/>
      <c r="BIS201" s="180"/>
      <c r="BIT201" s="180"/>
      <c r="BIU201" s="180"/>
      <c r="BIV201" s="180"/>
      <c r="BIW201" s="75"/>
      <c r="BIX201" s="66"/>
      <c r="BIY201" s="180"/>
      <c r="BIZ201" s="180"/>
      <c r="BJA201" s="180"/>
      <c r="BJB201" s="180"/>
      <c r="BJC201" s="180"/>
      <c r="BJD201" s="75"/>
      <c r="BJE201" s="66"/>
      <c r="BJF201" s="180"/>
      <c r="BJG201" s="180"/>
      <c r="BJH201" s="180"/>
      <c r="BJI201" s="180"/>
      <c r="BJJ201" s="180"/>
      <c r="BJK201" s="75"/>
      <c r="BJL201" s="66"/>
      <c r="BJM201" s="180"/>
      <c r="BJN201" s="180"/>
      <c r="BJO201" s="180"/>
      <c r="BJP201" s="180"/>
      <c r="BJQ201" s="180"/>
      <c r="BJR201" s="75"/>
      <c r="BJS201" s="66"/>
      <c r="BJT201" s="180"/>
      <c r="BJU201" s="180"/>
      <c r="BJV201" s="180"/>
      <c r="BJW201" s="180"/>
      <c r="BJX201" s="180"/>
      <c r="BJY201" s="75"/>
      <c r="BJZ201" s="66"/>
      <c r="BKA201" s="180"/>
      <c r="BKB201" s="180"/>
      <c r="BKC201" s="180"/>
      <c r="BKD201" s="180"/>
      <c r="BKE201" s="180"/>
      <c r="BKF201" s="75"/>
      <c r="BKG201" s="66"/>
      <c r="BKH201" s="180"/>
      <c r="BKI201" s="180"/>
      <c r="BKJ201" s="180"/>
      <c r="BKK201" s="180"/>
      <c r="BKL201" s="180"/>
      <c r="BKM201" s="75"/>
      <c r="BKN201" s="66"/>
      <c r="BKO201" s="180"/>
      <c r="BKP201" s="180"/>
      <c r="BKQ201" s="180"/>
      <c r="BKR201" s="180"/>
      <c r="BKS201" s="180"/>
      <c r="BKT201" s="75"/>
      <c r="BKU201" s="66"/>
      <c r="BKV201" s="180"/>
      <c r="BKW201" s="180"/>
      <c r="BKX201" s="180"/>
      <c r="BKY201" s="180"/>
      <c r="BKZ201" s="180"/>
      <c r="BLA201" s="75"/>
      <c r="BLB201" s="66"/>
      <c r="BLC201" s="180"/>
      <c r="BLD201" s="180"/>
      <c r="BLE201" s="180"/>
      <c r="BLF201" s="180"/>
      <c r="BLG201" s="180"/>
      <c r="BLH201" s="75"/>
      <c r="BLI201" s="66"/>
      <c r="BLJ201" s="180"/>
      <c r="BLK201" s="180"/>
      <c r="BLL201" s="180"/>
      <c r="BLM201" s="180"/>
      <c r="BLN201" s="180"/>
      <c r="BLO201" s="75"/>
      <c r="BLP201" s="66"/>
      <c r="BLQ201" s="180"/>
      <c r="BLR201" s="180"/>
      <c r="BLS201" s="180"/>
      <c r="BLT201" s="180"/>
      <c r="BLU201" s="180"/>
      <c r="BLV201" s="75"/>
      <c r="BLW201" s="66"/>
      <c r="BLX201" s="180"/>
      <c r="BLY201" s="180"/>
      <c r="BLZ201" s="180"/>
      <c r="BMA201" s="180"/>
      <c r="BMB201" s="180"/>
      <c r="BMC201" s="75"/>
      <c r="BMD201" s="66"/>
      <c r="BME201" s="180"/>
      <c r="BMF201" s="180"/>
      <c r="BMG201" s="180"/>
      <c r="BMH201" s="180"/>
      <c r="BMI201" s="180"/>
      <c r="BMJ201" s="75"/>
      <c r="BMK201" s="66"/>
      <c r="BML201" s="180"/>
      <c r="BMM201" s="180"/>
      <c r="BMN201" s="180"/>
      <c r="BMO201" s="180"/>
      <c r="BMP201" s="180"/>
      <c r="BMQ201" s="75"/>
      <c r="BMR201" s="66"/>
      <c r="BMS201" s="180"/>
      <c r="BMT201" s="180"/>
      <c r="BMU201" s="180"/>
      <c r="BMV201" s="180"/>
      <c r="BMW201" s="180"/>
      <c r="BMX201" s="75"/>
      <c r="BMY201" s="66"/>
      <c r="BMZ201" s="180"/>
      <c r="BNA201" s="180"/>
      <c r="BNB201" s="180"/>
      <c r="BNC201" s="180"/>
      <c r="BND201" s="180"/>
      <c r="BNE201" s="75"/>
      <c r="BNF201" s="66"/>
      <c r="BNG201" s="180"/>
      <c r="BNH201" s="180"/>
      <c r="BNI201" s="180"/>
      <c r="BNJ201" s="180"/>
      <c r="BNK201" s="180"/>
      <c r="BNL201" s="75"/>
      <c r="BNM201" s="66"/>
      <c r="BNN201" s="180"/>
      <c r="BNO201" s="180"/>
      <c r="BNP201" s="180"/>
      <c r="BNQ201" s="180"/>
      <c r="BNR201" s="180"/>
      <c r="BNS201" s="75"/>
      <c r="BNT201" s="66"/>
      <c r="BNU201" s="180"/>
      <c r="BNV201" s="180"/>
      <c r="BNW201" s="180"/>
      <c r="BNX201" s="180"/>
      <c r="BNY201" s="180"/>
      <c r="BNZ201" s="75"/>
      <c r="BOA201" s="66"/>
      <c r="BOB201" s="180"/>
      <c r="BOC201" s="180"/>
      <c r="BOD201" s="180"/>
      <c r="BOE201" s="180"/>
      <c r="BOF201" s="180"/>
      <c r="BOG201" s="75"/>
      <c r="BOH201" s="66"/>
      <c r="BOI201" s="180"/>
      <c r="BOJ201" s="180"/>
      <c r="BOK201" s="180"/>
      <c r="BOL201" s="180"/>
      <c r="BOM201" s="180"/>
      <c r="BON201" s="75"/>
      <c r="BOO201" s="66"/>
      <c r="BOP201" s="180"/>
      <c r="BOQ201" s="180"/>
      <c r="BOR201" s="180"/>
      <c r="BOS201" s="180"/>
      <c r="BOT201" s="180"/>
      <c r="BOU201" s="75"/>
      <c r="BOV201" s="66"/>
      <c r="BOW201" s="180"/>
      <c r="BOX201" s="180"/>
      <c r="BOY201" s="180"/>
      <c r="BOZ201" s="180"/>
      <c r="BPA201" s="180"/>
      <c r="BPB201" s="75"/>
      <c r="BPC201" s="66"/>
      <c r="BPD201" s="180"/>
      <c r="BPE201" s="180"/>
      <c r="BPF201" s="180"/>
      <c r="BPG201" s="180"/>
      <c r="BPH201" s="180"/>
      <c r="BPI201" s="75"/>
      <c r="BPJ201" s="66"/>
      <c r="BPK201" s="180"/>
      <c r="BPL201" s="180"/>
      <c r="BPM201" s="180"/>
      <c r="BPN201" s="180"/>
      <c r="BPO201" s="180"/>
      <c r="BPP201" s="75"/>
      <c r="BPQ201" s="66"/>
      <c r="BPR201" s="180"/>
      <c r="BPS201" s="180"/>
      <c r="BPT201" s="180"/>
      <c r="BPU201" s="180"/>
      <c r="BPV201" s="180"/>
      <c r="BPW201" s="75"/>
      <c r="BPX201" s="66"/>
      <c r="BPY201" s="180"/>
      <c r="BPZ201" s="180"/>
      <c r="BQA201" s="180"/>
      <c r="BQB201" s="180"/>
      <c r="BQC201" s="180"/>
      <c r="BQD201" s="75"/>
      <c r="BQE201" s="66"/>
      <c r="BQF201" s="180"/>
      <c r="BQG201" s="180"/>
      <c r="BQH201" s="180"/>
      <c r="BQI201" s="180"/>
      <c r="BQJ201" s="180"/>
      <c r="BQK201" s="75"/>
      <c r="BQL201" s="66"/>
      <c r="BQM201" s="180"/>
      <c r="BQN201" s="180"/>
      <c r="BQO201" s="180"/>
      <c r="BQP201" s="180"/>
      <c r="BQQ201" s="180"/>
      <c r="BQR201" s="75"/>
      <c r="BQS201" s="66"/>
      <c r="BQT201" s="180"/>
      <c r="BQU201" s="180"/>
      <c r="BQV201" s="180"/>
      <c r="BQW201" s="180"/>
      <c r="BQX201" s="180"/>
      <c r="BQY201" s="75"/>
      <c r="BQZ201" s="66"/>
      <c r="BRA201" s="180"/>
      <c r="BRB201" s="180"/>
      <c r="BRC201" s="180"/>
      <c r="BRD201" s="180"/>
      <c r="BRE201" s="180"/>
      <c r="BRF201" s="75"/>
      <c r="BRG201" s="66"/>
      <c r="BRH201" s="180"/>
      <c r="BRI201" s="180"/>
      <c r="BRJ201" s="180"/>
      <c r="BRK201" s="180"/>
      <c r="BRL201" s="180"/>
      <c r="BRM201" s="75"/>
      <c r="BRN201" s="66"/>
      <c r="BRO201" s="180"/>
      <c r="BRP201" s="180"/>
      <c r="BRQ201" s="180"/>
      <c r="BRR201" s="180"/>
      <c r="BRS201" s="180"/>
      <c r="BRT201" s="75"/>
      <c r="BRU201" s="66"/>
      <c r="BRV201" s="180"/>
      <c r="BRW201" s="180"/>
      <c r="BRX201" s="180"/>
      <c r="BRY201" s="180"/>
      <c r="BRZ201" s="180"/>
      <c r="BSA201" s="75"/>
      <c r="BSB201" s="66"/>
      <c r="BSC201" s="180"/>
      <c r="BSD201" s="180"/>
      <c r="BSE201" s="180"/>
      <c r="BSF201" s="180"/>
      <c r="BSG201" s="180"/>
      <c r="BSH201" s="75"/>
      <c r="BSI201" s="66"/>
      <c r="BSJ201" s="180"/>
      <c r="BSK201" s="180"/>
      <c r="BSL201" s="180"/>
      <c r="BSM201" s="180"/>
      <c r="BSN201" s="180"/>
      <c r="BSO201" s="75"/>
      <c r="BSP201" s="66"/>
      <c r="BSQ201" s="180"/>
      <c r="BSR201" s="180"/>
      <c r="BSS201" s="180"/>
      <c r="BST201" s="180"/>
      <c r="BSU201" s="180"/>
      <c r="BSV201" s="75"/>
      <c r="BSW201" s="66"/>
      <c r="BSX201" s="180"/>
      <c r="BSY201" s="180"/>
      <c r="BSZ201" s="180"/>
      <c r="BTA201" s="180"/>
      <c r="BTB201" s="180"/>
      <c r="BTC201" s="75"/>
      <c r="BTD201" s="66"/>
      <c r="BTE201" s="180"/>
      <c r="BTF201" s="180"/>
      <c r="BTG201" s="180"/>
      <c r="BTH201" s="180"/>
      <c r="BTI201" s="180"/>
      <c r="BTJ201" s="75"/>
      <c r="BTK201" s="66"/>
      <c r="BTL201" s="180"/>
      <c r="BTM201" s="180"/>
      <c r="BTN201" s="180"/>
      <c r="BTO201" s="180"/>
      <c r="BTP201" s="180"/>
      <c r="BTQ201" s="75"/>
      <c r="BTR201" s="66"/>
      <c r="BTS201" s="180"/>
      <c r="BTT201" s="180"/>
      <c r="BTU201" s="180"/>
      <c r="BTV201" s="180"/>
      <c r="BTW201" s="180"/>
      <c r="BTX201" s="75"/>
      <c r="BTY201" s="66"/>
      <c r="BTZ201" s="180"/>
      <c r="BUA201" s="180"/>
      <c r="BUB201" s="180"/>
      <c r="BUC201" s="180"/>
      <c r="BUD201" s="180"/>
      <c r="BUE201" s="75"/>
      <c r="BUF201" s="66"/>
      <c r="BUG201" s="180"/>
      <c r="BUH201" s="180"/>
      <c r="BUI201" s="180"/>
      <c r="BUJ201" s="180"/>
      <c r="BUK201" s="180"/>
      <c r="BUL201" s="75"/>
      <c r="BUM201" s="66"/>
      <c r="BUN201" s="180"/>
      <c r="BUO201" s="180"/>
      <c r="BUP201" s="180"/>
      <c r="BUQ201" s="180"/>
      <c r="BUR201" s="180"/>
      <c r="BUS201" s="75"/>
      <c r="BUT201" s="66"/>
      <c r="BUU201" s="180"/>
      <c r="BUV201" s="180"/>
      <c r="BUW201" s="180"/>
      <c r="BUX201" s="180"/>
      <c r="BUY201" s="180"/>
      <c r="BUZ201" s="75"/>
      <c r="BVA201" s="66"/>
      <c r="BVB201" s="180"/>
      <c r="BVC201" s="180"/>
      <c r="BVD201" s="180"/>
      <c r="BVE201" s="180"/>
      <c r="BVF201" s="180"/>
      <c r="BVG201" s="75"/>
      <c r="BVH201" s="66"/>
      <c r="BVI201" s="180"/>
      <c r="BVJ201" s="180"/>
      <c r="BVK201" s="180"/>
      <c r="BVL201" s="180"/>
      <c r="BVM201" s="180"/>
      <c r="BVN201" s="75"/>
      <c r="BVO201" s="66"/>
      <c r="BVP201" s="180"/>
      <c r="BVQ201" s="180"/>
      <c r="BVR201" s="180"/>
      <c r="BVS201" s="180"/>
      <c r="BVT201" s="180"/>
      <c r="BVU201" s="75"/>
      <c r="BVV201" s="66"/>
      <c r="BVW201" s="180"/>
      <c r="BVX201" s="180"/>
      <c r="BVY201" s="180"/>
      <c r="BVZ201" s="180"/>
      <c r="BWA201" s="180"/>
      <c r="BWB201" s="75"/>
      <c r="BWC201" s="66"/>
      <c r="BWD201" s="180"/>
      <c r="BWE201" s="180"/>
      <c r="BWF201" s="180"/>
      <c r="BWG201" s="180"/>
      <c r="BWH201" s="180"/>
      <c r="BWI201" s="75"/>
      <c r="BWJ201" s="66"/>
      <c r="BWK201" s="180"/>
      <c r="BWL201" s="180"/>
      <c r="BWM201" s="180"/>
      <c r="BWN201" s="180"/>
      <c r="BWO201" s="180"/>
      <c r="BWP201" s="75"/>
      <c r="BWQ201" s="66"/>
      <c r="BWR201" s="180"/>
      <c r="BWS201" s="180"/>
      <c r="BWT201" s="180"/>
      <c r="BWU201" s="180"/>
      <c r="BWV201" s="180"/>
      <c r="BWW201" s="75"/>
      <c r="BWX201" s="66"/>
      <c r="BWY201" s="180"/>
      <c r="BWZ201" s="180"/>
      <c r="BXA201" s="180"/>
      <c r="BXB201" s="180"/>
      <c r="BXC201" s="180"/>
      <c r="BXD201" s="75"/>
      <c r="BXE201" s="66"/>
      <c r="BXF201" s="180"/>
      <c r="BXG201" s="180"/>
      <c r="BXH201" s="180"/>
      <c r="BXI201" s="180"/>
      <c r="BXJ201" s="180"/>
      <c r="BXK201" s="75"/>
      <c r="BXL201" s="66"/>
      <c r="BXM201" s="180"/>
      <c r="BXN201" s="180"/>
      <c r="BXO201" s="180"/>
      <c r="BXP201" s="180"/>
      <c r="BXQ201" s="180"/>
      <c r="BXR201" s="75"/>
      <c r="BXS201" s="66"/>
      <c r="BXT201" s="180"/>
      <c r="BXU201" s="180"/>
      <c r="BXV201" s="180"/>
      <c r="BXW201" s="180"/>
      <c r="BXX201" s="180"/>
      <c r="BXY201" s="75"/>
      <c r="BXZ201" s="66"/>
      <c r="BYA201" s="180"/>
      <c r="BYB201" s="180"/>
      <c r="BYC201" s="180"/>
      <c r="BYD201" s="180"/>
      <c r="BYE201" s="180"/>
      <c r="BYF201" s="75"/>
      <c r="BYG201" s="66"/>
      <c r="BYH201" s="180"/>
      <c r="BYI201" s="180"/>
      <c r="BYJ201" s="180"/>
      <c r="BYK201" s="180"/>
      <c r="BYL201" s="180"/>
      <c r="BYM201" s="75"/>
      <c r="BYN201" s="66"/>
      <c r="BYO201" s="180"/>
      <c r="BYP201" s="180"/>
      <c r="BYQ201" s="180"/>
      <c r="BYR201" s="180"/>
      <c r="BYS201" s="180"/>
      <c r="BYT201" s="75"/>
      <c r="BYU201" s="66"/>
      <c r="BYV201" s="180"/>
      <c r="BYW201" s="180"/>
      <c r="BYX201" s="180"/>
      <c r="BYY201" s="180"/>
      <c r="BYZ201" s="180"/>
      <c r="BZA201" s="75"/>
      <c r="BZB201" s="66"/>
      <c r="BZC201" s="180"/>
      <c r="BZD201" s="180"/>
      <c r="BZE201" s="180"/>
      <c r="BZF201" s="180"/>
      <c r="BZG201" s="180"/>
      <c r="BZH201" s="75"/>
      <c r="BZI201" s="66"/>
      <c r="BZJ201" s="180"/>
      <c r="BZK201" s="180"/>
      <c r="BZL201" s="180"/>
      <c r="BZM201" s="180"/>
      <c r="BZN201" s="180"/>
      <c r="BZO201" s="75"/>
      <c r="BZP201" s="66"/>
      <c r="BZQ201" s="180"/>
      <c r="BZR201" s="180"/>
      <c r="BZS201" s="180"/>
      <c r="BZT201" s="180"/>
      <c r="BZU201" s="180"/>
      <c r="BZV201" s="75"/>
      <c r="BZW201" s="66"/>
      <c r="BZX201" s="180"/>
      <c r="BZY201" s="180"/>
      <c r="BZZ201" s="180"/>
      <c r="CAA201" s="180"/>
      <c r="CAB201" s="180"/>
      <c r="CAC201" s="75"/>
      <c r="CAD201" s="66"/>
      <c r="CAE201" s="180"/>
      <c r="CAF201" s="180"/>
      <c r="CAG201" s="180"/>
      <c r="CAH201" s="180"/>
      <c r="CAI201" s="180"/>
      <c r="CAJ201" s="75"/>
      <c r="CAK201" s="66"/>
      <c r="CAL201" s="180"/>
      <c r="CAM201" s="180"/>
      <c r="CAN201" s="180"/>
      <c r="CAO201" s="180"/>
      <c r="CAP201" s="180"/>
      <c r="CAQ201" s="75"/>
      <c r="CAR201" s="66"/>
      <c r="CAS201" s="180"/>
      <c r="CAT201" s="180"/>
      <c r="CAU201" s="180"/>
      <c r="CAV201" s="180"/>
      <c r="CAW201" s="180"/>
      <c r="CAX201" s="75"/>
      <c r="CAY201" s="66"/>
      <c r="CAZ201" s="180"/>
      <c r="CBA201" s="180"/>
      <c r="CBB201" s="180"/>
      <c r="CBC201" s="180"/>
      <c r="CBD201" s="180"/>
      <c r="CBE201" s="75"/>
      <c r="CBF201" s="66"/>
      <c r="CBG201" s="180"/>
      <c r="CBH201" s="180"/>
      <c r="CBI201" s="180"/>
      <c r="CBJ201" s="180"/>
      <c r="CBK201" s="180"/>
      <c r="CBL201" s="75"/>
      <c r="CBM201" s="66"/>
      <c r="CBN201" s="180"/>
      <c r="CBO201" s="180"/>
      <c r="CBP201" s="180"/>
      <c r="CBQ201" s="180"/>
      <c r="CBR201" s="180"/>
      <c r="CBS201" s="75"/>
      <c r="CBT201" s="66"/>
      <c r="CBU201" s="180"/>
      <c r="CBV201" s="180"/>
      <c r="CBW201" s="180"/>
      <c r="CBX201" s="180"/>
      <c r="CBY201" s="180"/>
      <c r="CBZ201" s="75"/>
      <c r="CCA201" s="66"/>
      <c r="CCB201" s="180"/>
      <c r="CCC201" s="180"/>
      <c r="CCD201" s="180"/>
      <c r="CCE201" s="180"/>
      <c r="CCF201" s="180"/>
      <c r="CCG201" s="75"/>
      <c r="CCH201" s="66"/>
      <c r="CCI201" s="180"/>
      <c r="CCJ201" s="180"/>
      <c r="CCK201" s="180"/>
      <c r="CCL201" s="180"/>
      <c r="CCM201" s="180"/>
      <c r="CCN201" s="75"/>
      <c r="CCO201" s="66"/>
      <c r="CCP201" s="180"/>
      <c r="CCQ201" s="180"/>
      <c r="CCR201" s="180"/>
      <c r="CCS201" s="180"/>
      <c r="CCT201" s="180"/>
      <c r="CCU201" s="75"/>
      <c r="CCV201" s="66"/>
      <c r="CCW201" s="180"/>
      <c r="CCX201" s="180"/>
      <c r="CCY201" s="180"/>
      <c r="CCZ201" s="180"/>
      <c r="CDA201" s="180"/>
      <c r="CDB201" s="75"/>
      <c r="CDC201" s="66"/>
      <c r="CDD201" s="180"/>
      <c r="CDE201" s="180"/>
      <c r="CDF201" s="180"/>
      <c r="CDG201" s="180"/>
      <c r="CDH201" s="180"/>
      <c r="CDI201" s="75"/>
      <c r="CDJ201" s="66"/>
      <c r="CDK201" s="180"/>
      <c r="CDL201" s="180"/>
      <c r="CDM201" s="180"/>
      <c r="CDN201" s="180"/>
      <c r="CDO201" s="180"/>
      <c r="CDP201" s="75"/>
      <c r="CDQ201" s="66"/>
      <c r="CDR201" s="180"/>
      <c r="CDS201" s="180"/>
      <c r="CDT201" s="180"/>
      <c r="CDU201" s="180"/>
      <c r="CDV201" s="180"/>
      <c r="CDW201" s="75"/>
      <c r="CDX201" s="66"/>
      <c r="CDY201" s="180"/>
      <c r="CDZ201" s="180"/>
      <c r="CEA201" s="180"/>
      <c r="CEB201" s="180"/>
      <c r="CEC201" s="180"/>
      <c r="CED201" s="75"/>
      <c r="CEE201" s="66"/>
      <c r="CEF201" s="180"/>
      <c r="CEG201" s="180"/>
      <c r="CEH201" s="180"/>
      <c r="CEI201" s="180"/>
      <c r="CEJ201" s="180"/>
      <c r="CEK201" s="75"/>
      <c r="CEL201" s="66"/>
      <c r="CEM201" s="180"/>
      <c r="CEN201" s="180"/>
      <c r="CEO201" s="180"/>
      <c r="CEP201" s="180"/>
      <c r="CEQ201" s="180"/>
      <c r="CER201" s="75"/>
      <c r="CES201" s="66"/>
      <c r="CET201" s="180"/>
      <c r="CEU201" s="180"/>
      <c r="CEV201" s="180"/>
      <c r="CEW201" s="180"/>
      <c r="CEX201" s="180"/>
      <c r="CEY201" s="75"/>
      <c r="CEZ201" s="66"/>
      <c r="CFA201" s="180"/>
      <c r="CFB201" s="180"/>
      <c r="CFC201" s="180"/>
      <c r="CFD201" s="180"/>
      <c r="CFE201" s="180"/>
      <c r="CFF201" s="75"/>
      <c r="CFG201" s="66"/>
      <c r="CFH201" s="180"/>
      <c r="CFI201" s="180"/>
      <c r="CFJ201" s="180"/>
      <c r="CFK201" s="180"/>
      <c r="CFL201" s="180"/>
      <c r="CFM201" s="75"/>
      <c r="CFN201" s="66"/>
      <c r="CFO201" s="180"/>
      <c r="CFP201" s="180"/>
      <c r="CFQ201" s="180"/>
      <c r="CFR201" s="180"/>
      <c r="CFS201" s="180"/>
      <c r="CFT201" s="75"/>
      <c r="CFU201" s="66"/>
      <c r="CFV201" s="180"/>
      <c r="CFW201" s="180"/>
      <c r="CFX201" s="180"/>
      <c r="CFY201" s="180"/>
      <c r="CFZ201" s="180"/>
      <c r="CGA201" s="75"/>
      <c r="CGB201" s="66"/>
      <c r="CGC201" s="180"/>
      <c r="CGD201" s="180"/>
      <c r="CGE201" s="180"/>
      <c r="CGF201" s="180"/>
      <c r="CGG201" s="180"/>
      <c r="CGH201" s="75"/>
      <c r="CGI201" s="66"/>
      <c r="CGJ201" s="180"/>
      <c r="CGK201" s="180"/>
      <c r="CGL201" s="180"/>
      <c r="CGM201" s="180"/>
      <c r="CGN201" s="180"/>
      <c r="CGO201" s="75"/>
      <c r="CGP201" s="66"/>
      <c r="CGQ201" s="180"/>
      <c r="CGR201" s="180"/>
      <c r="CGS201" s="180"/>
      <c r="CGT201" s="180"/>
      <c r="CGU201" s="180"/>
      <c r="CGV201" s="75"/>
      <c r="CGW201" s="66"/>
      <c r="CGX201" s="180"/>
      <c r="CGY201" s="180"/>
      <c r="CGZ201" s="180"/>
      <c r="CHA201" s="180"/>
      <c r="CHB201" s="180"/>
      <c r="CHC201" s="75"/>
      <c r="CHD201" s="66"/>
      <c r="CHE201" s="180"/>
      <c r="CHF201" s="180"/>
      <c r="CHG201" s="180"/>
      <c r="CHH201" s="180"/>
      <c r="CHI201" s="180"/>
      <c r="CHJ201" s="75"/>
      <c r="CHK201" s="66"/>
      <c r="CHL201" s="180"/>
      <c r="CHM201" s="180"/>
      <c r="CHN201" s="180"/>
      <c r="CHO201" s="180"/>
      <c r="CHP201" s="180"/>
      <c r="CHQ201" s="75"/>
      <c r="CHR201" s="66"/>
      <c r="CHS201" s="180"/>
      <c r="CHT201" s="180"/>
      <c r="CHU201" s="180"/>
      <c r="CHV201" s="180"/>
      <c r="CHW201" s="180"/>
      <c r="CHX201" s="75"/>
      <c r="CHY201" s="66"/>
      <c r="CHZ201" s="180"/>
      <c r="CIA201" s="180"/>
      <c r="CIB201" s="180"/>
      <c r="CIC201" s="180"/>
      <c r="CID201" s="180"/>
      <c r="CIE201" s="75"/>
      <c r="CIF201" s="66"/>
      <c r="CIG201" s="180"/>
      <c r="CIH201" s="180"/>
      <c r="CII201" s="180"/>
      <c r="CIJ201" s="180"/>
      <c r="CIK201" s="180"/>
      <c r="CIL201" s="75"/>
      <c r="CIM201" s="66"/>
      <c r="CIN201" s="180"/>
      <c r="CIO201" s="180"/>
      <c r="CIP201" s="180"/>
      <c r="CIQ201" s="180"/>
      <c r="CIR201" s="180"/>
      <c r="CIS201" s="75"/>
      <c r="CIT201" s="66"/>
      <c r="CIU201" s="180"/>
      <c r="CIV201" s="180"/>
      <c r="CIW201" s="180"/>
      <c r="CIX201" s="180"/>
      <c r="CIY201" s="180"/>
      <c r="CIZ201" s="75"/>
      <c r="CJA201" s="66"/>
      <c r="CJB201" s="180"/>
      <c r="CJC201" s="180"/>
      <c r="CJD201" s="180"/>
      <c r="CJE201" s="180"/>
      <c r="CJF201" s="180"/>
      <c r="CJG201" s="75"/>
      <c r="CJH201" s="66"/>
      <c r="CJI201" s="180"/>
      <c r="CJJ201" s="180"/>
      <c r="CJK201" s="180"/>
      <c r="CJL201" s="180"/>
      <c r="CJM201" s="180"/>
      <c r="CJN201" s="75"/>
      <c r="CJO201" s="66"/>
      <c r="CJP201" s="180"/>
      <c r="CJQ201" s="180"/>
      <c r="CJR201" s="180"/>
      <c r="CJS201" s="180"/>
      <c r="CJT201" s="180"/>
      <c r="CJU201" s="75"/>
      <c r="CJV201" s="66"/>
      <c r="CJW201" s="180"/>
      <c r="CJX201" s="180"/>
      <c r="CJY201" s="180"/>
      <c r="CJZ201" s="180"/>
      <c r="CKA201" s="180"/>
      <c r="CKB201" s="75"/>
      <c r="CKC201" s="66"/>
      <c r="CKD201" s="180"/>
      <c r="CKE201" s="180"/>
      <c r="CKF201" s="180"/>
      <c r="CKG201" s="180"/>
      <c r="CKH201" s="180"/>
      <c r="CKI201" s="75"/>
      <c r="CKJ201" s="66"/>
      <c r="CKK201" s="180"/>
      <c r="CKL201" s="180"/>
      <c r="CKM201" s="180"/>
      <c r="CKN201" s="180"/>
      <c r="CKO201" s="180"/>
      <c r="CKP201" s="75"/>
      <c r="CKQ201" s="66"/>
      <c r="CKR201" s="180"/>
      <c r="CKS201" s="180"/>
      <c r="CKT201" s="180"/>
      <c r="CKU201" s="180"/>
      <c r="CKV201" s="180"/>
      <c r="CKW201" s="75"/>
      <c r="CKX201" s="66"/>
      <c r="CKY201" s="180"/>
      <c r="CKZ201" s="180"/>
      <c r="CLA201" s="180"/>
      <c r="CLB201" s="180"/>
      <c r="CLC201" s="180"/>
      <c r="CLD201" s="75"/>
      <c r="CLE201" s="66"/>
      <c r="CLF201" s="180"/>
      <c r="CLG201" s="180"/>
      <c r="CLH201" s="180"/>
      <c r="CLI201" s="180"/>
      <c r="CLJ201" s="180"/>
      <c r="CLK201" s="75"/>
      <c r="CLL201" s="66"/>
      <c r="CLM201" s="180"/>
      <c r="CLN201" s="180"/>
      <c r="CLO201" s="180"/>
      <c r="CLP201" s="180"/>
      <c r="CLQ201" s="180"/>
      <c r="CLR201" s="75"/>
      <c r="CLS201" s="66"/>
      <c r="CLT201" s="180"/>
      <c r="CLU201" s="180"/>
      <c r="CLV201" s="180"/>
      <c r="CLW201" s="180"/>
      <c r="CLX201" s="180"/>
      <c r="CLY201" s="75"/>
      <c r="CLZ201" s="66"/>
      <c r="CMA201" s="180"/>
      <c r="CMB201" s="180"/>
      <c r="CMC201" s="180"/>
      <c r="CMD201" s="180"/>
      <c r="CME201" s="180"/>
      <c r="CMF201" s="75"/>
      <c r="CMG201" s="66"/>
      <c r="CMH201" s="180"/>
      <c r="CMI201" s="180"/>
      <c r="CMJ201" s="180"/>
      <c r="CMK201" s="180"/>
      <c r="CML201" s="180"/>
      <c r="CMM201" s="75"/>
      <c r="CMN201" s="66"/>
      <c r="CMO201" s="180"/>
      <c r="CMP201" s="180"/>
      <c r="CMQ201" s="180"/>
      <c r="CMR201" s="180"/>
      <c r="CMS201" s="180"/>
      <c r="CMT201" s="75"/>
      <c r="CMU201" s="66"/>
      <c r="CMV201" s="180"/>
      <c r="CMW201" s="180"/>
      <c r="CMX201" s="180"/>
      <c r="CMY201" s="180"/>
      <c r="CMZ201" s="180"/>
      <c r="CNA201" s="75"/>
      <c r="CNB201" s="66"/>
      <c r="CNC201" s="180"/>
      <c r="CND201" s="180"/>
      <c r="CNE201" s="180"/>
      <c r="CNF201" s="180"/>
      <c r="CNG201" s="180"/>
      <c r="CNH201" s="75"/>
      <c r="CNI201" s="66"/>
      <c r="CNJ201" s="180"/>
      <c r="CNK201" s="180"/>
      <c r="CNL201" s="180"/>
      <c r="CNM201" s="180"/>
      <c r="CNN201" s="180"/>
      <c r="CNO201" s="75"/>
      <c r="CNP201" s="66"/>
      <c r="CNQ201" s="180"/>
      <c r="CNR201" s="180"/>
      <c r="CNS201" s="180"/>
      <c r="CNT201" s="180"/>
      <c r="CNU201" s="180"/>
      <c r="CNV201" s="75"/>
      <c r="CNW201" s="66"/>
      <c r="CNX201" s="180"/>
      <c r="CNY201" s="180"/>
      <c r="CNZ201" s="180"/>
      <c r="COA201" s="180"/>
      <c r="COB201" s="180"/>
      <c r="COC201" s="75"/>
      <c r="COD201" s="66"/>
      <c r="COE201" s="180"/>
      <c r="COF201" s="180"/>
      <c r="COG201" s="180"/>
      <c r="COH201" s="180"/>
      <c r="COI201" s="180"/>
      <c r="COJ201" s="75"/>
      <c r="COK201" s="66"/>
      <c r="COL201" s="180"/>
      <c r="COM201" s="180"/>
      <c r="CON201" s="180"/>
      <c r="COO201" s="180"/>
      <c r="COP201" s="180"/>
      <c r="COQ201" s="75"/>
      <c r="COR201" s="66"/>
      <c r="COS201" s="180"/>
      <c r="COT201" s="180"/>
      <c r="COU201" s="180"/>
      <c r="COV201" s="180"/>
      <c r="COW201" s="180"/>
      <c r="COX201" s="75"/>
      <c r="COY201" s="66"/>
      <c r="COZ201" s="180"/>
      <c r="CPA201" s="180"/>
      <c r="CPB201" s="180"/>
      <c r="CPC201" s="180"/>
      <c r="CPD201" s="180"/>
      <c r="CPE201" s="75"/>
      <c r="CPF201" s="66"/>
      <c r="CPG201" s="180"/>
      <c r="CPH201" s="180"/>
      <c r="CPI201" s="180"/>
      <c r="CPJ201" s="180"/>
      <c r="CPK201" s="180"/>
      <c r="CPL201" s="75"/>
      <c r="CPM201" s="66"/>
      <c r="CPN201" s="180"/>
      <c r="CPO201" s="180"/>
      <c r="CPP201" s="180"/>
      <c r="CPQ201" s="180"/>
      <c r="CPR201" s="180"/>
      <c r="CPS201" s="75"/>
      <c r="CPT201" s="66"/>
      <c r="CPU201" s="180"/>
      <c r="CPV201" s="180"/>
      <c r="CPW201" s="180"/>
      <c r="CPX201" s="180"/>
      <c r="CPY201" s="180"/>
      <c r="CPZ201" s="75"/>
      <c r="CQA201" s="66"/>
      <c r="CQB201" s="180"/>
      <c r="CQC201" s="180"/>
      <c r="CQD201" s="180"/>
      <c r="CQE201" s="180"/>
      <c r="CQF201" s="180"/>
      <c r="CQG201" s="75"/>
      <c r="CQH201" s="66"/>
      <c r="CQI201" s="180"/>
      <c r="CQJ201" s="180"/>
      <c r="CQK201" s="180"/>
      <c r="CQL201" s="180"/>
      <c r="CQM201" s="180"/>
      <c r="CQN201" s="75"/>
      <c r="CQO201" s="66"/>
      <c r="CQP201" s="180"/>
      <c r="CQQ201" s="180"/>
      <c r="CQR201" s="180"/>
      <c r="CQS201" s="180"/>
      <c r="CQT201" s="180"/>
      <c r="CQU201" s="75"/>
      <c r="CQV201" s="66"/>
      <c r="CQW201" s="180"/>
      <c r="CQX201" s="180"/>
      <c r="CQY201" s="180"/>
      <c r="CQZ201" s="180"/>
      <c r="CRA201" s="180"/>
      <c r="CRB201" s="75"/>
      <c r="CRC201" s="66"/>
      <c r="CRD201" s="180"/>
      <c r="CRE201" s="180"/>
      <c r="CRF201" s="180"/>
      <c r="CRG201" s="180"/>
      <c r="CRH201" s="180"/>
      <c r="CRI201" s="75"/>
      <c r="CRJ201" s="66"/>
      <c r="CRK201" s="180"/>
      <c r="CRL201" s="180"/>
      <c r="CRM201" s="180"/>
      <c r="CRN201" s="180"/>
      <c r="CRO201" s="180"/>
      <c r="CRP201" s="75"/>
      <c r="CRQ201" s="66"/>
      <c r="CRR201" s="180"/>
      <c r="CRS201" s="180"/>
      <c r="CRT201" s="180"/>
      <c r="CRU201" s="180"/>
      <c r="CRV201" s="180"/>
      <c r="CRW201" s="75"/>
      <c r="CRX201" s="66"/>
      <c r="CRY201" s="180"/>
      <c r="CRZ201" s="180"/>
      <c r="CSA201" s="180"/>
      <c r="CSB201" s="180"/>
      <c r="CSC201" s="180"/>
      <c r="CSD201" s="75"/>
      <c r="CSE201" s="66"/>
      <c r="CSF201" s="180"/>
      <c r="CSG201" s="180"/>
      <c r="CSH201" s="180"/>
      <c r="CSI201" s="180"/>
      <c r="CSJ201" s="180"/>
      <c r="CSK201" s="75"/>
      <c r="CSL201" s="66"/>
      <c r="CSM201" s="180"/>
      <c r="CSN201" s="180"/>
      <c r="CSO201" s="180"/>
      <c r="CSP201" s="180"/>
      <c r="CSQ201" s="180"/>
      <c r="CSR201" s="75"/>
      <c r="CSS201" s="66"/>
      <c r="CST201" s="180"/>
      <c r="CSU201" s="180"/>
      <c r="CSV201" s="180"/>
      <c r="CSW201" s="180"/>
      <c r="CSX201" s="180"/>
      <c r="CSY201" s="75"/>
      <c r="CSZ201" s="66"/>
      <c r="CTA201" s="180"/>
      <c r="CTB201" s="180"/>
      <c r="CTC201" s="180"/>
      <c r="CTD201" s="180"/>
      <c r="CTE201" s="180"/>
      <c r="CTF201" s="75"/>
      <c r="CTG201" s="66"/>
      <c r="CTH201" s="180"/>
      <c r="CTI201" s="180"/>
      <c r="CTJ201" s="180"/>
      <c r="CTK201" s="180"/>
      <c r="CTL201" s="180"/>
      <c r="CTM201" s="75"/>
      <c r="CTN201" s="66"/>
      <c r="CTO201" s="180"/>
      <c r="CTP201" s="180"/>
      <c r="CTQ201" s="180"/>
      <c r="CTR201" s="180"/>
      <c r="CTS201" s="180"/>
      <c r="CTT201" s="75"/>
      <c r="CTU201" s="66"/>
      <c r="CTV201" s="180"/>
      <c r="CTW201" s="180"/>
      <c r="CTX201" s="180"/>
      <c r="CTY201" s="180"/>
      <c r="CTZ201" s="180"/>
      <c r="CUA201" s="75"/>
      <c r="CUB201" s="66"/>
      <c r="CUC201" s="180"/>
      <c r="CUD201" s="180"/>
      <c r="CUE201" s="180"/>
      <c r="CUF201" s="180"/>
      <c r="CUG201" s="180"/>
      <c r="CUH201" s="75"/>
      <c r="CUI201" s="66"/>
      <c r="CUJ201" s="180"/>
      <c r="CUK201" s="180"/>
      <c r="CUL201" s="180"/>
      <c r="CUM201" s="180"/>
      <c r="CUN201" s="180"/>
      <c r="CUO201" s="75"/>
      <c r="CUP201" s="66"/>
      <c r="CUQ201" s="180"/>
      <c r="CUR201" s="180"/>
      <c r="CUS201" s="180"/>
      <c r="CUT201" s="180"/>
      <c r="CUU201" s="180"/>
      <c r="CUV201" s="75"/>
      <c r="CUW201" s="66"/>
      <c r="CUX201" s="180"/>
      <c r="CUY201" s="180"/>
      <c r="CUZ201" s="180"/>
      <c r="CVA201" s="180"/>
      <c r="CVB201" s="180"/>
      <c r="CVC201" s="75"/>
      <c r="CVD201" s="66"/>
      <c r="CVE201" s="180"/>
      <c r="CVF201" s="180"/>
      <c r="CVG201" s="180"/>
      <c r="CVH201" s="180"/>
      <c r="CVI201" s="180"/>
      <c r="CVJ201" s="75"/>
      <c r="CVK201" s="66"/>
      <c r="CVL201" s="180"/>
      <c r="CVM201" s="180"/>
      <c r="CVN201" s="180"/>
      <c r="CVO201" s="180"/>
      <c r="CVP201" s="180"/>
      <c r="CVQ201" s="75"/>
      <c r="CVR201" s="66"/>
      <c r="CVS201" s="180"/>
      <c r="CVT201" s="180"/>
      <c r="CVU201" s="180"/>
      <c r="CVV201" s="180"/>
      <c r="CVW201" s="180"/>
      <c r="CVX201" s="75"/>
      <c r="CVY201" s="66"/>
      <c r="CVZ201" s="180"/>
      <c r="CWA201" s="180"/>
      <c r="CWB201" s="180"/>
      <c r="CWC201" s="180"/>
      <c r="CWD201" s="180"/>
      <c r="CWE201" s="75"/>
      <c r="CWF201" s="66"/>
      <c r="CWG201" s="180"/>
      <c r="CWH201" s="180"/>
      <c r="CWI201" s="180"/>
      <c r="CWJ201" s="180"/>
      <c r="CWK201" s="180"/>
      <c r="CWL201" s="75"/>
      <c r="CWM201" s="66"/>
      <c r="CWN201" s="180"/>
      <c r="CWO201" s="180"/>
      <c r="CWP201" s="180"/>
      <c r="CWQ201" s="180"/>
      <c r="CWR201" s="180"/>
      <c r="CWS201" s="75"/>
      <c r="CWT201" s="66"/>
      <c r="CWU201" s="180"/>
      <c r="CWV201" s="180"/>
      <c r="CWW201" s="180"/>
      <c r="CWX201" s="180"/>
      <c r="CWY201" s="180"/>
      <c r="CWZ201" s="75"/>
      <c r="CXA201" s="66"/>
      <c r="CXB201" s="180"/>
      <c r="CXC201" s="180"/>
      <c r="CXD201" s="180"/>
      <c r="CXE201" s="180"/>
      <c r="CXF201" s="180"/>
      <c r="CXG201" s="75"/>
      <c r="CXH201" s="66"/>
      <c r="CXI201" s="180"/>
      <c r="CXJ201" s="180"/>
      <c r="CXK201" s="180"/>
      <c r="CXL201" s="180"/>
      <c r="CXM201" s="180"/>
      <c r="CXN201" s="75"/>
      <c r="CXO201" s="66"/>
      <c r="CXP201" s="180"/>
      <c r="CXQ201" s="180"/>
      <c r="CXR201" s="180"/>
      <c r="CXS201" s="180"/>
      <c r="CXT201" s="180"/>
      <c r="CXU201" s="75"/>
      <c r="CXV201" s="66"/>
      <c r="CXW201" s="180"/>
      <c r="CXX201" s="180"/>
      <c r="CXY201" s="180"/>
      <c r="CXZ201" s="180"/>
      <c r="CYA201" s="180"/>
      <c r="CYB201" s="75"/>
      <c r="CYC201" s="66"/>
      <c r="CYD201" s="180"/>
      <c r="CYE201" s="180"/>
      <c r="CYF201" s="180"/>
      <c r="CYG201" s="180"/>
      <c r="CYH201" s="180"/>
      <c r="CYI201" s="75"/>
      <c r="CYJ201" s="66"/>
      <c r="CYK201" s="180"/>
      <c r="CYL201" s="180"/>
      <c r="CYM201" s="180"/>
      <c r="CYN201" s="180"/>
      <c r="CYO201" s="180"/>
      <c r="CYP201" s="75"/>
      <c r="CYQ201" s="66"/>
      <c r="CYR201" s="180"/>
      <c r="CYS201" s="180"/>
      <c r="CYT201" s="180"/>
      <c r="CYU201" s="180"/>
      <c r="CYV201" s="180"/>
      <c r="CYW201" s="75"/>
      <c r="CYX201" s="66"/>
      <c r="CYY201" s="180"/>
      <c r="CYZ201" s="180"/>
      <c r="CZA201" s="180"/>
      <c r="CZB201" s="180"/>
      <c r="CZC201" s="180"/>
      <c r="CZD201" s="75"/>
      <c r="CZE201" s="66"/>
      <c r="CZF201" s="180"/>
      <c r="CZG201" s="180"/>
      <c r="CZH201" s="180"/>
      <c r="CZI201" s="180"/>
      <c r="CZJ201" s="180"/>
      <c r="CZK201" s="75"/>
      <c r="CZL201" s="66"/>
      <c r="CZM201" s="180"/>
      <c r="CZN201" s="180"/>
      <c r="CZO201" s="180"/>
      <c r="CZP201" s="180"/>
      <c r="CZQ201" s="180"/>
      <c r="CZR201" s="75"/>
      <c r="CZS201" s="66"/>
      <c r="CZT201" s="180"/>
      <c r="CZU201" s="180"/>
      <c r="CZV201" s="180"/>
      <c r="CZW201" s="180"/>
      <c r="CZX201" s="180"/>
      <c r="CZY201" s="75"/>
      <c r="CZZ201" s="66"/>
      <c r="DAA201" s="180"/>
      <c r="DAB201" s="180"/>
      <c r="DAC201" s="180"/>
      <c r="DAD201" s="180"/>
      <c r="DAE201" s="180"/>
      <c r="DAF201" s="75"/>
      <c r="DAG201" s="66"/>
      <c r="DAH201" s="180"/>
      <c r="DAI201" s="180"/>
      <c r="DAJ201" s="180"/>
      <c r="DAK201" s="180"/>
      <c r="DAL201" s="180"/>
      <c r="DAM201" s="75"/>
      <c r="DAN201" s="66"/>
      <c r="DAO201" s="180"/>
      <c r="DAP201" s="180"/>
      <c r="DAQ201" s="180"/>
      <c r="DAR201" s="180"/>
      <c r="DAS201" s="180"/>
      <c r="DAT201" s="75"/>
      <c r="DAU201" s="66"/>
      <c r="DAV201" s="180"/>
      <c r="DAW201" s="180"/>
      <c r="DAX201" s="180"/>
      <c r="DAY201" s="180"/>
      <c r="DAZ201" s="180"/>
      <c r="DBA201" s="75"/>
      <c r="DBB201" s="66"/>
      <c r="DBC201" s="180"/>
      <c r="DBD201" s="180"/>
      <c r="DBE201" s="180"/>
      <c r="DBF201" s="180"/>
      <c r="DBG201" s="180"/>
      <c r="DBH201" s="75"/>
      <c r="DBI201" s="66"/>
      <c r="DBJ201" s="180"/>
      <c r="DBK201" s="180"/>
      <c r="DBL201" s="180"/>
      <c r="DBM201" s="180"/>
      <c r="DBN201" s="180"/>
      <c r="DBO201" s="75"/>
      <c r="DBP201" s="66"/>
      <c r="DBQ201" s="180"/>
      <c r="DBR201" s="180"/>
      <c r="DBS201" s="180"/>
      <c r="DBT201" s="180"/>
      <c r="DBU201" s="180"/>
      <c r="DBV201" s="75"/>
      <c r="DBW201" s="66"/>
      <c r="DBX201" s="180"/>
      <c r="DBY201" s="180"/>
      <c r="DBZ201" s="180"/>
      <c r="DCA201" s="180"/>
      <c r="DCB201" s="180"/>
      <c r="DCC201" s="75"/>
      <c r="DCD201" s="66"/>
      <c r="DCE201" s="180"/>
      <c r="DCF201" s="180"/>
      <c r="DCG201" s="180"/>
      <c r="DCH201" s="180"/>
      <c r="DCI201" s="180"/>
      <c r="DCJ201" s="75"/>
      <c r="DCK201" s="66"/>
      <c r="DCL201" s="180"/>
      <c r="DCM201" s="180"/>
      <c r="DCN201" s="180"/>
      <c r="DCO201" s="180"/>
      <c r="DCP201" s="180"/>
      <c r="DCQ201" s="75"/>
      <c r="DCR201" s="66"/>
      <c r="DCS201" s="180"/>
      <c r="DCT201" s="180"/>
      <c r="DCU201" s="180"/>
      <c r="DCV201" s="180"/>
      <c r="DCW201" s="180"/>
      <c r="DCX201" s="75"/>
      <c r="DCY201" s="66"/>
      <c r="DCZ201" s="180"/>
      <c r="DDA201" s="180"/>
      <c r="DDB201" s="180"/>
      <c r="DDC201" s="180"/>
      <c r="DDD201" s="180"/>
      <c r="DDE201" s="75"/>
      <c r="DDF201" s="66"/>
      <c r="DDG201" s="180"/>
      <c r="DDH201" s="180"/>
      <c r="DDI201" s="180"/>
      <c r="DDJ201" s="180"/>
      <c r="DDK201" s="180"/>
      <c r="DDL201" s="75"/>
      <c r="DDM201" s="66"/>
      <c r="DDN201" s="180"/>
      <c r="DDO201" s="180"/>
      <c r="DDP201" s="180"/>
      <c r="DDQ201" s="180"/>
      <c r="DDR201" s="180"/>
      <c r="DDS201" s="75"/>
      <c r="DDT201" s="66"/>
      <c r="DDU201" s="180"/>
      <c r="DDV201" s="180"/>
      <c r="DDW201" s="180"/>
      <c r="DDX201" s="180"/>
      <c r="DDY201" s="180"/>
      <c r="DDZ201" s="75"/>
      <c r="DEA201" s="66"/>
      <c r="DEB201" s="180"/>
      <c r="DEC201" s="180"/>
      <c r="DED201" s="180"/>
      <c r="DEE201" s="180"/>
      <c r="DEF201" s="180"/>
      <c r="DEG201" s="75"/>
      <c r="DEH201" s="66"/>
      <c r="DEI201" s="180"/>
      <c r="DEJ201" s="180"/>
      <c r="DEK201" s="180"/>
      <c r="DEL201" s="180"/>
      <c r="DEM201" s="180"/>
      <c r="DEN201" s="75"/>
      <c r="DEO201" s="66"/>
      <c r="DEP201" s="180"/>
      <c r="DEQ201" s="180"/>
      <c r="DER201" s="180"/>
      <c r="DES201" s="180"/>
      <c r="DET201" s="180"/>
      <c r="DEU201" s="75"/>
      <c r="DEV201" s="66"/>
      <c r="DEW201" s="180"/>
      <c r="DEX201" s="180"/>
      <c r="DEY201" s="180"/>
      <c r="DEZ201" s="180"/>
      <c r="DFA201" s="180"/>
      <c r="DFB201" s="75"/>
      <c r="DFC201" s="66"/>
      <c r="DFD201" s="180"/>
      <c r="DFE201" s="180"/>
      <c r="DFF201" s="180"/>
      <c r="DFG201" s="180"/>
      <c r="DFH201" s="180"/>
      <c r="DFI201" s="75"/>
      <c r="DFJ201" s="66"/>
      <c r="DFK201" s="180"/>
      <c r="DFL201" s="180"/>
      <c r="DFM201" s="180"/>
      <c r="DFN201" s="180"/>
      <c r="DFO201" s="180"/>
      <c r="DFP201" s="75"/>
      <c r="DFQ201" s="66"/>
      <c r="DFR201" s="180"/>
      <c r="DFS201" s="180"/>
      <c r="DFT201" s="180"/>
      <c r="DFU201" s="180"/>
      <c r="DFV201" s="180"/>
      <c r="DFW201" s="75"/>
      <c r="DFX201" s="66"/>
      <c r="DFY201" s="180"/>
      <c r="DFZ201" s="180"/>
      <c r="DGA201" s="180"/>
      <c r="DGB201" s="180"/>
      <c r="DGC201" s="180"/>
      <c r="DGD201" s="75"/>
      <c r="DGE201" s="66"/>
      <c r="DGF201" s="180"/>
      <c r="DGG201" s="180"/>
      <c r="DGH201" s="180"/>
      <c r="DGI201" s="180"/>
      <c r="DGJ201" s="180"/>
      <c r="DGK201" s="75"/>
      <c r="DGL201" s="66"/>
      <c r="DGM201" s="180"/>
      <c r="DGN201" s="180"/>
      <c r="DGO201" s="180"/>
      <c r="DGP201" s="180"/>
      <c r="DGQ201" s="180"/>
      <c r="DGR201" s="75"/>
      <c r="DGS201" s="66"/>
      <c r="DGT201" s="180"/>
      <c r="DGU201" s="180"/>
      <c r="DGV201" s="180"/>
      <c r="DGW201" s="180"/>
      <c r="DGX201" s="180"/>
      <c r="DGY201" s="75"/>
      <c r="DGZ201" s="66"/>
      <c r="DHA201" s="180"/>
      <c r="DHB201" s="180"/>
      <c r="DHC201" s="180"/>
      <c r="DHD201" s="180"/>
      <c r="DHE201" s="180"/>
      <c r="DHF201" s="75"/>
      <c r="DHG201" s="66"/>
      <c r="DHH201" s="180"/>
      <c r="DHI201" s="180"/>
      <c r="DHJ201" s="180"/>
      <c r="DHK201" s="180"/>
      <c r="DHL201" s="180"/>
      <c r="DHM201" s="75"/>
      <c r="DHN201" s="66"/>
      <c r="DHO201" s="180"/>
      <c r="DHP201" s="180"/>
      <c r="DHQ201" s="180"/>
      <c r="DHR201" s="180"/>
      <c r="DHS201" s="180"/>
      <c r="DHT201" s="75"/>
      <c r="DHU201" s="66"/>
      <c r="DHV201" s="180"/>
      <c r="DHW201" s="180"/>
      <c r="DHX201" s="180"/>
      <c r="DHY201" s="180"/>
      <c r="DHZ201" s="180"/>
      <c r="DIA201" s="75"/>
      <c r="DIB201" s="66"/>
      <c r="DIC201" s="180"/>
      <c r="DID201" s="180"/>
      <c r="DIE201" s="180"/>
      <c r="DIF201" s="180"/>
      <c r="DIG201" s="180"/>
      <c r="DIH201" s="75"/>
      <c r="DII201" s="66"/>
      <c r="DIJ201" s="180"/>
      <c r="DIK201" s="180"/>
      <c r="DIL201" s="180"/>
      <c r="DIM201" s="180"/>
      <c r="DIN201" s="180"/>
      <c r="DIO201" s="75"/>
      <c r="DIP201" s="66"/>
      <c r="DIQ201" s="180"/>
      <c r="DIR201" s="180"/>
      <c r="DIS201" s="180"/>
      <c r="DIT201" s="180"/>
      <c r="DIU201" s="180"/>
      <c r="DIV201" s="75"/>
      <c r="DIW201" s="66"/>
      <c r="DIX201" s="180"/>
      <c r="DIY201" s="180"/>
      <c r="DIZ201" s="180"/>
      <c r="DJA201" s="180"/>
      <c r="DJB201" s="180"/>
      <c r="DJC201" s="75"/>
      <c r="DJD201" s="66"/>
      <c r="DJE201" s="180"/>
      <c r="DJF201" s="180"/>
      <c r="DJG201" s="180"/>
      <c r="DJH201" s="180"/>
      <c r="DJI201" s="180"/>
      <c r="DJJ201" s="75"/>
      <c r="DJK201" s="66"/>
      <c r="DJL201" s="180"/>
      <c r="DJM201" s="180"/>
      <c r="DJN201" s="180"/>
      <c r="DJO201" s="180"/>
      <c r="DJP201" s="180"/>
      <c r="DJQ201" s="75"/>
      <c r="DJR201" s="66"/>
      <c r="DJS201" s="180"/>
      <c r="DJT201" s="180"/>
      <c r="DJU201" s="180"/>
      <c r="DJV201" s="180"/>
      <c r="DJW201" s="180"/>
      <c r="DJX201" s="75"/>
      <c r="DJY201" s="66"/>
      <c r="DJZ201" s="180"/>
      <c r="DKA201" s="180"/>
      <c r="DKB201" s="180"/>
      <c r="DKC201" s="180"/>
      <c r="DKD201" s="180"/>
      <c r="DKE201" s="75"/>
      <c r="DKF201" s="66"/>
      <c r="DKG201" s="180"/>
      <c r="DKH201" s="180"/>
      <c r="DKI201" s="180"/>
      <c r="DKJ201" s="180"/>
      <c r="DKK201" s="180"/>
      <c r="DKL201" s="75"/>
      <c r="DKM201" s="66"/>
      <c r="DKN201" s="180"/>
      <c r="DKO201" s="180"/>
      <c r="DKP201" s="180"/>
      <c r="DKQ201" s="180"/>
      <c r="DKR201" s="180"/>
      <c r="DKS201" s="75"/>
      <c r="DKT201" s="66"/>
      <c r="DKU201" s="180"/>
      <c r="DKV201" s="180"/>
      <c r="DKW201" s="180"/>
      <c r="DKX201" s="180"/>
      <c r="DKY201" s="180"/>
      <c r="DKZ201" s="75"/>
      <c r="DLA201" s="66"/>
      <c r="DLB201" s="180"/>
      <c r="DLC201" s="180"/>
      <c r="DLD201" s="180"/>
      <c r="DLE201" s="180"/>
      <c r="DLF201" s="180"/>
      <c r="DLG201" s="75"/>
      <c r="DLH201" s="66"/>
      <c r="DLI201" s="180"/>
      <c r="DLJ201" s="180"/>
      <c r="DLK201" s="180"/>
      <c r="DLL201" s="180"/>
      <c r="DLM201" s="180"/>
      <c r="DLN201" s="75"/>
      <c r="DLO201" s="66"/>
      <c r="DLP201" s="180"/>
      <c r="DLQ201" s="180"/>
      <c r="DLR201" s="180"/>
      <c r="DLS201" s="180"/>
      <c r="DLT201" s="180"/>
      <c r="DLU201" s="75"/>
      <c r="DLV201" s="66"/>
      <c r="DLW201" s="180"/>
      <c r="DLX201" s="180"/>
      <c r="DLY201" s="180"/>
      <c r="DLZ201" s="180"/>
      <c r="DMA201" s="180"/>
      <c r="DMB201" s="75"/>
      <c r="DMC201" s="66"/>
      <c r="DMD201" s="180"/>
      <c r="DME201" s="180"/>
      <c r="DMF201" s="180"/>
      <c r="DMG201" s="180"/>
      <c r="DMH201" s="180"/>
      <c r="DMI201" s="75"/>
      <c r="DMJ201" s="66"/>
      <c r="DMK201" s="180"/>
      <c r="DML201" s="180"/>
      <c r="DMM201" s="180"/>
      <c r="DMN201" s="180"/>
      <c r="DMO201" s="180"/>
      <c r="DMP201" s="75"/>
      <c r="DMQ201" s="66"/>
      <c r="DMR201" s="180"/>
      <c r="DMS201" s="180"/>
      <c r="DMT201" s="180"/>
      <c r="DMU201" s="180"/>
      <c r="DMV201" s="180"/>
      <c r="DMW201" s="75"/>
      <c r="DMX201" s="66"/>
      <c r="DMY201" s="180"/>
      <c r="DMZ201" s="180"/>
      <c r="DNA201" s="180"/>
      <c r="DNB201" s="180"/>
      <c r="DNC201" s="180"/>
      <c r="DND201" s="75"/>
      <c r="DNE201" s="66"/>
      <c r="DNF201" s="180"/>
      <c r="DNG201" s="180"/>
      <c r="DNH201" s="180"/>
      <c r="DNI201" s="180"/>
      <c r="DNJ201" s="180"/>
      <c r="DNK201" s="75"/>
      <c r="DNL201" s="66"/>
      <c r="DNM201" s="180"/>
      <c r="DNN201" s="180"/>
      <c r="DNO201" s="180"/>
      <c r="DNP201" s="180"/>
      <c r="DNQ201" s="180"/>
      <c r="DNR201" s="75"/>
      <c r="DNS201" s="66"/>
      <c r="DNT201" s="180"/>
      <c r="DNU201" s="180"/>
      <c r="DNV201" s="180"/>
      <c r="DNW201" s="180"/>
      <c r="DNX201" s="180"/>
      <c r="DNY201" s="75"/>
      <c r="DNZ201" s="66"/>
      <c r="DOA201" s="180"/>
      <c r="DOB201" s="180"/>
      <c r="DOC201" s="180"/>
      <c r="DOD201" s="180"/>
      <c r="DOE201" s="180"/>
      <c r="DOF201" s="75"/>
      <c r="DOG201" s="66"/>
      <c r="DOH201" s="180"/>
      <c r="DOI201" s="180"/>
      <c r="DOJ201" s="180"/>
      <c r="DOK201" s="180"/>
      <c r="DOL201" s="180"/>
      <c r="DOM201" s="75"/>
      <c r="DON201" s="66"/>
      <c r="DOO201" s="180"/>
      <c r="DOP201" s="180"/>
      <c r="DOQ201" s="180"/>
      <c r="DOR201" s="180"/>
      <c r="DOS201" s="180"/>
      <c r="DOT201" s="75"/>
      <c r="DOU201" s="66"/>
      <c r="DOV201" s="180"/>
      <c r="DOW201" s="180"/>
      <c r="DOX201" s="180"/>
      <c r="DOY201" s="180"/>
      <c r="DOZ201" s="180"/>
      <c r="DPA201" s="75"/>
      <c r="DPB201" s="66"/>
      <c r="DPC201" s="180"/>
      <c r="DPD201" s="180"/>
      <c r="DPE201" s="180"/>
      <c r="DPF201" s="180"/>
      <c r="DPG201" s="180"/>
      <c r="DPH201" s="75"/>
      <c r="DPI201" s="66"/>
      <c r="DPJ201" s="180"/>
      <c r="DPK201" s="180"/>
      <c r="DPL201" s="180"/>
      <c r="DPM201" s="180"/>
      <c r="DPN201" s="180"/>
      <c r="DPO201" s="75"/>
      <c r="DPP201" s="66"/>
      <c r="DPQ201" s="180"/>
      <c r="DPR201" s="180"/>
      <c r="DPS201" s="180"/>
      <c r="DPT201" s="180"/>
      <c r="DPU201" s="180"/>
      <c r="DPV201" s="75"/>
      <c r="DPW201" s="66"/>
      <c r="DPX201" s="180"/>
      <c r="DPY201" s="180"/>
      <c r="DPZ201" s="180"/>
      <c r="DQA201" s="180"/>
      <c r="DQB201" s="180"/>
      <c r="DQC201" s="75"/>
      <c r="DQD201" s="66"/>
      <c r="DQE201" s="180"/>
      <c r="DQF201" s="180"/>
      <c r="DQG201" s="180"/>
      <c r="DQH201" s="180"/>
      <c r="DQI201" s="180"/>
      <c r="DQJ201" s="75"/>
      <c r="DQK201" s="66"/>
      <c r="DQL201" s="180"/>
      <c r="DQM201" s="180"/>
      <c r="DQN201" s="180"/>
      <c r="DQO201" s="180"/>
      <c r="DQP201" s="180"/>
      <c r="DQQ201" s="75"/>
      <c r="DQR201" s="66"/>
      <c r="DQS201" s="180"/>
      <c r="DQT201" s="180"/>
      <c r="DQU201" s="180"/>
      <c r="DQV201" s="180"/>
      <c r="DQW201" s="180"/>
      <c r="DQX201" s="75"/>
      <c r="DQY201" s="66"/>
      <c r="DQZ201" s="180"/>
      <c r="DRA201" s="180"/>
      <c r="DRB201" s="180"/>
      <c r="DRC201" s="180"/>
      <c r="DRD201" s="180"/>
      <c r="DRE201" s="75"/>
      <c r="DRF201" s="66"/>
      <c r="DRG201" s="180"/>
      <c r="DRH201" s="180"/>
      <c r="DRI201" s="180"/>
      <c r="DRJ201" s="180"/>
      <c r="DRK201" s="180"/>
      <c r="DRL201" s="75"/>
      <c r="DRM201" s="66"/>
      <c r="DRN201" s="180"/>
      <c r="DRO201" s="180"/>
      <c r="DRP201" s="180"/>
      <c r="DRQ201" s="180"/>
      <c r="DRR201" s="180"/>
      <c r="DRS201" s="75"/>
      <c r="DRT201" s="66"/>
      <c r="DRU201" s="180"/>
      <c r="DRV201" s="180"/>
      <c r="DRW201" s="180"/>
      <c r="DRX201" s="180"/>
      <c r="DRY201" s="180"/>
      <c r="DRZ201" s="75"/>
      <c r="DSA201" s="66"/>
      <c r="DSB201" s="180"/>
      <c r="DSC201" s="180"/>
      <c r="DSD201" s="180"/>
      <c r="DSE201" s="180"/>
      <c r="DSF201" s="180"/>
      <c r="DSG201" s="75"/>
      <c r="DSH201" s="66"/>
      <c r="DSI201" s="180"/>
      <c r="DSJ201" s="180"/>
      <c r="DSK201" s="180"/>
      <c r="DSL201" s="180"/>
      <c r="DSM201" s="180"/>
      <c r="DSN201" s="75"/>
      <c r="DSO201" s="66"/>
      <c r="DSP201" s="180"/>
      <c r="DSQ201" s="180"/>
      <c r="DSR201" s="180"/>
      <c r="DSS201" s="180"/>
      <c r="DST201" s="180"/>
      <c r="DSU201" s="75"/>
      <c r="DSV201" s="66"/>
      <c r="DSW201" s="180"/>
      <c r="DSX201" s="180"/>
      <c r="DSY201" s="180"/>
      <c r="DSZ201" s="180"/>
      <c r="DTA201" s="180"/>
      <c r="DTB201" s="75"/>
      <c r="DTC201" s="66"/>
      <c r="DTD201" s="180"/>
      <c r="DTE201" s="180"/>
      <c r="DTF201" s="180"/>
      <c r="DTG201" s="180"/>
      <c r="DTH201" s="180"/>
      <c r="DTI201" s="75"/>
      <c r="DTJ201" s="66"/>
      <c r="DTK201" s="180"/>
      <c r="DTL201" s="180"/>
      <c r="DTM201" s="180"/>
      <c r="DTN201" s="180"/>
      <c r="DTO201" s="180"/>
      <c r="DTP201" s="75"/>
      <c r="DTQ201" s="66"/>
      <c r="DTR201" s="180"/>
      <c r="DTS201" s="180"/>
      <c r="DTT201" s="180"/>
      <c r="DTU201" s="180"/>
      <c r="DTV201" s="180"/>
      <c r="DTW201" s="75"/>
      <c r="DTX201" s="66"/>
      <c r="DTY201" s="180"/>
      <c r="DTZ201" s="180"/>
      <c r="DUA201" s="180"/>
      <c r="DUB201" s="180"/>
      <c r="DUC201" s="180"/>
      <c r="DUD201" s="75"/>
      <c r="DUE201" s="66"/>
      <c r="DUF201" s="180"/>
      <c r="DUG201" s="180"/>
      <c r="DUH201" s="180"/>
      <c r="DUI201" s="180"/>
      <c r="DUJ201" s="180"/>
      <c r="DUK201" s="75"/>
      <c r="DUL201" s="66"/>
      <c r="DUM201" s="180"/>
      <c r="DUN201" s="180"/>
      <c r="DUO201" s="180"/>
      <c r="DUP201" s="180"/>
      <c r="DUQ201" s="180"/>
      <c r="DUR201" s="75"/>
      <c r="DUS201" s="66"/>
      <c r="DUT201" s="180"/>
      <c r="DUU201" s="180"/>
      <c r="DUV201" s="180"/>
      <c r="DUW201" s="180"/>
      <c r="DUX201" s="180"/>
      <c r="DUY201" s="75"/>
      <c r="DUZ201" s="66"/>
      <c r="DVA201" s="180"/>
      <c r="DVB201" s="180"/>
      <c r="DVC201" s="180"/>
      <c r="DVD201" s="180"/>
      <c r="DVE201" s="180"/>
      <c r="DVF201" s="75"/>
      <c r="DVG201" s="66"/>
      <c r="DVH201" s="180"/>
      <c r="DVI201" s="180"/>
      <c r="DVJ201" s="180"/>
      <c r="DVK201" s="180"/>
      <c r="DVL201" s="180"/>
      <c r="DVM201" s="75"/>
      <c r="DVN201" s="66"/>
      <c r="DVO201" s="180"/>
      <c r="DVP201" s="180"/>
      <c r="DVQ201" s="180"/>
      <c r="DVR201" s="180"/>
      <c r="DVS201" s="180"/>
      <c r="DVT201" s="75"/>
      <c r="DVU201" s="66"/>
      <c r="DVV201" s="180"/>
      <c r="DVW201" s="180"/>
      <c r="DVX201" s="180"/>
      <c r="DVY201" s="180"/>
      <c r="DVZ201" s="180"/>
      <c r="DWA201" s="75"/>
      <c r="DWB201" s="66"/>
      <c r="DWC201" s="180"/>
      <c r="DWD201" s="180"/>
      <c r="DWE201" s="180"/>
      <c r="DWF201" s="180"/>
      <c r="DWG201" s="180"/>
      <c r="DWH201" s="75"/>
      <c r="DWI201" s="66"/>
      <c r="DWJ201" s="180"/>
      <c r="DWK201" s="180"/>
      <c r="DWL201" s="180"/>
      <c r="DWM201" s="180"/>
      <c r="DWN201" s="180"/>
      <c r="DWO201" s="75"/>
      <c r="DWP201" s="66"/>
      <c r="DWQ201" s="180"/>
      <c r="DWR201" s="180"/>
      <c r="DWS201" s="180"/>
      <c r="DWT201" s="180"/>
      <c r="DWU201" s="180"/>
      <c r="DWV201" s="75"/>
      <c r="DWW201" s="66"/>
      <c r="DWX201" s="180"/>
      <c r="DWY201" s="180"/>
      <c r="DWZ201" s="180"/>
      <c r="DXA201" s="180"/>
      <c r="DXB201" s="180"/>
      <c r="DXC201" s="75"/>
      <c r="DXD201" s="66"/>
      <c r="DXE201" s="180"/>
      <c r="DXF201" s="180"/>
      <c r="DXG201" s="180"/>
      <c r="DXH201" s="180"/>
      <c r="DXI201" s="180"/>
      <c r="DXJ201" s="75"/>
      <c r="DXK201" s="66"/>
      <c r="DXL201" s="180"/>
      <c r="DXM201" s="180"/>
      <c r="DXN201" s="180"/>
      <c r="DXO201" s="180"/>
      <c r="DXP201" s="180"/>
      <c r="DXQ201" s="75"/>
      <c r="DXR201" s="66"/>
      <c r="DXS201" s="180"/>
      <c r="DXT201" s="180"/>
      <c r="DXU201" s="180"/>
      <c r="DXV201" s="180"/>
      <c r="DXW201" s="180"/>
      <c r="DXX201" s="75"/>
      <c r="DXY201" s="66"/>
      <c r="DXZ201" s="180"/>
      <c r="DYA201" s="180"/>
      <c r="DYB201" s="180"/>
      <c r="DYC201" s="180"/>
      <c r="DYD201" s="180"/>
      <c r="DYE201" s="75"/>
      <c r="DYF201" s="66"/>
      <c r="DYG201" s="180"/>
      <c r="DYH201" s="180"/>
      <c r="DYI201" s="180"/>
      <c r="DYJ201" s="180"/>
      <c r="DYK201" s="180"/>
      <c r="DYL201" s="75"/>
      <c r="DYM201" s="66"/>
      <c r="DYN201" s="180"/>
      <c r="DYO201" s="180"/>
      <c r="DYP201" s="180"/>
      <c r="DYQ201" s="180"/>
      <c r="DYR201" s="180"/>
      <c r="DYS201" s="75"/>
      <c r="DYT201" s="66"/>
      <c r="DYU201" s="180"/>
      <c r="DYV201" s="180"/>
      <c r="DYW201" s="180"/>
      <c r="DYX201" s="180"/>
      <c r="DYY201" s="180"/>
      <c r="DYZ201" s="75"/>
      <c r="DZA201" s="66"/>
      <c r="DZB201" s="180"/>
      <c r="DZC201" s="180"/>
      <c r="DZD201" s="180"/>
      <c r="DZE201" s="180"/>
      <c r="DZF201" s="180"/>
      <c r="DZG201" s="75"/>
      <c r="DZH201" s="66"/>
      <c r="DZI201" s="180"/>
      <c r="DZJ201" s="180"/>
      <c r="DZK201" s="180"/>
      <c r="DZL201" s="180"/>
      <c r="DZM201" s="180"/>
      <c r="DZN201" s="75"/>
      <c r="DZO201" s="66"/>
      <c r="DZP201" s="180"/>
      <c r="DZQ201" s="180"/>
      <c r="DZR201" s="180"/>
      <c r="DZS201" s="180"/>
      <c r="DZT201" s="180"/>
      <c r="DZU201" s="75"/>
      <c r="DZV201" s="66"/>
      <c r="DZW201" s="180"/>
      <c r="DZX201" s="180"/>
      <c r="DZY201" s="180"/>
      <c r="DZZ201" s="180"/>
      <c r="EAA201" s="180"/>
      <c r="EAB201" s="75"/>
      <c r="EAC201" s="66"/>
      <c r="EAD201" s="180"/>
      <c r="EAE201" s="180"/>
      <c r="EAF201" s="180"/>
      <c r="EAG201" s="180"/>
      <c r="EAH201" s="180"/>
      <c r="EAI201" s="75"/>
      <c r="EAJ201" s="66"/>
      <c r="EAK201" s="180"/>
      <c r="EAL201" s="180"/>
      <c r="EAM201" s="180"/>
      <c r="EAN201" s="180"/>
      <c r="EAO201" s="180"/>
      <c r="EAP201" s="75"/>
      <c r="EAQ201" s="66"/>
      <c r="EAR201" s="180"/>
      <c r="EAS201" s="180"/>
      <c r="EAT201" s="180"/>
      <c r="EAU201" s="180"/>
      <c r="EAV201" s="180"/>
      <c r="EAW201" s="75"/>
      <c r="EAX201" s="66"/>
      <c r="EAY201" s="180"/>
      <c r="EAZ201" s="180"/>
      <c r="EBA201" s="180"/>
      <c r="EBB201" s="180"/>
      <c r="EBC201" s="180"/>
      <c r="EBD201" s="75"/>
      <c r="EBE201" s="66"/>
      <c r="EBF201" s="180"/>
      <c r="EBG201" s="180"/>
      <c r="EBH201" s="180"/>
      <c r="EBI201" s="180"/>
      <c r="EBJ201" s="180"/>
      <c r="EBK201" s="75"/>
      <c r="EBL201" s="66"/>
      <c r="EBM201" s="180"/>
      <c r="EBN201" s="180"/>
      <c r="EBO201" s="180"/>
      <c r="EBP201" s="180"/>
      <c r="EBQ201" s="180"/>
      <c r="EBR201" s="75"/>
      <c r="EBS201" s="66"/>
      <c r="EBT201" s="180"/>
      <c r="EBU201" s="180"/>
      <c r="EBV201" s="180"/>
      <c r="EBW201" s="180"/>
      <c r="EBX201" s="180"/>
      <c r="EBY201" s="75"/>
      <c r="EBZ201" s="66"/>
      <c r="ECA201" s="180"/>
      <c r="ECB201" s="180"/>
      <c r="ECC201" s="180"/>
      <c r="ECD201" s="180"/>
      <c r="ECE201" s="180"/>
      <c r="ECF201" s="75"/>
      <c r="ECG201" s="66"/>
      <c r="ECH201" s="180"/>
      <c r="ECI201" s="180"/>
      <c r="ECJ201" s="180"/>
      <c r="ECK201" s="180"/>
      <c r="ECL201" s="180"/>
      <c r="ECM201" s="75"/>
      <c r="ECN201" s="66"/>
      <c r="ECO201" s="180"/>
      <c r="ECP201" s="180"/>
      <c r="ECQ201" s="180"/>
      <c r="ECR201" s="180"/>
      <c r="ECS201" s="180"/>
      <c r="ECT201" s="75"/>
      <c r="ECU201" s="66"/>
      <c r="ECV201" s="180"/>
      <c r="ECW201" s="180"/>
      <c r="ECX201" s="180"/>
      <c r="ECY201" s="180"/>
      <c r="ECZ201" s="180"/>
      <c r="EDA201" s="75"/>
      <c r="EDB201" s="66"/>
      <c r="EDC201" s="180"/>
      <c r="EDD201" s="180"/>
      <c r="EDE201" s="180"/>
      <c r="EDF201" s="180"/>
      <c r="EDG201" s="180"/>
      <c r="EDH201" s="75"/>
      <c r="EDI201" s="66"/>
      <c r="EDJ201" s="180"/>
      <c r="EDK201" s="180"/>
      <c r="EDL201" s="180"/>
      <c r="EDM201" s="180"/>
      <c r="EDN201" s="180"/>
      <c r="EDO201" s="75"/>
      <c r="EDP201" s="66"/>
      <c r="EDQ201" s="180"/>
      <c r="EDR201" s="180"/>
      <c r="EDS201" s="180"/>
      <c r="EDT201" s="180"/>
      <c r="EDU201" s="180"/>
      <c r="EDV201" s="75"/>
      <c r="EDW201" s="66"/>
      <c r="EDX201" s="180"/>
      <c r="EDY201" s="180"/>
      <c r="EDZ201" s="180"/>
      <c r="EEA201" s="180"/>
      <c r="EEB201" s="180"/>
      <c r="EEC201" s="75"/>
      <c r="EED201" s="66"/>
      <c r="EEE201" s="180"/>
      <c r="EEF201" s="180"/>
      <c r="EEG201" s="180"/>
      <c r="EEH201" s="180"/>
      <c r="EEI201" s="180"/>
      <c r="EEJ201" s="75"/>
      <c r="EEK201" s="66"/>
      <c r="EEL201" s="180"/>
      <c r="EEM201" s="180"/>
      <c r="EEN201" s="180"/>
      <c r="EEO201" s="180"/>
      <c r="EEP201" s="180"/>
      <c r="EEQ201" s="75"/>
      <c r="EER201" s="66"/>
      <c r="EES201" s="180"/>
      <c r="EET201" s="180"/>
      <c r="EEU201" s="180"/>
      <c r="EEV201" s="180"/>
      <c r="EEW201" s="180"/>
      <c r="EEX201" s="75"/>
      <c r="EEY201" s="66"/>
      <c r="EEZ201" s="180"/>
      <c r="EFA201" s="180"/>
      <c r="EFB201" s="180"/>
      <c r="EFC201" s="180"/>
      <c r="EFD201" s="180"/>
      <c r="EFE201" s="75"/>
      <c r="EFF201" s="66"/>
      <c r="EFG201" s="180"/>
      <c r="EFH201" s="180"/>
      <c r="EFI201" s="180"/>
      <c r="EFJ201" s="180"/>
      <c r="EFK201" s="180"/>
      <c r="EFL201" s="75"/>
      <c r="EFM201" s="66"/>
      <c r="EFN201" s="180"/>
      <c r="EFO201" s="180"/>
      <c r="EFP201" s="180"/>
      <c r="EFQ201" s="180"/>
      <c r="EFR201" s="180"/>
      <c r="EFS201" s="75"/>
      <c r="EFT201" s="66"/>
      <c r="EFU201" s="180"/>
      <c r="EFV201" s="180"/>
      <c r="EFW201" s="180"/>
      <c r="EFX201" s="180"/>
      <c r="EFY201" s="180"/>
      <c r="EFZ201" s="75"/>
      <c r="EGA201" s="66"/>
      <c r="EGB201" s="180"/>
      <c r="EGC201" s="180"/>
      <c r="EGD201" s="180"/>
      <c r="EGE201" s="180"/>
      <c r="EGF201" s="180"/>
      <c r="EGG201" s="75"/>
      <c r="EGH201" s="66"/>
      <c r="EGI201" s="180"/>
      <c r="EGJ201" s="180"/>
      <c r="EGK201" s="180"/>
      <c r="EGL201" s="180"/>
      <c r="EGM201" s="180"/>
      <c r="EGN201" s="75"/>
      <c r="EGO201" s="66"/>
      <c r="EGP201" s="180"/>
      <c r="EGQ201" s="180"/>
      <c r="EGR201" s="180"/>
      <c r="EGS201" s="180"/>
      <c r="EGT201" s="180"/>
      <c r="EGU201" s="75"/>
      <c r="EGV201" s="66"/>
      <c r="EGW201" s="180"/>
      <c r="EGX201" s="180"/>
      <c r="EGY201" s="180"/>
      <c r="EGZ201" s="180"/>
      <c r="EHA201" s="180"/>
      <c r="EHB201" s="75"/>
      <c r="EHC201" s="66"/>
      <c r="EHD201" s="180"/>
      <c r="EHE201" s="180"/>
      <c r="EHF201" s="180"/>
      <c r="EHG201" s="180"/>
      <c r="EHH201" s="180"/>
      <c r="EHI201" s="75"/>
      <c r="EHJ201" s="66"/>
      <c r="EHK201" s="180"/>
      <c r="EHL201" s="180"/>
      <c r="EHM201" s="180"/>
      <c r="EHN201" s="180"/>
      <c r="EHO201" s="180"/>
      <c r="EHP201" s="75"/>
      <c r="EHQ201" s="66"/>
      <c r="EHR201" s="180"/>
      <c r="EHS201" s="180"/>
      <c r="EHT201" s="180"/>
      <c r="EHU201" s="180"/>
      <c r="EHV201" s="180"/>
      <c r="EHW201" s="75"/>
      <c r="EHX201" s="66"/>
      <c r="EHY201" s="180"/>
      <c r="EHZ201" s="180"/>
      <c r="EIA201" s="180"/>
      <c r="EIB201" s="180"/>
      <c r="EIC201" s="180"/>
      <c r="EID201" s="75"/>
      <c r="EIE201" s="66"/>
      <c r="EIF201" s="180"/>
      <c r="EIG201" s="180"/>
      <c r="EIH201" s="180"/>
      <c r="EII201" s="180"/>
      <c r="EIJ201" s="180"/>
      <c r="EIK201" s="75"/>
      <c r="EIL201" s="66"/>
      <c r="EIM201" s="180"/>
      <c r="EIN201" s="180"/>
      <c r="EIO201" s="180"/>
      <c r="EIP201" s="180"/>
      <c r="EIQ201" s="180"/>
      <c r="EIR201" s="75"/>
      <c r="EIS201" s="66"/>
      <c r="EIT201" s="180"/>
      <c r="EIU201" s="180"/>
      <c r="EIV201" s="180"/>
      <c r="EIW201" s="180"/>
      <c r="EIX201" s="180"/>
      <c r="EIY201" s="75"/>
      <c r="EIZ201" s="66"/>
      <c r="EJA201" s="180"/>
      <c r="EJB201" s="180"/>
      <c r="EJC201" s="180"/>
      <c r="EJD201" s="180"/>
      <c r="EJE201" s="180"/>
      <c r="EJF201" s="75"/>
      <c r="EJG201" s="66"/>
      <c r="EJH201" s="180"/>
      <c r="EJI201" s="180"/>
      <c r="EJJ201" s="180"/>
      <c r="EJK201" s="180"/>
      <c r="EJL201" s="180"/>
      <c r="EJM201" s="75"/>
      <c r="EJN201" s="66"/>
      <c r="EJO201" s="180"/>
      <c r="EJP201" s="180"/>
      <c r="EJQ201" s="180"/>
      <c r="EJR201" s="180"/>
      <c r="EJS201" s="180"/>
      <c r="EJT201" s="75"/>
      <c r="EJU201" s="66"/>
      <c r="EJV201" s="180"/>
      <c r="EJW201" s="180"/>
      <c r="EJX201" s="180"/>
      <c r="EJY201" s="180"/>
      <c r="EJZ201" s="180"/>
      <c r="EKA201" s="75"/>
      <c r="EKB201" s="66"/>
      <c r="EKC201" s="180"/>
      <c r="EKD201" s="180"/>
      <c r="EKE201" s="180"/>
      <c r="EKF201" s="180"/>
      <c r="EKG201" s="180"/>
      <c r="EKH201" s="75"/>
      <c r="EKI201" s="66"/>
      <c r="EKJ201" s="180"/>
      <c r="EKK201" s="180"/>
      <c r="EKL201" s="180"/>
      <c r="EKM201" s="180"/>
      <c r="EKN201" s="180"/>
      <c r="EKO201" s="75"/>
      <c r="EKP201" s="66"/>
      <c r="EKQ201" s="180"/>
      <c r="EKR201" s="180"/>
      <c r="EKS201" s="180"/>
      <c r="EKT201" s="180"/>
      <c r="EKU201" s="180"/>
      <c r="EKV201" s="75"/>
      <c r="EKW201" s="66"/>
      <c r="EKX201" s="180"/>
      <c r="EKY201" s="180"/>
      <c r="EKZ201" s="180"/>
      <c r="ELA201" s="180"/>
      <c r="ELB201" s="180"/>
      <c r="ELC201" s="75"/>
      <c r="ELD201" s="66"/>
      <c r="ELE201" s="180"/>
      <c r="ELF201" s="180"/>
      <c r="ELG201" s="180"/>
      <c r="ELH201" s="180"/>
      <c r="ELI201" s="180"/>
      <c r="ELJ201" s="75"/>
      <c r="ELK201" s="66"/>
      <c r="ELL201" s="180"/>
      <c r="ELM201" s="180"/>
      <c r="ELN201" s="180"/>
      <c r="ELO201" s="180"/>
      <c r="ELP201" s="180"/>
      <c r="ELQ201" s="75"/>
      <c r="ELR201" s="66"/>
      <c r="ELS201" s="180"/>
      <c r="ELT201" s="180"/>
      <c r="ELU201" s="180"/>
      <c r="ELV201" s="180"/>
      <c r="ELW201" s="180"/>
      <c r="ELX201" s="75"/>
      <c r="ELY201" s="66"/>
      <c r="ELZ201" s="180"/>
      <c r="EMA201" s="180"/>
      <c r="EMB201" s="180"/>
      <c r="EMC201" s="180"/>
      <c r="EMD201" s="180"/>
      <c r="EME201" s="75"/>
      <c r="EMF201" s="66"/>
      <c r="EMG201" s="180"/>
      <c r="EMH201" s="180"/>
      <c r="EMI201" s="180"/>
      <c r="EMJ201" s="180"/>
      <c r="EMK201" s="180"/>
      <c r="EML201" s="75"/>
      <c r="EMM201" s="66"/>
      <c r="EMN201" s="180"/>
      <c r="EMO201" s="180"/>
      <c r="EMP201" s="180"/>
      <c r="EMQ201" s="180"/>
      <c r="EMR201" s="180"/>
      <c r="EMS201" s="75"/>
      <c r="EMT201" s="66"/>
      <c r="EMU201" s="180"/>
      <c r="EMV201" s="180"/>
      <c r="EMW201" s="180"/>
      <c r="EMX201" s="180"/>
      <c r="EMY201" s="180"/>
      <c r="EMZ201" s="75"/>
      <c r="ENA201" s="66"/>
      <c r="ENB201" s="180"/>
      <c r="ENC201" s="180"/>
      <c r="END201" s="180"/>
      <c r="ENE201" s="180"/>
      <c r="ENF201" s="180"/>
      <c r="ENG201" s="75"/>
      <c r="ENH201" s="66"/>
      <c r="ENI201" s="180"/>
      <c r="ENJ201" s="180"/>
      <c r="ENK201" s="180"/>
      <c r="ENL201" s="180"/>
      <c r="ENM201" s="180"/>
      <c r="ENN201" s="75"/>
      <c r="ENO201" s="66"/>
      <c r="ENP201" s="180"/>
      <c r="ENQ201" s="180"/>
      <c r="ENR201" s="180"/>
      <c r="ENS201" s="180"/>
      <c r="ENT201" s="180"/>
      <c r="ENU201" s="75"/>
      <c r="ENV201" s="66"/>
      <c r="ENW201" s="180"/>
      <c r="ENX201" s="180"/>
      <c r="ENY201" s="180"/>
      <c r="ENZ201" s="180"/>
      <c r="EOA201" s="180"/>
      <c r="EOB201" s="75"/>
      <c r="EOC201" s="66"/>
      <c r="EOD201" s="180"/>
      <c r="EOE201" s="180"/>
      <c r="EOF201" s="180"/>
      <c r="EOG201" s="180"/>
      <c r="EOH201" s="180"/>
      <c r="EOI201" s="75"/>
      <c r="EOJ201" s="66"/>
      <c r="EOK201" s="180"/>
      <c r="EOL201" s="180"/>
      <c r="EOM201" s="180"/>
      <c r="EON201" s="180"/>
      <c r="EOO201" s="180"/>
      <c r="EOP201" s="75"/>
      <c r="EOQ201" s="66"/>
      <c r="EOR201" s="180"/>
      <c r="EOS201" s="180"/>
      <c r="EOT201" s="180"/>
      <c r="EOU201" s="180"/>
      <c r="EOV201" s="180"/>
      <c r="EOW201" s="75"/>
      <c r="EOX201" s="66"/>
      <c r="EOY201" s="180"/>
      <c r="EOZ201" s="180"/>
      <c r="EPA201" s="180"/>
      <c r="EPB201" s="180"/>
      <c r="EPC201" s="180"/>
      <c r="EPD201" s="75"/>
      <c r="EPE201" s="66"/>
      <c r="EPF201" s="180"/>
      <c r="EPG201" s="180"/>
      <c r="EPH201" s="180"/>
      <c r="EPI201" s="180"/>
      <c r="EPJ201" s="180"/>
      <c r="EPK201" s="75"/>
      <c r="EPL201" s="66"/>
      <c r="EPM201" s="180"/>
      <c r="EPN201" s="180"/>
      <c r="EPO201" s="180"/>
      <c r="EPP201" s="180"/>
      <c r="EPQ201" s="180"/>
      <c r="EPR201" s="75"/>
      <c r="EPS201" s="66"/>
      <c r="EPT201" s="180"/>
      <c r="EPU201" s="180"/>
      <c r="EPV201" s="180"/>
      <c r="EPW201" s="180"/>
      <c r="EPX201" s="180"/>
      <c r="EPY201" s="75"/>
      <c r="EPZ201" s="66"/>
      <c r="EQA201" s="180"/>
      <c r="EQB201" s="180"/>
      <c r="EQC201" s="180"/>
      <c r="EQD201" s="180"/>
      <c r="EQE201" s="180"/>
      <c r="EQF201" s="75"/>
      <c r="EQG201" s="66"/>
      <c r="EQH201" s="180"/>
      <c r="EQI201" s="180"/>
      <c r="EQJ201" s="180"/>
      <c r="EQK201" s="180"/>
      <c r="EQL201" s="180"/>
      <c r="EQM201" s="75"/>
      <c r="EQN201" s="66"/>
      <c r="EQO201" s="180"/>
      <c r="EQP201" s="180"/>
      <c r="EQQ201" s="180"/>
      <c r="EQR201" s="180"/>
      <c r="EQS201" s="180"/>
      <c r="EQT201" s="75"/>
      <c r="EQU201" s="66"/>
      <c r="EQV201" s="180"/>
      <c r="EQW201" s="180"/>
      <c r="EQX201" s="180"/>
      <c r="EQY201" s="180"/>
      <c r="EQZ201" s="180"/>
      <c r="ERA201" s="75"/>
      <c r="ERB201" s="66"/>
      <c r="ERC201" s="180"/>
      <c r="ERD201" s="180"/>
      <c r="ERE201" s="180"/>
      <c r="ERF201" s="180"/>
      <c r="ERG201" s="180"/>
      <c r="ERH201" s="75"/>
      <c r="ERI201" s="66"/>
      <c r="ERJ201" s="180"/>
      <c r="ERK201" s="180"/>
      <c r="ERL201" s="180"/>
      <c r="ERM201" s="180"/>
      <c r="ERN201" s="180"/>
      <c r="ERO201" s="75"/>
      <c r="ERP201" s="66"/>
      <c r="ERQ201" s="180"/>
      <c r="ERR201" s="180"/>
      <c r="ERS201" s="180"/>
      <c r="ERT201" s="180"/>
      <c r="ERU201" s="180"/>
      <c r="ERV201" s="75"/>
      <c r="ERW201" s="66"/>
      <c r="ERX201" s="180"/>
      <c r="ERY201" s="180"/>
      <c r="ERZ201" s="180"/>
      <c r="ESA201" s="180"/>
      <c r="ESB201" s="180"/>
      <c r="ESC201" s="75"/>
      <c r="ESD201" s="66"/>
      <c r="ESE201" s="180"/>
      <c r="ESF201" s="180"/>
      <c r="ESG201" s="180"/>
      <c r="ESH201" s="180"/>
      <c r="ESI201" s="180"/>
      <c r="ESJ201" s="75"/>
      <c r="ESK201" s="66"/>
      <c r="ESL201" s="180"/>
      <c r="ESM201" s="180"/>
      <c r="ESN201" s="180"/>
      <c r="ESO201" s="180"/>
      <c r="ESP201" s="180"/>
      <c r="ESQ201" s="75"/>
      <c r="ESR201" s="66"/>
      <c r="ESS201" s="180"/>
      <c r="EST201" s="180"/>
      <c r="ESU201" s="180"/>
      <c r="ESV201" s="180"/>
      <c r="ESW201" s="180"/>
      <c r="ESX201" s="75"/>
      <c r="ESY201" s="66"/>
      <c r="ESZ201" s="180"/>
      <c r="ETA201" s="180"/>
      <c r="ETB201" s="180"/>
      <c r="ETC201" s="180"/>
      <c r="ETD201" s="180"/>
      <c r="ETE201" s="75"/>
      <c r="ETF201" s="66"/>
      <c r="ETG201" s="180"/>
      <c r="ETH201" s="180"/>
      <c r="ETI201" s="180"/>
      <c r="ETJ201" s="180"/>
      <c r="ETK201" s="180"/>
      <c r="ETL201" s="75"/>
      <c r="ETM201" s="66"/>
      <c r="ETN201" s="180"/>
      <c r="ETO201" s="180"/>
      <c r="ETP201" s="180"/>
      <c r="ETQ201" s="180"/>
      <c r="ETR201" s="180"/>
      <c r="ETS201" s="75"/>
      <c r="ETT201" s="66"/>
      <c r="ETU201" s="180"/>
      <c r="ETV201" s="180"/>
      <c r="ETW201" s="180"/>
      <c r="ETX201" s="180"/>
      <c r="ETY201" s="180"/>
      <c r="ETZ201" s="75"/>
      <c r="EUA201" s="66"/>
      <c r="EUB201" s="180"/>
      <c r="EUC201" s="180"/>
      <c r="EUD201" s="180"/>
      <c r="EUE201" s="180"/>
      <c r="EUF201" s="180"/>
      <c r="EUG201" s="75"/>
      <c r="EUH201" s="66"/>
      <c r="EUI201" s="180"/>
      <c r="EUJ201" s="180"/>
      <c r="EUK201" s="180"/>
      <c r="EUL201" s="180"/>
      <c r="EUM201" s="180"/>
      <c r="EUN201" s="75"/>
      <c r="EUO201" s="66"/>
      <c r="EUP201" s="180"/>
      <c r="EUQ201" s="180"/>
      <c r="EUR201" s="180"/>
      <c r="EUS201" s="180"/>
      <c r="EUT201" s="180"/>
      <c r="EUU201" s="75"/>
      <c r="EUV201" s="66"/>
      <c r="EUW201" s="180"/>
      <c r="EUX201" s="180"/>
      <c r="EUY201" s="180"/>
      <c r="EUZ201" s="180"/>
      <c r="EVA201" s="180"/>
      <c r="EVB201" s="75"/>
      <c r="EVC201" s="66"/>
      <c r="EVD201" s="180"/>
      <c r="EVE201" s="180"/>
      <c r="EVF201" s="180"/>
      <c r="EVG201" s="180"/>
      <c r="EVH201" s="180"/>
      <c r="EVI201" s="75"/>
      <c r="EVJ201" s="66"/>
      <c r="EVK201" s="180"/>
      <c r="EVL201" s="180"/>
      <c r="EVM201" s="180"/>
      <c r="EVN201" s="180"/>
      <c r="EVO201" s="180"/>
      <c r="EVP201" s="75"/>
      <c r="EVQ201" s="66"/>
      <c r="EVR201" s="180"/>
      <c r="EVS201" s="180"/>
      <c r="EVT201" s="180"/>
      <c r="EVU201" s="180"/>
      <c r="EVV201" s="180"/>
      <c r="EVW201" s="75"/>
      <c r="EVX201" s="66"/>
      <c r="EVY201" s="180"/>
      <c r="EVZ201" s="180"/>
      <c r="EWA201" s="180"/>
      <c r="EWB201" s="180"/>
      <c r="EWC201" s="180"/>
      <c r="EWD201" s="75"/>
      <c r="EWE201" s="66"/>
      <c r="EWF201" s="180"/>
      <c r="EWG201" s="180"/>
      <c r="EWH201" s="180"/>
      <c r="EWI201" s="180"/>
      <c r="EWJ201" s="180"/>
      <c r="EWK201" s="75"/>
      <c r="EWL201" s="66"/>
      <c r="EWM201" s="180"/>
      <c r="EWN201" s="180"/>
      <c r="EWO201" s="180"/>
      <c r="EWP201" s="180"/>
      <c r="EWQ201" s="180"/>
      <c r="EWR201" s="75"/>
      <c r="EWS201" s="66"/>
      <c r="EWT201" s="180"/>
      <c r="EWU201" s="180"/>
      <c r="EWV201" s="180"/>
      <c r="EWW201" s="180"/>
      <c r="EWX201" s="180"/>
      <c r="EWY201" s="75"/>
      <c r="EWZ201" s="66"/>
      <c r="EXA201" s="180"/>
      <c r="EXB201" s="180"/>
      <c r="EXC201" s="180"/>
      <c r="EXD201" s="180"/>
      <c r="EXE201" s="180"/>
      <c r="EXF201" s="75"/>
      <c r="EXG201" s="66"/>
      <c r="EXH201" s="180"/>
      <c r="EXI201" s="180"/>
      <c r="EXJ201" s="180"/>
      <c r="EXK201" s="180"/>
      <c r="EXL201" s="180"/>
      <c r="EXM201" s="75"/>
      <c r="EXN201" s="66"/>
      <c r="EXO201" s="180"/>
      <c r="EXP201" s="180"/>
      <c r="EXQ201" s="180"/>
      <c r="EXR201" s="180"/>
      <c r="EXS201" s="180"/>
      <c r="EXT201" s="75"/>
      <c r="EXU201" s="66"/>
      <c r="EXV201" s="180"/>
      <c r="EXW201" s="180"/>
      <c r="EXX201" s="180"/>
      <c r="EXY201" s="180"/>
      <c r="EXZ201" s="180"/>
      <c r="EYA201" s="75"/>
      <c r="EYB201" s="66"/>
      <c r="EYC201" s="180"/>
      <c r="EYD201" s="180"/>
      <c r="EYE201" s="180"/>
      <c r="EYF201" s="180"/>
      <c r="EYG201" s="180"/>
      <c r="EYH201" s="75"/>
      <c r="EYI201" s="66"/>
      <c r="EYJ201" s="180"/>
      <c r="EYK201" s="180"/>
      <c r="EYL201" s="180"/>
      <c r="EYM201" s="180"/>
      <c r="EYN201" s="180"/>
      <c r="EYO201" s="75"/>
      <c r="EYP201" s="66"/>
      <c r="EYQ201" s="180"/>
      <c r="EYR201" s="180"/>
      <c r="EYS201" s="180"/>
      <c r="EYT201" s="180"/>
      <c r="EYU201" s="180"/>
      <c r="EYV201" s="75"/>
      <c r="EYW201" s="66"/>
      <c r="EYX201" s="180"/>
      <c r="EYY201" s="180"/>
      <c r="EYZ201" s="180"/>
      <c r="EZA201" s="180"/>
      <c r="EZB201" s="180"/>
      <c r="EZC201" s="75"/>
      <c r="EZD201" s="66"/>
      <c r="EZE201" s="180"/>
      <c r="EZF201" s="180"/>
      <c r="EZG201" s="180"/>
      <c r="EZH201" s="180"/>
      <c r="EZI201" s="180"/>
      <c r="EZJ201" s="75"/>
      <c r="EZK201" s="66"/>
      <c r="EZL201" s="180"/>
      <c r="EZM201" s="180"/>
      <c r="EZN201" s="180"/>
      <c r="EZO201" s="180"/>
      <c r="EZP201" s="180"/>
      <c r="EZQ201" s="75"/>
      <c r="EZR201" s="66"/>
      <c r="EZS201" s="180"/>
      <c r="EZT201" s="180"/>
      <c r="EZU201" s="180"/>
      <c r="EZV201" s="180"/>
      <c r="EZW201" s="180"/>
      <c r="EZX201" s="75"/>
      <c r="EZY201" s="66"/>
      <c r="EZZ201" s="180"/>
      <c r="FAA201" s="180"/>
      <c r="FAB201" s="180"/>
      <c r="FAC201" s="180"/>
      <c r="FAD201" s="180"/>
      <c r="FAE201" s="75"/>
      <c r="FAF201" s="66"/>
      <c r="FAG201" s="180"/>
      <c r="FAH201" s="180"/>
      <c r="FAI201" s="180"/>
      <c r="FAJ201" s="180"/>
      <c r="FAK201" s="180"/>
      <c r="FAL201" s="75"/>
      <c r="FAM201" s="66"/>
      <c r="FAN201" s="180"/>
      <c r="FAO201" s="180"/>
      <c r="FAP201" s="180"/>
      <c r="FAQ201" s="180"/>
      <c r="FAR201" s="180"/>
      <c r="FAS201" s="75"/>
      <c r="FAT201" s="66"/>
      <c r="FAU201" s="180"/>
      <c r="FAV201" s="180"/>
      <c r="FAW201" s="180"/>
      <c r="FAX201" s="180"/>
      <c r="FAY201" s="180"/>
      <c r="FAZ201" s="75"/>
      <c r="FBA201" s="66"/>
      <c r="FBB201" s="180"/>
      <c r="FBC201" s="180"/>
      <c r="FBD201" s="180"/>
      <c r="FBE201" s="180"/>
      <c r="FBF201" s="180"/>
      <c r="FBG201" s="75"/>
      <c r="FBH201" s="66"/>
      <c r="FBI201" s="180"/>
      <c r="FBJ201" s="180"/>
      <c r="FBK201" s="180"/>
      <c r="FBL201" s="180"/>
      <c r="FBM201" s="180"/>
      <c r="FBN201" s="75"/>
      <c r="FBO201" s="66"/>
      <c r="FBP201" s="180"/>
      <c r="FBQ201" s="180"/>
      <c r="FBR201" s="180"/>
      <c r="FBS201" s="180"/>
      <c r="FBT201" s="180"/>
      <c r="FBU201" s="75"/>
      <c r="FBV201" s="66"/>
      <c r="FBW201" s="180"/>
      <c r="FBX201" s="180"/>
      <c r="FBY201" s="180"/>
      <c r="FBZ201" s="180"/>
      <c r="FCA201" s="180"/>
      <c r="FCB201" s="75"/>
      <c r="FCC201" s="66"/>
      <c r="FCD201" s="180"/>
      <c r="FCE201" s="180"/>
      <c r="FCF201" s="180"/>
      <c r="FCG201" s="180"/>
      <c r="FCH201" s="180"/>
      <c r="FCI201" s="75"/>
      <c r="FCJ201" s="66"/>
      <c r="FCK201" s="180"/>
      <c r="FCL201" s="180"/>
      <c r="FCM201" s="180"/>
      <c r="FCN201" s="180"/>
      <c r="FCO201" s="180"/>
      <c r="FCP201" s="75"/>
      <c r="FCQ201" s="66"/>
      <c r="FCR201" s="180"/>
      <c r="FCS201" s="180"/>
      <c r="FCT201" s="180"/>
      <c r="FCU201" s="180"/>
      <c r="FCV201" s="180"/>
      <c r="FCW201" s="75"/>
      <c r="FCX201" s="66"/>
      <c r="FCY201" s="180"/>
      <c r="FCZ201" s="180"/>
      <c r="FDA201" s="180"/>
      <c r="FDB201" s="180"/>
      <c r="FDC201" s="180"/>
      <c r="FDD201" s="75"/>
      <c r="FDE201" s="66"/>
      <c r="FDF201" s="180"/>
      <c r="FDG201" s="180"/>
      <c r="FDH201" s="180"/>
      <c r="FDI201" s="180"/>
      <c r="FDJ201" s="180"/>
      <c r="FDK201" s="75"/>
      <c r="FDL201" s="66"/>
      <c r="FDM201" s="180"/>
      <c r="FDN201" s="180"/>
      <c r="FDO201" s="180"/>
      <c r="FDP201" s="180"/>
      <c r="FDQ201" s="180"/>
      <c r="FDR201" s="75"/>
      <c r="FDS201" s="66"/>
      <c r="FDT201" s="180"/>
      <c r="FDU201" s="180"/>
      <c r="FDV201" s="180"/>
      <c r="FDW201" s="180"/>
      <c r="FDX201" s="180"/>
      <c r="FDY201" s="75"/>
      <c r="FDZ201" s="66"/>
      <c r="FEA201" s="180"/>
      <c r="FEB201" s="180"/>
      <c r="FEC201" s="180"/>
      <c r="FED201" s="180"/>
      <c r="FEE201" s="180"/>
      <c r="FEF201" s="75"/>
      <c r="FEG201" s="66"/>
      <c r="FEH201" s="180"/>
      <c r="FEI201" s="180"/>
      <c r="FEJ201" s="180"/>
      <c r="FEK201" s="180"/>
      <c r="FEL201" s="180"/>
      <c r="FEM201" s="75"/>
      <c r="FEN201" s="66"/>
      <c r="FEO201" s="180"/>
      <c r="FEP201" s="180"/>
      <c r="FEQ201" s="180"/>
      <c r="FER201" s="180"/>
      <c r="FES201" s="180"/>
      <c r="FET201" s="75"/>
      <c r="FEU201" s="66"/>
      <c r="FEV201" s="180"/>
      <c r="FEW201" s="180"/>
      <c r="FEX201" s="180"/>
      <c r="FEY201" s="180"/>
      <c r="FEZ201" s="180"/>
      <c r="FFA201" s="75"/>
      <c r="FFB201" s="66"/>
      <c r="FFC201" s="180"/>
      <c r="FFD201" s="180"/>
      <c r="FFE201" s="180"/>
      <c r="FFF201" s="180"/>
      <c r="FFG201" s="180"/>
      <c r="FFH201" s="75"/>
      <c r="FFI201" s="66"/>
      <c r="FFJ201" s="180"/>
      <c r="FFK201" s="180"/>
      <c r="FFL201" s="180"/>
      <c r="FFM201" s="180"/>
      <c r="FFN201" s="180"/>
      <c r="FFO201" s="75"/>
      <c r="FFP201" s="66"/>
      <c r="FFQ201" s="180"/>
      <c r="FFR201" s="180"/>
      <c r="FFS201" s="180"/>
      <c r="FFT201" s="180"/>
      <c r="FFU201" s="180"/>
      <c r="FFV201" s="75"/>
      <c r="FFW201" s="66"/>
      <c r="FFX201" s="180"/>
      <c r="FFY201" s="180"/>
      <c r="FFZ201" s="180"/>
      <c r="FGA201" s="180"/>
      <c r="FGB201" s="180"/>
      <c r="FGC201" s="75"/>
      <c r="FGD201" s="66"/>
      <c r="FGE201" s="180"/>
      <c r="FGF201" s="180"/>
      <c r="FGG201" s="180"/>
      <c r="FGH201" s="180"/>
      <c r="FGI201" s="180"/>
      <c r="FGJ201" s="75"/>
      <c r="FGK201" s="66"/>
      <c r="FGL201" s="180"/>
      <c r="FGM201" s="180"/>
      <c r="FGN201" s="180"/>
      <c r="FGO201" s="180"/>
      <c r="FGP201" s="180"/>
      <c r="FGQ201" s="75"/>
      <c r="FGR201" s="66"/>
      <c r="FGS201" s="180"/>
      <c r="FGT201" s="180"/>
      <c r="FGU201" s="180"/>
      <c r="FGV201" s="180"/>
      <c r="FGW201" s="180"/>
      <c r="FGX201" s="75"/>
      <c r="FGY201" s="66"/>
      <c r="FGZ201" s="180"/>
      <c r="FHA201" s="180"/>
      <c r="FHB201" s="180"/>
      <c r="FHC201" s="180"/>
      <c r="FHD201" s="180"/>
      <c r="FHE201" s="75"/>
      <c r="FHF201" s="66"/>
      <c r="FHG201" s="180"/>
      <c r="FHH201" s="180"/>
      <c r="FHI201" s="180"/>
      <c r="FHJ201" s="180"/>
      <c r="FHK201" s="180"/>
      <c r="FHL201" s="75"/>
      <c r="FHM201" s="66"/>
      <c r="FHN201" s="180"/>
      <c r="FHO201" s="180"/>
      <c r="FHP201" s="180"/>
      <c r="FHQ201" s="180"/>
      <c r="FHR201" s="180"/>
      <c r="FHS201" s="75"/>
      <c r="FHT201" s="66"/>
      <c r="FHU201" s="180"/>
      <c r="FHV201" s="180"/>
      <c r="FHW201" s="180"/>
      <c r="FHX201" s="180"/>
      <c r="FHY201" s="180"/>
      <c r="FHZ201" s="75"/>
      <c r="FIA201" s="66"/>
      <c r="FIB201" s="180"/>
      <c r="FIC201" s="180"/>
      <c r="FID201" s="180"/>
      <c r="FIE201" s="180"/>
      <c r="FIF201" s="180"/>
      <c r="FIG201" s="75"/>
      <c r="FIH201" s="66"/>
      <c r="FII201" s="180"/>
      <c r="FIJ201" s="180"/>
      <c r="FIK201" s="180"/>
      <c r="FIL201" s="180"/>
      <c r="FIM201" s="180"/>
      <c r="FIN201" s="75"/>
      <c r="FIO201" s="66"/>
      <c r="FIP201" s="180"/>
      <c r="FIQ201" s="180"/>
      <c r="FIR201" s="180"/>
      <c r="FIS201" s="180"/>
      <c r="FIT201" s="180"/>
      <c r="FIU201" s="75"/>
      <c r="FIV201" s="66"/>
      <c r="FIW201" s="180"/>
      <c r="FIX201" s="180"/>
      <c r="FIY201" s="180"/>
      <c r="FIZ201" s="180"/>
      <c r="FJA201" s="180"/>
      <c r="FJB201" s="75"/>
      <c r="FJC201" s="66"/>
      <c r="FJD201" s="180"/>
      <c r="FJE201" s="180"/>
      <c r="FJF201" s="180"/>
      <c r="FJG201" s="180"/>
      <c r="FJH201" s="180"/>
      <c r="FJI201" s="75"/>
      <c r="FJJ201" s="66"/>
      <c r="FJK201" s="180"/>
      <c r="FJL201" s="180"/>
      <c r="FJM201" s="180"/>
      <c r="FJN201" s="180"/>
      <c r="FJO201" s="180"/>
      <c r="FJP201" s="75"/>
      <c r="FJQ201" s="66"/>
      <c r="FJR201" s="180"/>
      <c r="FJS201" s="180"/>
      <c r="FJT201" s="180"/>
      <c r="FJU201" s="180"/>
      <c r="FJV201" s="180"/>
      <c r="FJW201" s="75"/>
      <c r="FJX201" s="66"/>
      <c r="FJY201" s="180"/>
      <c r="FJZ201" s="180"/>
      <c r="FKA201" s="180"/>
      <c r="FKB201" s="180"/>
      <c r="FKC201" s="180"/>
      <c r="FKD201" s="75"/>
      <c r="FKE201" s="66"/>
      <c r="FKF201" s="180"/>
      <c r="FKG201" s="180"/>
      <c r="FKH201" s="180"/>
      <c r="FKI201" s="180"/>
      <c r="FKJ201" s="180"/>
      <c r="FKK201" s="75"/>
      <c r="FKL201" s="66"/>
      <c r="FKM201" s="180"/>
      <c r="FKN201" s="180"/>
      <c r="FKO201" s="180"/>
      <c r="FKP201" s="180"/>
      <c r="FKQ201" s="180"/>
      <c r="FKR201" s="75"/>
      <c r="FKS201" s="66"/>
      <c r="FKT201" s="180"/>
      <c r="FKU201" s="180"/>
      <c r="FKV201" s="180"/>
      <c r="FKW201" s="180"/>
      <c r="FKX201" s="180"/>
      <c r="FKY201" s="75"/>
      <c r="FKZ201" s="66"/>
      <c r="FLA201" s="180"/>
      <c r="FLB201" s="180"/>
      <c r="FLC201" s="180"/>
      <c r="FLD201" s="180"/>
      <c r="FLE201" s="180"/>
      <c r="FLF201" s="75"/>
      <c r="FLG201" s="66"/>
      <c r="FLH201" s="180"/>
      <c r="FLI201" s="180"/>
      <c r="FLJ201" s="180"/>
      <c r="FLK201" s="180"/>
      <c r="FLL201" s="180"/>
      <c r="FLM201" s="75"/>
      <c r="FLN201" s="66"/>
      <c r="FLO201" s="180"/>
      <c r="FLP201" s="180"/>
      <c r="FLQ201" s="180"/>
      <c r="FLR201" s="180"/>
      <c r="FLS201" s="180"/>
      <c r="FLT201" s="75"/>
      <c r="FLU201" s="66"/>
      <c r="FLV201" s="180"/>
      <c r="FLW201" s="180"/>
      <c r="FLX201" s="180"/>
      <c r="FLY201" s="180"/>
      <c r="FLZ201" s="180"/>
      <c r="FMA201" s="75"/>
      <c r="FMB201" s="66"/>
      <c r="FMC201" s="180"/>
      <c r="FMD201" s="180"/>
      <c r="FME201" s="180"/>
      <c r="FMF201" s="180"/>
      <c r="FMG201" s="180"/>
      <c r="FMH201" s="75"/>
      <c r="FMI201" s="66"/>
      <c r="FMJ201" s="180"/>
      <c r="FMK201" s="180"/>
      <c r="FML201" s="180"/>
      <c r="FMM201" s="180"/>
      <c r="FMN201" s="180"/>
      <c r="FMO201" s="75"/>
      <c r="FMP201" s="66"/>
      <c r="FMQ201" s="180"/>
      <c r="FMR201" s="180"/>
      <c r="FMS201" s="180"/>
      <c r="FMT201" s="180"/>
      <c r="FMU201" s="180"/>
      <c r="FMV201" s="75"/>
      <c r="FMW201" s="66"/>
      <c r="FMX201" s="180"/>
      <c r="FMY201" s="180"/>
      <c r="FMZ201" s="180"/>
      <c r="FNA201" s="180"/>
      <c r="FNB201" s="180"/>
      <c r="FNC201" s="75"/>
      <c r="FND201" s="66"/>
      <c r="FNE201" s="180"/>
      <c r="FNF201" s="180"/>
      <c r="FNG201" s="180"/>
      <c r="FNH201" s="180"/>
      <c r="FNI201" s="180"/>
      <c r="FNJ201" s="75"/>
      <c r="FNK201" s="66"/>
      <c r="FNL201" s="180"/>
      <c r="FNM201" s="180"/>
      <c r="FNN201" s="180"/>
      <c r="FNO201" s="180"/>
      <c r="FNP201" s="180"/>
      <c r="FNQ201" s="75"/>
      <c r="FNR201" s="66"/>
      <c r="FNS201" s="180"/>
      <c r="FNT201" s="180"/>
      <c r="FNU201" s="180"/>
      <c r="FNV201" s="180"/>
      <c r="FNW201" s="180"/>
      <c r="FNX201" s="75"/>
      <c r="FNY201" s="66"/>
      <c r="FNZ201" s="180"/>
      <c r="FOA201" s="180"/>
      <c r="FOB201" s="180"/>
      <c r="FOC201" s="180"/>
      <c r="FOD201" s="180"/>
      <c r="FOE201" s="75"/>
      <c r="FOF201" s="66"/>
      <c r="FOG201" s="180"/>
      <c r="FOH201" s="180"/>
      <c r="FOI201" s="180"/>
      <c r="FOJ201" s="180"/>
      <c r="FOK201" s="180"/>
      <c r="FOL201" s="75"/>
      <c r="FOM201" s="66"/>
      <c r="FON201" s="180"/>
      <c r="FOO201" s="180"/>
      <c r="FOP201" s="180"/>
      <c r="FOQ201" s="180"/>
      <c r="FOR201" s="180"/>
      <c r="FOS201" s="75"/>
      <c r="FOT201" s="66"/>
      <c r="FOU201" s="180"/>
      <c r="FOV201" s="180"/>
      <c r="FOW201" s="180"/>
      <c r="FOX201" s="180"/>
      <c r="FOY201" s="180"/>
      <c r="FOZ201" s="75"/>
      <c r="FPA201" s="66"/>
      <c r="FPB201" s="180"/>
      <c r="FPC201" s="180"/>
      <c r="FPD201" s="180"/>
      <c r="FPE201" s="180"/>
      <c r="FPF201" s="180"/>
      <c r="FPG201" s="75"/>
      <c r="FPH201" s="66"/>
      <c r="FPI201" s="180"/>
      <c r="FPJ201" s="180"/>
      <c r="FPK201" s="180"/>
      <c r="FPL201" s="180"/>
      <c r="FPM201" s="180"/>
      <c r="FPN201" s="75"/>
      <c r="FPO201" s="66"/>
      <c r="FPP201" s="180"/>
      <c r="FPQ201" s="180"/>
      <c r="FPR201" s="180"/>
      <c r="FPS201" s="180"/>
      <c r="FPT201" s="180"/>
      <c r="FPU201" s="75"/>
      <c r="FPV201" s="66"/>
      <c r="FPW201" s="180"/>
      <c r="FPX201" s="180"/>
      <c r="FPY201" s="180"/>
      <c r="FPZ201" s="180"/>
      <c r="FQA201" s="180"/>
      <c r="FQB201" s="75"/>
      <c r="FQC201" s="66"/>
      <c r="FQD201" s="180"/>
      <c r="FQE201" s="180"/>
      <c r="FQF201" s="180"/>
      <c r="FQG201" s="180"/>
      <c r="FQH201" s="180"/>
      <c r="FQI201" s="75"/>
      <c r="FQJ201" s="66"/>
      <c r="FQK201" s="180"/>
      <c r="FQL201" s="180"/>
      <c r="FQM201" s="180"/>
      <c r="FQN201" s="180"/>
      <c r="FQO201" s="180"/>
      <c r="FQP201" s="75"/>
      <c r="FQQ201" s="66"/>
      <c r="FQR201" s="180"/>
      <c r="FQS201" s="180"/>
      <c r="FQT201" s="180"/>
      <c r="FQU201" s="180"/>
      <c r="FQV201" s="180"/>
      <c r="FQW201" s="75"/>
      <c r="FQX201" s="66"/>
      <c r="FQY201" s="180"/>
      <c r="FQZ201" s="180"/>
      <c r="FRA201" s="180"/>
      <c r="FRB201" s="180"/>
      <c r="FRC201" s="180"/>
      <c r="FRD201" s="75"/>
      <c r="FRE201" s="66"/>
      <c r="FRF201" s="180"/>
      <c r="FRG201" s="180"/>
      <c r="FRH201" s="180"/>
      <c r="FRI201" s="180"/>
      <c r="FRJ201" s="180"/>
      <c r="FRK201" s="75"/>
      <c r="FRL201" s="66"/>
      <c r="FRM201" s="180"/>
      <c r="FRN201" s="180"/>
      <c r="FRO201" s="180"/>
      <c r="FRP201" s="180"/>
      <c r="FRQ201" s="180"/>
      <c r="FRR201" s="75"/>
      <c r="FRS201" s="66"/>
      <c r="FRT201" s="180"/>
      <c r="FRU201" s="180"/>
      <c r="FRV201" s="180"/>
      <c r="FRW201" s="180"/>
      <c r="FRX201" s="180"/>
      <c r="FRY201" s="75"/>
      <c r="FRZ201" s="66"/>
      <c r="FSA201" s="180"/>
      <c r="FSB201" s="180"/>
      <c r="FSC201" s="180"/>
      <c r="FSD201" s="180"/>
      <c r="FSE201" s="180"/>
      <c r="FSF201" s="75"/>
      <c r="FSG201" s="66"/>
      <c r="FSH201" s="180"/>
      <c r="FSI201" s="180"/>
      <c r="FSJ201" s="180"/>
      <c r="FSK201" s="180"/>
      <c r="FSL201" s="180"/>
      <c r="FSM201" s="75"/>
      <c r="FSN201" s="66"/>
      <c r="FSO201" s="180"/>
      <c r="FSP201" s="180"/>
      <c r="FSQ201" s="180"/>
      <c r="FSR201" s="180"/>
      <c r="FSS201" s="180"/>
      <c r="FST201" s="75"/>
      <c r="FSU201" s="66"/>
      <c r="FSV201" s="180"/>
      <c r="FSW201" s="180"/>
      <c r="FSX201" s="180"/>
      <c r="FSY201" s="180"/>
      <c r="FSZ201" s="180"/>
      <c r="FTA201" s="75"/>
      <c r="FTB201" s="66"/>
      <c r="FTC201" s="180"/>
      <c r="FTD201" s="180"/>
      <c r="FTE201" s="180"/>
      <c r="FTF201" s="180"/>
      <c r="FTG201" s="180"/>
      <c r="FTH201" s="75"/>
      <c r="FTI201" s="66"/>
      <c r="FTJ201" s="180"/>
      <c r="FTK201" s="180"/>
      <c r="FTL201" s="180"/>
      <c r="FTM201" s="180"/>
      <c r="FTN201" s="180"/>
      <c r="FTO201" s="75"/>
      <c r="FTP201" s="66"/>
      <c r="FTQ201" s="180"/>
      <c r="FTR201" s="180"/>
      <c r="FTS201" s="180"/>
      <c r="FTT201" s="180"/>
      <c r="FTU201" s="180"/>
      <c r="FTV201" s="75"/>
      <c r="FTW201" s="66"/>
      <c r="FTX201" s="180"/>
      <c r="FTY201" s="180"/>
      <c r="FTZ201" s="180"/>
      <c r="FUA201" s="180"/>
      <c r="FUB201" s="180"/>
      <c r="FUC201" s="75"/>
      <c r="FUD201" s="66"/>
      <c r="FUE201" s="180"/>
      <c r="FUF201" s="180"/>
      <c r="FUG201" s="180"/>
      <c r="FUH201" s="180"/>
      <c r="FUI201" s="180"/>
      <c r="FUJ201" s="75"/>
      <c r="FUK201" s="66"/>
      <c r="FUL201" s="180"/>
      <c r="FUM201" s="180"/>
      <c r="FUN201" s="180"/>
      <c r="FUO201" s="180"/>
      <c r="FUP201" s="180"/>
      <c r="FUQ201" s="75"/>
      <c r="FUR201" s="66"/>
      <c r="FUS201" s="180"/>
      <c r="FUT201" s="180"/>
      <c r="FUU201" s="180"/>
      <c r="FUV201" s="180"/>
      <c r="FUW201" s="180"/>
      <c r="FUX201" s="75"/>
      <c r="FUY201" s="66"/>
      <c r="FUZ201" s="180"/>
      <c r="FVA201" s="180"/>
      <c r="FVB201" s="180"/>
      <c r="FVC201" s="180"/>
      <c r="FVD201" s="180"/>
      <c r="FVE201" s="75"/>
      <c r="FVF201" s="66"/>
      <c r="FVG201" s="180"/>
      <c r="FVH201" s="180"/>
      <c r="FVI201" s="180"/>
      <c r="FVJ201" s="180"/>
      <c r="FVK201" s="180"/>
      <c r="FVL201" s="75"/>
      <c r="FVM201" s="66"/>
      <c r="FVN201" s="180"/>
      <c r="FVO201" s="180"/>
      <c r="FVP201" s="180"/>
      <c r="FVQ201" s="180"/>
      <c r="FVR201" s="180"/>
      <c r="FVS201" s="75"/>
      <c r="FVT201" s="66"/>
      <c r="FVU201" s="180"/>
      <c r="FVV201" s="180"/>
      <c r="FVW201" s="180"/>
      <c r="FVX201" s="180"/>
      <c r="FVY201" s="180"/>
      <c r="FVZ201" s="75"/>
      <c r="FWA201" s="66"/>
      <c r="FWB201" s="180"/>
      <c r="FWC201" s="180"/>
      <c r="FWD201" s="180"/>
      <c r="FWE201" s="180"/>
      <c r="FWF201" s="180"/>
      <c r="FWG201" s="75"/>
      <c r="FWH201" s="66"/>
      <c r="FWI201" s="180"/>
      <c r="FWJ201" s="180"/>
      <c r="FWK201" s="180"/>
      <c r="FWL201" s="180"/>
      <c r="FWM201" s="180"/>
      <c r="FWN201" s="75"/>
      <c r="FWO201" s="66"/>
      <c r="FWP201" s="180"/>
      <c r="FWQ201" s="180"/>
      <c r="FWR201" s="180"/>
      <c r="FWS201" s="180"/>
      <c r="FWT201" s="180"/>
      <c r="FWU201" s="75"/>
      <c r="FWV201" s="66"/>
      <c r="FWW201" s="180"/>
      <c r="FWX201" s="180"/>
      <c r="FWY201" s="180"/>
      <c r="FWZ201" s="180"/>
      <c r="FXA201" s="180"/>
      <c r="FXB201" s="75"/>
      <c r="FXC201" s="66"/>
      <c r="FXD201" s="180"/>
      <c r="FXE201" s="180"/>
      <c r="FXF201" s="180"/>
      <c r="FXG201" s="180"/>
      <c r="FXH201" s="180"/>
      <c r="FXI201" s="75"/>
      <c r="FXJ201" s="66"/>
      <c r="FXK201" s="180"/>
      <c r="FXL201" s="180"/>
      <c r="FXM201" s="180"/>
      <c r="FXN201" s="180"/>
      <c r="FXO201" s="180"/>
      <c r="FXP201" s="75"/>
      <c r="FXQ201" s="66"/>
      <c r="FXR201" s="180"/>
      <c r="FXS201" s="180"/>
      <c r="FXT201" s="180"/>
      <c r="FXU201" s="180"/>
      <c r="FXV201" s="180"/>
      <c r="FXW201" s="75"/>
      <c r="FXX201" s="66"/>
      <c r="FXY201" s="180"/>
      <c r="FXZ201" s="180"/>
      <c r="FYA201" s="180"/>
      <c r="FYB201" s="180"/>
      <c r="FYC201" s="180"/>
      <c r="FYD201" s="75"/>
      <c r="FYE201" s="66"/>
      <c r="FYF201" s="180"/>
      <c r="FYG201" s="180"/>
      <c r="FYH201" s="180"/>
      <c r="FYI201" s="180"/>
      <c r="FYJ201" s="180"/>
      <c r="FYK201" s="75"/>
      <c r="FYL201" s="66"/>
      <c r="FYM201" s="180"/>
      <c r="FYN201" s="180"/>
      <c r="FYO201" s="180"/>
      <c r="FYP201" s="180"/>
      <c r="FYQ201" s="180"/>
      <c r="FYR201" s="75"/>
      <c r="FYS201" s="66"/>
      <c r="FYT201" s="180"/>
      <c r="FYU201" s="180"/>
      <c r="FYV201" s="180"/>
      <c r="FYW201" s="180"/>
      <c r="FYX201" s="180"/>
      <c r="FYY201" s="75"/>
      <c r="FYZ201" s="66"/>
      <c r="FZA201" s="180"/>
      <c r="FZB201" s="180"/>
      <c r="FZC201" s="180"/>
      <c r="FZD201" s="180"/>
      <c r="FZE201" s="180"/>
      <c r="FZF201" s="75"/>
      <c r="FZG201" s="66"/>
      <c r="FZH201" s="180"/>
      <c r="FZI201" s="180"/>
      <c r="FZJ201" s="180"/>
      <c r="FZK201" s="180"/>
      <c r="FZL201" s="180"/>
      <c r="FZM201" s="75"/>
      <c r="FZN201" s="66"/>
      <c r="FZO201" s="180"/>
      <c r="FZP201" s="180"/>
      <c r="FZQ201" s="180"/>
      <c r="FZR201" s="180"/>
      <c r="FZS201" s="180"/>
      <c r="FZT201" s="75"/>
      <c r="FZU201" s="66"/>
      <c r="FZV201" s="180"/>
      <c r="FZW201" s="180"/>
      <c r="FZX201" s="180"/>
      <c r="FZY201" s="180"/>
      <c r="FZZ201" s="180"/>
      <c r="GAA201" s="75"/>
      <c r="GAB201" s="66"/>
      <c r="GAC201" s="180"/>
      <c r="GAD201" s="180"/>
      <c r="GAE201" s="180"/>
      <c r="GAF201" s="180"/>
      <c r="GAG201" s="180"/>
      <c r="GAH201" s="75"/>
      <c r="GAI201" s="66"/>
      <c r="GAJ201" s="180"/>
      <c r="GAK201" s="180"/>
      <c r="GAL201" s="180"/>
      <c r="GAM201" s="180"/>
      <c r="GAN201" s="180"/>
      <c r="GAO201" s="75"/>
      <c r="GAP201" s="66"/>
      <c r="GAQ201" s="180"/>
      <c r="GAR201" s="180"/>
      <c r="GAS201" s="180"/>
      <c r="GAT201" s="180"/>
      <c r="GAU201" s="180"/>
      <c r="GAV201" s="75"/>
      <c r="GAW201" s="66"/>
      <c r="GAX201" s="180"/>
      <c r="GAY201" s="180"/>
      <c r="GAZ201" s="180"/>
      <c r="GBA201" s="180"/>
      <c r="GBB201" s="180"/>
      <c r="GBC201" s="75"/>
      <c r="GBD201" s="66"/>
      <c r="GBE201" s="180"/>
      <c r="GBF201" s="180"/>
      <c r="GBG201" s="180"/>
      <c r="GBH201" s="180"/>
      <c r="GBI201" s="180"/>
      <c r="GBJ201" s="75"/>
      <c r="GBK201" s="66"/>
      <c r="GBL201" s="180"/>
      <c r="GBM201" s="180"/>
      <c r="GBN201" s="180"/>
      <c r="GBO201" s="180"/>
      <c r="GBP201" s="180"/>
      <c r="GBQ201" s="75"/>
      <c r="GBR201" s="66"/>
      <c r="GBS201" s="180"/>
      <c r="GBT201" s="180"/>
      <c r="GBU201" s="180"/>
      <c r="GBV201" s="180"/>
      <c r="GBW201" s="180"/>
      <c r="GBX201" s="75"/>
      <c r="GBY201" s="66"/>
      <c r="GBZ201" s="180"/>
      <c r="GCA201" s="180"/>
      <c r="GCB201" s="180"/>
      <c r="GCC201" s="180"/>
      <c r="GCD201" s="180"/>
      <c r="GCE201" s="75"/>
      <c r="GCF201" s="66"/>
      <c r="GCG201" s="180"/>
      <c r="GCH201" s="180"/>
      <c r="GCI201" s="180"/>
      <c r="GCJ201" s="180"/>
      <c r="GCK201" s="180"/>
      <c r="GCL201" s="75"/>
      <c r="GCM201" s="66"/>
      <c r="GCN201" s="180"/>
      <c r="GCO201" s="180"/>
      <c r="GCP201" s="180"/>
      <c r="GCQ201" s="180"/>
      <c r="GCR201" s="180"/>
      <c r="GCS201" s="75"/>
      <c r="GCT201" s="66"/>
      <c r="GCU201" s="180"/>
      <c r="GCV201" s="180"/>
      <c r="GCW201" s="180"/>
      <c r="GCX201" s="180"/>
      <c r="GCY201" s="180"/>
      <c r="GCZ201" s="75"/>
      <c r="GDA201" s="66"/>
      <c r="GDB201" s="180"/>
      <c r="GDC201" s="180"/>
      <c r="GDD201" s="180"/>
      <c r="GDE201" s="180"/>
      <c r="GDF201" s="180"/>
      <c r="GDG201" s="75"/>
      <c r="GDH201" s="66"/>
      <c r="GDI201" s="180"/>
      <c r="GDJ201" s="180"/>
      <c r="GDK201" s="180"/>
      <c r="GDL201" s="180"/>
      <c r="GDM201" s="180"/>
      <c r="GDN201" s="75"/>
      <c r="GDO201" s="66"/>
      <c r="GDP201" s="180"/>
      <c r="GDQ201" s="180"/>
      <c r="GDR201" s="180"/>
      <c r="GDS201" s="180"/>
      <c r="GDT201" s="180"/>
      <c r="GDU201" s="75"/>
      <c r="GDV201" s="66"/>
      <c r="GDW201" s="180"/>
      <c r="GDX201" s="180"/>
      <c r="GDY201" s="180"/>
      <c r="GDZ201" s="180"/>
      <c r="GEA201" s="180"/>
      <c r="GEB201" s="75"/>
      <c r="GEC201" s="66"/>
      <c r="GED201" s="180"/>
      <c r="GEE201" s="180"/>
      <c r="GEF201" s="180"/>
      <c r="GEG201" s="180"/>
      <c r="GEH201" s="180"/>
      <c r="GEI201" s="75"/>
      <c r="GEJ201" s="66"/>
      <c r="GEK201" s="180"/>
      <c r="GEL201" s="180"/>
      <c r="GEM201" s="180"/>
      <c r="GEN201" s="180"/>
      <c r="GEO201" s="180"/>
      <c r="GEP201" s="75"/>
      <c r="GEQ201" s="66"/>
      <c r="GER201" s="180"/>
      <c r="GES201" s="180"/>
      <c r="GET201" s="180"/>
      <c r="GEU201" s="180"/>
      <c r="GEV201" s="180"/>
      <c r="GEW201" s="75"/>
      <c r="GEX201" s="66"/>
      <c r="GEY201" s="180"/>
      <c r="GEZ201" s="180"/>
      <c r="GFA201" s="180"/>
      <c r="GFB201" s="180"/>
      <c r="GFC201" s="180"/>
      <c r="GFD201" s="75"/>
      <c r="GFE201" s="66"/>
      <c r="GFF201" s="180"/>
      <c r="GFG201" s="180"/>
      <c r="GFH201" s="180"/>
      <c r="GFI201" s="180"/>
      <c r="GFJ201" s="180"/>
      <c r="GFK201" s="75"/>
      <c r="GFL201" s="66"/>
      <c r="GFM201" s="180"/>
      <c r="GFN201" s="180"/>
      <c r="GFO201" s="180"/>
      <c r="GFP201" s="180"/>
      <c r="GFQ201" s="180"/>
      <c r="GFR201" s="75"/>
      <c r="GFS201" s="66"/>
      <c r="GFT201" s="180"/>
      <c r="GFU201" s="180"/>
      <c r="GFV201" s="180"/>
      <c r="GFW201" s="180"/>
      <c r="GFX201" s="180"/>
      <c r="GFY201" s="75"/>
      <c r="GFZ201" s="66"/>
      <c r="GGA201" s="180"/>
      <c r="GGB201" s="180"/>
      <c r="GGC201" s="180"/>
      <c r="GGD201" s="180"/>
      <c r="GGE201" s="180"/>
      <c r="GGF201" s="75"/>
      <c r="GGG201" s="66"/>
      <c r="GGH201" s="180"/>
      <c r="GGI201" s="180"/>
      <c r="GGJ201" s="180"/>
      <c r="GGK201" s="180"/>
      <c r="GGL201" s="180"/>
      <c r="GGM201" s="75"/>
      <c r="GGN201" s="66"/>
      <c r="GGO201" s="180"/>
      <c r="GGP201" s="180"/>
      <c r="GGQ201" s="180"/>
      <c r="GGR201" s="180"/>
      <c r="GGS201" s="180"/>
      <c r="GGT201" s="75"/>
      <c r="GGU201" s="66"/>
      <c r="GGV201" s="180"/>
      <c r="GGW201" s="180"/>
      <c r="GGX201" s="180"/>
      <c r="GGY201" s="180"/>
      <c r="GGZ201" s="180"/>
      <c r="GHA201" s="75"/>
      <c r="GHB201" s="66"/>
      <c r="GHC201" s="180"/>
      <c r="GHD201" s="180"/>
      <c r="GHE201" s="180"/>
      <c r="GHF201" s="180"/>
      <c r="GHG201" s="180"/>
      <c r="GHH201" s="75"/>
      <c r="GHI201" s="66"/>
      <c r="GHJ201" s="180"/>
      <c r="GHK201" s="180"/>
      <c r="GHL201" s="180"/>
      <c r="GHM201" s="180"/>
      <c r="GHN201" s="180"/>
      <c r="GHO201" s="75"/>
      <c r="GHP201" s="66"/>
      <c r="GHQ201" s="180"/>
      <c r="GHR201" s="180"/>
      <c r="GHS201" s="180"/>
      <c r="GHT201" s="180"/>
      <c r="GHU201" s="180"/>
      <c r="GHV201" s="75"/>
      <c r="GHW201" s="66"/>
      <c r="GHX201" s="180"/>
      <c r="GHY201" s="180"/>
      <c r="GHZ201" s="180"/>
      <c r="GIA201" s="180"/>
      <c r="GIB201" s="180"/>
      <c r="GIC201" s="75"/>
      <c r="GID201" s="66"/>
      <c r="GIE201" s="180"/>
      <c r="GIF201" s="180"/>
      <c r="GIG201" s="180"/>
      <c r="GIH201" s="180"/>
      <c r="GII201" s="180"/>
      <c r="GIJ201" s="75"/>
      <c r="GIK201" s="66"/>
      <c r="GIL201" s="180"/>
      <c r="GIM201" s="180"/>
      <c r="GIN201" s="180"/>
      <c r="GIO201" s="180"/>
      <c r="GIP201" s="180"/>
      <c r="GIQ201" s="75"/>
      <c r="GIR201" s="66"/>
      <c r="GIS201" s="180"/>
      <c r="GIT201" s="180"/>
      <c r="GIU201" s="180"/>
      <c r="GIV201" s="180"/>
      <c r="GIW201" s="180"/>
      <c r="GIX201" s="75"/>
      <c r="GIY201" s="66"/>
      <c r="GIZ201" s="180"/>
      <c r="GJA201" s="180"/>
      <c r="GJB201" s="180"/>
      <c r="GJC201" s="180"/>
      <c r="GJD201" s="180"/>
      <c r="GJE201" s="75"/>
      <c r="GJF201" s="66"/>
      <c r="GJG201" s="180"/>
      <c r="GJH201" s="180"/>
      <c r="GJI201" s="180"/>
      <c r="GJJ201" s="180"/>
      <c r="GJK201" s="180"/>
      <c r="GJL201" s="75"/>
      <c r="GJM201" s="66"/>
      <c r="GJN201" s="180"/>
      <c r="GJO201" s="180"/>
      <c r="GJP201" s="180"/>
      <c r="GJQ201" s="180"/>
      <c r="GJR201" s="180"/>
      <c r="GJS201" s="75"/>
      <c r="GJT201" s="66"/>
      <c r="GJU201" s="180"/>
      <c r="GJV201" s="180"/>
      <c r="GJW201" s="180"/>
      <c r="GJX201" s="180"/>
      <c r="GJY201" s="180"/>
      <c r="GJZ201" s="75"/>
      <c r="GKA201" s="66"/>
      <c r="GKB201" s="180"/>
      <c r="GKC201" s="180"/>
      <c r="GKD201" s="180"/>
      <c r="GKE201" s="180"/>
      <c r="GKF201" s="180"/>
      <c r="GKG201" s="75"/>
      <c r="GKH201" s="66"/>
      <c r="GKI201" s="180"/>
      <c r="GKJ201" s="180"/>
      <c r="GKK201" s="180"/>
      <c r="GKL201" s="180"/>
      <c r="GKM201" s="180"/>
      <c r="GKN201" s="75"/>
      <c r="GKO201" s="66"/>
      <c r="GKP201" s="180"/>
      <c r="GKQ201" s="180"/>
      <c r="GKR201" s="180"/>
      <c r="GKS201" s="180"/>
      <c r="GKT201" s="180"/>
      <c r="GKU201" s="75"/>
      <c r="GKV201" s="66"/>
      <c r="GKW201" s="180"/>
      <c r="GKX201" s="180"/>
      <c r="GKY201" s="180"/>
      <c r="GKZ201" s="180"/>
      <c r="GLA201" s="180"/>
      <c r="GLB201" s="75"/>
      <c r="GLC201" s="66"/>
      <c r="GLD201" s="180"/>
      <c r="GLE201" s="180"/>
      <c r="GLF201" s="180"/>
      <c r="GLG201" s="180"/>
      <c r="GLH201" s="180"/>
      <c r="GLI201" s="75"/>
      <c r="GLJ201" s="66"/>
      <c r="GLK201" s="180"/>
      <c r="GLL201" s="180"/>
      <c r="GLM201" s="180"/>
      <c r="GLN201" s="180"/>
      <c r="GLO201" s="180"/>
      <c r="GLP201" s="75"/>
      <c r="GLQ201" s="66"/>
      <c r="GLR201" s="180"/>
      <c r="GLS201" s="180"/>
      <c r="GLT201" s="180"/>
      <c r="GLU201" s="180"/>
      <c r="GLV201" s="180"/>
      <c r="GLW201" s="75"/>
      <c r="GLX201" s="66"/>
      <c r="GLY201" s="180"/>
      <c r="GLZ201" s="180"/>
      <c r="GMA201" s="180"/>
      <c r="GMB201" s="180"/>
      <c r="GMC201" s="180"/>
      <c r="GMD201" s="75"/>
      <c r="GME201" s="66"/>
      <c r="GMF201" s="180"/>
      <c r="GMG201" s="180"/>
      <c r="GMH201" s="180"/>
      <c r="GMI201" s="180"/>
      <c r="GMJ201" s="180"/>
      <c r="GMK201" s="75"/>
      <c r="GML201" s="66"/>
      <c r="GMM201" s="180"/>
      <c r="GMN201" s="180"/>
      <c r="GMO201" s="180"/>
      <c r="GMP201" s="180"/>
      <c r="GMQ201" s="180"/>
      <c r="GMR201" s="75"/>
      <c r="GMS201" s="66"/>
      <c r="GMT201" s="180"/>
      <c r="GMU201" s="180"/>
      <c r="GMV201" s="180"/>
      <c r="GMW201" s="180"/>
      <c r="GMX201" s="180"/>
      <c r="GMY201" s="75"/>
      <c r="GMZ201" s="66"/>
      <c r="GNA201" s="180"/>
      <c r="GNB201" s="180"/>
      <c r="GNC201" s="180"/>
      <c r="GND201" s="180"/>
      <c r="GNE201" s="180"/>
      <c r="GNF201" s="75"/>
      <c r="GNG201" s="66"/>
      <c r="GNH201" s="180"/>
      <c r="GNI201" s="180"/>
      <c r="GNJ201" s="180"/>
      <c r="GNK201" s="180"/>
      <c r="GNL201" s="180"/>
      <c r="GNM201" s="75"/>
      <c r="GNN201" s="66"/>
      <c r="GNO201" s="180"/>
      <c r="GNP201" s="180"/>
      <c r="GNQ201" s="180"/>
      <c r="GNR201" s="180"/>
      <c r="GNS201" s="180"/>
      <c r="GNT201" s="75"/>
      <c r="GNU201" s="66"/>
      <c r="GNV201" s="180"/>
      <c r="GNW201" s="180"/>
      <c r="GNX201" s="180"/>
      <c r="GNY201" s="180"/>
      <c r="GNZ201" s="180"/>
      <c r="GOA201" s="75"/>
      <c r="GOB201" s="66"/>
      <c r="GOC201" s="180"/>
      <c r="GOD201" s="180"/>
      <c r="GOE201" s="180"/>
      <c r="GOF201" s="180"/>
      <c r="GOG201" s="180"/>
      <c r="GOH201" s="75"/>
      <c r="GOI201" s="66"/>
      <c r="GOJ201" s="180"/>
      <c r="GOK201" s="180"/>
      <c r="GOL201" s="180"/>
      <c r="GOM201" s="180"/>
      <c r="GON201" s="180"/>
      <c r="GOO201" s="75"/>
      <c r="GOP201" s="66"/>
      <c r="GOQ201" s="180"/>
      <c r="GOR201" s="180"/>
      <c r="GOS201" s="180"/>
      <c r="GOT201" s="180"/>
      <c r="GOU201" s="180"/>
      <c r="GOV201" s="75"/>
      <c r="GOW201" s="66"/>
      <c r="GOX201" s="180"/>
      <c r="GOY201" s="180"/>
      <c r="GOZ201" s="180"/>
      <c r="GPA201" s="180"/>
      <c r="GPB201" s="180"/>
      <c r="GPC201" s="75"/>
      <c r="GPD201" s="66"/>
      <c r="GPE201" s="180"/>
      <c r="GPF201" s="180"/>
      <c r="GPG201" s="180"/>
      <c r="GPH201" s="180"/>
      <c r="GPI201" s="180"/>
      <c r="GPJ201" s="75"/>
      <c r="GPK201" s="66"/>
      <c r="GPL201" s="180"/>
      <c r="GPM201" s="180"/>
      <c r="GPN201" s="180"/>
      <c r="GPO201" s="180"/>
      <c r="GPP201" s="180"/>
      <c r="GPQ201" s="75"/>
      <c r="GPR201" s="66"/>
      <c r="GPS201" s="180"/>
      <c r="GPT201" s="180"/>
      <c r="GPU201" s="180"/>
      <c r="GPV201" s="180"/>
      <c r="GPW201" s="180"/>
      <c r="GPX201" s="75"/>
      <c r="GPY201" s="66"/>
      <c r="GPZ201" s="180"/>
      <c r="GQA201" s="180"/>
      <c r="GQB201" s="180"/>
      <c r="GQC201" s="180"/>
      <c r="GQD201" s="180"/>
      <c r="GQE201" s="75"/>
      <c r="GQF201" s="66"/>
      <c r="GQG201" s="180"/>
      <c r="GQH201" s="180"/>
      <c r="GQI201" s="180"/>
      <c r="GQJ201" s="180"/>
      <c r="GQK201" s="180"/>
      <c r="GQL201" s="75"/>
      <c r="GQM201" s="66"/>
      <c r="GQN201" s="180"/>
      <c r="GQO201" s="180"/>
      <c r="GQP201" s="180"/>
      <c r="GQQ201" s="180"/>
      <c r="GQR201" s="180"/>
      <c r="GQS201" s="75"/>
      <c r="GQT201" s="66"/>
      <c r="GQU201" s="180"/>
      <c r="GQV201" s="180"/>
      <c r="GQW201" s="180"/>
      <c r="GQX201" s="180"/>
      <c r="GQY201" s="180"/>
      <c r="GQZ201" s="75"/>
      <c r="GRA201" s="66"/>
      <c r="GRB201" s="180"/>
      <c r="GRC201" s="180"/>
      <c r="GRD201" s="180"/>
      <c r="GRE201" s="180"/>
      <c r="GRF201" s="180"/>
      <c r="GRG201" s="75"/>
      <c r="GRH201" s="66"/>
      <c r="GRI201" s="180"/>
      <c r="GRJ201" s="180"/>
      <c r="GRK201" s="180"/>
      <c r="GRL201" s="180"/>
      <c r="GRM201" s="180"/>
      <c r="GRN201" s="75"/>
      <c r="GRO201" s="66"/>
      <c r="GRP201" s="180"/>
      <c r="GRQ201" s="180"/>
      <c r="GRR201" s="180"/>
      <c r="GRS201" s="180"/>
      <c r="GRT201" s="180"/>
      <c r="GRU201" s="75"/>
      <c r="GRV201" s="66"/>
      <c r="GRW201" s="180"/>
      <c r="GRX201" s="180"/>
      <c r="GRY201" s="180"/>
      <c r="GRZ201" s="180"/>
      <c r="GSA201" s="180"/>
      <c r="GSB201" s="75"/>
      <c r="GSC201" s="66"/>
      <c r="GSD201" s="180"/>
      <c r="GSE201" s="180"/>
      <c r="GSF201" s="180"/>
      <c r="GSG201" s="180"/>
      <c r="GSH201" s="180"/>
      <c r="GSI201" s="75"/>
      <c r="GSJ201" s="66"/>
      <c r="GSK201" s="180"/>
      <c r="GSL201" s="180"/>
      <c r="GSM201" s="180"/>
      <c r="GSN201" s="180"/>
      <c r="GSO201" s="180"/>
      <c r="GSP201" s="75"/>
      <c r="GSQ201" s="66"/>
      <c r="GSR201" s="180"/>
      <c r="GSS201" s="180"/>
      <c r="GST201" s="180"/>
      <c r="GSU201" s="180"/>
      <c r="GSV201" s="180"/>
      <c r="GSW201" s="75"/>
      <c r="GSX201" s="66"/>
      <c r="GSY201" s="180"/>
      <c r="GSZ201" s="180"/>
      <c r="GTA201" s="180"/>
      <c r="GTB201" s="180"/>
      <c r="GTC201" s="180"/>
      <c r="GTD201" s="75"/>
      <c r="GTE201" s="66"/>
      <c r="GTF201" s="180"/>
      <c r="GTG201" s="180"/>
      <c r="GTH201" s="180"/>
      <c r="GTI201" s="180"/>
      <c r="GTJ201" s="180"/>
      <c r="GTK201" s="75"/>
      <c r="GTL201" s="66"/>
      <c r="GTM201" s="180"/>
      <c r="GTN201" s="180"/>
      <c r="GTO201" s="180"/>
      <c r="GTP201" s="180"/>
      <c r="GTQ201" s="180"/>
      <c r="GTR201" s="75"/>
      <c r="GTS201" s="66"/>
      <c r="GTT201" s="180"/>
      <c r="GTU201" s="180"/>
      <c r="GTV201" s="180"/>
      <c r="GTW201" s="180"/>
      <c r="GTX201" s="180"/>
      <c r="GTY201" s="75"/>
      <c r="GTZ201" s="66"/>
      <c r="GUA201" s="180"/>
      <c r="GUB201" s="180"/>
      <c r="GUC201" s="180"/>
      <c r="GUD201" s="180"/>
      <c r="GUE201" s="180"/>
      <c r="GUF201" s="75"/>
      <c r="GUG201" s="66"/>
      <c r="GUH201" s="180"/>
      <c r="GUI201" s="180"/>
      <c r="GUJ201" s="180"/>
      <c r="GUK201" s="180"/>
      <c r="GUL201" s="180"/>
      <c r="GUM201" s="75"/>
      <c r="GUN201" s="66"/>
      <c r="GUO201" s="180"/>
      <c r="GUP201" s="180"/>
      <c r="GUQ201" s="180"/>
      <c r="GUR201" s="180"/>
      <c r="GUS201" s="180"/>
      <c r="GUT201" s="75"/>
      <c r="GUU201" s="66"/>
      <c r="GUV201" s="180"/>
      <c r="GUW201" s="180"/>
      <c r="GUX201" s="180"/>
      <c r="GUY201" s="180"/>
      <c r="GUZ201" s="180"/>
      <c r="GVA201" s="75"/>
      <c r="GVB201" s="66"/>
      <c r="GVC201" s="180"/>
      <c r="GVD201" s="180"/>
      <c r="GVE201" s="180"/>
      <c r="GVF201" s="180"/>
      <c r="GVG201" s="180"/>
      <c r="GVH201" s="75"/>
      <c r="GVI201" s="66"/>
      <c r="GVJ201" s="180"/>
      <c r="GVK201" s="180"/>
      <c r="GVL201" s="180"/>
      <c r="GVM201" s="180"/>
      <c r="GVN201" s="180"/>
      <c r="GVO201" s="75"/>
      <c r="GVP201" s="66"/>
      <c r="GVQ201" s="180"/>
      <c r="GVR201" s="180"/>
      <c r="GVS201" s="180"/>
      <c r="GVT201" s="180"/>
      <c r="GVU201" s="180"/>
      <c r="GVV201" s="75"/>
      <c r="GVW201" s="66"/>
      <c r="GVX201" s="180"/>
      <c r="GVY201" s="180"/>
      <c r="GVZ201" s="180"/>
      <c r="GWA201" s="180"/>
      <c r="GWB201" s="180"/>
      <c r="GWC201" s="75"/>
      <c r="GWD201" s="66"/>
      <c r="GWE201" s="180"/>
      <c r="GWF201" s="180"/>
      <c r="GWG201" s="180"/>
      <c r="GWH201" s="180"/>
      <c r="GWI201" s="180"/>
      <c r="GWJ201" s="75"/>
      <c r="GWK201" s="66"/>
      <c r="GWL201" s="180"/>
      <c r="GWM201" s="180"/>
      <c r="GWN201" s="180"/>
      <c r="GWO201" s="180"/>
      <c r="GWP201" s="180"/>
      <c r="GWQ201" s="75"/>
      <c r="GWR201" s="66"/>
      <c r="GWS201" s="180"/>
      <c r="GWT201" s="180"/>
      <c r="GWU201" s="180"/>
      <c r="GWV201" s="180"/>
      <c r="GWW201" s="180"/>
      <c r="GWX201" s="75"/>
      <c r="GWY201" s="66"/>
      <c r="GWZ201" s="180"/>
      <c r="GXA201" s="180"/>
      <c r="GXB201" s="180"/>
      <c r="GXC201" s="180"/>
      <c r="GXD201" s="180"/>
      <c r="GXE201" s="75"/>
      <c r="GXF201" s="66"/>
      <c r="GXG201" s="180"/>
      <c r="GXH201" s="180"/>
      <c r="GXI201" s="180"/>
      <c r="GXJ201" s="180"/>
      <c r="GXK201" s="180"/>
      <c r="GXL201" s="75"/>
      <c r="GXM201" s="66"/>
      <c r="GXN201" s="180"/>
      <c r="GXO201" s="180"/>
      <c r="GXP201" s="180"/>
      <c r="GXQ201" s="180"/>
      <c r="GXR201" s="180"/>
      <c r="GXS201" s="75"/>
      <c r="GXT201" s="66"/>
      <c r="GXU201" s="180"/>
      <c r="GXV201" s="180"/>
      <c r="GXW201" s="180"/>
      <c r="GXX201" s="180"/>
      <c r="GXY201" s="180"/>
      <c r="GXZ201" s="75"/>
      <c r="GYA201" s="66"/>
      <c r="GYB201" s="180"/>
      <c r="GYC201" s="180"/>
      <c r="GYD201" s="180"/>
      <c r="GYE201" s="180"/>
      <c r="GYF201" s="180"/>
      <c r="GYG201" s="75"/>
      <c r="GYH201" s="66"/>
      <c r="GYI201" s="180"/>
      <c r="GYJ201" s="180"/>
      <c r="GYK201" s="180"/>
      <c r="GYL201" s="180"/>
      <c r="GYM201" s="180"/>
      <c r="GYN201" s="75"/>
      <c r="GYO201" s="66"/>
      <c r="GYP201" s="180"/>
      <c r="GYQ201" s="180"/>
      <c r="GYR201" s="180"/>
      <c r="GYS201" s="180"/>
      <c r="GYT201" s="180"/>
      <c r="GYU201" s="75"/>
      <c r="GYV201" s="66"/>
      <c r="GYW201" s="180"/>
      <c r="GYX201" s="180"/>
      <c r="GYY201" s="180"/>
      <c r="GYZ201" s="180"/>
      <c r="GZA201" s="180"/>
      <c r="GZB201" s="75"/>
      <c r="GZC201" s="66"/>
      <c r="GZD201" s="180"/>
      <c r="GZE201" s="180"/>
      <c r="GZF201" s="180"/>
      <c r="GZG201" s="180"/>
      <c r="GZH201" s="180"/>
      <c r="GZI201" s="75"/>
      <c r="GZJ201" s="66"/>
      <c r="GZK201" s="180"/>
      <c r="GZL201" s="180"/>
      <c r="GZM201" s="180"/>
      <c r="GZN201" s="180"/>
      <c r="GZO201" s="180"/>
      <c r="GZP201" s="75"/>
      <c r="GZQ201" s="66"/>
      <c r="GZR201" s="180"/>
      <c r="GZS201" s="180"/>
      <c r="GZT201" s="180"/>
      <c r="GZU201" s="180"/>
      <c r="GZV201" s="180"/>
      <c r="GZW201" s="75"/>
      <c r="GZX201" s="66"/>
      <c r="GZY201" s="180"/>
      <c r="GZZ201" s="180"/>
      <c r="HAA201" s="180"/>
      <c r="HAB201" s="180"/>
      <c r="HAC201" s="180"/>
      <c r="HAD201" s="75"/>
      <c r="HAE201" s="66"/>
      <c r="HAF201" s="180"/>
      <c r="HAG201" s="180"/>
      <c r="HAH201" s="180"/>
      <c r="HAI201" s="180"/>
      <c r="HAJ201" s="180"/>
      <c r="HAK201" s="75"/>
      <c r="HAL201" s="66"/>
      <c r="HAM201" s="180"/>
      <c r="HAN201" s="180"/>
      <c r="HAO201" s="180"/>
      <c r="HAP201" s="180"/>
      <c r="HAQ201" s="180"/>
      <c r="HAR201" s="75"/>
      <c r="HAS201" s="66"/>
      <c r="HAT201" s="180"/>
      <c r="HAU201" s="180"/>
      <c r="HAV201" s="180"/>
      <c r="HAW201" s="180"/>
      <c r="HAX201" s="180"/>
      <c r="HAY201" s="75"/>
      <c r="HAZ201" s="66"/>
      <c r="HBA201" s="180"/>
      <c r="HBB201" s="180"/>
      <c r="HBC201" s="180"/>
      <c r="HBD201" s="180"/>
      <c r="HBE201" s="180"/>
      <c r="HBF201" s="75"/>
      <c r="HBG201" s="66"/>
      <c r="HBH201" s="180"/>
      <c r="HBI201" s="180"/>
      <c r="HBJ201" s="180"/>
      <c r="HBK201" s="180"/>
      <c r="HBL201" s="180"/>
      <c r="HBM201" s="75"/>
      <c r="HBN201" s="66"/>
      <c r="HBO201" s="180"/>
      <c r="HBP201" s="180"/>
      <c r="HBQ201" s="180"/>
      <c r="HBR201" s="180"/>
      <c r="HBS201" s="180"/>
      <c r="HBT201" s="75"/>
      <c r="HBU201" s="66"/>
      <c r="HBV201" s="180"/>
      <c r="HBW201" s="180"/>
      <c r="HBX201" s="180"/>
      <c r="HBY201" s="180"/>
      <c r="HBZ201" s="180"/>
      <c r="HCA201" s="75"/>
      <c r="HCB201" s="66"/>
      <c r="HCC201" s="180"/>
      <c r="HCD201" s="180"/>
      <c r="HCE201" s="180"/>
      <c r="HCF201" s="180"/>
      <c r="HCG201" s="180"/>
      <c r="HCH201" s="75"/>
      <c r="HCI201" s="66"/>
      <c r="HCJ201" s="180"/>
      <c r="HCK201" s="180"/>
      <c r="HCL201" s="180"/>
      <c r="HCM201" s="180"/>
      <c r="HCN201" s="180"/>
      <c r="HCO201" s="75"/>
      <c r="HCP201" s="66"/>
      <c r="HCQ201" s="180"/>
      <c r="HCR201" s="180"/>
      <c r="HCS201" s="180"/>
      <c r="HCT201" s="180"/>
      <c r="HCU201" s="180"/>
      <c r="HCV201" s="75"/>
      <c r="HCW201" s="66"/>
      <c r="HCX201" s="180"/>
      <c r="HCY201" s="180"/>
      <c r="HCZ201" s="180"/>
      <c r="HDA201" s="180"/>
      <c r="HDB201" s="180"/>
      <c r="HDC201" s="75"/>
      <c r="HDD201" s="66"/>
      <c r="HDE201" s="180"/>
      <c r="HDF201" s="180"/>
      <c r="HDG201" s="180"/>
      <c r="HDH201" s="180"/>
      <c r="HDI201" s="180"/>
      <c r="HDJ201" s="75"/>
      <c r="HDK201" s="66"/>
      <c r="HDL201" s="180"/>
      <c r="HDM201" s="180"/>
      <c r="HDN201" s="180"/>
      <c r="HDO201" s="180"/>
      <c r="HDP201" s="180"/>
      <c r="HDQ201" s="75"/>
      <c r="HDR201" s="66"/>
      <c r="HDS201" s="180"/>
      <c r="HDT201" s="180"/>
      <c r="HDU201" s="180"/>
      <c r="HDV201" s="180"/>
      <c r="HDW201" s="180"/>
      <c r="HDX201" s="75"/>
      <c r="HDY201" s="66"/>
      <c r="HDZ201" s="180"/>
      <c r="HEA201" s="180"/>
      <c r="HEB201" s="180"/>
      <c r="HEC201" s="180"/>
      <c r="HED201" s="180"/>
      <c r="HEE201" s="75"/>
      <c r="HEF201" s="66"/>
      <c r="HEG201" s="180"/>
      <c r="HEH201" s="180"/>
      <c r="HEI201" s="180"/>
      <c r="HEJ201" s="180"/>
      <c r="HEK201" s="180"/>
      <c r="HEL201" s="75"/>
      <c r="HEM201" s="66"/>
      <c r="HEN201" s="180"/>
      <c r="HEO201" s="180"/>
      <c r="HEP201" s="180"/>
      <c r="HEQ201" s="180"/>
      <c r="HER201" s="180"/>
      <c r="HES201" s="75"/>
      <c r="HET201" s="66"/>
      <c r="HEU201" s="180"/>
      <c r="HEV201" s="180"/>
      <c r="HEW201" s="180"/>
      <c r="HEX201" s="180"/>
      <c r="HEY201" s="180"/>
      <c r="HEZ201" s="75"/>
      <c r="HFA201" s="66"/>
      <c r="HFB201" s="180"/>
      <c r="HFC201" s="180"/>
      <c r="HFD201" s="180"/>
      <c r="HFE201" s="180"/>
      <c r="HFF201" s="180"/>
      <c r="HFG201" s="75"/>
      <c r="HFH201" s="66"/>
      <c r="HFI201" s="180"/>
      <c r="HFJ201" s="180"/>
      <c r="HFK201" s="180"/>
      <c r="HFL201" s="180"/>
      <c r="HFM201" s="180"/>
      <c r="HFN201" s="75"/>
      <c r="HFO201" s="66"/>
      <c r="HFP201" s="180"/>
      <c r="HFQ201" s="180"/>
      <c r="HFR201" s="180"/>
      <c r="HFS201" s="180"/>
      <c r="HFT201" s="180"/>
      <c r="HFU201" s="75"/>
      <c r="HFV201" s="66"/>
      <c r="HFW201" s="180"/>
      <c r="HFX201" s="180"/>
      <c r="HFY201" s="180"/>
      <c r="HFZ201" s="180"/>
      <c r="HGA201" s="180"/>
      <c r="HGB201" s="75"/>
      <c r="HGC201" s="66"/>
      <c r="HGD201" s="180"/>
      <c r="HGE201" s="180"/>
      <c r="HGF201" s="180"/>
      <c r="HGG201" s="180"/>
      <c r="HGH201" s="180"/>
      <c r="HGI201" s="75"/>
      <c r="HGJ201" s="66"/>
      <c r="HGK201" s="180"/>
      <c r="HGL201" s="180"/>
      <c r="HGM201" s="180"/>
      <c r="HGN201" s="180"/>
      <c r="HGO201" s="180"/>
      <c r="HGP201" s="75"/>
      <c r="HGQ201" s="66"/>
      <c r="HGR201" s="180"/>
      <c r="HGS201" s="180"/>
      <c r="HGT201" s="180"/>
      <c r="HGU201" s="180"/>
      <c r="HGV201" s="180"/>
      <c r="HGW201" s="75"/>
      <c r="HGX201" s="66"/>
      <c r="HGY201" s="180"/>
      <c r="HGZ201" s="180"/>
      <c r="HHA201" s="180"/>
      <c r="HHB201" s="180"/>
      <c r="HHC201" s="180"/>
      <c r="HHD201" s="75"/>
      <c r="HHE201" s="66"/>
      <c r="HHF201" s="180"/>
      <c r="HHG201" s="180"/>
      <c r="HHH201" s="180"/>
      <c r="HHI201" s="180"/>
      <c r="HHJ201" s="180"/>
      <c r="HHK201" s="75"/>
      <c r="HHL201" s="66"/>
      <c r="HHM201" s="180"/>
      <c r="HHN201" s="180"/>
      <c r="HHO201" s="180"/>
      <c r="HHP201" s="180"/>
      <c r="HHQ201" s="180"/>
      <c r="HHR201" s="75"/>
      <c r="HHS201" s="66"/>
      <c r="HHT201" s="180"/>
      <c r="HHU201" s="180"/>
      <c r="HHV201" s="180"/>
      <c r="HHW201" s="180"/>
      <c r="HHX201" s="180"/>
      <c r="HHY201" s="75"/>
      <c r="HHZ201" s="66"/>
      <c r="HIA201" s="180"/>
      <c r="HIB201" s="180"/>
      <c r="HIC201" s="180"/>
      <c r="HID201" s="180"/>
      <c r="HIE201" s="180"/>
      <c r="HIF201" s="75"/>
      <c r="HIG201" s="66"/>
      <c r="HIH201" s="180"/>
      <c r="HII201" s="180"/>
      <c r="HIJ201" s="180"/>
      <c r="HIK201" s="180"/>
      <c r="HIL201" s="180"/>
      <c r="HIM201" s="75"/>
      <c r="HIN201" s="66"/>
      <c r="HIO201" s="180"/>
      <c r="HIP201" s="180"/>
      <c r="HIQ201" s="180"/>
      <c r="HIR201" s="180"/>
      <c r="HIS201" s="180"/>
      <c r="HIT201" s="75"/>
      <c r="HIU201" s="66"/>
      <c r="HIV201" s="180"/>
      <c r="HIW201" s="180"/>
      <c r="HIX201" s="180"/>
      <c r="HIY201" s="180"/>
      <c r="HIZ201" s="180"/>
      <c r="HJA201" s="75"/>
      <c r="HJB201" s="66"/>
      <c r="HJC201" s="180"/>
      <c r="HJD201" s="180"/>
      <c r="HJE201" s="180"/>
      <c r="HJF201" s="180"/>
      <c r="HJG201" s="180"/>
      <c r="HJH201" s="75"/>
      <c r="HJI201" s="66"/>
      <c r="HJJ201" s="180"/>
      <c r="HJK201" s="180"/>
      <c r="HJL201" s="180"/>
      <c r="HJM201" s="180"/>
      <c r="HJN201" s="180"/>
      <c r="HJO201" s="75"/>
      <c r="HJP201" s="66"/>
      <c r="HJQ201" s="180"/>
      <c r="HJR201" s="180"/>
      <c r="HJS201" s="180"/>
      <c r="HJT201" s="180"/>
      <c r="HJU201" s="180"/>
      <c r="HJV201" s="75"/>
      <c r="HJW201" s="66"/>
      <c r="HJX201" s="180"/>
      <c r="HJY201" s="180"/>
      <c r="HJZ201" s="180"/>
      <c r="HKA201" s="180"/>
      <c r="HKB201" s="180"/>
      <c r="HKC201" s="75"/>
      <c r="HKD201" s="66"/>
      <c r="HKE201" s="180"/>
      <c r="HKF201" s="180"/>
      <c r="HKG201" s="180"/>
      <c r="HKH201" s="180"/>
      <c r="HKI201" s="180"/>
      <c r="HKJ201" s="75"/>
      <c r="HKK201" s="66"/>
      <c r="HKL201" s="180"/>
      <c r="HKM201" s="180"/>
      <c r="HKN201" s="180"/>
      <c r="HKO201" s="180"/>
      <c r="HKP201" s="180"/>
      <c r="HKQ201" s="75"/>
      <c r="HKR201" s="66"/>
      <c r="HKS201" s="180"/>
      <c r="HKT201" s="180"/>
      <c r="HKU201" s="180"/>
      <c r="HKV201" s="180"/>
      <c r="HKW201" s="180"/>
      <c r="HKX201" s="75"/>
      <c r="HKY201" s="66"/>
      <c r="HKZ201" s="180"/>
      <c r="HLA201" s="180"/>
      <c r="HLB201" s="180"/>
      <c r="HLC201" s="180"/>
      <c r="HLD201" s="180"/>
      <c r="HLE201" s="75"/>
      <c r="HLF201" s="66"/>
      <c r="HLG201" s="180"/>
      <c r="HLH201" s="180"/>
      <c r="HLI201" s="180"/>
      <c r="HLJ201" s="180"/>
      <c r="HLK201" s="180"/>
      <c r="HLL201" s="75"/>
      <c r="HLM201" s="66"/>
      <c r="HLN201" s="180"/>
      <c r="HLO201" s="180"/>
      <c r="HLP201" s="180"/>
      <c r="HLQ201" s="180"/>
      <c r="HLR201" s="180"/>
      <c r="HLS201" s="75"/>
      <c r="HLT201" s="66"/>
      <c r="HLU201" s="180"/>
      <c r="HLV201" s="180"/>
      <c r="HLW201" s="180"/>
      <c r="HLX201" s="180"/>
      <c r="HLY201" s="180"/>
      <c r="HLZ201" s="75"/>
      <c r="HMA201" s="66"/>
      <c r="HMB201" s="180"/>
      <c r="HMC201" s="180"/>
      <c r="HMD201" s="180"/>
      <c r="HME201" s="180"/>
      <c r="HMF201" s="180"/>
      <c r="HMG201" s="75"/>
      <c r="HMH201" s="66"/>
      <c r="HMI201" s="180"/>
      <c r="HMJ201" s="180"/>
      <c r="HMK201" s="180"/>
      <c r="HML201" s="180"/>
      <c r="HMM201" s="180"/>
      <c r="HMN201" s="75"/>
      <c r="HMO201" s="66"/>
      <c r="HMP201" s="180"/>
      <c r="HMQ201" s="180"/>
      <c r="HMR201" s="180"/>
      <c r="HMS201" s="180"/>
      <c r="HMT201" s="180"/>
      <c r="HMU201" s="75"/>
      <c r="HMV201" s="66"/>
      <c r="HMW201" s="180"/>
      <c r="HMX201" s="180"/>
      <c r="HMY201" s="180"/>
      <c r="HMZ201" s="180"/>
      <c r="HNA201" s="180"/>
      <c r="HNB201" s="75"/>
      <c r="HNC201" s="66"/>
      <c r="HND201" s="180"/>
      <c r="HNE201" s="180"/>
      <c r="HNF201" s="180"/>
      <c r="HNG201" s="180"/>
      <c r="HNH201" s="180"/>
      <c r="HNI201" s="75"/>
      <c r="HNJ201" s="66"/>
      <c r="HNK201" s="180"/>
      <c r="HNL201" s="180"/>
      <c r="HNM201" s="180"/>
      <c r="HNN201" s="180"/>
      <c r="HNO201" s="180"/>
      <c r="HNP201" s="75"/>
      <c r="HNQ201" s="66"/>
      <c r="HNR201" s="180"/>
      <c r="HNS201" s="180"/>
      <c r="HNT201" s="180"/>
      <c r="HNU201" s="180"/>
      <c r="HNV201" s="180"/>
      <c r="HNW201" s="75"/>
      <c r="HNX201" s="66"/>
      <c r="HNY201" s="180"/>
      <c r="HNZ201" s="180"/>
      <c r="HOA201" s="180"/>
      <c r="HOB201" s="180"/>
      <c r="HOC201" s="180"/>
      <c r="HOD201" s="75"/>
      <c r="HOE201" s="66"/>
      <c r="HOF201" s="180"/>
      <c r="HOG201" s="180"/>
      <c r="HOH201" s="180"/>
      <c r="HOI201" s="180"/>
      <c r="HOJ201" s="180"/>
      <c r="HOK201" s="75"/>
      <c r="HOL201" s="66"/>
      <c r="HOM201" s="180"/>
      <c r="HON201" s="180"/>
      <c r="HOO201" s="180"/>
      <c r="HOP201" s="180"/>
      <c r="HOQ201" s="180"/>
      <c r="HOR201" s="75"/>
      <c r="HOS201" s="66"/>
      <c r="HOT201" s="180"/>
      <c r="HOU201" s="180"/>
      <c r="HOV201" s="180"/>
      <c r="HOW201" s="180"/>
      <c r="HOX201" s="180"/>
      <c r="HOY201" s="75"/>
      <c r="HOZ201" s="66"/>
      <c r="HPA201" s="180"/>
      <c r="HPB201" s="180"/>
      <c r="HPC201" s="180"/>
      <c r="HPD201" s="180"/>
      <c r="HPE201" s="180"/>
      <c r="HPF201" s="75"/>
      <c r="HPG201" s="66"/>
      <c r="HPH201" s="180"/>
      <c r="HPI201" s="180"/>
      <c r="HPJ201" s="180"/>
      <c r="HPK201" s="180"/>
      <c r="HPL201" s="180"/>
      <c r="HPM201" s="75"/>
      <c r="HPN201" s="66"/>
      <c r="HPO201" s="180"/>
      <c r="HPP201" s="180"/>
      <c r="HPQ201" s="180"/>
      <c r="HPR201" s="180"/>
      <c r="HPS201" s="180"/>
      <c r="HPT201" s="75"/>
      <c r="HPU201" s="66"/>
      <c r="HPV201" s="180"/>
      <c r="HPW201" s="180"/>
      <c r="HPX201" s="180"/>
      <c r="HPY201" s="180"/>
      <c r="HPZ201" s="180"/>
      <c r="HQA201" s="75"/>
      <c r="HQB201" s="66"/>
      <c r="HQC201" s="180"/>
      <c r="HQD201" s="180"/>
      <c r="HQE201" s="180"/>
      <c r="HQF201" s="180"/>
      <c r="HQG201" s="180"/>
      <c r="HQH201" s="75"/>
      <c r="HQI201" s="66"/>
      <c r="HQJ201" s="180"/>
      <c r="HQK201" s="180"/>
      <c r="HQL201" s="180"/>
      <c r="HQM201" s="180"/>
      <c r="HQN201" s="180"/>
      <c r="HQO201" s="75"/>
      <c r="HQP201" s="66"/>
      <c r="HQQ201" s="180"/>
      <c r="HQR201" s="180"/>
      <c r="HQS201" s="180"/>
      <c r="HQT201" s="180"/>
      <c r="HQU201" s="180"/>
      <c r="HQV201" s="75"/>
      <c r="HQW201" s="66"/>
      <c r="HQX201" s="180"/>
      <c r="HQY201" s="180"/>
      <c r="HQZ201" s="180"/>
      <c r="HRA201" s="180"/>
      <c r="HRB201" s="180"/>
      <c r="HRC201" s="75"/>
      <c r="HRD201" s="66"/>
      <c r="HRE201" s="180"/>
      <c r="HRF201" s="180"/>
      <c r="HRG201" s="180"/>
      <c r="HRH201" s="180"/>
      <c r="HRI201" s="180"/>
      <c r="HRJ201" s="75"/>
      <c r="HRK201" s="66"/>
      <c r="HRL201" s="180"/>
      <c r="HRM201" s="180"/>
      <c r="HRN201" s="180"/>
      <c r="HRO201" s="180"/>
      <c r="HRP201" s="180"/>
      <c r="HRQ201" s="75"/>
      <c r="HRR201" s="66"/>
      <c r="HRS201" s="180"/>
      <c r="HRT201" s="180"/>
      <c r="HRU201" s="180"/>
      <c r="HRV201" s="180"/>
      <c r="HRW201" s="180"/>
      <c r="HRX201" s="75"/>
      <c r="HRY201" s="66"/>
      <c r="HRZ201" s="180"/>
      <c r="HSA201" s="180"/>
      <c r="HSB201" s="180"/>
      <c r="HSC201" s="180"/>
      <c r="HSD201" s="180"/>
      <c r="HSE201" s="75"/>
      <c r="HSF201" s="66"/>
      <c r="HSG201" s="180"/>
      <c r="HSH201" s="180"/>
      <c r="HSI201" s="180"/>
      <c r="HSJ201" s="180"/>
      <c r="HSK201" s="180"/>
      <c r="HSL201" s="75"/>
      <c r="HSM201" s="66"/>
      <c r="HSN201" s="180"/>
      <c r="HSO201" s="180"/>
      <c r="HSP201" s="180"/>
      <c r="HSQ201" s="180"/>
      <c r="HSR201" s="180"/>
      <c r="HSS201" s="75"/>
      <c r="HST201" s="66"/>
      <c r="HSU201" s="180"/>
      <c r="HSV201" s="180"/>
      <c r="HSW201" s="180"/>
      <c r="HSX201" s="180"/>
      <c r="HSY201" s="180"/>
      <c r="HSZ201" s="75"/>
      <c r="HTA201" s="66"/>
      <c r="HTB201" s="180"/>
      <c r="HTC201" s="180"/>
      <c r="HTD201" s="180"/>
      <c r="HTE201" s="180"/>
      <c r="HTF201" s="180"/>
      <c r="HTG201" s="75"/>
      <c r="HTH201" s="66"/>
      <c r="HTI201" s="180"/>
      <c r="HTJ201" s="180"/>
      <c r="HTK201" s="180"/>
      <c r="HTL201" s="180"/>
      <c r="HTM201" s="180"/>
      <c r="HTN201" s="75"/>
      <c r="HTO201" s="66"/>
      <c r="HTP201" s="180"/>
      <c r="HTQ201" s="180"/>
      <c r="HTR201" s="180"/>
      <c r="HTS201" s="180"/>
      <c r="HTT201" s="180"/>
      <c r="HTU201" s="75"/>
      <c r="HTV201" s="66"/>
      <c r="HTW201" s="180"/>
      <c r="HTX201" s="180"/>
      <c r="HTY201" s="180"/>
      <c r="HTZ201" s="180"/>
      <c r="HUA201" s="180"/>
      <c r="HUB201" s="75"/>
      <c r="HUC201" s="66"/>
      <c r="HUD201" s="180"/>
      <c r="HUE201" s="180"/>
      <c r="HUF201" s="180"/>
      <c r="HUG201" s="180"/>
      <c r="HUH201" s="180"/>
      <c r="HUI201" s="75"/>
      <c r="HUJ201" s="66"/>
      <c r="HUK201" s="180"/>
      <c r="HUL201" s="180"/>
      <c r="HUM201" s="180"/>
      <c r="HUN201" s="180"/>
      <c r="HUO201" s="180"/>
      <c r="HUP201" s="75"/>
      <c r="HUQ201" s="66"/>
      <c r="HUR201" s="180"/>
      <c r="HUS201" s="180"/>
      <c r="HUT201" s="180"/>
      <c r="HUU201" s="180"/>
      <c r="HUV201" s="180"/>
      <c r="HUW201" s="75"/>
      <c r="HUX201" s="66"/>
      <c r="HUY201" s="180"/>
      <c r="HUZ201" s="180"/>
      <c r="HVA201" s="180"/>
      <c r="HVB201" s="180"/>
      <c r="HVC201" s="180"/>
      <c r="HVD201" s="75"/>
      <c r="HVE201" s="66"/>
      <c r="HVF201" s="180"/>
      <c r="HVG201" s="180"/>
      <c r="HVH201" s="180"/>
      <c r="HVI201" s="180"/>
      <c r="HVJ201" s="180"/>
      <c r="HVK201" s="75"/>
      <c r="HVL201" s="66"/>
      <c r="HVM201" s="180"/>
      <c r="HVN201" s="180"/>
      <c r="HVO201" s="180"/>
      <c r="HVP201" s="180"/>
      <c r="HVQ201" s="180"/>
      <c r="HVR201" s="75"/>
      <c r="HVS201" s="66"/>
      <c r="HVT201" s="180"/>
      <c r="HVU201" s="180"/>
      <c r="HVV201" s="180"/>
      <c r="HVW201" s="180"/>
      <c r="HVX201" s="180"/>
      <c r="HVY201" s="75"/>
      <c r="HVZ201" s="66"/>
      <c r="HWA201" s="180"/>
      <c r="HWB201" s="180"/>
      <c r="HWC201" s="180"/>
      <c r="HWD201" s="180"/>
      <c r="HWE201" s="180"/>
      <c r="HWF201" s="75"/>
      <c r="HWG201" s="66"/>
      <c r="HWH201" s="180"/>
      <c r="HWI201" s="180"/>
      <c r="HWJ201" s="180"/>
      <c r="HWK201" s="180"/>
      <c r="HWL201" s="180"/>
      <c r="HWM201" s="75"/>
      <c r="HWN201" s="66"/>
      <c r="HWO201" s="180"/>
      <c r="HWP201" s="180"/>
      <c r="HWQ201" s="180"/>
      <c r="HWR201" s="180"/>
      <c r="HWS201" s="180"/>
      <c r="HWT201" s="75"/>
      <c r="HWU201" s="66"/>
      <c r="HWV201" s="180"/>
      <c r="HWW201" s="180"/>
      <c r="HWX201" s="180"/>
      <c r="HWY201" s="180"/>
      <c r="HWZ201" s="180"/>
      <c r="HXA201" s="75"/>
      <c r="HXB201" s="66"/>
      <c r="HXC201" s="180"/>
      <c r="HXD201" s="180"/>
      <c r="HXE201" s="180"/>
      <c r="HXF201" s="180"/>
      <c r="HXG201" s="180"/>
      <c r="HXH201" s="75"/>
      <c r="HXI201" s="66"/>
      <c r="HXJ201" s="180"/>
      <c r="HXK201" s="180"/>
      <c r="HXL201" s="180"/>
      <c r="HXM201" s="180"/>
      <c r="HXN201" s="180"/>
      <c r="HXO201" s="75"/>
      <c r="HXP201" s="66"/>
      <c r="HXQ201" s="180"/>
      <c r="HXR201" s="180"/>
      <c r="HXS201" s="180"/>
      <c r="HXT201" s="180"/>
      <c r="HXU201" s="180"/>
      <c r="HXV201" s="75"/>
      <c r="HXW201" s="66"/>
      <c r="HXX201" s="180"/>
      <c r="HXY201" s="180"/>
      <c r="HXZ201" s="180"/>
      <c r="HYA201" s="180"/>
      <c r="HYB201" s="180"/>
      <c r="HYC201" s="75"/>
      <c r="HYD201" s="66"/>
      <c r="HYE201" s="180"/>
      <c r="HYF201" s="180"/>
      <c r="HYG201" s="180"/>
      <c r="HYH201" s="180"/>
      <c r="HYI201" s="180"/>
      <c r="HYJ201" s="75"/>
      <c r="HYK201" s="66"/>
      <c r="HYL201" s="180"/>
      <c r="HYM201" s="180"/>
      <c r="HYN201" s="180"/>
      <c r="HYO201" s="180"/>
      <c r="HYP201" s="180"/>
      <c r="HYQ201" s="75"/>
      <c r="HYR201" s="66"/>
      <c r="HYS201" s="180"/>
      <c r="HYT201" s="180"/>
      <c r="HYU201" s="180"/>
      <c r="HYV201" s="180"/>
      <c r="HYW201" s="180"/>
      <c r="HYX201" s="75"/>
      <c r="HYY201" s="66"/>
      <c r="HYZ201" s="180"/>
      <c r="HZA201" s="180"/>
      <c r="HZB201" s="180"/>
      <c r="HZC201" s="180"/>
      <c r="HZD201" s="180"/>
      <c r="HZE201" s="75"/>
      <c r="HZF201" s="66"/>
      <c r="HZG201" s="180"/>
      <c r="HZH201" s="180"/>
      <c r="HZI201" s="180"/>
      <c r="HZJ201" s="180"/>
      <c r="HZK201" s="180"/>
      <c r="HZL201" s="75"/>
      <c r="HZM201" s="66"/>
      <c r="HZN201" s="180"/>
      <c r="HZO201" s="180"/>
      <c r="HZP201" s="180"/>
      <c r="HZQ201" s="180"/>
      <c r="HZR201" s="180"/>
      <c r="HZS201" s="75"/>
      <c r="HZT201" s="66"/>
      <c r="HZU201" s="180"/>
      <c r="HZV201" s="180"/>
      <c r="HZW201" s="180"/>
      <c r="HZX201" s="180"/>
      <c r="HZY201" s="180"/>
      <c r="HZZ201" s="75"/>
      <c r="IAA201" s="66"/>
      <c r="IAB201" s="180"/>
      <c r="IAC201" s="180"/>
      <c r="IAD201" s="180"/>
      <c r="IAE201" s="180"/>
      <c r="IAF201" s="180"/>
      <c r="IAG201" s="75"/>
      <c r="IAH201" s="66"/>
      <c r="IAI201" s="180"/>
      <c r="IAJ201" s="180"/>
      <c r="IAK201" s="180"/>
      <c r="IAL201" s="180"/>
      <c r="IAM201" s="180"/>
      <c r="IAN201" s="75"/>
      <c r="IAO201" s="66"/>
      <c r="IAP201" s="180"/>
      <c r="IAQ201" s="180"/>
      <c r="IAR201" s="180"/>
      <c r="IAS201" s="180"/>
      <c r="IAT201" s="180"/>
      <c r="IAU201" s="75"/>
      <c r="IAV201" s="66"/>
      <c r="IAW201" s="180"/>
      <c r="IAX201" s="180"/>
      <c r="IAY201" s="180"/>
      <c r="IAZ201" s="180"/>
      <c r="IBA201" s="180"/>
      <c r="IBB201" s="75"/>
      <c r="IBC201" s="66"/>
      <c r="IBD201" s="180"/>
      <c r="IBE201" s="180"/>
      <c r="IBF201" s="180"/>
      <c r="IBG201" s="180"/>
      <c r="IBH201" s="180"/>
      <c r="IBI201" s="75"/>
      <c r="IBJ201" s="66"/>
      <c r="IBK201" s="180"/>
      <c r="IBL201" s="180"/>
      <c r="IBM201" s="180"/>
      <c r="IBN201" s="180"/>
      <c r="IBO201" s="180"/>
      <c r="IBP201" s="75"/>
      <c r="IBQ201" s="66"/>
      <c r="IBR201" s="180"/>
      <c r="IBS201" s="180"/>
      <c r="IBT201" s="180"/>
      <c r="IBU201" s="180"/>
      <c r="IBV201" s="180"/>
      <c r="IBW201" s="75"/>
      <c r="IBX201" s="66"/>
      <c r="IBY201" s="180"/>
      <c r="IBZ201" s="180"/>
      <c r="ICA201" s="180"/>
      <c r="ICB201" s="180"/>
      <c r="ICC201" s="180"/>
      <c r="ICD201" s="75"/>
      <c r="ICE201" s="66"/>
      <c r="ICF201" s="180"/>
      <c r="ICG201" s="180"/>
      <c r="ICH201" s="180"/>
      <c r="ICI201" s="180"/>
      <c r="ICJ201" s="180"/>
      <c r="ICK201" s="75"/>
      <c r="ICL201" s="66"/>
      <c r="ICM201" s="180"/>
      <c r="ICN201" s="180"/>
      <c r="ICO201" s="180"/>
      <c r="ICP201" s="180"/>
      <c r="ICQ201" s="180"/>
      <c r="ICR201" s="75"/>
      <c r="ICS201" s="66"/>
      <c r="ICT201" s="180"/>
      <c r="ICU201" s="180"/>
      <c r="ICV201" s="180"/>
      <c r="ICW201" s="180"/>
      <c r="ICX201" s="180"/>
      <c r="ICY201" s="75"/>
      <c r="ICZ201" s="66"/>
      <c r="IDA201" s="180"/>
      <c r="IDB201" s="180"/>
      <c r="IDC201" s="180"/>
      <c r="IDD201" s="180"/>
      <c r="IDE201" s="180"/>
      <c r="IDF201" s="75"/>
      <c r="IDG201" s="66"/>
      <c r="IDH201" s="180"/>
      <c r="IDI201" s="180"/>
      <c r="IDJ201" s="180"/>
      <c r="IDK201" s="180"/>
      <c r="IDL201" s="180"/>
      <c r="IDM201" s="75"/>
      <c r="IDN201" s="66"/>
      <c r="IDO201" s="180"/>
      <c r="IDP201" s="180"/>
      <c r="IDQ201" s="180"/>
      <c r="IDR201" s="180"/>
      <c r="IDS201" s="180"/>
      <c r="IDT201" s="75"/>
      <c r="IDU201" s="66"/>
      <c r="IDV201" s="180"/>
      <c r="IDW201" s="180"/>
      <c r="IDX201" s="180"/>
      <c r="IDY201" s="180"/>
      <c r="IDZ201" s="180"/>
      <c r="IEA201" s="75"/>
      <c r="IEB201" s="66"/>
      <c r="IEC201" s="180"/>
      <c r="IED201" s="180"/>
      <c r="IEE201" s="180"/>
      <c r="IEF201" s="180"/>
      <c r="IEG201" s="180"/>
      <c r="IEH201" s="75"/>
      <c r="IEI201" s="66"/>
      <c r="IEJ201" s="180"/>
      <c r="IEK201" s="180"/>
      <c r="IEL201" s="180"/>
      <c r="IEM201" s="180"/>
      <c r="IEN201" s="180"/>
      <c r="IEO201" s="75"/>
      <c r="IEP201" s="66"/>
      <c r="IEQ201" s="180"/>
      <c r="IER201" s="180"/>
      <c r="IES201" s="180"/>
      <c r="IET201" s="180"/>
      <c r="IEU201" s="180"/>
      <c r="IEV201" s="75"/>
      <c r="IEW201" s="66"/>
      <c r="IEX201" s="180"/>
      <c r="IEY201" s="180"/>
      <c r="IEZ201" s="180"/>
      <c r="IFA201" s="180"/>
      <c r="IFB201" s="180"/>
      <c r="IFC201" s="75"/>
      <c r="IFD201" s="66"/>
      <c r="IFE201" s="180"/>
      <c r="IFF201" s="180"/>
      <c r="IFG201" s="180"/>
      <c r="IFH201" s="180"/>
      <c r="IFI201" s="180"/>
      <c r="IFJ201" s="75"/>
      <c r="IFK201" s="66"/>
      <c r="IFL201" s="180"/>
      <c r="IFM201" s="180"/>
      <c r="IFN201" s="180"/>
      <c r="IFO201" s="180"/>
      <c r="IFP201" s="180"/>
      <c r="IFQ201" s="75"/>
      <c r="IFR201" s="66"/>
      <c r="IFS201" s="180"/>
      <c r="IFT201" s="180"/>
      <c r="IFU201" s="180"/>
      <c r="IFV201" s="180"/>
      <c r="IFW201" s="180"/>
      <c r="IFX201" s="75"/>
      <c r="IFY201" s="66"/>
      <c r="IFZ201" s="180"/>
      <c r="IGA201" s="180"/>
      <c r="IGB201" s="180"/>
      <c r="IGC201" s="180"/>
      <c r="IGD201" s="180"/>
      <c r="IGE201" s="75"/>
      <c r="IGF201" s="66"/>
      <c r="IGG201" s="180"/>
      <c r="IGH201" s="180"/>
      <c r="IGI201" s="180"/>
      <c r="IGJ201" s="180"/>
      <c r="IGK201" s="180"/>
      <c r="IGL201" s="75"/>
      <c r="IGM201" s="66"/>
      <c r="IGN201" s="180"/>
      <c r="IGO201" s="180"/>
      <c r="IGP201" s="180"/>
      <c r="IGQ201" s="180"/>
      <c r="IGR201" s="180"/>
      <c r="IGS201" s="75"/>
      <c r="IGT201" s="66"/>
      <c r="IGU201" s="180"/>
      <c r="IGV201" s="180"/>
      <c r="IGW201" s="180"/>
      <c r="IGX201" s="180"/>
      <c r="IGY201" s="180"/>
      <c r="IGZ201" s="75"/>
      <c r="IHA201" s="66"/>
      <c r="IHB201" s="180"/>
      <c r="IHC201" s="180"/>
      <c r="IHD201" s="180"/>
      <c r="IHE201" s="180"/>
      <c r="IHF201" s="180"/>
      <c r="IHG201" s="75"/>
      <c r="IHH201" s="66"/>
      <c r="IHI201" s="180"/>
      <c r="IHJ201" s="180"/>
      <c r="IHK201" s="180"/>
      <c r="IHL201" s="180"/>
      <c r="IHM201" s="180"/>
      <c r="IHN201" s="75"/>
      <c r="IHO201" s="66"/>
      <c r="IHP201" s="180"/>
      <c r="IHQ201" s="180"/>
      <c r="IHR201" s="180"/>
      <c r="IHS201" s="180"/>
      <c r="IHT201" s="180"/>
      <c r="IHU201" s="75"/>
      <c r="IHV201" s="66"/>
      <c r="IHW201" s="180"/>
      <c r="IHX201" s="180"/>
      <c r="IHY201" s="180"/>
      <c r="IHZ201" s="180"/>
      <c r="IIA201" s="180"/>
      <c r="IIB201" s="75"/>
      <c r="IIC201" s="66"/>
      <c r="IID201" s="180"/>
      <c r="IIE201" s="180"/>
      <c r="IIF201" s="180"/>
      <c r="IIG201" s="180"/>
      <c r="IIH201" s="180"/>
      <c r="III201" s="75"/>
      <c r="IIJ201" s="66"/>
      <c r="IIK201" s="180"/>
      <c r="IIL201" s="180"/>
      <c r="IIM201" s="180"/>
      <c r="IIN201" s="180"/>
      <c r="IIO201" s="180"/>
      <c r="IIP201" s="75"/>
      <c r="IIQ201" s="66"/>
      <c r="IIR201" s="180"/>
      <c r="IIS201" s="180"/>
      <c r="IIT201" s="180"/>
      <c r="IIU201" s="180"/>
      <c r="IIV201" s="180"/>
      <c r="IIW201" s="75"/>
      <c r="IIX201" s="66"/>
      <c r="IIY201" s="180"/>
      <c r="IIZ201" s="180"/>
      <c r="IJA201" s="180"/>
      <c r="IJB201" s="180"/>
      <c r="IJC201" s="180"/>
      <c r="IJD201" s="75"/>
      <c r="IJE201" s="66"/>
      <c r="IJF201" s="180"/>
      <c r="IJG201" s="180"/>
      <c r="IJH201" s="180"/>
      <c r="IJI201" s="180"/>
      <c r="IJJ201" s="180"/>
      <c r="IJK201" s="75"/>
      <c r="IJL201" s="66"/>
      <c r="IJM201" s="180"/>
      <c r="IJN201" s="180"/>
      <c r="IJO201" s="180"/>
      <c r="IJP201" s="180"/>
      <c r="IJQ201" s="180"/>
      <c r="IJR201" s="75"/>
      <c r="IJS201" s="66"/>
      <c r="IJT201" s="180"/>
      <c r="IJU201" s="180"/>
      <c r="IJV201" s="180"/>
      <c r="IJW201" s="180"/>
      <c r="IJX201" s="180"/>
      <c r="IJY201" s="75"/>
      <c r="IJZ201" s="66"/>
      <c r="IKA201" s="180"/>
      <c r="IKB201" s="180"/>
      <c r="IKC201" s="180"/>
      <c r="IKD201" s="180"/>
      <c r="IKE201" s="180"/>
      <c r="IKF201" s="75"/>
      <c r="IKG201" s="66"/>
      <c r="IKH201" s="180"/>
      <c r="IKI201" s="180"/>
      <c r="IKJ201" s="180"/>
      <c r="IKK201" s="180"/>
      <c r="IKL201" s="180"/>
      <c r="IKM201" s="75"/>
      <c r="IKN201" s="66"/>
      <c r="IKO201" s="180"/>
      <c r="IKP201" s="180"/>
      <c r="IKQ201" s="180"/>
      <c r="IKR201" s="180"/>
      <c r="IKS201" s="180"/>
      <c r="IKT201" s="75"/>
      <c r="IKU201" s="66"/>
      <c r="IKV201" s="180"/>
      <c r="IKW201" s="180"/>
      <c r="IKX201" s="180"/>
      <c r="IKY201" s="180"/>
      <c r="IKZ201" s="180"/>
      <c r="ILA201" s="75"/>
      <c r="ILB201" s="66"/>
      <c r="ILC201" s="180"/>
      <c r="ILD201" s="180"/>
      <c r="ILE201" s="180"/>
      <c r="ILF201" s="180"/>
      <c r="ILG201" s="180"/>
      <c r="ILH201" s="75"/>
      <c r="ILI201" s="66"/>
      <c r="ILJ201" s="180"/>
      <c r="ILK201" s="180"/>
      <c r="ILL201" s="180"/>
      <c r="ILM201" s="180"/>
      <c r="ILN201" s="180"/>
      <c r="ILO201" s="75"/>
      <c r="ILP201" s="66"/>
      <c r="ILQ201" s="180"/>
      <c r="ILR201" s="180"/>
      <c r="ILS201" s="180"/>
      <c r="ILT201" s="180"/>
      <c r="ILU201" s="180"/>
      <c r="ILV201" s="75"/>
      <c r="ILW201" s="66"/>
      <c r="ILX201" s="180"/>
      <c r="ILY201" s="180"/>
      <c r="ILZ201" s="180"/>
      <c r="IMA201" s="180"/>
      <c r="IMB201" s="180"/>
      <c r="IMC201" s="75"/>
      <c r="IMD201" s="66"/>
      <c r="IME201" s="180"/>
      <c r="IMF201" s="180"/>
      <c r="IMG201" s="180"/>
      <c r="IMH201" s="180"/>
      <c r="IMI201" s="180"/>
      <c r="IMJ201" s="75"/>
      <c r="IMK201" s="66"/>
      <c r="IML201" s="180"/>
      <c r="IMM201" s="180"/>
      <c r="IMN201" s="180"/>
      <c r="IMO201" s="180"/>
      <c r="IMP201" s="180"/>
      <c r="IMQ201" s="75"/>
      <c r="IMR201" s="66"/>
      <c r="IMS201" s="180"/>
      <c r="IMT201" s="180"/>
      <c r="IMU201" s="180"/>
      <c r="IMV201" s="180"/>
      <c r="IMW201" s="180"/>
      <c r="IMX201" s="75"/>
      <c r="IMY201" s="66"/>
      <c r="IMZ201" s="180"/>
      <c r="INA201" s="180"/>
      <c r="INB201" s="180"/>
      <c r="INC201" s="180"/>
      <c r="IND201" s="180"/>
      <c r="INE201" s="75"/>
      <c r="INF201" s="66"/>
      <c r="ING201" s="180"/>
      <c r="INH201" s="180"/>
      <c r="INI201" s="180"/>
      <c r="INJ201" s="180"/>
      <c r="INK201" s="180"/>
      <c r="INL201" s="75"/>
      <c r="INM201" s="66"/>
      <c r="INN201" s="180"/>
      <c r="INO201" s="180"/>
      <c r="INP201" s="180"/>
      <c r="INQ201" s="180"/>
      <c r="INR201" s="180"/>
      <c r="INS201" s="75"/>
      <c r="INT201" s="66"/>
      <c r="INU201" s="180"/>
      <c r="INV201" s="180"/>
      <c r="INW201" s="180"/>
      <c r="INX201" s="180"/>
      <c r="INY201" s="180"/>
      <c r="INZ201" s="75"/>
      <c r="IOA201" s="66"/>
      <c r="IOB201" s="180"/>
      <c r="IOC201" s="180"/>
      <c r="IOD201" s="180"/>
      <c r="IOE201" s="180"/>
      <c r="IOF201" s="180"/>
      <c r="IOG201" s="75"/>
      <c r="IOH201" s="66"/>
      <c r="IOI201" s="180"/>
      <c r="IOJ201" s="180"/>
      <c r="IOK201" s="180"/>
      <c r="IOL201" s="180"/>
      <c r="IOM201" s="180"/>
      <c r="ION201" s="75"/>
      <c r="IOO201" s="66"/>
      <c r="IOP201" s="180"/>
      <c r="IOQ201" s="180"/>
      <c r="IOR201" s="180"/>
      <c r="IOS201" s="180"/>
      <c r="IOT201" s="180"/>
      <c r="IOU201" s="75"/>
      <c r="IOV201" s="66"/>
      <c r="IOW201" s="180"/>
      <c r="IOX201" s="180"/>
      <c r="IOY201" s="180"/>
      <c r="IOZ201" s="180"/>
      <c r="IPA201" s="180"/>
      <c r="IPB201" s="75"/>
      <c r="IPC201" s="66"/>
      <c r="IPD201" s="180"/>
      <c r="IPE201" s="180"/>
      <c r="IPF201" s="180"/>
      <c r="IPG201" s="180"/>
      <c r="IPH201" s="180"/>
      <c r="IPI201" s="75"/>
      <c r="IPJ201" s="66"/>
      <c r="IPK201" s="180"/>
      <c r="IPL201" s="180"/>
      <c r="IPM201" s="180"/>
      <c r="IPN201" s="180"/>
      <c r="IPO201" s="180"/>
      <c r="IPP201" s="75"/>
      <c r="IPQ201" s="66"/>
      <c r="IPR201" s="180"/>
      <c r="IPS201" s="180"/>
      <c r="IPT201" s="180"/>
      <c r="IPU201" s="180"/>
      <c r="IPV201" s="180"/>
      <c r="IPW201" s="75"/>
      <c r="IPX201" s="66"/>
      <c r="IPY201" s="180"/>
      <c r="IPZ201" s="180"/>
      <c r="IQA201" s="180"/>
      <c r="IQB201" s="180"/>
      <c r="IQC201" s="180"/>
      <c r="IQD201" s="75"/>
      <c r="IQE201" s="66"/>
      <c r="IQF201" s="180"/>
      <c r="IQG201" s="180"/>
      <c r="IQH201" s="180"/>
      <c r="IQI201" s="180"/>
      <c r="IQJ201" s="180"/>
      <c r="IQK201" s="75"/>
      <c r="IQL201" s="66"/>
      <c r="IQM201" s="180"/>
      <c r="IQN201" s="180"/>
      <c r="IQO201" s="180"/>
      <c r="IQP201" s="180"/>
      <c r="IQQ201" s="180"/>
      <c r="IQR201" s="75"/>
      <c r="IQS201" s="66"/>
      <c r="IQT201" s="180"/>
      <c r="IQU201" s="180"/>
      <c r="IQV201" s="180"/>
      <c r="IQW201" s="180"/>
      <c r="IQX201" s="180"/>
      <c r="IQY201" s="75"/>
      <c r="IQZ201" s="66"/>
      <c r="IRA201" s="180"/>
      <c r="IRB201" s="180"/>
      <c r="IRC201" s="180"/>
      <c r="IRD201" s="180"/>
      <c r="IRE201" s="180"/>
      <c r="IRF201" s="75"/>
      <c r="IRG201" s="66"/>
      <c r="IRH201" s="180"/>
      <c r="IRI201" s="180"/>
      <c r="IRJ201" s="180"/>
      <c r="IRK201" s="180"/>
      <c r="IRL201" s="180"/>
      <c r="IRM201" s="75"/>
      <c r="IRN201" s="66"/>
      <c r="IRO201" s="180"/>
      <c r="IRP201" s="180"/>
      <c r="IRQ201" s="180"/>
      <c r="IRR201" s="180"/>
      <c r="IRS201" s="180"/>
      <c r="IRT201" s="75"/>
      <c r="IRU201" s="66"/>
      <c r="IRV201" s="180"/>
      <c r="IRW201" s="180"/>
      <c r="IRX201" s="180"/>
      <c r="IRY201" s="180"/>
      <c r="IRZ201" s="180"/>
      <c r="ISA201" s="75"/>
      <c r="ISB201" s="66"/>
      <c r="ISC201" s="180"/>
      <c r="ISD201" s="180"/>
      <c r="ISE201" s="180"/>
      <c r="ISF201" s="180"/>
      <c r="ISG201" s="180"/>
      <c r="ISH201" s="75"/>
      <c r="ISI201" s="66"/>
      <c r="ISJ201" s="180"/>
      <c r="ISK201" s="180"/>
      <c r="ISL201" s="180"/>
      <c r="ISM201" s="180"/>
      <c r="ISN201" s="180"/>
      <c r="ISO201" s="75"/>
      <c r="ISP201" s="66"/>
      <c r="ISQ201" s="180"/>
      <c r="ISR201" s="180"/>
      <c r="ISS201" s="180"/>
      <c r="IST201" s="180"/>
      <c r="ISU201" s="180"/>
      <c r="ISV201" s="75"/>
      <c r="ISW201" s="66"/>
      <c r="ISX201" s="180"/>
      <c r="ISY201" s="180"/>
      <c r="ISZ201" s="180"/>
      <c r="ITA201" s="180"/>
      <c r="ITB201" s="180"/>
      <c r="ITC201" s="75"/>
      <c r="ITD201" s="66"/>
      <c r="ITE201" s="180"/>
      <c r="ITF201" s="180"/>
      <c r="ITG201" s="180"/>
      <c r="ITH201" s="180"/>
      <c r="ITI201" s="180"/>
      <c r="ITJ201" s="75"/>
      <c r="ITK201" s="66"/>
      <c r="ITL201" s="180"/>
      <c r="ITM201" s="180"/>
      <c r="ITN201" s="180"/>
      <c r="ITO201" s="180"/>
      <c r="ITP201" s="180"/>
      <c r="ITQ201" s="75"/>
      <c r="ITR201" s="66"/>
      <c r="ITS201" s="180"/>
      <c r="ITT201" s="180"/>
      <c r="ITU201" s="180"/>
      <c r="ITV201" s="180"/>
      <c r="ITW201" s="180"/>
      <c r="ITX201" s="75"/>
      <c r="ITY201" s="66"/>
      <c r="ITZ201" s="180"/>
      <c r="IUA201" s="180"/>
      <c r="IUB201" s="180"/>
      <c r="IUC201" s="180"/>
      <c r="IUD201" s="180"/>
      <c r="IUE201" s="75"/>
      <c r="IUF201" s="66"/>
      <c r="IUG201" s="180"/>
      <c r="IUH201" s="180"/>
      <c r="IUI201" s="180"/>
      <c r="IUJ201" s="180"/>
      <c r="IUK201" s="180"/>
      <c r="IUL201" s="75"/>
      <c r="IUM201" s="66"/>
      <c r="IUN201" s="180"/>
      <c r="IUO201" s="180"/>
      <c r="IUP201" s="180"/>
      <c r="IUQ201" s="180"/>
      <c r="IUR201" s="180"/>
      <c r="IUS201" s="75"/>
      <c r="IUT201" s="66"/>
      <c r="IUU201" s="180"/>
      <c r="IUV201" s="180"/>
      <c r="IUW201" s="180"/>
      <c r="IUX201" s="180"/>
      <c r="IUY201" s="180"/>
      <c r="IUZ201" s="75"/>
      <c r="IVA201" s="66"/>
      <c r="IVB201" s="180"/>
      <c r="IVC201" s="180"/>
      <c r="IVD201" s="180"/>
      <c r="IVE201" s="180"/>
      <c r="IVF201" s="180"/>
      <c r="IVG201" s="75"/>
      <c r="IVH201" s="66"/>
      <c r="IVI201" s="180"/>
      <c r="IVJ201" s="180"/>
      <c r="IVK201" s="180"/>
      <c r="IVL201" s="180"/>
      <c r="IVM201" s="180"/>
      <c r="IVN201" s="75"/>
      <c r="IVO201" s="66"/>
      <c r="IVP201" s="180"/>
      <c r="IVQ201" s="180"/>
      <c r="IVR201" s="180"/>
      <c r="IVS201" s="180"/>
      <c r="IVT201" s="180"/>
      <c r="IVU201" s="75"/>
      <c r="IVV201" s="66"/>
      <c r="IVW201" s="180"/>
      <c r="IVX201" s="180"/>
      <c r="IVY201" s="180"/>
      <c r="IVZ201" s="180"/>
      <c r="IWA201" s="180"/>
      <c r="IWB201" s="75"/>
      <c r="IWC201" s="66"/>
      <c r="IWD201" s="180"/>
      <c r="IWE201" s="180"/>
      <c r="IWF201" s="180"/>
      <c r="IWG201" s="180"/>
      <c r="IWH201" s="180"/>
      <c r="IWI201" s="75"/>
      <c r="IWJ201" s="66"/>
      <c r="IWK201" s="180"/>
      <c r="IWL201" s="180"/>
      <c r="IWM201" s="180"/>
      <c r="IWN201" s="180"/>
      <c r="IWO201" s="180"/>
      <c r="IWP201" s="75"/>
      <c r="IWQ201" s="66"/>
      <c r="IWR201" s="180"/>
      <c r="IWS201" s="180"/>
      <c r="IWT201" s="180"/>
      <c r="IWU201" s="180"/>
      <c r="IWV201" s="180"/>
      <c r="IWW201" s="75"/>
      <c r="IWX201" s="66"/>
      <c r="IWY201" s="180"/>
      <c r="IWZ201" s="180"/>
      <c r="IXA201" s="180"/>
      <c r="IXB201" s="180"/>
      <c r="IXC201" s="180"/>
      <c r="IXD201" s="75"/>
      <c r="IXE201" s="66"/>
      <c r="IXF201" s="180"/>
      <c r="IXG201" s="180"/>
      <c r="IXH201" s="180"/>
      <c r="IXI201" s="180"/>
      <c r="IXJ201" s="180"/>
      <c r="IXK201" s="75"/>
      <c r="IXL201" s="66"/>
      <c r="IXM201" s="180"/>
      <c r="IXN201" s="180"/>
      <c r="IXO201" s="180"/>
      <c r="IXP201" s="180"/>
      <c r="IXQ201" s="180"/>
      <c r="IXR201" s="75"/>
      <c r="IXS201" s="66"/>
      <c r="IXT201" s="180"/>
      <c r="IXU201" s="180"/>
      <c r="IXV201" s="180"/>
      <c r="IXW201" s="180"/>
      <c r="IXX201" s="180"/>
      <c r="IXY201" s="75"/>
      <c r="IXZ201" s="66"/>
      <c r="IYA201" s="180"/>
      <c r="IYB201" s="180"/>
      <c r="IYC201" s="180"/>
      <c r="IYD201" s="180"/>
      <c r="IYE201" s="180"/>
      <c r="IYF201" s="75"/>
      <c r="IYG201" s="66"/>
      <c r="IYH201" s="180"/>
      <c r="IYI201" s="180"/>
      <c r="IYJ201" s="180"/>
      <c r="IYK201" s="180"/>
      <c r="IYL201" s="180"/>
      <c r="IYM201" s="75"/>
      <c r="IYN201" s="66"/>
      <c r="IYO201" s="180"/>
      <c r="IYP201" s="180"/>
      <c r="IYQ201" s="180"/>
      <c r="IYR201" s="180"/>
      <c r="IYS201" s="180"/>
      <c r="IYT201" s="75"/>
      <c r="IYU201" s="66"/>
      <c r="IYV201" s="180"/>
      <c r="IYW201" s="180"/>
      <c r="IYX201" s="180"/>
      <c r="IYY201" s="180"/>
      <c r="IYZ201" s="180"/>
      <c r="IZA201" s="75"/>
      <c r="IZB201" s="66"/>
      <c r="IZC201" s="180"/>
      <c r="IZD201" s="180"/>
      <c r="IZE201" s="180"/>
      <c r="IZF201" s="180"/>
      <c r="IZG201" s="180"/>
      <c r="IZH201" s="75"/>
      <c r="IZI201" s="66"/>
      <c r="IZJ201" s="180"/>
      <c r="IZK201" s="180"/>
      <c r="IZL201" s="180"/>
      <c r="IZM201" s="180"/>
      <c r="IZN201" s="180"/>
      <c r="IZO201" s="75"/>
      <c r="IZP201" s="66"/>
      <c r="IZQ201" s="180"/>
      <c r="IZR201" s="180"/>
      <c r="IZS201" s="180"/>
      <c r="IZT201" s="180"/>
      <c r="IZU201" s="180"/>
      <c r="IZV201" s="75"/>
      <c r="IZW201" s="66"/>
      <c r="IZX201" s="180"/>
      <c r="IZY201" s="180"/>
      <c r="IZZ201" s="180"/>
      <c r="JAA201" s="180"/>
      <c r="JAB201" s="180"/>
      <c r="JAC201" s="75"/>
      <c r="JAD201" s="66"/>
      <c r="JAE201" s="180"/>
      <c r="JAF201" s="180"/>
      <c r="JAG201" s="180"/>
      <c r="JAH201" s="180"/>
      <c r="JAI201" s="180"/>
      <c r="JAJ201" s="75"/>
      <c r="JAK201" s="66"/>
      <c r="JAL201" s="180"/>
      <c r="JAM201" s="180"/>
      <c r="JAN201" s="180"/>
      <c r="JAO201" s="180"/>
      <c r="JAP201" s="180"/>
      <c r="JAQ201" s="75"/>
      <c r="JAR201" s="66"/>
      <c r="JAS201" s="180"/>
      <c r="JAT201" s="180"/>
      <c r="JAU201" s="180"/>
      <c r="JAV201" s="180"/>
      <c r="JAW201" s="180"/>
      <c r="JAX201" s="75"/>
      <c r="JAY201" s="66"/>
      <c r="JAZ201" s="180"/>
      <c r="JBA201" s="180"/>
      <c r="JBB201" s="180"/>
      <c r="JBC201" s="180"/>
      <c r="JBD201" s="180"/>
      <c r="JBE201" s="75"/>
      <c r="JBF201" s="66"/>
      <c r="JBG201" s="180"/>
      <c r="JBH201" s="180"/>
      <c r="JBI201" s="180"/>
      <c r="JBJ201" s="180"/>
      <c r="JBK201" s="180"/>
      <c r="JBL201" s="75"/>
      <c r="JBM201" s="66"/>
      <c r="JBN201" s="180"/>
      <c r="JBO201" s="180"/>
      <c r="JBP201" s="180"/>
      <c r="JBQ201" s="180"/>
      <c r="JBR201" s="180"/>
      <c r="JBS201" s="75"/>
      <c r="JBT201" s="66"/>
      <c r="JBU201" s="180"/>
      <c r="JBV201" s="180"/>
      <c r="JBW201" s="180"/>
      <c r="JBX201" s="180"/>
      <c r="JBY201" s="180"/>
      <c r="JBZ201" s="75"/>
      <c r="JCA201" s="66"/>
      <c r="JCB201" s="180"/>
      <c r="JCC201" s="180"/>
      <c r="JCD201" s="180"/>
      <c r="JCE201" s="180"/>
      <c r="JCF201" s="180"/>
      <c r="JCG201" s="75"/>
      <c r="JCH201" s="66"/>
      <c r="JCI201" s="180"/>
      <c r="JCJ201" s="180"/>
      <c r="JCK201" s="180"/>
      <c r="JCL201" s="180"/>
      <c r="JCM201" s="180"/>
      <c r="JCN201" s="75"/>
      <c r="JCO201" s="66"/>
      <c r="JCP201" s="180"/>
      <c r="JCQ201" s="180"/>
      <c r="JCR201" s="180"/>
      <c r="JCS201" s="180"/>
      <c r="JCT201" s="180"/>
      <c r="JCU201" s="75"/>
      <c r="JCV201" s="66"/>
      <c r="JCW201" s="180"/>
      <c r="JCX201" s="180"/>
      <c r="JCY201" s="180"/>
      <c r="JCZ201" s="180"/>
      <c r="JDA201" s="180"/>
      <c r="JDB201" s="75"/>
      <c r="JDC201" s="66"/>
      <c r="JDD201" s="180"/>
      <c r="JDE201" s="180"/>
      <c r="JDF201" s="180"/>
      <c r="JDG201" s="180"/>
      <c r="JDH201" s="180"/>
      <c r="JDI201" s="75"/>
      <c r="JDJ201" s="66"/>
      <c r="JDK201" s="180"/>
      <c r="JDL201" s="180"/>
      <c r="JDM201" s="180"/>
      <c r="JDN201" s="180"/>
      <c r="JDO201" s="180"/>
      <c r="JDP201" s="75"/>
      <c r="JDQ201" s="66"/>
      <c r="JDR201" s="180"/>
      <c r="JDS201" s="180"/>
      <c r="JDT201" s="180"/>
      <c r="JDU201" s="180"/>
      <c r="JDV201" s="180"/>
      <c r="JDW201" s="75"/>
      <c r="JDX201" s="66"/>
      <c r="JDY201" s="180"/>
      <c r="JDZ201" s="180"/>
      <c r="JEA201" s="180"/>
      <c r="JEB201" s="180"/>
      <c r="JEC201" s="180"/>
      <c r="JED201" s="75"/>
      <c r="JEE201" s="66"/>
      <c r="JEF201" s="180"/>
      <c r="JEG201" s="180"/>
      <c r="JEH201" s="180"/>
      <c r="JEI201" s="180"/>
      <c r="JEJ201" s="180"/>
      <c r="JEK201" s="75"/>
      <c r="JEL201" s="66"/>
      <c r="JEM201" s="180"/>
      <c r="JEN201" s="180"/>
      <c r="JEO201" s="180"/>
      <c r="JEP201" s="180"/>
      <c r="JEQ201" s="180"/>
      <c r="JER201" s="75"/>
      <c r="JES201" s="66"/>
      <c r="JET201" s="180"/>
      <c r="JEU201" s="180"/>
      <c r="JEV201" s="180"/>
      <c r="JEW201" s="180"/>
      <c r="JEX201" s="180"/>
      <c r="JEY201" s="75"/>
      <c r="JEZ201" s="66"/>
      <c r="JFA201" s="180"/>
      <c r="JFB201" s="180"/>
      <c r="JFC201" s="180"/>
      <c r="JFD201" s="180"/>
      <c r="JFE201" s="180"/>
      <c r="JFF201" s="75"/>
      <c r="JFG201" s="66"/>
      <c r="JFH201" s="180"/>
      <c r="JFI201" s="180"/>
      <c r="JFJ201" s="180"/>
      <c r="JFK201" s="180"/>
      <c r="JFL201" s="180"/>
      <c r="JFM201" s="75"/>
      <c r="JFN201" s="66"/>
      <c r="JFO201" s="180"/>
      <c r="JFP201" s="180"/>
      <c r="JFQ201" s="180"/>
      <c r="JFR201" s="180"/>
      <c r="JFS201" s="180"/>
      <c r="JFT201" s="75"/>
      <c r="JFU201" s="66"/>
      <c r="JFV201" s="180"/>
      <c r="JFW201" s="180"/>
      <c r="JFX201" s="180"/>
      <c r="JFY201" s="180"/>
      <c r="JFZ201" s="180"/>
      <c r="JGA201" s="75"/>
      <c r="JGB201" s="66"/>
      <c r="JGC201" s="180"/>
      <c r="JGD201" s="180"/>
      <c r="JGE201" s="180"/>
      <c r="JGF201" s="180"/>
      <c r="JGG201" s="180"/>
      <c r="JGH201" s="75"/>
      <c r="JGI201" s="66"/>
      <c r="JGJ201" s="180"/>
      <c r="JGK201" s="180"/>
      <c r="JGL201" s="180"/>
      <c r="JGM201" s="180"/>
      <c r="JGN201" s="180"/>
      <c r="JGO201" s="75"/>
      <c r="JGP201" s="66"/>
      <c r="JGQ201" s="180"/>
      <c r="JGR201" s="180"/>
      <c r="JGS201" s="180"/>
      <c r="JGT201" s="180"/>
      <c r="JGU201" s="180"/>
      <c r="JGV201" s="75"/>
      <c r="JGW201" s="66"/>
      <c r="JGX201" s="180"/>
      <c r="JGY201" s="180"/>
      <c r="JGZ201" s="180"/>
      <c r="JHA201" s="180"/>
      <c r="JHB201" s="180"/>
      <c r="JHC201" s="75"/>
      <c r="JHD201" s="66"/>
      <c r="JHE201" s="180"/>
      <c r="JHF201" s="180"/>
      <c r="JHG201" s="180"/>
      <c r="JHH201" s="180"/>
      <c r="JHI201" s="180"/>
      <c r="JHJ201" s="75"/>
      <c r="JHK201" s="66"/>
      <c r="JHL201" s="180"/>
      <c r="JHM201" s="180"/>
      <c r="JHN201" s="180"/>
      <c r="JHO201" s="180"/>
      <c r="JHP201" s="180"/>
      <c r="JHQ201" s="75"/>
      <c r="JHR201" s="66"/>
      <c r="JHS201" s="180"/>
      <c r="JHT201" s="180"/>
      <c r="JHU201" s="180"/>
      <c r="JHV201" s="180"/>
      <c r="JHW201" s="180"/>
      <c r="JHX201" s="75"/>
      <c r="JHY201" s="66"/>
      <c r="JHZ201" s="180"/>
      <c r="JIA201" s="180"/>
      <c r="JIB201" s="180"/>
      <c r="JIC201" s="180"/>
      <c r="JID201" s="180"/>
      <c r="JIE201" s="75"/>
      <c r="JIF201" s="66"/>
      <c r="JIG201" s="180"/>
      <c r="JIH201" s="180"/>
      <c r="JII201" s="180"/>
      <c r="JIJ201" s="180"/>
      <c r="JIK201" s="180"/>
      <c r="JIL201" s="75"/>
      <c r="JIM201" s="66"/>
      <c r="JIN201" s="180"/>
      <c r="JIO201" s="180"/>
      <c r="JIP201" s="180"/>
      <c r="JIQ201" s="180"/>
      <c r="JIR201" s="180"/>
      <c r="JIS201" s="75"/>
      <c r="JIT201" s="66"/>
      <c r="JIU201" s="180"/>
      <c r="JIV201" s="180"/>
      <c r="JIW201" s="180"/>
      <c r="JIX201" s="180"/>
      <c r="JIY201" s="180"/>
      <c r="JIZ201" s="75"/>
      <c r="JJA201" s="66"/>
      <c r="JJB201" s="180"/>
      <c r="JJC201" s="180"/>
      <c r="JJD201" s="180"/>
      <c r="JJE201" s="180"/>
      <c r="JJF201" s="180"/>
      <c r="JJG201" s="75"/>
      <c r="JJH201" s="66"/>
      <c r="JJI201" s="180"/>
      <c r="JJJ201" s="180"/>
      <c r="JJK201" s="180"/>
      <c r="JJL201" s="180"/>
      <c r="JJM201" s="180"/>
      <c r="JJN201" s="75"/>
      <c r="JJO201" s="66"/>
      <c r="JJP201" s="180"/>
      <c r="JJQ201" s="180"/>
      <c r="JJR201" s="180"/>
      <c r="JJS201" s="180"/>
      <c r="JJT201" s="180"/>
      <c r="JJU201" s="75"/>
      <c r="JJV201" s="66"/>
      <c r="JJW201" s="180"/>
      <c r="JJX201" s="180"/>
      <c r="JJY201" s="180"/>
      <c r="JJZ201" s="180"/>
      <c r="JKA201" s="180"/>
      <c r="JKB201" s="75"/>
      <c r="JKC201" s="66"/>
      <c r="JKD201" s="180"/>
      <c r="JKE201" s="180"/>
      <c r="JKF201" s="180"/>
      <c r="JKG201" s="180"/>
      <c r="JKH201" s="180"/>
      <c r="JKI201" s="75"/>
      <c r="JKJ201" s="66"/>
      <c r="JKK201" s="180"/>
      <c r="JKL201" s="180"/>
      <c r="JKM201" s="180"/>
      <c r="JKN201" s="180"/>
      <c r="JKO201" s="180"/>
      <c r="JKP201" s="75"/>
      <c r="JKQ201" s="66"/>
      <c r="JKR201" s="180"/>
      <c r="JKS201" s="180"/>
      <c r="JKT201" s="180"/>
      <c r="JKU201" s="180"/>
      <c r="JKV201" s="180"/>
      <c r="JKW201" s="75"/>
      <c r="JKX201" s="66"/>
      <c r="JKY201" s="180"/>
      <c r="JKZ201" s="180"/>
      <c r="JLA201" s="180"/>
      <c r="JLB201" s="180"/>
      <c r="JLC201" s="180"/>
      <c r="JLD201" s="75"/>
      <c r="JLE201" s="66"/>
      <c r="JLF201" s="180"/>
      <c r="JLG201" s="180"/>
      <c r="JLH201" s="180"/>
      <c r="JLI201" s="180"/>
      <c r="JLJ201" s="180"/>
      <c r="JLK201" s="75"/>
      <c r="JLL201" s="66"/>
      <c r="JLM201" s="180"/>
      <c r="JLN201" s="180"/>
      <c r="JLO201" s="180"/>
      <c r="JLP201" s="180"/>
      <c r="JLQ201" s="180"/>
      <c r="JLR201" s="75"/>
      <c r="JLS201" s="66"/>
      <c r="JLT201" s="180"/>
      <c r="JLU201" s="180"/>
      <c r="JLV201" s="180"/>
      <c r="JLW201" s="180"/>
      <c r="JLX201" s="180"/>
      <c r="JLY201" s="75"/>
      <c r="JLZ201" s="66"/>
      <c r="JMA201" s="180"/>
      <c r="JMB201" s="180"/>
      <c r="JMC201" s="180"/>
      <c r="JMD201" s="180"/>
      <c r="JME201" s="180"/>
      <c r="JMF201" s="75"/>
      <c r="JMG201" s="66"/>
      <c r="JMH201" s="180"/>
      <c r="JMI201" s="180"/>
      <c r="JMJ201" s="180"/>
      <c r="JMK201" s="180"/>
      <c r="JML201" s="180"/>
      <c r="JMM201" s="75"/>
      <c r="JMN201" s="66"/>
      <c r="JMO201" s="180"/>
      <c r="JMP201" s="180"/>
      <c r="JMQ201" s="180"/>
      <c r="JMR201" s="180"/>
      <c r="JMS201" s="180"/>
      <c r="JMT201" s="75"/>
      <c r="JMU201" s="66"/>
      <c r="JMV201" s="180"/>
      <c r="JMW201" s="180"/>
      <c r="JMX201" s="180"/>
      <c r="JMY201" s="180"/>
      <c r="JMZ201" s="180"/>
      <c r="JNA201" s="75"/>
      <c r="JNB201" s="66"/>
      <c r="JNC201" s="180"/>
      <c r="JND201" s="180"/>
      <c r="JNE201" s="180"/>
      <c r="JNF201" s="180"/>
      <c r="JNG201" s="180"/>
      <c r="JNH201" s="75"/>
      <c r="JNI201" s="66"/>
      <c r="JNJ201" s="180"/>
      <c r="JNK201" s="180"/>
      <c r="JNL201" s="180"/>
      <c r="JNM201" s="180"/>
      <c r="JNN201" s="180"/>
      <c r="JNO201" s="75"/>
      <c r="JNP201" s="66"/>
      <c r="JNQ201" s="180"/>
      <c r="JNR201" s="180"/>
      <c r="JNS201" s="180"/>
      <c r="JNT201" s="180"/>
      <c r="JNU201" s="180"/>
      <c r="JNV201" s="75"/>
      <c r="JNW201" s="66"/>
      <c r="JNX201" s="180"/>
      <c r="JNY201" s="180"/>
      <c r="JNZ201" s="180"/>
      <c r="JOA201" s="180"/>
      <c r="JOB201" s="180"/>
      <c r="JOC201" s="75"/>
      <c r="JOD201" s="66"/>
      <c r="JOE201" s="180"/>
      <c r="JOF201" s="180"/>
      <c r="JOG201" s="180"/>
      <c r="JOH201" s="180"/>
      <c r="JOI201" s="180"/>
      <c r="JOJ201" s="75"/>
      <c r="JOK201" s="66"/>
      <c r="JOL201" s="180"/>
      <c r="JOM201" s="180"/>
      <c r="JON201" s="180"/>
      <c r="JOO201" s="180"/>
      <c r="JOP201" s="180"/>
      <c r="JOQ201" s="75"/>
      <c r="JOR201" s="66"/>
      <c r="JOS201" s="180"/>
      <c r="JOT201" s="180"/>
      <c r="JOU201" s="180"/>
      <c r="JOV201" s="180"/>
      <c r="JOW201" s="180"/>
      <c r="JOX201" s="75"/>
      <c r="JOY201" s="66"/>
      <c r="JOZ201" s="180"/>
      <c r="JPA201" s="180"/>
      <c r="JPB201" s="180"/>
      <c r="JPC201" s="180"/>
      <c r="JPD201" s="180"/>
      <c r="JPE201" s="75"/>
      <c r="JPF201" s="66"/>
      <c r="JPG201" s="180"/>
      <c r="JPH201" s="180"/>
      <c r="JPI201" s="180"/>
      <c r="JPJ201" s="180"/>
      <c r="JPK201" s="180"/>
      <c r="JPL201" s="75"/>
      <c r="JPM201" s="66"/>
      <c r="JPN201" s="180"/>
      <c r="JPO201" s="180"/>
      <c r="JPP201" s="180"/>
      <c r="JPQ201" s="180"/>
      <c r="JPR201" s="180"/>
      <c r="JPS201" s="75"/>
      <c r="JPT201" s="66"/>
      <c r="JPU201" s="180"/>
      <c r="JPV201" s="180"/>
      <c r="JPW201" s="180"/>
      <c r="JPX201" s="180"/>
      <c r="JPY201" s="180"/>
      <c r="JPZ201" s="75"/>
      <c r="JQA201" s="66"/>
      <c r="JQB201" s="180"/>
      <c r="JQC201" s="180"/>
      <c r="JQD201" s="180"/>
      <c r="JQE201" s="180"/>
      <c r="JQF201" s="180"/>
      <c r="JQG201" s="75"/>
      <c r="JQH201" s="66"/>
      <c r="JQI201" s="180"/>
      <c r="JQJ201" s="180"/>
      <c r="JQK201" s="180"/>
      <c r="JQL201" s="180"/>
      <c r="JQM201" s="180"/>
      <c r="JQN201" s="75"/>
      <c r="JQO201" s="66"/>
      <c r="JQP201" s="180"/>
      <c r="JQQ201" s="180"/>
      <c r="JQR201" s="180"/>
      <c r="JQS201" s="180"/>
      <c r="JQT201" s="180"/>
      <c r="JQU201" s="75"/>
      <c r="JQV201" s="66"/>
      <c r="JQW201" s="180"/>
      <c r="JQX201" s="180"/>
      <c r="JQY201" s="180"/>
      <c r="JQZ201" s="180"/>
      <c r="JRA201" s="180"/>
      <c r="JRB201" s="75"/>
      <c r="JRC201" s="66"/>
      <c r="JRD201" s="180"/>
      <c r="JRE201" s="180"/>
      <c r="JRF201" s="180"/>
      <c r="JRG201" s="180"/>
      <c r="JRH201" s="180"/>
      <c r="JRI201" s="75"/>
      <c r="JRJ201" s="66"/>
      <c r="JRK201" s="180"/>
      <c r="JRL201" s="180"/>
      <c r="JRM201" s="180"/>
      <c r="JRN201" s="180"/>
      <c r="JRO201" s="180"/>
      <c r="JRP201" s="75"/>
      <c r="JRQ201" s="66"/>
      <c r="JRR201" s="180"/>
      <c r="JRS201" s="180"/>
      <c r="JRT201" s="180"/>
      <c r="JRU201" s="180"/>
      <c r="JRV201" s="180"/>
      <c r="JRW201" s="75"/>
      <c r="JRX201" s="66"/>
      <c r="JRY201" s="180"/>
      <c r="JRZ201" s="180"/>
      <c r="JSA201" s="180"/>
      <c r="JSB201" s="180"/>
      <c r="JSC201" s="180"/>
      <c r="JSD201" s="75"/>
      <c r="JSE201" s="66"/>
      <c r="JSF201" s="180"/>
      <c r="JSG201" s="180"/>
      <c r="JSH201" s="180"/>
      <c r="JSI201" s="180"/>
      <c r="JSJ201" s="180"/>
      <c r="JSK201" s="75"/>
      <c r="JSL201" s="66"/>
      <c r="JSM201" s="180"/>
      <c r="JSN201" s="180"/>
      <c r="JSO201" s="180"/>
      <c r="JSP201" s="180"/>
      <c r="JSQ201" s="180"/>
      <c r="JSR201" s="75"/>
      <c r="JSS201" s="66"/>
      <c r="JST201" s="180"/>
      <c r="JSU201" s="180"/>
      <c r="JSV201" s="180"/>
      <c r="JSW201" s="180"/>
      <c r="JSX201" s="180"/>
      <c r="JSY201" s="75"/>
      <c r="JSZ201" s="66"/>
      <c r="JTA201" s="180"/>
      <c r="JTB201" s="180"/>
      <c r="JTC201" s="180"/>
      <c r="JTD201" s="180"/>
      <c r="JTE201" s="180"/>
      <c r="JTF201" s="75"/>
      <c r="JTG201" s="66"/>
      <c r="JTH201" s="180"/>
      <c r="JTI201" s="180"/>
      <c r="JTJ201" s="180"/>
      <c r="JTK201" s="180"/>
      <c r="JTL201" s="180"/>
      <c r="JTM201" s="75"/>
      <c r="JTN201" s="66"/>
      <c r="JTO201" s="180"/>
      <c r="JTP201" s="180"/>
      <c r="JTQ201" s="180"/>
      <c r="JTR201" s="180"/>
      <c r="JTS201" s="180"/>
      <c r="JTT201" s="75"/>
      <c r="JTU201" s="66"/>
      <c r="JTV201" s="180"/>
      <c r="JTW201" s="180"/>
      <c r="JTX201" s="180"/>
      <c r="JTY201" s="180"/>
      <c r="JTZ201" s="180"/>
      <c r="JUA201" s="75"/>
      <c r="JUB201" s="66"/>
      <c r="JUC201" s="180"/>
      <c r="JUD201" s="180"/>
      <c r="JUE201" s="180"/>
      <c r="JUF201" s="180"/>
      <c r="JUG201" s="180"/>
      <c r="JUH201" s="75"/>
      <c r="JUI201" s="66"/>
      <c r="JUJ201" s="180"/>
      <c r="JUK201" s="180"/>
      <c r="JUL201" s="180"/>
      <c r="JUM201" s="180"/>
      <c r="JUN201" s="180"/>
      <c r="JUO201" s="75"/>
      <c r="JUP201" s="66"/>
      <c r="JUQ201" s="180"/>
      <c r="JUR201" s="180"/>
      <c r="JUS201" s="180"/>
      <c r="JUT201" s="180"/>
      <c r="JUU201" s="180"/>
      <c r="JUV201" s="75"/>
      <c r="JUW201" s="66"/>
      <c r="JUX201" s="180"/>
      <c r="JUY201" s="180"/>
      <c r="JUZ201" s="180"/>
      <c r="JVA201" s="180"/>
      <c r="JVB201" s="180"/>
      <c r="JVC201" s="75"/>
      <c r="JVD201" s="66"/>
      <c r="JVE201" s="180"/>
      <c r="JVF201" s="180"/>
      <c r="JVG201" s="180"/>
      <c r="JVH201" s="180"/>
      <c r="JVI201" s="180"/>
      <c r="JVJ201" s="75"/>
      <c r="JVK201" s="66"/>
      <c r="JVL201" s="180"/>
      <c r="JVM201" s="180"/>
      <c r="JVN201" s="180"/>
      <c r="JVO201" s="180"/>
      <c r="JVP201" s="180"/>
      <c r="JVQ201" s="75"/>
      <c r="JVR201" s="66"/>
      <c r="JVS201" s="180"/>
      <c r="JVT201" s="180"/>
      <c r="JVU201" s="180"/>
      <c r="JVV201" s="180"/>
      <c r="JVW201" s="180"/>
      <c r="JVX201" s="75"/>
      <c r="JVY201" s="66"/>
      <c r="JVZ201" s="180"/>
      <c r="JWA201" s="180"/>
      <c r="JWB201" s="180"/>
      <c r="JWC201" s="180"/>
      <c r="JWD201" s="180"/>
      <c r="JWE201" s="75"/>
      <c r="JWF201" s="66"/>
      <c r="JWG201" s="180"/>
      <c r="JWH201" s="180"/>
      <c r="JWI201" s="180"/>
      <c r="JWJ201" s="180"/>
      <c r="JWK201" s="180"/>
      <c r="JWL201" s="75"/>
      <c r="JWM201" s="66"/>
      <c r="JWN201" s="180"/>
      <c r="JWO201" s="180"/>
      <c r="JWP201" s="180"/>
      <c r="JWQ201" s="180"/>
      <c r="JWR201" s="180"/>
      <c r="JWS201" s="75"/>
      <c r="JWT201" s="66"/>
      <c r="JWU201" s="180"/>
      <c r="JWV201" s="180"/>
      <c r="JWW201" s="180"/>
      <c r="JWX201" s="180"/>
      <c r="JWY201" s="180"/>
      <c r="JWZ201" s="75"/>
      <c r="JXA201" s="66"/>
      <c r="JXB201" s="180"/>
      <c r="JXC201" s="180"/>
      <c r="JXD201" s="180"/>
      <c r="JXE201" s="180"/>
      <c r="JXF201" s="180"/>
      <c r="JXG201" s="75"/>
      <c r="JXH201" s="66"/>
      <c r="JXI201" s="180"/>
      <c r="JXJ201" s="180"/>
      <c r="JXK201" s="180"/>
      <c r="JXL201" s="180"/>
      <c r="JXM201" s="180"/>
      <c r="JXN201" s="75"/>
      <c r="JXO201" s="66"/>
      <c r="JXP201" s="180"/>
      <c r="JXQ201" s="180"/>
      <c r="JXR201" s="180"/>
      <c r="JXS201" s="180"/>
      <c r="JXT201" s="180"/>
      <c r="JXU201" s="75"/>
      <c r="JXV201" s="66"/>
      <c r="JXW201" s="180"/>
      <c r="JXX201" s="180"/>
      <c r="JXY201" s="180"/>
      <c r="JXZ201" s="180"/>
      <c r="JYA201" s="180"/>
      <c r="JYB201" s="75"/>
      <c r="JYC201" s="66"/>
      <c r="JYD201" s="180"/>
      <c r="JYE201" s="180"/>
      <c r="JYF201" s="180"/>
      <c r="JYG201" s="180"/>
      <c r="JYH201" s="180"/>
      <c r="JYI201" s="75"/>
      <c r="JYJ201" s="66"/>
      <c r="JYK201" s="180"/>
      <c r="JYL201" s="180"/>
      <c r="JYM201" s="180"/>
      <c r="JYN201" s="180"/>
      <c r="JYO201" s="180"/>
      <c r="JYP201" s="75"/>
      <c r="JYQ201" s="66"/>
      <c r="JYR201" s="180"/>
      <c r="JYS201" s="180"/>
      <c r="JYT201" s="180"/>
      <c r="JYU201" s="180"/>
      <c r="JYV201" s="180"/>
      <c r="JYW201" s="75"/>
      <c r="JYX201" s="66"/>
      <c r="JYY201" s="180"/>
      <c r="JYZ201" s="180"/>
      <c r="JZA201" s="180"/>
      <c r="JZB201" s="180"/>
      <c r="JZC201" s="180"/>
      <c r="JZD201" s="75"/>
      <c r="JZE201" s="66"/>
      <c r="JZF201" s="180"/>
      <c r="JZG201" s="180"/>
      <c r="JZH201" s="180"/>
      <c r="JZI201" s="180"/>
      <c r="JZJ201" s="180"/>
      <c r="JZK201" s="75"/>
      <c r="JZL201" s="66"/>
      <c r="JZM201" s="180"/>
      <c r="JZN201" s="180"/>
      <c r="JZO201" s="180"/>
      <c r="JZP201" s="180"/>
      <c r="JZQ201" s="180"/>
      <c r="JZR201" s="75"/>
      <c r="JZS201" s="66"/>
      <c r="JZT201" s="180"/>
      <c r="JZU201" s="180"/>
      <c r="JZV201" s="180"/>
      <c r="JZW201" s="180"/>
      <c r="JZX201" s="180"/>
      <c r="JZY201" s="75"/>
      <c r="JZZ201" s="66"/>
      <c r="KAA201" s="180"/>
      <c r="KAB201" s="180"/>
      <c r="KAC201" s="180"/>
      <c r="KAD201" s="180"/>
      <c r="KAE201" s="180"/>
      <c r="KAF201" s="75"/>
      <c r="KAG201" s="66"/>
      <c r="KAH201" s="180"/>
      <c r="KAI201" s="180"/>
      <c r="KAJ201" s="180"/>
      <c r="KAK201" s="180"/>
      <c r="KAL201" s="180"/>
      <c r="KAM201" s="75"/>
      <c r="KAN201" s="66"/>
      <c r="KAO201" s="180"/>
      <c r="KAP201" s="180"/>
      <c r="KAQ201" s="180"/>
      <c r="KAR201" s="180"/>
      <c r="KAS201" s="180"/>
      <c r="KAT201" s="75"/>
      <c r="KAU201" s="66"/>
      <c r="KAV201" s="180"/>
      <c r="KAW201" s="180"/>
      <c r="KAX201" s="180"/>
      <c r="KAY201" s="180"/>
      <c r="KAZ201" s="180"/>
      <c r="KBA201" s="75"/>
      <c r="KBB201" s="66"/>
      <c r="KBC201" s="180"/>
      <c r="KBD201" s="180"/>
      <c r="KBE201" s="180"/>
      <c r="KBF201" s="180"/>
      <c r="KBG201" s="180"/>
      <c r="KBH201" s="75"/>
      <c r="KBI201" s="66"/>
      <c r="KBJ201" s="180"/>
      <c r="KBK201" s="180"/>
      <c r="KBL201" s="180"/>
      <c r="KBM201" s="180"/>
      <c r="KBN201" s="180"/>
      <c r="KBO201" s="75"/>
      <c r="KBP201" s="66"/>
      <c r="KBQ201" s="180"/>
      <c r="KBR201" s="180"/>
      <c r="KBS201" s="180"/>
      <c r="KBT201" s="180"/>
      <c r="KBU201" s="180"/>
      <c r="KBV201" s="75"/>
      <c r="KBW201" s="66"/>
      <c r="KBX201" s="180"/>
      <c r="KBY201" s="180"/>
      <c r="KBZ201" s="180"/>
      <c r="KCA201" s="180"/>
      <c r="KCB201" s="180"/>
      <c r="KCC201" s="75"/>
      <c r="KCD201" s="66"/>
      <c r="KCE201" s="180"/>
      <c r="KCF201" s="180"/>
      <c r="KCG201" s="180"/>
      <c r="KCH201" s="180"/>
      <c r="KCI201" s="180"/>
      <c r="KCJ201" s="75"/>
      <c r="KCK201" s="66"/>
      <c r="KCL201" s="180"/>
      <c r="KCM201" s="180"/>
      <c r="KCN201" s="180"/>
      <c r="KCO201" s="180"/>
      <c r="KCP201" s="180"/>
      <c r="KCQ201" s="75"/>
      <c r="KCR201" s="66"/>
      <c r="KCS201" s="180"/>
      <c r="KCT201" s="180"/>
      <c r="KCU201" s="180"/>
      <c r="KCV201" s="180"/>
      <c r="KCW201" s="180"/>
      <c r="KCX201" s="75"/>
      <c r="KCY201" s="66"/>
      <c r="KCZ201" s="180"/>
      <c r="KDA201" s="180"/>
      <c r="KDB201" s="180"/>
      <c r="KDC201" s="180"/>
      <c r="KDD201" s="180"/>
      <c r="KDE201" s="75"/>
      <c r="KDF201" s="66"/>
      <c r="KDG201" s="180"/>
      <c r="KDH201" s="180"/>
      <c r="KDI201" s="180"/>
      <c r="KDJ201" s="180"/>
      <c r="KDK201" s="180"/>
      <c r="KDL201" s="75"/>
      <c r="KDM201" s="66"/>
      <c r="KDN201" s="180"/>
      <c r="KDO201" s="180"/>
      <c r="KDP201" s="180"/>
      <c r="KDQ201" s="180"/>
      <c r="KDR201" s="180"/>
      <c r="KDS201" s="75"/>
      <c r="KDT201" s="66"/>
      <c r="KDU201" s="180"/>
      <c r="KDV201" s="180"/>
      <c r="KDW201" s="180"/>
      <c r="KDX201" s="180"/>
      <c r="KDY201" s="180"/>
      <c r="KDZ201" s="75"/>
      <c r="KEA201" s="66"/>
      <c r="KEB201" s="180"/>
      <c r="KEC201" s="180"/>
      <c r="KED201" s="180"/>
      <c r="KEE201" s="180"/>
      <c r="KEF201" s="180"/>
      <c r="KEG201" s="75"/>
      <c r="KEH201" s="66"/>
      <c r="KEI201" s="180"/>
      <c r="KEJ201" s="180"/>
      <c r="KEK201" s="180"/>
      <c r="KEL201" s="180"/>
      <c r="KEM201" s="180"/>
      <c r="KEN201" s="75"/>
      <c r="KEO201" s="66"/>
      <c r="KEP201" s="180"/>
      <c r="KEQ201" s="180"/>
      <c r="KER201" s="180"/>
      <c r="KES201" s="180"/>
      <c r="KET201" s="180"/>
      <c r="KEU201" s="75"/>
      <c r="KEV201" s="66"/>
      <c r="KEW201" s="180"/>
      <c r="KEX201" s="180"/>
      <c r="KEY201" s="180"/>
      <c r="KEZ201" s="180"/>
      <c r="KFA201" s="180"/>
      <c r="KFB201" s="75"/>
      <c r="KFC201" s="66"/>
      <c r="KFD201" s="180"/>
      <c r="KFE201" s="180"/>
      <c r="KFF201" s="180"/>
      <c r="KFG201" s="180"/>
      <c r="KFH201" s="180"/>
      <c r="KFI201" s="75"/>
      <c r="KFJ201" s="66"/>
      <c r="KFK201" s="180"/>
      <c r="KFL201" s="180"/>
      <c r="KFM201" s="180"/>
      <c r="KFN201" s="180"/>
      <c r="KFO201" s="180"/>
      <c r="KFP201" s="75"/>
      <c r="KFQ201" s="66"/>
      <c r="KFR201" s="180"/>
      <c r="KFS201" s="180"/>
      <c r="KFT201" s="180"/>
      <c r="KFU201" s="180"/>
      <c r="KFV201" s="180"/>
      <c r="KFW201" s="75"/>
      <c r="KFX201" s="66"/>
      <c r="KFY201" s="180"/>
      <c r="KFZ201" s="180"/>
      <c r="KGA201" s="180"/>
      <c r="KGB201" s="180"/>
      <c r="KGC201" s="180"/>
      <c r="KGD201" s="75"/>
      <c r="KGE201" s="66"/>
      <c r="KGF201" s="180"/>
      <c r="KGG201" s="180"/>
      <c r="KGH201" s="180"/>
      <c r="KGI201" s="180"/>
      <c r="KGJ201" s="180"/>
      <c r="KGK201" s="75"/>
      <c r="KGL201" s="66"/>
      <c r="KGM201" s="180"/>
      <c r="KGN201" s="180"/>
      <c r="KGO201" s="180"/>
      <c r="KGP201" s="180"/>
      <c r="KGQ201" s="180"/>
      <c r="KGR201" s="75"/>
      <c r="KGS201" s="66"/>
      <c r="KGT201" s="180"/>
      <c r="KGU201" s="180"/>
      <c r="KGV201" s="180"/>
      <c r="KGW201" s="180"/>
      <c r="KGX201" s="180"/>
      <c r="KGY201" s="75"/>
      <c r="KGZ201" s="66"/>
      <c r="KHA201" s="180"/>
      <c r="KHB201" s="180"/>
      <c r="KHC201" s="180"/>
      <c r="KHD201" s="180"/>
      <c r="KHE201" s="180"/>
      <c r="KHF201" s="75"/>
      <c r="KHG201" s="66"/>
      <c r="KHH201" s="180"/>
      <c r="KHI201" s="180"/>
      <c r="KHJ201" s="180"/>
      <c r="KHK201" s="180"/>
      <c r="KHL201" s="180"/>
      <c r="KHM201" s="75"/>
      <c r="KHN201" s="66"/>
      <c r="KHO201" s="180"/>
      <c r="KHP201" s="180"/>
      <c r="KHQ201" s="180"/>
      <c r="KHR201" s="180"/>
      <c r="KHS201" s="180"/>
      <c r="KHT201" s="75"/>
      <c r="KHU201" s="66"/>
      <c r="KHV201" s="180"/>
      <c r="KHW201" s="180"/>
      <c r="KHX201" s="180"/>
      <c r="KHY201" s="180"/>
      <c r="KHZ201" s="180"/>
      <c r="KIA201" s="75"/>
      <c r="KIB201" s="66"/>
      <c r="KIC201" s="180"/>
      <c r="KID201" s="180"/>
      <c r="KIE201" s="180"/>
      <c r="KIF201" s="180"/>
      <c r="KIG201" s="180"/>
      <c r="KIH201" s="75"/>
      <c r="KII201" s="66"/>
      <c r="KIJ201" s="180"/>
      <c r="KIK201" s="180"/>
      <c r="KIL201" s="180"/>
      <c r="KIM201" s="180"/>
      <c r="KIN201" s="180"/>
      <c r="KIO201" s="75"/>
      <c r="KIP201" s="66"/>
      <c r="KIQ201" s="180"/>
      <c r="KIR201" s="180"/>
      <c r="KIS201" s="180"/>
      <c r="KIT201" s="180"/>
      <c r="KIU201" s="180"/>
      <c r="KIV201" s="75"/>
      <c r="KIW201" s="66"/>
      <c r="KIX201" s="180"/>
      <c r="KIY201" s="180"/>
      <c r="KIZ201" s="180"/>
      <c r="KJA201" s="180"/>
      <c r="KJB201" s="180"/>
      <c r="KJC201" s="75"/>
      <c r="KJD201" s="66"/>
      <c r="KJE201" s="180"/>
      <c r="KJF201" s="180"/>
      <c r="KJG201" s="180"/>
      <c r="KJH201" s="180"/>
      <c r="KJI201" s="180"/>
      <c r="KJJ201" s="75"/>
      <c r="KJK201" s="66"/>
      <c r="KJL201" s="180"/>
      <c r="KJM201" s="180"/>
      <c r="KJN201" s="180"/>
      <c r="KJO201" s="180"/>
      <c r="KJP201" s="180"/>
      <c r="KJQ201" s="75"/>
      <c r="KJR201" s="66"/>
      <c r="KJS201" s="180"/>
      <c r="KJT201" s="180"/>
      <c r="KJU201" s="180"/>
      <c r="KJV201" s="180"/>
      <c r="KJW201" s="180"/>
      <c r="KJX201" s="75"/>
      <c r="KJY201" s="66"/>
      <c r="KJZ201" s="180"/>
      <c r="KKA201" s="180"/>
      <c r="KKB201" s="180"/>
      <c r="KKC201" s="180"/>
      <c r="KKD201" s="180"/>
      <c r="KKE201" s="75"/>
      <c r="KKF201" s="66"/>
      <c r="KKG201" s="180"/>
      <c r="KKH201" s="180"/>
      <c r="KKI201" s="180"/>
      <c r="KKJ201" s="180"/>
      <c r="KKK201" s="180"/>
      <c r="KKL201" s="75"/>
      <c r="KKM201" s="66"/>
      <c r="KKN201" s="180"/>
      <c r="KKO201" s="180"/>
      <c r="KKP201" s="180"/>
      <c r="KKQ201" s="180"/>
      <c r="KKR201" s="180"/>
      <c r="KKS201" s="75"/>
      <c r="KKT201" s="66"/>
      <c r="KKU201" s="180"/>
      <c r="KKV201" s="180"/>
      <c r="KKW201" s="180"/>
      <c r="KKX201" s="180"/>
      <c r="KKY201" s="180"/>
      <c r="KKZ201" s="75"/>
      <c r="KLA201" s="66"/>
      <c r="KLB201" s="180"/>
      <c r="KLC201" s="180"/>
      <c r="KLD201" s="180"/>
      <c r="KLE201" s="180"/>
      <c r="KLF201" s="180"/>
      <c r="KLG201" s="75"/>
      <c r="KLH201" s="66"/>
      <c r="KLI201" s="180"/>
      <c r="KLJ201" s="180"/>
      <c r="KLK201" s="180"/>
      <c r="KLL201" s="180"/>
      <c r="KLM201" s="180"/>
      <c r="KLN201" s="75"/>
      <c r="KLO201" s="66"/>
      <c r="KLP201" s="180"/>
      <c r="KLQ201" s="180"/>
      <c r="KLR201" s="180"/>
      <c r="KLS201" s="180"/>
      <c r="KLT201" s="180"/>
      <c r="KLU201" s="75"/>
      <c r="KLV201" s="66"/>
      <c r="KLW201" s="180"/>
      <c r="KLX201" s="180"/>
      <c r="KLY201" s="180"/>
      <c r="KLZ201" s="180"/>
      <c r="KMA201" s="180"/>
      <c r="KMB201" s="75"/>
      <c r="KMC201" s="66"/>
      <c r="KMD201" s="180"/>
      <c r="KME201" s="180"/>
      <c r="KMF201" s="180"/>
      <c r="KMG201" s="180"/>
      <c r="KMH201" s="180"/>
      <c r="KMI201" s="75"/>
      <c r="KMJ201" s="66"/>
      <c r="KMK201" s="180"/>
      <c r="KML201" s="180"/>
      <c r="KMM201" s="180"/>
      <c r="KMN201" s="180"/>
      <c r="KMO201" s="180"/>
      <c r="KMP201" s="75"/>
      <c r="KMQ201" s="66"/>
      <c r="KMR201" s="180"/>
      <c r="KMS201" s="180"/>
      <c r="KMT201" s="180"/>
      <c r="KMU201" s="180"/>
      <c r="KMV201" s="180"/>
      <c r="KMW201" s="75"/>
      <c r="KMX201" s="66"/>
      <c r="KMY201" s="180"/>
      <c r="KMZ201" s="180"/>
      <c r="KNA201" s="180"/>
      <c r="KNB201" s="180"/>
      <c r="KNC201" s="180"/>
      <c r="KND201" s="75"/>
      <c r="KNE201" s="66"/>
      <c r="KNF201" s="180"/>
      <c r="KNG201" s="180"/>
      <c r="KNH201" s="180"/>
      <c r="KNI201" s="180"/>
      <c r="KNJ201" s="180"/>
      <c r="KNK201" s="75"/>
      <c r="KNL201" s="66"/>
      <c r="KNM201" s="180"/>
      <c r="KNN201" s="180"/>
      <c r="KNO201" s="180"/>
      <c r="KNP201" s="180"/>
      <c r="KNQ201" s="180"/>
      <c r="KNR201" s="75"/>
      <c r="KNS201" s="66"/>
      <c r="KNT201" s="180"/>
      <c r="KNU201" s="180"/>
      <c r="KNV201" s="180"/>
      <c r="KNW201" s="180"/>
      <c r="KNX201" s="180"/>
      <c r="KNY201" s="75"/>
      <c r="KNZ201" s="66"/>
      <c r="KOA201" s="180"/>
      <c r="KOB201" s="180"/>
      <c r="KOC201" s="180"/>
      <c r="KOD201" s="180"/>
      <c r="KOE201" s="180"/>
      <c r="KOF201" s="75"/>
      <c r="KOG201" s="66"/>
      <c r="KOH201" s="180"/>
      <c r="KOI201" s="180"/>
      <c r="KOJ201" s="180"/>
      <c r="KOK201" s="180"/>
      <c r="KOL201" s="180"/>
      <c r="KOM201" s="75"/>
      <c r="KON201" s="66"/>
      <c r="KOO201" s="180"/>
      <c r="KOP201" s="180"/>
      <c r="KOQ201" s="180"/>
      <c r="KOR201" s="180"/>
      <c r="KOS201" s="180"/>
      <c r="KOT201" s="75"/>
      <c r="KOU201" s="66"/>
      <c r="KOV201" s="180"/>
      <c r="KOW201" s="180"/>
      <c r="KOX201" s="180"/>
      <c r="KOY201" s="180"/>
      <c r="KOZ201" s="180"/>
      <c r="KPA201" s="75"/>
      <c r="KPB201" s="66"/>
      <c r="KPC201" s="180"/>
      <c r="KPD201" s="180"/>
      <c r="KPE201" s="180"/>
      <c r="KPF201" s="180"/>
      <c r="KPG201" s="180"/>
      <c r="KPH201" s="75"/>
      <c r="KPI201" s="66"/>
      <c r="KPJ201" s="180"/>
      <c r="KPK201" s="180"/>
      <c r="KPL201" s="180"/>
      <c r="KPM201" s="180"/>
      <c r="KPN201" s="180"/>
      <c r="KPO201" s="75"/>
      <c r="KPP201" s="66"/>
      <c r="KPQ201" s="180"/>
      <c r="KPR201" s="180"/>
      <c r="KPS201" s="180"/>
      <c r="KPT201" s="180"/>
      <c r="KPU201" s="180"/>
      <c r="KPV201" s="75"/>
      <c r="KPW201" s="66"/>
      <c r="KPX201" s="180"/>
      <c r="KPY201" s="180"/>
      <c r="KPZ201" s="180"/>
      <c r="KQA201" s="180"/>
      <c r="KQB201" s="180"/>
      <c r="KQC201" s="75"/>
      <c r="KQD201" s="66"/>
      <c r="KQE201" s="180"/>
      <c r="KQF201" s="180"/>
      <c r="KQG201" s="180"/>
      <c r="KQH201" s="180"/>
      <c r="KQI201" s="180"/>
      <c r="KQJ201" s="75"/>
      <c r="KQK201" s="66"/>
      <c r="KQL201" s="180"/>
      <c r="KQM201" s="180"/>
      <c r="KQN201" s="180"/>
      <c r="KQO201" s="180"/>
      <c r="KQP201" s="180"/>
      <c r="KQQ201" s="75"/>
      <c r="KQR201" s="66"/>
      <c r="KQS201" s="180"/>
      <c r="KQT201" s="180"/>
      <c r="KQU201" s="180"/>
      <c r="KQV201" s="180"/>
      <c r="KQW201" s="180"/>
      <c r="KQX201" s="75"/>
      <c r="KQY201" s="66"/>
      <c r="KQZ201" s="180"/>
      <c r="KRA201" s="180"/>
      <c r="KRB201" s="180"/>
      <c r="KRC201" s="180"/>
      <c r="KRD201" s="180"/>
      <c r="KRE201" s="75"/>
      <c r="KRF201" s="66"/>
      <c r="KRG201" s="180"/>
      <c r="KRH201" s="180"/>
      <c r="KRI201" s="180"/>
      <c r="KRJ201" s="180"/>
      <c r="KRK201" s="180"/>
      <c r="KRL201" s="75"/>
      <c r="KRM201" s="66"/>
      <c r="KRN201" s="180"/>
      <c r="KRO201" s="180"/>
      <c r="KRP201" s="180"/>
      <c r="KRQ201" s="180"/>
      <c r="KRR201" s="180"/>
      <c r="KRS201" s="75"/>
      <c r="KRT201" s="66"/>
      <c r="KRU201" s="180"/>
      <c r="KRV201" s="180"/>
      <c r="KRW201" s="180"/>
      <c r="KRX201" s="180"/>
      <c r="KRY201" s="180"/>
      <c r="KRZ201" s="75"/>
      <c r="KSA201" s="66"/>
      <c r="KSB201" s="180"/>
      <c r="KSC201" s="180"/>
      <c r="KSD201" s="180"/>
      <c r="KSE201" s="180"/>
      <c r="KSF201" s="180"/>
      <c r="KSG201" s="75"/>
      <c r="KSH201" s="66"/>
      <c r="KSI201" s="180"/>
      <c r="KSJ201" s="180"/>
      <c r="KSK201" s="180"/>
      <c r="KSL201" s="180"/>
      <c r="KSM201" s="180"/>
      <c r="KSN201" s="75"/>
      <c r="KSO201" s="66"/>
      <c r="KSP201" s="180"/>
      <c r="KSQ201" s="180"/>
      <c r="KSR201" s="180"/>
      <c r="KSS201" s="180"/>
      <c r="KST201" s="180"/>
      <c r="KSU201" s="75"/>
      <c r="KSV201" s="66"/>
      <c r="KSW201" s="180"/>
      <c r="KSX201" s="180"/>
      <c r="KSY201" s="180"/>
      <c r="KSZ201" s="180"/>
      <c r="KTA201" s="180"/>
      <c r="KTB201" s="75"/>
      <c r="KTC201" s="66"/>
      <c r="KTD201" s="180"/>
      <c r="KTE201" s="180"/>
      <c r="KTF201" s="180"/>
      <c r="KTG201" s="180"/>
      <c r="KTH201" s="180"/>
      <c r="KTI201" s="75"/>
      <c r="KTJ201" s="66"/>
      <c r="KTK201" s="180"/>
      <c r="KTL201" s="180"/>
      <c r="KTM201" s="180"/>
      <c r="KTN201" s="180"/>
      <c r="KTO201" s="180"/>
      <c r="KTP201" s="75"/>
      <c r="KTQ201" s="66"/>
      <c r="KTR201" s="180"/>
      <c r="KTS201" s="180"/>
      <c r="KTT201" s="180"/>
      <c r="KTU201" s="180"/>
      <c r="KTV201" s="180"/>
      <c r="KTW201" s="75"/>
      <c r="KTX201" s="66"/>
      <c r="KTY201" s="180"/>
      <c r="KTZ201" s="180"/>
      <c r="KUA201" s="180"/>
      <c r="KUB201" s="180"/>
      <c r="KUC201" s="180"/>
      <c r="KUD201" s="75"/>
      <c r="KUE201" s="66"/>
      <c r="KUF201" s="180"/>
      <c r="KUG201" s="180"/>
      <c r="KUH201" s="180"/>
      <c r="KUI201" s="180"/>
      <c r="KUJ201" s="180"/>
      <c r="KUK201" s="75"/>
      <c r="KUL201" s="66"/>
      <c r="KUM201" s="180"/>
      <c r="KUN201" s="180"/>
      <c r="KUO201" s="180"/>
      <c r="KUP201" s="180"/>
      <c r="KUQ201" s="180"/>
      <c r="KUR201" s="75"/>
      <c r="KUS201" s="66"/>
      <c r="KUT201" s="180"/>
      <c r="KUU201" s="180"/>
      <c r="KUV201" s="180"/>
      <c r="KUW201" s="180"/>
      <c r="KUX201" s="180"/>
      <c r="KUY201" s="75"/>
      <c r="KUZ201" s="66"/>
      <c r="KVA201" s="180"/>
      <c r="KVB201" s="180"/>
      <c r="KVC201" s="180"/>
      <c r="KVD201" s="180"/>
      <c r="KVE201" s="180"/>
      <c r="KVF201" s="75"/>
      <c r="KVG201" s="66"/>
      <c r="KVH201" s="180"/>
      <c r="KVI201" s="180"/>
      <c r="KVJ201" s="180"/>
      <c r="KVK201" s="180"/>
      <c r="KVL201" s="180"/>
      <c r="KVM201" s="75"/>
      <c r="KVN201" s="66"/>
      <c r="KVO201" s="180"/>
      <c r="KVP201" s="180"/>
      <c r="KVQ201" s="180"/>
      <c r="KVR201" s="180"/>
      <c r="KVS201" s="180"/>
      <c r="KVT201" s="75"/>
      <c r="KVU201" s="66"/>
      <c r="KVV201" s="180"/>
      <c r="KVW201" s="180"/>
      <c r="KVX201" s="180"/>
      <c r="KVY201" s="180"/>
      <c r="KVZ201" s="180"/>
      <c r="KWA201" s="75"/>
      <c r="KWB201" s="66"/>
      <c r="KWC201" s="180"/>
      <c r="KWD201" s="180"/>
      <c r="KWE201" s="180"/>
      <c r="KWF201" s="180"/>
      <c r="KWG201" s="180"/>
      <c r="KWH201" s="75"/>
      <c r="KWI201" s="66"/>
      <c r="KWJ201" s="180"/>
      <c r="KWK201" s="180"/>
      <c r="KWL201" s="180"/>
      <c r="KWM201" s="180"/>
      <c r="KWN201" s="180"/>
      <c r="KWO201" s="75"/>
      <c r="KWP201" s="66"/>
      <c r="KWQ201" s="180"/>
      <c r="KWR201" s="180"/>
      <c r="KWS201" s="180"/>
      <c r="KWT201" s="180"/>
      <c r="KWU201" s="180"/>
      <c r="KWV201" s="75"/>
      <c r="KWW201" s="66"/>
      <c r="KWX201" s="180"/>
      <c r="KWY201" s="180"/>
      <c r="KWZ201" s="180"/>
      <c r="KXA201" s="180"/>
      <c r="KXB201" s="180"/>
      <c r="KXC201" s="75"/>
      <c r="KXD201" s="66"/>
      <c r="KXE201" s="180"/>
      <c r="KXF201" s="180"/>
      <c r="KXG201" s="180"/>
      <c r="KXH201" s="180"/>
      <c r="KXI201" s="180"/>
      <c r="KXJ201" s="75"/>
      <c r="KXK201" s="66"/>
      <c r="KXL201" s="180"/>
      <c r="KXM201" s="180"/>
      <c r="KXN201" s="180"/>
      <c r="KXO201" s="180"/>
      <c r="KXP201" s="180"/>
      <c r="KXQ201" s="75"/>
      <c r="KXR201" s="66"/>
      <c r="KXS201" s="180"/>
      <c r="KXT201" s="180"/>
      <c r="KXU201" s="180"/>
      <c r="KXV201" s="180"/>
      <c r="KXW201" s="180"/>
      <c r="KXX201" s="75"/>
      <c r="KXY201" s="66"/>
      <c r="KXZ201" s="180"/>
      <c r="KYA201" s="180"/>
      <c r="KYB201" s="180"/>
      <c r="KYC201" s="180"/>
      <c r="KYD201" s="180"/>
      <c r="KYE201" s="75"/>
      <c r="KYF201" s="66"/>
      <c r="KYG201" s="180"/>
      <c r="KYH201" s="180"/>
      <c r="KYI201" s="180"/>
      <c r="KYJ201" s="180"/>
      <c r="KYK201" s="180"/>
      <c r="KYL201" s="75"/>
      <c r="KYM201" s="66"/>
      <c r="KYN201" s="180"/>
      <c r="KYO201" s="180"/>
      <c r="KYP201" s="180"/>
      <c r="KYQ201" s="180"/>
      <c r="KYR201" s="180"/>
      <c r="KYS201" s="75"/>
      <c r="KYT201" s="66"/>
      <c r="KYU201" s="180"/>
      <c r="KYV201" s="180"/>
      <c r="KYW201" s="180"/>
      <c r="KYX201" s="180"/>
      <c r="KYY201" s="180"/>
      <c r="KYZ201" s="75"/>
      <c r="KZA201" s="66"/>
      <c r="KZB201" s="180"/>
      <c r="KZC201" s="180"/>
      <c r="KZD201" s="180"/>
      <c r="KZE201" s="180"/>
      <c r="KZF201" s="180"/>
      <c r="KZG201" s="75"/>
      <c r="KZH201" s="66"/>
      <c r="KZI201" s="180"/>
      <c r="KZJ201" s="180"/>
      <c r="KZK201" s="180"/>
      <c r="KZL201" s="180"/>
      <c r="KZM201" s="180"/>
      <c r="KZN201" s="75"/>
      <c r="KZO201" s="66"/>
      <c r="KZP201" s="180"/>
      <c r="KZQ201" s="180"/>
      <c r="KZR201" s="180"/>
      <c r="KZS201" s="180"/>
      <c r="KZT201" s="180"/>
      <c r="KZU201" s="75"/>
      <c r="KZV201" s="66"/>
      <c r="KZW201" s="180"/>
      <c r="KZX201" s="180"/>
      <c r="KZY201" s="180"/>
      <c r="KZZ201" s="180"/>
      <c r="LAA201" s="180"/>
      <c r="LAB201" s="75"/>
      <c r="LAC201" s="66"/>
      <c r="LAD201" s="180"/>
      <c r="LAE201" s="180"/>
      <c r="LAF201" s="180"/>
      <c r="LAG201" s="180"/>
      <c r="LAH201" s="180"/>
      <c r="LAI201" s="75"/>
      <c r="LAJ201" s="66"/>
      <c r="LAK201" s="180"/>
      <c r="LAL201" s="180"/>
      <c r="LAM201" s="180"/>
      <c r="LAN201" s="180"/>
      <c r="LAO201" s="180"/>
      <c r="LAP201" s="75"/>
      <c r="LAQ201" s="66"/>
      <c r="LAR201" s="180"/>
      <c r="LAS201" s="180"/>
      <c r="LAT201" s="180"/>
      <c r="LAU201" s="180"/>
      <c r="LAV201" s="180"/>
      <c r="LAW201" s="75"/>
      <c r="LAX201" s="66"/>
      <c r="LAY201" s="180"/>
      <c r="LAZ201" s="180"/>
      <c r="LBA201" s="180"/>
      <c r="LBB201" s="180"/>
      <c r="LBC201" s="180"/>
      <c r="LBD201" s="75"/>
      <c r="LBE201" s="66"/>
      <c r="LBF201" s="180"/>
      <c r="LBG201" s="180"/>
      <c r="LBH201" s="180"/>
      <c r="LBI201" s="180"/>
      <c r="LBJ201" s="180"/>
      <c r="LBK201" s="75"/>
      <c r="LBL201" s="66"/>
      <c r="LBM201" s="180"/>
      <c r="LBN201" s="180"/>
      <c r="LBO201" s="180"/>
      <c r="LBP201" s="180"/>
      <c r="LBQ201" s="180"/>
      <c r="LBR201" s="75"/>
      <c r="LBS201" s="66"/>
      <c r="LBT201" s="180"/>
      <c r="LBU201" s="180"/>
      <c r="LBV201" s="180"/>
      <c r="LBW201" s="180"/>
      <c r="LBX201" s="180"/>
      <c r="LBY201" s="75"/>
      <c r="LBZ201" s="66"/>
      <c r="LCA201" s="180"/>
      <c r="LCB201" s="180"/>
      <c r="LCC201" s="180"/>
      <c r="LCD201" s="180"/>
      <c r="LCE201" s="180"/>
      <c r="LCF201" s="75"/>
      <c r="LCG201" s="66"/>
      <c r="LCH201" s="180"/>
      <c r="LCI201" s="180"/>
      <c r="LCJ201" s="180"/>
      <c r="LCK201" s="180"/>
      <c r="LCL201" s="180"/>
      <c r="LCM201" s="75"/>
      <c r="LCN201" s="66"/>
      <c r="LCO201" s="180"/>
      <c r="LCP201" s="180"/>
      <c r="LCQ201" s="180"/>
      <c r="LCR201" s="180"/>
      <c r="LCS201" s="180"/>
      <c r="LCT201" s="75"/>
      <c r="LCU201" s="66"/>
      <c r="LCV201" s="180"/>
      <c r="LCW201" s="180"/>
      <c r="LCX201" s="180"/>
      <c r="LCY201" s="180"/>
      <c r="LCZ201" s="180"/>
      <c r="LDA201" s="75"/>
      <c r="LDB201" s="66"/>
      <c r="LDC201" s="180"/>
      <c r="LDD201" s="180"/>
      <c r="LDE201" s="180"/>
      <c r="LDF201" s="180"/>
      <c r="LDG201" s="180"/>
      <c r="LDH201" s="75"/>
      <c r="LDI201" s="66"/>
      <c r="LDJ201" s="180"/>
      <c r="LDK201" s="180"/>
      <c r="LDL201" s="180"/>
      <c r="LDM201" s="180"/>
      <c r="LDN201" s="180"/>
      <c r="LDO201" s="75"/>
      <c r="LDP201" s="66"/>
      <c r="LDQ201" s="180"/>
      <c r="LDR201" s="180"/>
      <c r="LDS201" s="180"/>
      <c r="LDT201" s="180"/>
      <c r="LDU201" s="180"/>
      <c r="LDV201" s="75"/>
      <c r="LDW201" s="66"/>
      <c r="LDX201" s="180"/>
      <c r="LDY201" s="180"/>
      <c r="LDZ201" s="180"/>
      <c r="LEA201" s="180"/>
      <c r="LEB201" s="180"/>
      <c r="LEC201" s="75"/>
      <c r="LED201" s="66"/>
      <c r="LEE201" s="180"/>
      <c r="LEF201" s="180"/>
      <c r="LEG201" s="180"/>
      <c r="LEH201" s="180"/>
      <c r="LEI201" s="180"/>
      <c r="LEJ201" s="75"/>
      <c r="LEK201" s="66"/>
      <c r="LEL201" s="180"/>
      <c r="LEM201" s="180"/>
      <c r="LEN201" s="180"/>
      <c r="LEO201" s="180"/>
      <c r="LEP201" s="180"/>
      <c r="LEQ201" s="75"/>
      <c r="LER201" s="66"/>
      <c r="LES201" s="180"/>
      <c r="LET201" s="180"/>
      <c r="LEU201" s="180"/>
      <c r="LEV201" s="180"/>
      <c r="LEW201" s="180"/>
      <c r="LEX201" s="75"/>
      <c r="LEY201" s="66"/>
      <c r="LEZ201" s="180"/>
      <c r="LFA201" s="180"/>
      <c r="LFB201" s="180"/>
      <c r="LFC201" s="180"/>
      <c r="LFD201" s="180"/>
      <c r="LFE201" s="75"/>
      <c r="LFF201" s="66"/>
      <c r="LFG201" s="180"/>
      <c r="LFH201" s="180"/>
      <c r="LFI201" s="180"/>
      <c r="LFJ201" s="180"/>
      <c r="LFK201" s="180"/>
      <c r="LFL201" s="75"/>
      <c r="LFM201" s="66"/>
      <c r="LFN201" s="180"/>
      <c r="LFO201" s="180"/>
      <c r="LFP201" s="180"/>
      <c r="LFQ201" s="180"/>
      <c r="LFR201" s="180"/>
      <c r="LFS201" s="75"/>
      <c r="LFT201" s="66"/>
      <c r="LFU201" s="180"/>
      <c r="LFV201" s="180"/>
      <c r="LFW201" s="180"/>
      <c r="LFX201" s="180"/>
      <c r="LFY201" s="180"/>
      <c r="LFZ201" s="75"/>
      <c r="LGA201" s="66"/>
      <c r="LGB201" s="180"/>
      <c r="LGC201" s="180"/>
      <c r="LGD201" s="180"/>
      <c r="LGE201" s="180"/>
      <c r="LGF201" s="180"/>
      <c r="LGG201" s="75"/>
      <c r="LGH201" s="66"/>
      <c r="LGI201" s="180"/>
      <c r="LGJ201" s="180"/>
      <c r="LGK201" s="180"/>
      <c r="LGL201" s="180"/>
      <c r="LGM201" s="180"/>
      <c r="LGN201" s="75"/>
      <c r="LGO201" s="66"/>
      <c r="LGP201" s="180"/>
      <c r="LGQ201" s="180"/>
      <c r="LGR201" s="180"/>
      <c r="LGS201" s="180"/>
      <c r="LGT201" s="180"/>
      <c r="LGU201" s="75"/>
      <c r="LGV201" s="66"/>
      <c r="LGW201" s="180"/>
      <c r="LGX201" s="180"/>
      <c r="LGY201" s="180"/>
      <c r="LGZ201" s="180"/>
      <c r="LHA201" s="180"/>
      <c r="LHB201" s="75"/>
      <c r="LHC201" s="66"/>
      <c r="LHD201" s="180"/>
      <c r="LHE201" s="180"/>
      <c r="LHF201" s="180"/>
      <c r="LHG201" s="180"/>
      <c r="LHH201" s="180"/>
      <c r="LHI201" s="75"/>
      <c r="LHJ201" s="66"/>
      <c r="LHK201" s="180"/>
      <c r="LHL201" s="180"/>
      <c r="LHM201" s="180"/>
      <c r="LHN201" s="180"/>
      <c r="LHO201" s="180"/>
      <c r="LHP201" s="75"/>
      <c r="LHQ201" s="66"/>
      <c r="LHR201" s="180"/>
      <c r="LHS201" s="180"/>
      <c r="LHT201" s="180"/>
      <c r="LHU201" s="180"/>
      <c r="LHV201" s="180"/>
      <c r="LHW201" s="75"/>
      <c r="LHX201" s="66"/>
      <c r="LHY201" s="180"/>
      <c r="LHZ201" s="180"/>
      <c r="LIA201" s="180"/>
      <c r="LIB201" s="180"/>
      <c r="LIC201" s="180"/>
      <c r="LID201" s="75"/>
      <c r="LIE201" s="66"/>
      <c r="LIF201" s="180"/>
      <c r="LIG201" s="180"/>
      <c r="LIH201" s="180"/>
      <c r="LII201" s="180"/>
      <c r="LIJ201" s="180"/>
      <c r="LIK201" s="75"/>
      <c r="LIL201" s="66"/>
      <c r="LIM201" s="180"/>
      <c r="LIN201" s="180"/>
      <c r="LIO201" s="180"/>
      <c r="LIP201" s="180"/>
      <c r="LIQ201" s="180"/>
      <c r="LIR201" s="75"/>
      <c r="LIS201" s="66"/>
      <c r="LIT201" s="180"/>
      <c r="LIU201" s="180"/>
      <c r="LIV201" s="180"/>
      <c r="LIW201" s="180"/>
      <c r="LIX201" s="180"/>
      <c r="LIY201" s="75"/>
      <c r="LIZ201" s="66"/>
      <c r="LJA201" s="180"/>
      <c r="LJB201" s="180"/>
      <c r="LJC201" s="180"/>
      <c r="LJD201" s="180"/>
      <c r="LJE201" s="180"/>
      <c r="LJF201" s="75"/>
      <c r="LJG201" s="66"/>
      <c r="LJH201" s="180"/>
      <c r="LJI201" s="180"/>
      <c r="LJJ201" s="180"/>
      <c r="LJK201" s="180"/>
      <c r="LJL201" s="180"/>
      <c r="LJM201" s="75"/>
      <c r="LJN201" s="66"/>
      <c r="LJO201" s="180"/>
      <c r="LJP201" s="180"/>
      <c r="LJQ201" s="180"/>
      <c r="LJR201" s="180"/>
      <c r="LJS201" s="180"/>
      <c r="LJT201" s="75"/>
      <c r="LJU201" s="66"/>
      <c r="LJV201" s="180"/>
      <c r="LJW201" s="180"/>
      <c r="LJX201" s="180"/>
      <c r="LJY201" s="180"/>
      <c r="LJZ201" s="180"/>
      <c r="LKA201" s="75"/>
      <c r="LKB201" s="66"/>
      <c r="LKC201" s="180"/>
      <c r="LKD201" s="180"/>
      <c r="LKE201" s="180"/>
      <c r="LKF201" s="180"/>
      <c r="LKG201" s="180"/>
      <c r="LKH201" s="75"/>
      <c r="LKI201" s="66"/>
      <c r="LKJ201" s="180"/>
      <c r="LKK201" s="180"/>
      <c r="LKL201" s="180"/>
      <c r="LKM201" s="180"/>
      <c r="LKN201" s="180"/>
      <c r="LKO201" s="75"/>
      <c r="LKP201" s="66"/>
      <c r="LKQ201" s="180"/>
      <c r="LKR201" s="180"/>
      <c r="LKS201" s="180"/>
      <c r="LKT201" s="180"/>
      <c r="LKU201" s="180"/>
      <c r="LKV201" s="75"/>
      <c r="LKW201" s="66"/>
      <c r="LKX201" s="180"/>
      <c r="LKY201" s="180"/>
      <c r="LKZ201" s="180"/>
      <c r="LLA201" s="180"/>
      <c r="LLB201" s="180"/>
      <c r="LLC201" s="75"/>
      <c r="LLD201" s="66"/>
      <c r="LLE201" s="180"/>
      <c r="LLF201" s="180"/>
      <c r="LLG201" s="180"/>
      <c r="LLH201" s="180"/>
      <c r="LLI201" s="180"/>
      <c r="LLJ201" s="75"/>
      <c r="LLK201" s="66"/>
      <c r="LLL201" s="180"/>
      <c r="LLM201" s="180"/>
      <c r="LLN201" s="180"/>
      <c r="LLO201" s="180"/>
      <c r="LLP201" s="180"/>
      <c r="LLQ201" s="75"/>
      <c r="LLR201" s="66"/>
      <c r="LLS201" s="180"/>
      <c r="LLT201" s="180"/>
      <c r="LLU201" s="180"/>
      <c r="LLV201" s="180"/>
      <c r="LLW201" s="180"/>
      <c r="LLX201" s="75"/>
      <c r="LLY201" s="66"/>
      <c r="LLZ201" s="180"/>
      <c r="LMA201" s="180"/>
      <c r="LMB201" s="180"/>
      <c r="LMC201" s="180"/>
      <c r="LMD201" s="180"/>
      <c r="LME201" s="75"/>
      <c r="LMF201" s="66"/>
      <c r="LMG201" s="180"/>
      <c r="LMH201" s="180"/>
      <c r="LMI201" s="180"/>
      <c r="LMJ201" s="180"/>
      <c r="LMK201" s="180"/>
      <c r="LML201" s="75"/>
      <c r="LMM201" s="66"/>
      <c r="LMN201" s="180"/>
      <c r="LMO201" s="180"/>
      <c r="LMP201" s="180"/>
      <c r="LMQ201" s="180"/>
      <c r="LMR201" s="180"/>
      <c r="LMS201" s="75"/>
      <c r="LMT201" s="66"/>
      <c r="LMU201" s="180"/>
      <c r="LMV201" s="180"/>
      <c r="LMW201" s="180"/>
      <c r="LMX201" s="180"/>
      <c r="LMY201" s="180"/>
      <c r="LMZ201" s="75"/>
      <c r="LNA201" s="66"/>
      <c r="LNB201" s="180"/>
      <c r="LNC201" s="180"/>
      <c r="LND201" s="180"/>
      <c r="LNE201" s="180"/>
      <c r="LNF201" s="180"/>
      <c r="LNG201" s="75"/>
      <c r="LNH201" s="66"/>
      <c r="LNI201" s="180"/>
      <c r="LNJ201" s="180"/>
      <c r="LNK201" s="180"/>
      <c r="LNL201" s="180"/>
      <c r="LNM201" s="180"/>
      <c r="LNN201" s="75"/>
      <c r="LNO201" s="66"/>
      <c r="LNP201" s="180"/>
      <c r="LNQ201" s="180"/>
      <c r="LNR201" s="180"/>
      <c r="LNS201" s="180"/>
      <c r="LNT201" s="180"/>
      <c r="LNU201" s="75"/>
      <c r="LNV201" s="66"/>
      <c r="LNW201" s="180"/>
      <c r="LNX201" s="180"/>
      <c r="LNY201" s="180"/>
      <c r="LNZ201" s="180"/>
      <c r="LOA201" s="180"/>
      <c r="LOB201" s="75"/>
      <c r="LOC201" s="66"/>
      <c r="LOD201" s="180"/>
      <c r="LOE201" s="180"/>
      <c r="LOF201" s="180"/>
      <c r="LOG201" s="180"/>
      <c r="LOH201" s="180"/>
      <c r="LOI201" s="75"/>
      <c r="LOJ201" s="66"/>
      <c r="LOK201" s="180"/>
      <c r="LOL201" s="180"/>
      <c r="LOM201" s="180"/>
      <c r="LON201" s="180"/>
      <c r="LOO201" s="180"/>
      <c r="LOP201" s="75"/>
      <c r="LOQ201" s="66"/>
      <c r="LOR201" s="180"/>
      <c r="LOS201" s="180"/>
      <c r="LOT201" s="180"/>
      <c r="LOU201" s="180"/>
      <c r="LOV201" s="180"/>
      <c r="LOW201" s="75"/>
      <c r="LOX201" s="66"/>
      <c r="LOY201" s="180"/>
      <c r="LOZ201" s="180"/>
      <c r="LPA201" s="180"/>
      <c r="LPB201" s="180"/>
      <c r="LPC201" s="180"/>
      <c r="LPD201" s="75"/>
      <c r="LPE201" s="66"/>
      <c r="LPF201" s="180"/>
      <c r="LPG201" s="180"/>
      <c r="LPH201" s="180"/>
      <c r="LPI201" s="180"/>
      <c r="LPJ201" s="180"/>
      <c r="LPK201" s="75"/>
      <c r="LPL201" s="66"/>
      <c r="LPM201" s="180"/>
      <c r="LPN201" s="180"/>
      <c r="LPO201" s="180"/>
      <c r="LPP201" s="180"/>
      <c r="LPQ201" s="180"/>
      <c r="LPR201" s="75"/>
      <c r="LPS201" s="66"/>
      <c r="LPT201" s="180"/>
      <c r="LPU201" s="180"/>
      <c r="LPV201" s="180"/>
      <c r="LPW201" s="180"/>
      <c r="LPX201" s="180"/>
      <c r="LPY201" s="75"/>
      <c r="LPZ201" s="66"/>
      <c r="LQA201" s="180"/>
      <c r="LQB201" s="180"/>
      <c r="LQC201" s="180"/>
      <c r="LQD201" s="180"/>
      <c r="LQE201" s="180"/>
      <c r="LQF201" s="75"/>
      <c r="LQG201" s="66"/>
      <c r="LQH201" s="180"/>
      <c r="LQI201" s="180"/>
      <c r="LQJ201" s="180"/>
      <c r="LQK201" s="180"/>
      <c r="LQL201" s="180"/>
      <c r="LQM201" s="75"/>
      <c r="LQN201" s="66"/>
      <c r="LQO201" s="180"/>
      <c r="LQP201" s="180"/>
      <c r="LQQ201" s="180"/>
      <c r="LQR201" s="180"/>
      <c r="LQS201" s="180"/>
      <c r="LQT201" s="75"/>
      <c r="LQU201" s="66"/>
      <c r="LQV201" s="180"/>
      <c r="LQW201" s="180"/>
      <c r="LQX201" s="180"/>
      <c r="LQY201" s="180"/>
      <c r="LQZ201" s="180"/>
      <c r="LRA201" s="75"/>
      <c r="LRB201" s="66"/>
      <c r="LRC201" s="180"/>
      <c r="LRD201" s="180"/>
      <c r="LRE201" s="180"/>
      <c r="LRF201" s="180"/>
      <c r="LRG201" s="180"/>
      <c r="LRH201" s="75"/>
      <c r="LRI201" s="66"/>
      <c r="LRJ201" s="180"/>
      <c r="LRK201" s="180"/>
      <c r="LRL201" s="180"/>
      <c r="LRM201" s="180"/>
      <c r="LRN201" s="180"/>
      <c r="LRO201" s="75"/>
      <c r="LRP201" s="66"/>
      <c r="LRQ201" s="180"/>
      <c r="LRR201" s="180"/>
      <c r="LRS201" s="180"/>
      <c r="LRT201" s="180"/>
      <c r="LRU201" s="180"/>
      <c r="LRV201" s="75"/>
      <c r="LRW201" s="66"/>
      <c r="LRX201" s="180"/>
      <c r="LRY201" s="180"/>
      <c r="LRZ201" s="180"/>
      <c r="LSA201" s="180"/>
      <c r="LSB201" s="180"/>
      <c r="LSC201" s="75"/>
      <c r="LSD201" s="66"/>
      <c r="LSE201" s="180"/>
      <c r="LSF201" s="180"/>
      <c r="LSG201" s="180"/>
      <c r="LSH201" s="180"/>
      <c r="LSI201" s="180"/>
      <c r="LSJ201" s="75"/>
      <c r="LSK201" s="66"/>
      <c r="LSL201" s="180"/>
      <c r="LSM201" s="180"/>
      <c r="LSN201" s="180"/>
      <c r="LSO201" s="180"/>
      <c r="LSP201" s="180"/>
      <c r="LSQ201" s="75"/>
      <c r="LSR201" s="66"/>
      <c r="LSS201" s="180"/>
      <c r="LST201" s="180"/>
      <c r="LSU201" s="180"/>
      <c r="LSV201" s="180"/>
      <c r="LSW201" s="180"/>
      <c r="LSX201" s="75"/>
      <c r="LSY201" s="66"/>
      <c r="LSZ201" s="180"/>
      <c r="LTA201" s="180"/>
      <c r="LTB201" s="180"/>
      <c r="LTC201" s="180"/>
      <c r="LTD201" s="180"/>
      <c r="LTE201" s="75"/>
      <c r="LTF201" s="66"/>
      <c r="LTG201" s="180"/>
      <c r="LTH201" s="180"/>
      <c r="LTI201" s="180"/>
      <c r="LTJ201" s="180"/>
      <c r="LTK201" s="180"/>
      <c r="LTL201" s="75"/>
      <c r="LTM201" s="66"/>
      <c r="LTN201" s="180"/>
      <c r="LTO201" s="180"/>
      <c r="LTP201" s="180"/>
      <c r="LTQ201" s="180"/>
      <c r="LTR201" s="180"/>
      <c r="LTS201" s="75"/>
      <c r="LTT201" s="66"/>
      <c r="LTU201" s="180"/>
      <c r="LTV201" s="180"/>
      <c r="LTW201" s="180"/>
      <c r="LTX201" s="180"/>
      <c r="LTY201" s="180"/>
      <c r="LTZ201" s="75"/>
      <c r="LUA201" s="66"/>
      <c r="LUB201" s="180"/>
      <c r="LUC201" s="180"/>
      <c r="LUD201" s="180"/>
      <c r="LUE201" s="180"/>
      <c r="LUF201" s="180"/>
      <c r="LUG201" s="75"/>
      <c r="LUH201" s="66"/>
      <c r="LUI201" s="180"/>
      <c r="LUJ201" s="180"/>
      <c r="LUK201" s="180"/>
      <c r="LUL201" s="180"/>
      <c r="LUM201" s="180"/>
      <c r="LUN201" s="75"/>
      <c r="LUO201" s="66"/>
      <c r="LUP201" s="180"/>
      <c r="LUQ201" s="180"/>
      <c r="LUR201" s="180"/>
      <c r="LUS201" s="180"/>
      <c r="LUT201" s="180"/>
      <c r="LUU201" s="75"/>
      <c r="LUV201" s="66"/>
      <c r="LUW201" s="180"/>
      <c r="LUX201" s="180"/>
      <c r="LUY201" s="180"/>
      <c r="LUZ201" s="180"/>
      <c r="LVA201" s="180"/>
      <c r="LVB201" s="75"/>
      <c r="LVC201" s="66"/>
      <c r="LVD201" s="180"/>
      <c r="LVE201" s="180"/>
      <c r="LVF201" s="180"/>
      <c r="LVG201" s="180"/>
      <c r="LVH201" s="180"/>
      <c r="LVI201" s="75"/>
      <c r="LVJ201" s="66"/>
      <c r="LVK201" s="180"/>
      <c r="LVL201" s="180"/>
      <c r="LVM201" s="180"/>
      <c r="LVN201" s="180"/>
      <c r="LVO201" s="180"/>
      <c r="LVP201" s="75"/>
      <c r="LVQ201" s="66"/>
      <c r="LVR201" s="180"/>
      <c r="LVS201" s="180"/>
      <c r="LVT201" s="180"/>
      <c r="LVU201" s="180"/>
      <c r="LVV201" s="180"/>
      <c r="LVW201" s="75"/>
      <c r="LVX201" s="66"/>
      <c r="LVY201" s="180"/>
      <c r="LVZ201" s="180"/>
      <c r="LWA201" s="180"/>
      <c r="LWB201" s="180"/>
      <c r="LWC201" s="180"/>
      <c r="LWD201" s="75"/>
      <c r="LWE201" s="66"/>
      <c r="LWF201" s="180"/>
      <c r="LWG201" s="180"/>
      <c r="LWH201" s="180"/>
      <c r="LWI201" s="180"/>
      <c r="LWJ201" s="180"/>
      <c r="LWK201" s="75"/>
      <c r="LWL201" s="66"/>
      <c r="LWM201" s="180"/>
      <c r="LWN201" s="180"/>
      <c r="LWO201" s="180"/>
      <c r="LWP201" s="180"/>
      <c r="LWQ201" s="180"/>
      <c r="LWR201" s="75"/>
      <c r="LWS201" s="66"/>
      <c r="LWT201" s="180"/>
      <c r="LWU201" s="180"/>
      <c r="LWV201" s="180"/>
      <c r="LWW201" s="180"/>
      <c r="LWX201" s="180"/>
      <c r="LWY201" s="75"/>
      <c r="LWZ201" s="66"/>
      <c r="LXA201" s="180"/>
      <c r="LXB201" s="180"/>
      <c r="LXC201" s="180"/>
      <c r="LXD201" s="180"/>
      <c r="LXE201" s="180"/>
      <c r="LXF201" s="75"/>
      <c r="LXG201" s="66"/>
      <c r="LXH201" s="180"/>
      <c r="LXI201" s="180"/>
      <c r="LXJ201" s="180"/>
      <c r="LXK201" s="180"/>
      <c r="LXL201" s="180"/>
      <c r="LXM201" s="75"/>
      <c r="LXN201" s="66"/>
      <c r="LXO201" s="180"/>
      <c r="LXP201" s="180"/>
      <c r="LXQ201" s="180"/>
      <c r="LXR201" s="180"/>
      <c r="LXS201" s="180"/>
      <c r="LXT201" s="75"/>
      <c r="LXU201" s="66"/>
      <c r="LXV201" s="180"/>
      <c r="LXW201" s="180"/>
      <c r="LXX201" s="180"/>
      <c r="LXY201" s="180"/>
      <c r="LXZ201" s="180"/>
      <c r="LYA201" s="75"/>
      <c r="LYB201" s="66"/>
      <c r="LYC201" s="180"/>
      <c r="LYD201" s="180"/>
      <c r="LYE201" s="180"/>
      <c r="LYF201" s="180"/>
      <c r="LYG201" s="180"/>
      <c r="LYH201" s="75"/>
      <c r="LYI201" s="66"/>
      <c r="LYJ201" s="180"/>
      <c r="LYK201" s="180"/>
      <c r="LYL201" s="180"/>
      <c r="LYM201" s="180"/>
      <c r="LYN201" s="180"/>
      <c r="LYO201" s="75"/>
      <c r="LYP201" s="66"/>
      <c r="LYQ201" s="180"/>
      <c r="LYR201" s="180"/>
      <c r="LYS201" s="180"/>
      <c r="LYT201" s="180"/>
      <c r="LYU201" s="180"/>
      <c r="LYV201" s="75"/>
      <c r="LYW201" s="66"/>
      <c r="LYX201" s="180"/>
      <c r="LYY201" s="180"/>
      <c r="LYZ201" s="180"/>
      <c r="LZA201" s="180"/>
      <c r="LZB201" s="180"/>
      <c r="LZC201" s="75"/>
      <c r="LZD201" s="66"/>
      <c r="LZE201" s="180"/>
      <c r="LZF201" s="180"/>
      <c r="LZG201" s="180"/>
      <c r="LZH201" s="180"/>
      <c r="LZI201" s="180"/>
      <c r="LZJ201" s="75"/>
      <c r="LZK201" s="66"/>
      <c r="LZL201" s="180"/>
      <c r="LZM201" s="180"/>
      <c r="LZN201" s="180"/>
      <c r="LZO201" s="180"/>
      <c r="LZP201" s="180"/>
      <c r="LZQ201" s="75"/>
      <c r="LZR201" s="66"/>
      <c r="LZS201" s="180"/>
      <c r="LZT201" s="180"/>
      <c r="LZU201" s="180"/>
      <c r="LZV201" s="180"/>
      <c r="LZW201" s="180"/>
      <c r="LZX201" s="75"/>
      <c r="LZY201" s="66"/>
      <c r="LZZ201" s="180"/>
      <c r="MAA201" s="180"/>
      <c r="MAB201" s="180"/>
      <c r="MAC201" s="180"/>
      <c r="MAD201" s="180"/>
      <c r="MAE201" s="75"/>
      <c r="MAF201" s="66"/>
      <c r="MAG201" s="180"/>
      <c r="MAH201" s="180"/>
      <c r="MAI201" s="180"/>
      <c r="MAJ201" s="180"/>
      <c r="MAK201" s="180"/>
      <c r="MAL201" s="75"/>
      <c r="MAM201" s="66"/>
      <c r="MAN201" s="180"/>
      <c r="MAO201" s="180"/>
      <c r="MAP201" s="180"/>
      <c r="MAQ201" s="180"/>
      <c r="MAR201" s="180"/>
      <c r="MAS201" s="75"/>
      <c r="MAT201" s="66"/>
      <c r="MAU201" s="180"/>
      <c r="MAV201" s="180"/>
      <c r="MAW201" s="180"/>
      <c r="MAX201" s="180"/>
      <c r="MAY201" s="180"/>
      <c r="MAZ201" s="75"/>
      <c r="MBA201" s="66"/>
      <c r="MBB201" s="180"/>
      <c r="MBC201" s="180"/>
      <c r="MBD201" s="180"/>
      <c r="MBE201" s="180"/>
      <c r="MBF201" s="180"/>
      <c r="MBG201" s="75"/>
      <c r="MBH201" s="66"/>
      <c r="MBI201" s="180"/>
      <c r="MBJ201" s="180"/>
      <c r="MBK201" s="180"/>
      <c r="MBL201" s="180"/>
      <c r="MBM201" s="180"/>
      <c r="MBN201" s="75"/>
      <c r="MBO201" s="66"/>
      <c r="MBP201" s="180"/>
      <c r="MBQ201" s="180"/>
      <c r="MBR201" s="180"/>
      <c r="MBS201" s="180"/>
      <c r="MBT201" s="180"/>
      <c r="MBU201" s="75"/>
      <c r="MBV201" s="66"/>
      <c r="MBW201" s="180"/>
      <c r="MBX201" s="180"/>
      <c r="MBY201" s="180"/>
      <c r="MBZ201" s="180"/>
      <c r="MCA201" s="180"/>
      <c r="MCB201" s="75"/>
      <c r="MCC201" s="66"/>
      <c r="MCD201" s="180"/>
      <c r="MCE201" s="180"/>
      <c r="MCF201" s="180"/>
      <c r="MCG201" s="180"/>
      <c r="MCH201" s="180"/>
      <c r="MCI201" s="75"/>
      <c r="MCJ201" s="66"/>
      <c r="MCK201" s="180"/>
      <c r="MCL201" s="180"/>
      <c r="MCM201" s="180"/>
      <c r="MCN201" s="180"/>
      <c r="MCO201" s="180"/>
      <c r="MCP201" s="75"/>
      <c r="MCQ201" s="66"/>
      <c r="MCR201" s="180"/>
      <c r="MCS201" s="180"/>
      <c r="MCT201" s="180"/>
      <c r="MCU201" s="180"/>
      <c r="MCV201" s="180"/>
      <c r="MCW201" s="75"/>
      <c r="MCX201" s="66"/>
      <c r="MCY201" s="180"/>
      <c r="MCZ201" s="180"/>
      <c r="MDA201" s="180"/>
      <c r="MDB201" s="180"/>
      <c r="MDC201" s="180"/>
      <c r="MDD201" s="75"/>
      <c r="MDE201" s="66"/>
      <c r="MDF201" s="180"/>
      <c r="MDG201" s="180"/>
      <c r="MDH201" s="180"/>
      <c r="MDI201" s="180"/>
      <c r="MDJ201" s="180"/>
      <c r="MDK201" s="75"/>
      <c r="MDL201" s="66"/>
      <c r="MDM201" s="180"/>
      <c r="MDN201" s="180"/>
      <c r="MDO201" s="180"/>
      <c r="MDP201" s="180"/>
      <c r="MDQ201" s="180"/>
      <c r="MDR201" s="75"/>
      <c r="MDS201" s="66"/>
      <c r="MDT201" s="180"/>
      <c r="MDU201" s="180"/>
      <c r="MDV201" s="180"/>
      <c r="MDW201" s="180"/>
      <c r="MDX201" s="180"/>
      <c r="MDY201" s="75"/>
      <c r="MDZ201" s="66"/>
      <c r="MEA201" s="180"/>
      <c r="MEB201" s="180"/>
      <c r="MEC201" s="180"/>
      <c r="MED201" s="180"/>
      <c r="MEE201" s="180"/>
      <c r="MEF201" s="75"/>
      <c r="MEG201" s="66"/>
      <c r="MEH201" s="180"/>
      <c r="MEI201" s="180"/>
      <c r="MEJ201" s="180"/>
      <c r="MEK201" s="180"/>
      <c r="MEL201" s="180"/>
      <c r="MEM201" s="75"/>
      <c r="MEN201" s="66"/>
      <c r="MEO201" s="180"/>
      <c r="MEP201" s="180"/>
      <c r="MEQ201" s="180"/>
      <c r="MER201" s="180"/>
      <c r="MES201" s="180"/>
      <c r="MET201" s="75"/>
      <c r="MEU201" s="66"/>
      <c r="MEV201" s="180"/>
      <c r="MEW201" s="180"/>
      <c r="MEX201" s="180"/>
      <c r="MEY201" s="180"/>
      <c r="MEZ201" s="180"/>
      <c r="MFA201" s="75"/>
      <c r="MFB201" s="66"/>
      <c r="MFC201" s="180"/>
      <c r="MFD201" s="180"/>
      <c r="MFE201" s="180"/>
      <c r="MFF201" s="180"/>
      <c r="MFG201" s="180"/>
      <c r="MFH201" s="75"/>
      <c r="MFI201" s="66"/>
      <c r="MFJ201" s="180"/>
      <c r="MFK201" s="180"/>
      <c r="MFL201" s="180"/>
      <c r="MFM201" s="180"/>
      <c r="MFN201" s="180"/>
      <c r="MFO201" s="75"/>
      <c r="MFP201" s="66"/>
      <c r="MFQ201" s="180"/>
      <c r="MFR201" s="180"/>
      <c r="MFS201" s="180"/>
      <c r="MFT201" s="180"/>
      <c r="MFU201" s="180"/>
      <c r="MFV201" s="75"/>
      <c r="MFW201" s="66"/>
      <c r="MFX201" s="180"/>
      <c r="MFY201" s="180"/>
      <c r="MFZ201" s="180"/>
      <c r="MGA201" s="180"/>
      <c r="MGB201" s="180"/>
      <c r="MGC201" s="75"/>
      <c r="MGD201" s="66"/>
      <c r="MGE201" s="180"/>
      <c r="MGF201" s="180"/>
      <c r="MGG201" s="180"/>
      <c r="MGH201" s="180"/>
      <c r="MGI201" s="180"/>
      <c r="MGJ201" s="75"/>
      <c r="MGK201" s="66"/>
      <c r="MGL201" s="180"/>
      <c r="MGM201" s="180"/>
      <c r="MGN201" s="180"/>
      <c r="MGO201" s="180"/>
      <c r="MGP201" s="180"/>
      <c r="MGQ201" s="75"/>
      <c r="MGR201" s="66"/>
      <c r="MGS201" s="180"/>
      <c r="MGT201" s="180"/>
      <c r="MGU201" s="180"/>
      <c r="MGV201" s="180"/>
      <c r="MGW201" s="180"/>
      <c r="MGX201" s="75"/>
      <c r="MGY201" s="66"/>
      <c r="MGZ201" s="180"/>
      <c r="MHA201" s="180"/>
      <c r="MHB201" s="180"/>
      <c r="MHC201" s="180"/>
      <c r="MHD201" s="180"/>
      <c r="MHE201" s="75"/>
      <c r="MHF201" s="66"/>
      <c r="MHG201" s="180"/>
      <c r="MHH201" s="180"/>
      <c r="MHI201" s="180"/>
      <c r="MHJ201" s="180"/>
      <c r="MHK201" s="180"/>
      <c r="MHL201" s="75"/>
      <c r="MHM201" s="66"/>
      <c r="MHN201" s="180"/>
      <c r="MHO201" s="180"/>
      <c r="MHP201" s="180"/>
      <c r="MHQ201" s="180"/>
      <c r="MHR201" s="180"/>
      <c r="MHS201" s="75"/>
      <c r="MHT201" s="66"/>
      <c r="MHU201" s="180"/>
      <c r="MHV201" s="180"/>
      <c r="MHW201" s="180"/>
      <c r="MHX201" s="180"/>
      <c r="MHY201" s="180"/>
      <c r="MHZ201" s="75"/>
      <c r="MIA201" s="66"/>
      <c r="MIB201" s="180"/>
      <c r="MIC201" s="180"/>
      <c r="MID201" s="180"/>
      <c r="MIE201" s="180"/>
      <c r="MIF201" s="180"/>
      <c r="MIG201" s="75"/>
      <c r="MIH201" s="66"/>
      <c r="MII201" s="180"/>
      <c r="MIJ201" s="180"/>
      <c r="MIK201" s="180"/>
      <c r="MIL201" s="180"/>
      <c r="MIM201" s="180"/>
      <c r="MIN201" s="75"/>
      <c r="MIO201" s="66"/>
      <c r="MIP201" s="180"/>
      <c r="MIQ201" s="180"/>
      <c r="MIR201" s="180"/>
      <c r="MIS201" s="180"/>
      <c r="MIT201" s="180"/>
      <c r="MIU201" s="75"/>
      <c r="MIV201" s="66"/>
      <c r="MIW201" s="180"/>
      <c r="MIX201" s="180"/>
      <c r="MIY201" s="180"/>
      <c r="MIZ201" s="180"/>
      <c r="MJA201" s="180"/>
      <c r="MJB201" s="75"/>
      <c r="MJC201" s="66"/>
      <c r="MJD201" s="180"/>
      <c r="MJE201" s="180"/>
      <c r="MJF201" s="180"/>
      <c r="MJG201" s="180"/>
      <c r="MJH201" s="180"/>
      <c r="MJI201" s="75"/>
      <c r="MJJ201" s="66"/>
      <c r="MJK201" s="180"/>
      <c r="MJL201" s="180"/>
      <c r="MJM201" s="180"/>
      <c r="MJN201" s="180"/>
      <c r="MJO201" s="180"/>
      <c r="MJP201" s="75"/>
      <c r="MJQ201" s="66"/>
      <c r="MJR201" s="180"/>
      <c r="MJS201" s="180"/>
      <c r="MJT201" s="180"/>
      <c r="MJU201" s="180"/>
      <c r="MJV201" s="180"/>
      <c r="MJW201" s="75"/>
      <c r="MJX201" s="66"/>
      <c r="MJY201" s="180"/>
      <c r="MJZ201" s="180"/>
      <c r="MKA201" s="180"/>
      <c r="MKB201" s="180"/>
      <c r="MKC201" s="180"/>
      <c r="MKD201" s="75"/>
      <c r="MKE201" s="66"/>
      <c r="MKF201" s="180"/>
      <c r="MKG201" s="180"/>
      <c r="MKH201" s="180"/>
      <c r="MKI201" s="180"/>
      <c r="MKJ201" s="180"/>
      <c r="MKK201" s="75"/>
      <c r="MKL201" s="66"/>
      <c r="MKM201" s="180"/>
      <c r="MKN201" s="180"/>
      <c r="MKO201" s="180"/>
      <c r="MKP201" s="180"/>
      <c r="MKQ201" s="180"/>
      <c r="MKR201" s="75"/>
      <c r="MKS201" s="66"/>
      <c r="MKT201" s="180"/>
      <c r="MKU201" s="180"/>
      <c r="MKV201" s="180"/>
      <c r="MKW201" s="180"/>
      <c r="MKX201" s="180"/>
      <c r="MKY201" s="75"/>
      <c r="MKZ201" s="66"/>
      <c r="MLA201" s="180"/>
      <c r="MLB201" s="180"/>
      <c r="MLC201" s="180"/>
      <c r="MLD201" s="180"/>
      <c r="MLE201" s="180"/>
      <c r="MLF201" s="75"/>
      <c r="MLG201" s="66"/>
      <c r="MLH201" s="180"/>
      <c r="MLI201" s="180"/>
      <c r="MLJ201" s="180"/>
      <c r="MLK201" s="180"/>
      <c r="MLL201" s="180"/>
      <c r="MLM201" s="75"/>
      <c r="MLN201" s="66"/>
      <c r="MLO201" s="180"/>
      <c r="MLP201" s="180"/>
      <c r="MLQ201" s="180"/>
      <c r="MLR201" s="180"/>
      <c r="MLS201" s="180"/>
      <c r="MLT201" s="75"/>
      <c r="MLU201" s="66"/>
      <c r="MLV201" s="180"/>
      <c r="MLW201" s="180"/>
      <c r="MLX201" s="180"/>
      <c r="MLY201" s="180"/>
      <c r="MLZ201" s="180"/>
      <c r="MMA201" s="75"/>
      <c r="MMB201" s="66"/>
      <c r="MMC201" s="180"/>
      <c r="MMD201" s="180"/>
      <c r="MME201" s="180"/>
      <c r="MMF201" s="180"/>
      <c r="MMG201" s="180"/>
      <c r="MMH201" s="75"/>
      <c r="MMI201" s="66"/>
      <c r="MMJ201" s="180"/>
      <c r="MMK201" s="180"/>
      <c r="MML201" s="180"/>
      <c r="MMM201" s="180"/>
      <c r="MMN201" s="180"/>
      <c r="MMO201" s="75"/>
      <c r="MMP201" s="66"/>
      <c r="MMQ201" s="180"/>
      <c r="MMR201" s="180"/>
      <c r="MMS201" s="180"/>
      <c r="MMT201" s="180"/>
      <c r="MMU201" s="180"/>
      <c r="MMV201" s="75"/>
      <c r="MMW201" s="66"/>
      <c r="MMX201" s="180"/>
      <c r="MMY201" s="180"/>
      <c r="MMZ201" s="180"/>
      <c r="MNA201" s="180"/>
      <c r="MNB201" s="180"/>
      <c r="MNC201" s="75"/>
      <c r="MND201" s="66"/>
      <c r="MNE201" s="180"/>
      <c r="MNF201" s="180"/>
      <c r="MNG201" s="180"/>
      <c r="MNH201" s="180"/>
      <c r="MNI201" s="180"/>
      <c r="MNJ201" s="75"/>
      <c r="MNK201" s="66"/>
      <c r="MNL201" s="180"/>
      <c r="MNM201" s="180"/>
      <c r="MNN201" s="180"/>
      <c r="MNO201" s="180"/>
      <c r="MNP201" s="180"/>
      <c r="MNQ201" s="75"/>
      <c r="MNR201" s="66"/>
      <c r="MNS201" s="180"/>
      <c r="MNT201" s="180"/>
      <c r="MNU201" s="180"/>
      <c r="MNV201" s="180"/>
      <c r="MNW201" s="180"/>
      <c r="MNX201" s="75"/>
      <c r="MNY201" s="66"/>
      <c r="MNZ201" s="180"/>
      <c r="MOA201" s="180"/>
      <c r="MOB201" s="180"/>
      <c r="MOC201" s="180"/>
      <c r="MOD201" s="180"/>
      <c r="MOE201" s="75"/>
      <c r="MOF201" s="66"/>
      <c r="MOG201" s="180"/>
      <c r="MOH201" s="180"/>
      <c r="MOI201" s="180"/>
      <c r="MOJ201" s="180"/>
      <c r="MOK201" s="180"/>
      <c r="MOL201" s="75"/>
      <c r="MOM201" s="66"/>
      <c r="MON201" s="180"/>
      <c r="MOO201" s="180"/>
      <c r="MOP201" s="180"/>
      <c r="MOQ201" s="180"/>
      <c r="MOR201" s="180"/>
      <c r="MOS201" s="75"/>
      <c r="MOT201" s="66"/>
      <c r="MOU201" s="180"/>
      <c r="MOV201" s="180"/>
      <c r="MOW201" s="180"/>
      <c r="MOX201" s="180"/>
      <c r="MOY201" s="180"/>
      <c r="MOZ201" s="75"/>
      <c r="MPA201" s="66"/>
      <c r="MPB201" s="180"/>
      <c r="MPC201" s="180"/>
      <c r="MPD201" s="180"/>
      <c r="MPE201" s="180"/>
      <c r="MPF201" s="180"/>
      <c r="MPG201" s="75"/>
      <c r="MPH201" s="66"/>
      <c r="MPI201" s="180"/>
      <c r="MPJ201" s="180"/>
      <c r="MPK201" s="180"/>
      <c r="MPL201" s="180"/>
      <c r="MPM201" s="180"/>
      <c r="MPN201" s="75"/>
      <c r="MPO201" s="66"/>
      <c r="MPP201" s="180"/>
      <c r="MPQ201" s="180"/>
      <c r="MPR201" s="180"/>
      <c r="MPS201" s="180"/>
      <c r="MPT201" s="180"/>
      <c r="MPU201" s="75"/>
      <c r="MPV201" s="66"/>
      <c r="MPW201" s="180"/>
      <c r="MPX201" s="180"/>
      <c r="MPY201" s="180"/>
      <c r="MPZ201" s="180"/>
      <c r="MQA201" s="180"/>
      <c r="MQB201" s="75"/>
      <c r="MQC201" s="66"/>
      <c r="MQD201" s="180"/>
      <c r="MQE201" s="180"/>
      <c r="MQF201" s="180"/>
      <c r="MQG201" s="180"/>
      <c r="MQH201" s="180"/>
      <c r="MQI201" s="75"/>
      <c r="MQJ201" s="66"/>
      <c r="MQK201" s="180"/>
      <c r="MQL201" s="180"/>
      <c r="MQM201" s="180"/>
      <c r="MQN201" s="180"/>
      <c r="MQO201" s="180"/>
      <c r="MQP201" s="75"/>
      <c r="MQQ201" s="66"/>
      <c r="MQR201" s="180"/>
      <c r="MQS201" s="180"/>
      <c r="MQT201" s="180"/>
      <c r="MQU201" s="180"/>
      <c r="MQV201" s="180"/>
      <c r="MQW201" s="75"/>
      <c r="MQX201" s="66"/>
      <c r="MQY201" s="180"/>
      <c r="MQZ201" s="180"/>
      <c r="MRA201" s="180"/>
      <c r="MRB201" s="180"/>
      <c r="MRC201" s="180"/>
      <c r="MRD201" s="75"/>
      <c r="MRE201" s="66"/>
      <c r="MRF201" s="180"/>
      <c r="MRG201" s="180"/>
      <c r="MRH201" s="180"/>
      <c r="MRI201" s="180"/>
      <c r="MRJ201" s="180"/>
      <c r="MRK201" s="75"/>
      <c r="MRL201" s="66"/>
      <c r="MRM201" s="180"/>
      <c r="MRN201" s="180"/>
      <c r="MRO201" s="180"/>
      <c r="MRP201" s="180"/>
      <c r="MRQ201" s="180"/>
      <c r="MRR201" s="75"/>
      <c r="MRS201" s="66"/>
      <c r="MRT201" s="180"/>
      <c r="MRU201" s="180"/>
      <c r="MRV201" s="180"/>
      <c r="MRW201" s="180"/>
      <c r="MRX201" s="180"/>
      <c r="MRY201" s="75"/>
      <c r="MRZ201" s="66"/>
      <c r="MSA201" s="180"/>
      <c r="MSB201" s="180"/>
      <c r="MSC201" s="180"/>
      <c r="MSD201" s="180"/>
      <c r="MSE201" s="180"/>
      <c r="MSF201" s="75"/>
      <c r="MSG201" s="66"/>
      <c r="MSH201" s="180"/>
      <c r="MSI201" s="180"/>
      <c r="MSJ201" s="180"/>
      <c r="MSK201" s="180"/>
      <c r="MSL201" s="180"/>
      <c r="MSM201" s="75"/>
      <c r="MSN201" s="66"/>
      <c r="MSO201" s="180"/>
      <c r="MSP201" s="180"/>
      <c r="MSQ201" s="180"/>
      <c r="MSR201" s="180"/>
      <c r="MSS201" s="180"/>
      <c r="MST201" s="75"/>
      <c r="MSU201" s="66"/>
      <c r="MSV201" s="180"/>
      <c r="MSW201" s="180"/>
      <c r="MSX201" s="180"/>
      <c r="MSY201" s="180"/>
      <c r="MSZ201" s="180"/>
      <c r="MTA201" s="75"/>
      <c r="MTB201" s="66"/>
      <c r="MTC201" s="180"/>
      <c r="MTD201" s="180"/>
      <c r="MTE201" s="180"/>
      <c r="MTF201" s="180"/>
      <c r="MTG201" s="180"/>
      <c r="MTH201" s="75"/>
      <c r="MTI201" s="66"/>
      <c r="MTJ201" s="180"/>
      <c r="MTK201" s="180"/>
      <c r="MTL201" s="180"/>
      <c r="MTM201" s="180"/>
      <c r="MTN201" s="180"/>
      <c r="MTO201" s="75"/>
      <c r="MTP201" s="66"/>
      <c r="MTQ201" s="180"/>
      <c r="MTR201" s="180"/>
      <c r="MTS201" s="180"/>
      <c r="MTT201" s="180"/>
      <c r="MTU201" s="180"/>
      <c r="MTV201" s="75"/>
      <c r="MTW201" s="66"/>
      <c r="MTX201" s="180"/>
      <c r="MTY201" s="180"/>
      <c r="MTZ201" s="180"/>
      <c r="MUA201" s="180"/>
      <c r="MUB201" s="180"/>
      <c r="MUC201" s="75"/>
      <c r="MUD201" s="66"/>
      <c r="MUE201" s="180"/>
      <c r="MUF201" s="180"/>
      <c r="MUG201" s="180"/>
      <c r="MUH201" s="180"/>
      <c r="MUI201" s="180"/>
      <c r="MUJ201" s="75"/>
      <c r="MUK201" s="66"/>
      <c r="MUL201" s="180"/>
      <c r="MUM201" s="180"/>
      <c r="MUN201" s="180"/>
      <c r="MUO201" s="180"/>
      <c r="MUP201" s="180"/>
      <c r="MUQ201" s="75"/>
      <c r="MUR201" s="66"/>
      <c r="MUS201" s="180"/>
      <c r="MUT201" s="180"/>
      <c r="MUU201" s="180"/>
      <c r="MUV201" s="180"/>
      <c r="MUW201" s="180"/>
      <c r="MUX201" s="75"/>
      <c r="MUY201" s="66"/>
      <c r="MUZ201" s="180"/>
      <c r="MVA201" s="180"/>
      <c r="MVB201" s="180"/>
      <c r="MVC201" s="180"/>
      <c r="MVD201" s="180"/>
      <c r="MVE201" s="75"/>
      <c r="MVF201" s="66"/>
      <c r="MVG201" s="180"/>
      <c r="MVH201" s="180"/>
      <c r="MVI201" s="180"/>
      <c r="MVJ201" s="180"/>
      <c r="MVK201" s="180"/>
      <c r="MVL201" s="75"/>
      <c r="MVM201" s="66"/>
      <c r="MVN201" s="180"/>
      <c r="MVO201" s="180"/>
      <c r="MVP201" s="180"/>
      <c r="MVQ201" s="180"/>
      <c r="MVR201" s="180"/>
      <c r="MVS201" s="75"/>
      <c r="MVT201" s="66"/>
      <c r="MVU201" s="180"/>
      <c r="MVV201" s="180"/>
      <c r="MVW201" s="180"/>
      <c r="MVX201" s="180"/>
      <c r="MVY201" s="180"/>
      <c r="MVZ201" s="75"/>
      <c r="MWA201" s="66"/>
      <c r="MWB201" s="180"/>
      <c r="MWC201" s="180"/>
      <c r="MWD201" s="180"/>
      <c r="MWE201" s="180"/>
      <c r="MWF201" s="180"/>
      <c r="MWG201" s="75"/>
      <c r="MWH201" s="66"/>
      <c r="MWI201" s="180"/>
      <c r="MWJ201" s="180"/>
      <c r="MWK201" s="180"/>
      <c r="MWL201" s="180"/>
      <c r="MWM201" s="180"/>
      <c r="MWN201" s="75"/>
      <c r="MWO201" s="66"/>
      <c r="MWP201" s="180"/>
      <c r="MWQ201" s="180"/>
      <c r="MWR201" s="180"/>
      <c r="MWS201" s="180"/>
      <c r="MWT201" s="180"/>
      <c r="MWU201" s="75"/>
      <c r="MWV201" s="66"/>
      <c r="MWW201" s="180"/>
      <c r="MWX201" s="180"/>
      <c r="MWY201" s="180"/>
      <c r="MWZ201" s="180"/>
      <c r="MXA201" s="180"/>
      <c r="MXB201" s="75"/>
      <c r="MXC201" s="66"/>
      <c r="MXD201" s="180"/>
      <c r="MXE201" s="180"/>
      <c r="MXF201" s="180"/>
      <c r="MXG201" s="180"/>
      <c r="MXH201" s="180"/>
      <c r="MXI201" s="75"/>
      <c r="MXJ201" s="66"/>
      <c r="MXK201" s="180"/>
      <c r="MXL201" s="180"/>
      <c r="MXM201" s="180"/>
      <c r="MXN201" s="180"/>
      <c r="MXO201" s="180"/>
      <c r="MXP201" s="75"/>
      <c r="MXQ201" s="66"/>
      <c r="MXR201" s="180"/>
      <c r="MXS201" s="180"/>
      <c r="MXT201" s="180"/>
      <c r="MXU201" s="180"/>
      <c r="MXV201" s="180"/>
      <c r="MXW201" s="75"/>
      <c r="MXX201" s="66"/>
      <c r="MXY201" s="180"/>
      <c r="MXZ201" s="180"/>
      <c r="MYA201" s="180"/>
      <c r="MYB201" s="180"/>
      <c r="MYC201" s="180"/>
      <c r="MYD201" s="75"/>
      <c r="MYE201" s="66"/>
      <c r="MYF201" s="180"/>
      <c r="MYG201" s="180"/>
      <c r="MYH201" s="180"/>
      <c r="MYI201" s="180"/>
      <c r="MYJ201" s="180"/>
      <c r="MYK201" s="75"/>
      <c r="MYL201" s="66"/>
      <c r="MYM201" s="180"/>
      <c r="MYN201" s="180"/>
      <c r="MYO201" s="180"/>
      <c r="MYP201" s="180"/>
      <c r="MYQ201" s="180"/>
      <c r="MYR201" s="75"/>
      <c r="MYS201" s="66"/>
      <c r="MYT201" s="180"/>
      <c r="MYU201" s="180"/>
      <c r="MYV201" s="180"/>
      <c r="MYW201" s="180"/>
      <c r="MYX201" s="180"/>
      <c r="MYY201" s="75"/>
      <c r="MYZ201" s="66"/>
      <c r="MZA201" s="180"/>
      <c r="MZB201" s="180"/>
      <c r="MZC201" s="180"/>
      <c r="MZD201" s="180"/>
      <c r="MZE201" s="180"/>
      <c r="MZF201" s="75"/>
      <c r="MZG201" s="66"/>
      <c r="MZH201" s="180"/>
      <c r="MZI201" s="180"/>
      <c r="MZJ201" s="180"/>
      <c r="MZK201" s="180"/>
      <c r="MZL201" s="180"/>
      <c r="MZM201" s="75"/>
      <c r="MZN201" s="66"/>
      <c r="MZO201" s="180"/>
      <c r="MZP201" s="180"/>
      <c r="MZQ201" s="180"/>
      <c r="MZR201" s="180"/>
      <c r="MZS201" s="180"/>
      <c r="MZT201" s="75"/>
      <c r="MZU201" s="66"/>
      <c r="MZV201" s="180"/>
      <c r="MZW201" s="180"/>
      <c r="MZX201" s="180"/>
      <c r="MZY201" s="180"/>
      <c r="MZZ201" s="180"/>
      <c r="NAA201" s="75"/>
      <c r="NAB201" s="66"/>
      <c r="NAC201" s="180"/>
      <c r="NAD201" s="180"/>
      <c r="NAE201" s="180"/>
      <c r="NAF201" s="180"/>
      <c r="NAG201" s="180"/>
      <c r="NAH201" s="75"/>
      <c r="NAI201" s="66"/>
      <c r="NAJ201" s="180"/>
      <c r="NAK201" s="180"/>
      <c r="NAL201" s="180"/>
      <c r="NAM201" s="180"/>
      <c r="NAN201" s="180"/>
      <c r="NAO201" s="75"/>
      <c r="NAP201" s="66"/>
      <c r="NAQ201" s="180"/>
      <c r="NAR201" s="180"/>
      <c r="NAS201" s="180"/>
      <c r="NAT201" s="180"/>
      <c r="NAU201" s="180"/>
      <c r="NAV201" s="75"/>
      <c r="NAW201" s="66"/>
      <c r="NAX201" s="180"/>
      <c r="NAY201" s="180"/>
      <c r="NAZ201" s="180"/>
      <c r="NBA201" s="180"/>
      <c r="NBB201" s="180"/>
      <c r="NBC201" s="75"/>
      <c r="NBD201" s="66"/>
      <c r="NBE201" s="180"/>
      <c r="NBF201" s="180"/>
      <c r="NBG201" s="180"/>
      <c r="NBH201" s="180"/>
      <c r="NBI201" s="180"/>
      <c r="NBJ201" s="75"/>
      <c r="NBK201" s="66"/>
      <c r="NBL201" s="180"/>
      <c r="NBM201" s="180"/>
      <c r="NBN201" s="180"/>
      <c r="NBO201" s="180"/>
      <c r="NBP201" s="180"/>
      <c r="NBQ201" s="75"/>
      <c r="NBR201" s="66"/>
      <c r="NBS201" s="180"/>
      <c r="NBT201" s="180"/>
      <c r="NBU201" s="180"/>
      <c r="NBV201" s="180"/>
      <c r="NBW201" s="180"/>
      <c r="NBX201" s="75"/>
      <c r="NBY201" s="66"/>
      <c r="NBZ201" s="180"/>
      <c r="NCA201" s="180"/>
      <c r="NCB201" s="180"/>
      <c r="NCC201" s="180"/>
      <c r="NCD201" s="180"/>
      <c r="NCE201" s="75"/>
      <c r="NCF201" s="66"/>
      <c r="NCG201" s="180"/>
      <c r="NCH201" s="180"/>
      <c r="NCI201" s="180"/>
      <c r="NCJ201" s="180"/>
      <c r="NCK201" s="180"/>
      <c r="NCL201" s="75"/>
      <c r="NCM201" s="66"/>
      <c r="NCN201" s="180"/>
      <c r="NCO201" s="180"/>
      <c r="NCP201" s="180"/>
      <c r="NCQ201" s="180"/>
      <c r="NCR201" s="180"/>
      <c r="NCS201" s="75"/>
      <c r="NCT201" s="66"/>
      <c r="NCU201" s="180"/>
      <c r="NCV201" s="180"/>
      <c r="NCW201" s="180"/>
      <c r="NCX201" s="180"/>
      <c r="NCY201" s="180"/>
      <c r="NCZ201" s="75"/>
      <c r="NDA201" s="66"/>
      <c r="NDB201" s="180"/>
      <c r="NDC201" s="180"/>
      <c r="NDD201" s="180"/>
      <c r="NDE201" s="180"/>
      <c r="NDF201" s="180"/>
      <c r="NDG201" s="75"/>
      <c r="NDH201" s="66"/>
      <c r="NDI201" s="180"/>
      <c r="NDJ201" s="180"/>
      <c r="NDK201" s="180"/>
      <c r="NDL201" s="180"/>
      <c r="NDM201" s="180"/>
      <c r="NDN201" s="75"/>
      <c r="NDO201" s="66"/>
      <c r="NDP201" s="180"/>
      <c r="NDQ201" s="180"/>
      <c r="NDR201" s="180"/>
      <c r="NDS201" s="180"/>
      <c r="NDT201" s="180"/>
      <c r="NDU201" s="75"/>
      <c r="NDV201" s="66"/>
      <c r="NDW201" s="180"/>
      <c r="NDX201" s="180"/>
      <c r="NDY201" s="180"/>
      <c r="NDZ201" s="180"/>
      <c r="NEA201" s="180"/>
      <c r="NEB201" s="75"/>
      <c r="NEC201" s="66"/>
      <c r="NED201" s="180"/>
      <c r="NEE201" s="180"/>
      <c r="NEF201" s="180"/>
      <c r="NEG201" s="180"/>
      <c r="NEH201" s="180"/>
      <c r="NEI201" s="75"/>
      <c r="NEJ201" s="66"/>
      <c r="NEK201" s="180"/>
      <c r="NEL201" s="180"/>
      <c r="NEM201" s="180"/>
      <c r="NEN201" s="180"/>
      <c r="NEO201" s="180"/>
      <c r="NEP201" s="75"/>
      <c r="NEQ201" s="66"/>
      <c r="NER201" s="180"/>
      <c r="NES201" s="180"/>
      <c r="NET201" s="180"/>
      <c r="NEU201" s="180"/>
      <c r="NEV201" s="180"/>
      <c r="NEW201" s="75"/>
      <c r="NEX201" s="66"/>
      <c r="NEY201" s="180"/>
      <c r="NEZ201" s="180"/>
      <c r="NFA201" s="180"/>
      <c r="NFB201" s="180"/>
      <c r="NFC201" s="180"/>
      <c r="NFD201" s="75"/>
      <c r="NFE201" s="66"/>
      <c r="NFF201" s="180"/>
      <c r="NFG201" s="180"/>
      <c r="NFH201" s="180"/>
      <c r="NFI201" s="180"/>
      <c r="NFJ201" s="180"/>
      <c r="NFK201" s="75"/>
      <c r="NFL201" s="66"/>
      <c r="NFM201" s="180"/>
      <c r="NFN201" s="180"/>
      <c r="NFO201" s="180"/>
      <c r="NFP201" s="180"/>
      <c r="NFQ201" s="180"/>
      <c r="NFR201" s="75"/>
      <c r="NFS201" s="66"/>
      <c r="NFT201" s="180"/>
      <c r="NFU201" s="180"/>
      <c r="NFV201" s="180"/>
      <c r="NFW201" s="180"/>
      <c r="NFX201" s="180"/>
      <c r="NFY201" s="75"/>
      <c r="NFZ201" s="66"/>
      <c r="NGA201" s="180"/>
      <c r="NGB201" s="180"/>
      <c r="NGC201" s="180"/>
      <c r="NGD201" s="180"/>
      <c r="NGE201" s="180"/>
      <c r="NGF201" s="75"/>
      <c r="NGG201" s="66"/>
      <c r="NGH201" s="180"/>
      <c r="NGI201" s="180"/>
      <c r="NGJ201" s="180"/>
      <c r="NGK201" s="180"/>
      <c r="NGL201" s="180"/>
      <c r="NGM201" s="75"/>
      <c r="NGN201" s="66"/>
      <c r="NGO201" s="180"/>
      <c r="NGP201" s="180"/>
      <c r="NGQ201" s="180"/>
      <c r="NGR201" s="180"/>
      <c r="NGS201" s="180"/>
      <c r="NGT201" s="75"/>
      <c r="NGU201" s="66"/>
      <c r="NGV201" s="180"/>
      <c r="NGW201" s="180"/>
      <c r="NGX201" s="180"/>
      <c r="NGY201" s="180"/>
      <c r="NGZ201" s="180"/>
      <c r="NHA201" s="75"/>
      <c r="NHB201" s="66"/>
      <c r="NHC201" s="180"/>
      <c r="NHD201" s="180"/>
      <c r="NHE201" s="180"/>
      <c r="NHF201" s="180"/>
      <c r="NHG201" s="180"/>
      <c r="NHH201" s="75"/>
      <c r="NHI201" s="66"/>
      <c r="NHJ201" s="180"/>
      <c r="NHK201" s="180"/>
      <c r="NHL201" s="180"/>
      <c r="NHM201" s="180"/>
      <c r="NHN201" s="180"/>
      <c r="NHO201" s="75"/>
      <c r="NHP201" s="66"/>
      <c r="NHQ201" s="180"/>
      <c r="NHR201" s="180"/>
      <c r="NHS201" s="180"/>
      <c r="NHT201" s="180"/>
      <c r="NHU201" s="180"/>
      <c r="NHV201" s="75"/>
      <c r="NHW201" s="66"/>
      <c r="NHX201" s="180"/>
      <c r="NHY201" s="180"/>
      <c r="NHZ201" s="180"/>
      <c r="NIA201" s="180"/>
      <c r="NIB201" s="180"/>
      <c r="NIC201" s="75"/>
      <c r="NID201" s="66"/>
      <c r="NIE201" s="180"/>
      <c r="NIF201" s="180"/>
      <c r="NIG201" s="180"/>
      <c r="NIH201" s="180"/>
      <c r="NII201" s="180"/>
      <c r="NIJ201" s="75"/>
      <c r="NIK201" s="66"/>
      <c r="NIL201" s="180"/>
      <c r="NIM201" s="180"/>
      <c r="NIN201" s="180"/>
      <c r="NIO201" s="180"/>
      <c r="NIP201" s="180"/>
      <c r="NIQ201" s="75"/>
      <c r="NIR201" s="66"/>
      <c r="NIS201" s="180"/>
      <c r="NIT201" s="180"/>
      <c r="NIU201" s="180"/>
      <c r="NIV201" s="180"/>
      <c r="NIW201" s="180"/>
      <c r="NIX201" s="75"/>
      <c r="NIY201" s="66"/>
      <c r="NIZ201" s="180"/>
      <c r="NJA201" s="180"/>
      <c r="NJB201" s="180"/>
      <c r="NJC201" s="180"/>
      <c r="NJD201" s="180"/>
      <c r="NJE201" s="75"/>
      <c r="NJF201" s="66"/>
      <c r="NJG201" s="180"/>
      <c r="NJH201" s="180"/>
      <c r="NJI201" s="180"/>
      <c r="NJJ201" s="180"/>
      <c r="NJK201" s="180"/>
      <c r="NJL201" s="75"/>
      <c r="NJM201" s="66"/>
      <c r="NJN201" s="180"/>
      <c r="NJO201" s="180"/>
      <c r="NJP201" s="180"/>
      <c r="NJQ201" s="180"/>
      <c r="NJR201" s="180"/>
      <c r="NJS201" s="75"/>
      <c r="NJT201" s="66"/>
      <c r="NJU201" s="180"/>
      <c r="NJV201" s="180"/>
      <c r="NJW201" s="180"/>
      <c r="NJX201" s="180"/>
      <c r="NJY201" s="180"/>
      <c r="NJZ201" s="75"/>
      <c r="NKA201" s="66"/>
      <c r="NKB201" s="180"/>
      <c r="NKC201" s="180"/>
      <c r="NKD201" s="180"/>
      <c r="NKE201" s="180"/>
      <c r="NKF201" s="180"/>
      <c r="NKG201" s="75"/>
      <c r="NKH201" s="66"/>
      <c r="NKI201" s="180"/>
      <c r="NKJ201" s="180"/>
      <c r="NKK201" s="180"/>
      <c r="NKL201" s="180"/>
      <c r="NKM201" s="180"/>
      <c r="NKN201" s="75"/>
      <c r="NKO201" s="66"/>
      <c r="NKP201" s="180"/>
      <c r="NKQ201" s="180"/>
      <c r="NKR201" s="180"/>
      <c r="NKS201" s="180"/>
      <c r="NKT201" s="180"/>
      <c r="NKU201" s="75"/>
      <c r="NKV201" s="66"/>
      <c r="NKW201" s="180"/>
      <c r="NKX201" s="180"/>
      <c r="NKY201" s="180"/>
      <c r="NKZ201" s="180"/>
      <c r="NLA201" s="180"/>
      <c r="NLB201" s="75"/>
      <c r="NLC201" s="66"/>
      <c r="NLD201" s="180"/>
      <c r="NLE201" s="180"/>
      <c r="NLF201" s="180"/>
      <c r="NLG201" s="180"/>
      <c r="NLH201" s="180"/>
      <c r="NLI201" s="75"/>
      <c r="NLJ201" s="66"/>
      <c r="NLK201" s="180"/>
      <c r="NLL201" s="180"/>
      <c r="NLM201" s="180"/>
      <c r="NLN201" s="180"/>
      <c r="NLO201" s="180"/>
      <c r="NLP201" s="75"/>
      <c r="NLQ201" s="66"/>
      <c r="NLR201" s="180"/>
      <c r="NLS201" s="180"/>
      <c r="NLT201" s="180"/>
      <c r="NLU201" s="180"/>
      <c r="NLV201" s="180"/>
      <c r="NLW201" s="75"/>
      <c r="NLX201" s="66"/>
      <c r="NLY201" s="180"/>
      <c r="NLZ201" s="180"/>
      <c r="NMA201" s="180"/>
      <c r="NMB201" s="180"/>
      <c r="NMC201" s="180"/>
      <c r="NMD201" s="75"/>
      <c r="NME201" s="66"/>
      <c r="NMF201" s="180"/>
      <c r="NMG201" s="180"/>
      <c r="NMH201" s="180"/>
      <c r="NMI201" s="180"/>
      <c r="NMJ201" s="180"/>
      <c r="NMK201" s="75"/>
      <c r="NML201" s="66"/>
      <c r="NMM201" s="180"/>
      <c r="NMN201" s="180"/>
      <c r="NMO201" s="180"/>
      <c r="NMP201" s="180"/>
      <c r="NMQ201" s="180"/>
      <c r="NMR201" s="75"/>
      <c r="NMS201" s="66"/>
      <c r="NMT201" s="180"/>
      <c r="NMU201" s="180"/>
      <c r="NMV201" s="180"/>
      <c r="NMW201" s="180"/>
      <c r="NMX201" s="180"/>
      <c r="NMY201" s="75"/>
      <c r="NMZ201" s="66"/>
      <c r="NNA201" s="180"/>
      <c r="NNB201" s="180"/>
      <c r="NNC201" s="180"/>
      <c r="NND201" s="180"/>
      <c r="NNE201" s="180"/>
      <c r="NNF201" s="75"/>
      <c r="NNG201" s="66"/>
      <c r="NNH201" s="180"/>
      <c r="NNI201" s="180"/>
      <c r="NNJ201" s="180"/>
      <c r="NNK201" s="180"/>
      <c r="NNL201" s="180"/>
      <c r="NNM201" s="75"/>
      <c r="NNN201" s="66"/>
      <c r="NNO201" s="180"/>
      <c r="NNP201" s="180"/>
      <c r="NNQ201" s="180"/>
      <c r="NNR201" s="180"/>
      <c r="NNS201" s="180"/>
      <c r="NNT201" s="75"/>
      <c r="NNU201" s="66"/>
      <c r="NNV201" s="180"/>
      <c r="NNW201" s="180"/>
      <c r="NNX201" s="180"/>
      <c r="NNY201" s="180"/>
      <c r="NNZ201" s="180"/>
      <c r="NOA201" s="75"/>
      <c r="NOB201" s="66"/>
      <c r="NOC201" s="180"/>
      <c r="NOD201" s="180"/>
      <c r="NOE201" s="180"/>
      <c r="NOF201" s="180"/>
      <c r="NOG201" s="180"/>
      <c r="NOH201" s="75"/>
      <c r="NOI201" s="66"/>
      <c r="NOJ201" s="180"/>
      <c r="NOK201" s="180"/>
      <c r="NOL201" s="180"/>
      <c r="NOM201" s="180"/>
      <c r="NON201" s="180"/>
      <c r="NOO201" s="75"/>
      <c r="NOP201" s="66"/>
      <c r="NOQ201" s="180"/>
      <c r="NOR201" s="180"/>
      <c r="NOS201" s="180"/>
      <c r="NOT201" s="180"/>
      <c r="NOU201" s="180"/>
      <c r="NOV201" s="75"/>
      <c r="NOW201" s="66"/>
      <c r="NOX201" s="180"/>
      <c r="NOY201" s="180"/>
      <c r="NOZ201" s="180"/>
      <c r="NPA201" s="180"/>
      <c r="NPB201" s="180"/>
      <c r="NPC201" s="75"/>
      <c r="NPD201" s="66"/>
      <c r="NPE201" s="180"/>
      <c r="NPF201" s="180"/>
      <c r="NPG201" s="180"/>
      <c r="NPH201" s="180"/>
      <c r="NPI201" s="180"/>
      <c r="NPJ201" s="75"/>
      <c r="NPK201" s="66"/>
      <c r="NPL201" s="180"/>
      <c r="NPM201" s="180"/>
      <c r="NPN201" s="180"/>
      <c r="NPO201" s="180"/>
      <c r="NPP201" s="180"/>
      <c r="NPQ201" s="75"/>
      <c r="NPR201" s="66"/>
      <c r="NPS201" s="180"/>
      <c r="NPT201" s="180"/>
      <c r="NPU201" s="180"/>
      <c r="NPV201" s="180"/>
      <c r="NPW201" s="180"/>
      <c r="NPX201" s="75"/>
      <c r="NPY201" s="66"/>
      <c r="NPZ201" s="180"/>
      <c r="NQA201" s="180"/>
      <c r="NQB201" s="180"/>
      <c r="NQC201" s="180"/>
      <c r="NQD201" s="180"/>
      <c r="NQE201" s="75"/>
      <c r="NQF201" s="66"/>
      <c r="NQG201" s="180"/>
      <c r="NQH201" s="180"/>
      <c r="NQI201" s="180"/>
      <c r="NQJ201" s="180"/>
      <c r="NQK201" s="180"/>
      <c r="NQL201" s="75"/>
      <c r="NQM201" s="66"/>
      <c r="NQN201" s="180"/>
      <c r="NQO201" s="180"/>
      <c r="NQP201" s="180"/>
      <c r="NQQ201" s="180"/>
      <c r="NQR201" s="180"/>
      <c r="NQS201" s="75"/>
      <c r="NQT201" s="66"/>
      <c r="NQU201" s="180"/>
      <c r="NQV201" s="180"/>
      <c r="NQW201" s="180"/>
      <c r="NQX201" s="180"/>
      <c r="NQY201" s="180"/>
      <c r="NQZ201" s="75"/>
      <c r="NRA201" s="66"/>
      <c r="NRB201" s="180"/>
      <c r="NRC201" s="180"/>
      <c r="NRD201" s="180"/>
      <c r="NRE201" s="180"/>
      <c r="NRF201" s="180"/>
      <c r="NRG201" s="75"/>
      <c r="NRH201" s="66"/>
      <c r="NRI201" s="180"/>
      <c r="NRJ201" s="180"/>
      <c r="NRK201" s="180"/>
      <c r="NRL201" s="180"/>
      <c r="NRM201" s="180"/>
      <c r="NRN201" s="75"/>
      <c r="NRO201" s="66"/>
      <c r="NRP201" s="180"/>
      <c r="NRQ201" s="180"/>
      <c r="NRR201" s="180"/>
      <c r="NRS201" s="180"/>
      <c r="NRT201" s="180"/>
      <c r="NRU201" s="75"/>
      <c r="NRV201" s="66"/>
      <c r="NRW201" s="180"/>
      <c r="NRX201" s="180"/>
      <c r="NRY201" s="180"/>
      <c r="NRZ201" s="180"/>
      <c r="NSA201" s="180"/>
      <c r="NSB201" s="75"/>
      <c r="NSC201" s="66"/>
      <c r="NSD201" s="180"/>
      <c r="NSE201" s="180"/>
      <c r="NSF201" s="180"/>
      <c r="NSG201" s="180"/>
      <c r="NSH201" s="180"/>
      <c r="NSI201" s="75"/>
      <c r="NSJ201" s="66"/>
      <c r="NSK201" s="180"/>
      <c r="NSL201" s="180"/>
      <c r="NSM201" s="180"/>
      <c r="NSN201" s="180"/>
      <c r="NSO201" s="180"/>
      <c r="NSP201" s="75"/>
      <c r="NSQ201" s="66"/>
      <c r="NSR201" s="180"/>
      <c r="NSS201" s="180"/>
      <c r="NST201" s="180"/>
      <c r="NSU201" s="180"/>
      <c r="NSV201" s="180"/>
      <c r="NSW201" s="75"/>
      <c r="NSX201" s="66"/>
      <c r="NSY201" s="180"/>
      <c r="NSZ201" s="180"/>
      <c r="NTA201" s="180"/>
      <c r="NTB201" s="180"/>
      <c r="NTC201" s="180"/>
      <c r="NTD201" s="75"/>
      <c r="NTE201" s="66"/>
      <c r="NTF201" s="180"/>
      <c r="NTG201" s="180"/>
      <c r="NTH201" s="180"/>
      <c r="NTI201" s="180"/>
      <c r="NTJ201" s="180"/>
      <c r="NTK201" s="75"/>
      <c r="NTL201" s="66"/>
      <c r="NTM201" s="180"/>
      <c r="NTN201" s="180"/>
      <c r="NTO201" s="180"/>
      <c r="NTP201" s="180"/>
      <c r="NTQ201" s="180"/>
      <c r="NTR201" s="75"/>
      <c r="NTS201" s="66"/>
      <c r="NTT201" s="180"/>
      <c r="NTU201" s="180"/>
      <c r="NTV201" s="180"/>
      <c r="NTW201" s="180"/>
      <c r="NTX201" s="180"/>
      <c r="NTY201" s="75"/>
      <c r="NTZ201" s="66"/>
      <c r="NUA201" s="180"/>
      <c r="NUB201" s="180"/>
      <c r="NUC201" s="180"/>
      <c r="NUD201" s="180"/>
      <c r="NUE201" s="180"/>
      <c r="NUF201" s="75"/>
      <c r="NUG201" s="66"/>
      <c r="NUH201" s="180"/>
      <c r="NUI201" s="180"/>
      <c r="NUJ201" s="180"/>
      <c r="NUK201" s="180"/>
      <c r="NUL201" s="180"/>
      <c r="NUM201" s="75"/>
      <c r="NUN201" s="66"/>
      <c r="NUO201" s="180"/>
      <c r="NUP201" s="180"/>
      <c r="NUQ201" s="180"/>
      <c r="NUR201" s="180"/>
      <c r="NUS201" s="180"/>
      <c r="NUT201" s="75"/>
      <c r="NUU201" s="66"/>
      <c r="NUV201" s="180"/>
      <c r="NUW201" s="180"/>
      <c r="NUX201" s="180"/>
      <c r="NUY201" s="180"/>
      <c r="NUZ201" s="180"/>
      <c r="NVA201" s="75"/>
      <c r="NVB201" s="66"/>
      <c r="NVC201" s="180"/>
      <c r="NVD201" s="180"/>
      <c r="NVE201" s="180"/>
      <c r="NVF201" s="180"/>
      <c r="NVG201" s="180"/>
      <c r="NVH201" s="75"/>
      <c r="NVI201" s="66"/>
      <c r="NVJ201" s="180"/>
      <c r="NVK201" s="180"/>
      <c r="NVL201" s="180"/>
      <c r="NVM201" s="180"/>
      <c r="NVN201" s="180"/>
      <c r="NVO201" s="75"/>
      <c r="NVP201" s="66"/>
      <c r="NVQ201" s="180"/>
      <c r="NVR201" s="180"/>
      <c r="NVS201" s="180"/>
      <c r="NVT201" s="180"/>
      <c r="NVU201" s="180"/>
      <c r="NVV201" s="75"/>
      <c r="NVW201" s="66"/>
      <c r="NVX201" s="180"/>
      <c r="NVY201" s="180"/>
      <c r="NVZ201" s="180"/>
      <c r="NWA201" s="180"/>
      <c r="NWB201" s="180"/>
      <c r="NWC201" s="75"/>
      <c r="NWD201" s="66"/>
      <c r="NWE201" s="180"/>
      <c r="NWF201" s="180"/>
      <c r="NWG201" s="180"/>
      <c r="NWH201" s="180"/>
      <c r="NWI201" s="180"/>
      <c r="NWJ201" s="75"/>
      <c r="NWK201" s="66"/>
      <c r="NWL201" s="180"/>
      <c r="NWM201" s="180"/>
      <c r="NWN201" s="180"/>
      <c r="NWO201" s="180"/>
      <c r="NWP201" s="180"/>
      <c r="NWQ201" s="75"/>
      <c r="NWR201" s="66"/>
      <c r="NWS201" s="180"/>
      <c r="NWT201" s="180"/>
      <c r="NWU201" s="180"/>
      <c r="NWV201" s="180"/>
      <c r="NWW201" s="180"/>
      <c r="NWX201" s="75"/>
      <c r="NWY201" s="66"/>
      <c r="NWZ201" s="180"/>
      <c r="NXA201" s="180"/>
      <c r="NXB201" s="180"/>
      <c r="NXC201" s="180"/>
      <c r="NXD201" s="180"/>
      <c r="NXE201" s="75"/>
      <c r="NXF201" s="66"/>
      <c r="NXG201" s="180"/>
      <c r="NXH201" s="180"/>
      <c r="NXI201" s="180"/>
      <c r="NXJ201" s="180"/>
      <c r="NXK201" s="180"/>
      <c r="NXL201" s="75"/>
      <c r="NXM201" s="66"/>
      <c r="NXN201" s="180"/>
      <c r="NXO201" s="180"/>
      <c r="NXP201" s="180"/>
      <c r="NXQ201" s="180"/>
      <c r="NXR201" s="180"/>
      <c r="NXS201" s="75"/>
      <c r="NXT201" s="66"/>
      <c r="NXU201" s="180"/>
      <c r="NXV201" s="180"/>
      <c r="NXW201" s="180"/>
      <c r="NXX201" s="180"/>
      <c r="NXY201" s="180"/>
      <c r="NXZ201" s="75"/>
      <c r="NYA201" s="66"/>
      <c r="NYB201" s="180"/>
      <c r="NYC201" s="180"/>
      <c r="NYD201" s="180"/>
      <c r="NYE201" s="180"/>
      <c r="NYF201" s="180"/>
      <c r="NYG201" s="75"/>
      <c r="NYH201" s="66"/>
      <c r="NYI201" s="180"/>
      <c r="NYJ201" s="180"/>
      <c r="NYK201" s="180"/>
      <c r="NYL201" s="180"/>
      <c r="NYM201" s="180"/>
      <c r="NYN201" s="75"/>
      <c r="NYO201" s="66"/>
      <c r="NYP201" s="180"/>
      <c r="NYQ201" s="180"/>
      <c r="NYR201" s="180"/>
      <c r="NYS201" s="180"/>
      <c r="NYT201" s="180"/>
      <c r="NYU201" s="75"/>
      <c r="NYV201" s="66"/>
      <c r="NYW201" s="180"/>
      <c r="NYX201" s="180"/>
      <c r="NYY201" s="180"/>
      <c r="NYZ201" s="180"/>
      <c r="NZA201" s="180"/>
      <c r="NZB201" s="75"/>
      <c r="NZC201" s="66"/>
      <c r="NZD201" s="180"/>
      <c r="NZE201" s="180"/>
      <c r="NZF201" s="180"/>
      <c r="NZG201" s="180"/>
      <c r="NZH201" s="180"/>
      <c r="NZI201" s="75"/>
      <c r="NZJ201" s="66"/>
      <c r="NZK201" s="180"/>
      <c r="NZL201" s="180"/>
      <c r="NZM201" s="180"/>
      <c r="NZN201" s="180"/>
      <c r="NZO201" s="180"/>
      <c r="NZP201" s="75"/>
      <c r="NZQ201" s="66"/>
      <c r="NZR201" s="180"/>
      <c r="NZS201" s="180"/>
      <c r="NZT201" s="180"/>
      <c r="NZU201" s="180"/>
      <c r="NZV201" s="180"/>
      <c r="NZW201" s="75"/>
      <c r="NZX201" s="66"/>
      <c r="NZY201" s="180"/>
      <c r="NZZ201" s="180"/>
      <c r="OAA201" s="180"/>
      <c r="OAB201" s="180"/>
      <c r="OAC201" s="180"/>
      <c r="OAD201" s="75"/>
      <c r="OAE201" s="66"/>
      <c r="OAF201" s="180"/>
      <c r="OAG201" s="180"/>
      <c r="OAH201" s="180"/>
      <c r="OAI201" s="180"/>
      <c r="OAJ201" s="180"/>
      <c r="OAK201" s="75"/>
      <c r="OAL201" s="66"/>
      <c r="OAM201" s="180"/>
      <c r="OAN201" s="180"/>
      <c r="OAO201" s="180"/>
      <c r="OAP201" s="180"/>
      <c r="OAQ201" s="180"/>
      <c r="OAR201" s="75"/>
      <c r="OAS201" s="66"/>
      <c r="OAT201" s="180"/>
      <c r="OAU201" s="180"/>
      <c r="OAV201" s="180"/>
      <c r="OAW201" s="180"/>
      <c r="OAX201" s="180"/>
      <c r="OAY201" s="75"/>
      <c r="OAZ201" s="66"/>
      <c r="OBA201" s="180"/>
      <c r="OBB201" s="180"/>
      <c r="OBC201" s="180"/>
      <c r="OBD201" s="180"/>
      <c r="OBE201" s="180"/>
      <c r="OBF201" s="75"/>
      <c r="OBG201" s="66"/>
      <c r="OBH201" s="180"/>
      <c r="OBI201" s="180"/>
      <c r="OBJ201" s="180"/>
      <c r="OBK201" s="180"/>
      <c r="OBL201" s="180"/>
      <c r="OBM201" s="75"/>
      <c r="OBN201" s="66"/>
      <c r="OBO201" s="180"/>
      <c r="OBP201" s="180"/>
      <c r="OBQ201" s="180"/>
      <c r="OBR201" s="180"/>
      <c r="OBS201" s="180"/>
      <c r="OBT201" s="75"/>
      <c r="OBU201" s="66"/>
      <c r="OBV201" s="180"/>
      <c r="OBW201" s="180"/>
      <c r="OBX201" s="180"/>
      <c r="OBY201" s="180"/>
      <c r="OBZ201" s="180"/>
      <c r="OCA201" s="75"/>
      <c r="OCB201" s="66"/>
      <c r="OCC201" s="180"/>
      <c r="OCD201" s="180"/>
      <c r="OCE201" s="180"/>
      <c r="OCF201" s="180"/>
      <c r="OCG201" s="180"/>
      <c r="OCH201" s="75"/>
      <c r="OCI201" s="66"/>
      <c r="OCJ201" s="180"/>
      <c r="OCK201" s="180"/>
      <c r="OCL201" s="180"/>
      <c r="OCM201" s="180"/>
      <c r="OCN201" s="180"/>
      <c r="OCO201" s="75"/>
      <c r="OCP201" s="66"/>
      <c r="OCQ201" s="180"/>
      <c r="OCR201" s="180"/>
      <c r="OCS201" s="180"/>
      <c r="OCT201" s="180"/>
      <c r="OCU201" s="180"/>
      <c r="OCV201" s="75"/>
      <c r="OCW201" s="66"/>
      <c r="OCX201" s="180"/>
      <c r="OCY201" s="180"/>
      <c r="OCZ201" s="180"/>
      <c r="ODA201" s="180"/>
      <c r="ODB201" s="180"/>
      <c r="ODC201" s="75"/>
      <c r="ODD201" s="66"/>
      <c r="ODE201" s="180"/>
      <c r="ODF201" s="180"/>
      <c r="ODG201" s="180"/>
      <c r="ODH201" s="180"/>
      <c r="ODI201" s="180"/>
      <c r="ODJ201" s="75"/>
      <c r="ODK201" s="66"/>
      <c r="ODL201" s="180"/>
      <c r="ODM201" s="180"/>
      <c r="ODN201" s="180"/>
      <c r="ODO201" s="180"/>
      <c r="ODP201" s="180"/>
      <c r="ODQ201" s="75"/>
      <c r="ODR201" s="66"/>
      <c r="ODS201" s="180"/>
      <c r="ODT201" s="180"/>
      <c r="ODU201" s="180"/>
      <c r="ODV201" s="180"/>
      <c r="ODW201" s="180"/>
      <c r="ODX201" s="75"/>
      <c r="ODY201" s="66"/>
      <c r="ODZ201" s="180"/>
      <c r="OEA201" s="180"/>
      <c r="OEB201" s="180"/>
      <c r="OEC201" s="180"/>
      <c r="OED201" s="180"/>
      <c r="OEE201" s="75"/>
      <c r="OEF201" s="66"/>
      <c r="OEG201" s="180"/>
      <c r="OEH201" s="180"/>
      <c r="OEI201" s="180"/>
      <c r="OEJ201" s="180"/>
      <c r="OEK201" s="180"/>
      <c r="OEL201" s="75"/>
      <c r="OEM201" s="66"/>
      <c r="OEN201" s="180"/>
      <c r="OEO201" s="180"/>
      <c r="OEP201" s="180"/>
      <c r="OEQ201" s="180"/>
      <c r="OER201" s="180"/>
      <c r="OES201" s="75"/>
      <c r="OET201" s="66"/>
      <c r="OEU201" s="180"/>
      <c r="OEV201" s="180"/>
      <c r="OEW201" s="180"/>
      <c r="OEX201" s="180"/>
      <c r="OEY201" s="180"/>
      <c r="OEZ201" s="75"/>
      <c r="OFA201" s="66"/>
      <c r="OFB201" s="180"/>
      <c r="OFC201" s="180"/>
      <c r="OFD201" s="180"/>
      <c r="OFE201" s="180"/>
      <c r="OFF201" s="180"/>
      <c r="OFG201" s="75"/>
      <c r="OFH201" s="66"/>
      <c r="OFI201" s="180"/>
      <c r="OFJ201" s="180"/>
      <c r="OFK201" s="180"/>
      <c r="OFL201" s="180"/>
      <c r="OFM201" s="180"/>
      <c r="OFN201" s="75"/>
      <c r="OFO201" s="66"/>
      <c r="OFP201" s="180"/>
      <c r="OFQ201" s="180"/>
      <c r="OFR201" s="180"/>
      <c r="OFS201" s="180"/>
      <c r="OFT201" s="180"/>
      <c r="OFU201" s="75"/>
      <c r="OFV201" s="66"/>
      <c r="OFW201" s="180"/>
      <c r="OFX201" s="180"/>
      <c r="OFY201" s="180"/>
      <c r="OFZ201" s="180"/>
      <c r="OGA201" s="180"/>
      <c r="OGB201" s="75"/>
      <c r="OGC201" s="66"/>
      <c r="OGD201" s="180"/>
      <c r="OGE201" s="180"/>
      <c r="OGF201" s="180"/>
      <c r="OGG201" s="180"/>
      <c r="OGH201" s="180"/>
      <c r="OGI201" s="75"/>
      <c r="OGJ201" s="66"/>
      <c r="OGK201" s="180"/>
      <c r="OGL201" s="180"/>
      <c r="OGM201" s="180"/>
      <c r="OGN201" s="180"/>
      <c r="OGO201" s="180"/>
      <c r="OGP201" s="75"/>
      <c r="OGQ201" s="66"/>
      <c r="OGR201" s="180"/>
      <c r="OGS201" s="180"/>
      <c r="OGT201" s="180"/>
      <c r="OGU201" s="180"/>
      <c r="OGV201" s="180"/>
      <c r="OGW201" s="75"/>
      <c r="OGX201" s="66"/>
      <c r="OGY201" s="180"/>
      <c r="OGZ201" s="180"/>
      <c r="OHA201" s="180"/>
      <c r="OHB201" s="180"/>
      <c r="OHC201" s="180"/>
      <c r="OHD201" s="75"/>
      <c r="OHE201" s="66"/>
      <c r="OHF201" s="180"/>
      <c r="OHG201" s="180"/>
      <c r="OHH201" s="180"/>
      <c r="OHI201" s="180"/>
      <c r="OHJ201" s="180"/>
      <c r="OHK201" s="75"/>
      <c r="OHL201" s="66"/>
      <c r="OHM201" s="180"/>
      <c r="OHN201" s="180"/>
      <c r="OHO201" s="180"/>
      <c r="OHP201" s="180"/>
      <c r="OHQ201" s="180"/>
      <c r="OHR201" s="75"/>
      <c r="OHS201" s="66"/>
      <c r="OHT201" s="180"/>
      <c r="OHU201" s="180"/>
      <c r="OHV201" s="180"/>
      <c r="OHW201" s="180"/>
      <c r="OHX201" s="180"/>
      <c r="OHY201" s="75"/>
      <c r="OHZ201" s="66"/>
      <c r="OIA201" s="180"/>
      <c r="OIB201" s="180"/>
      <c r="OIC201" s="180"/>
      <c r="OID201" s="180"/>
      <c r="OIE201" s="180"/>
      <c r="OIF201" s="75"/>
      <c r="OIG201" s="66"/>
      <c r="OIH201" s="180"/>
      <c r="OII201" s="180"/>
      <c r="OIJ201" s="180"/>
      <c r="OIK201" s="180"/>
      <c r="OIL201" s="180"/>
      <c r="OIM201" s="75"/>
      <c r="OIN201" s="66"/>
      <c r="OIO201" s="180"/>
      <c r="OIP201" s="180"/>
      <c r="OIQ201" s="180"/>
      <c r="OIR201" s="180"/>
      <c r="OIS201" s="180"/>
      <c r="OIT201" s="75"/>
      <c r="OIU201" s="66"/>
      <c r="OIV201" s="180"/>
      <c r="OIW201" s="180"/>
      <c r="OIX201" s="180"/>
      <c r="OIY201" s="180"/>
      <c r="OIZ201" s="180"/>
      <c r="OJA201" s="75"/>
      <c r="OJB201" s="66"/>
      <c r="OJC201" s="180"/>
      <c r="OJD201" s="180"/>
      <c r="OJE201" s="180"/>
      <c r="OJF201" s="180"/>
      <c r="OJG201" s="180"/>
      <c r="OJH201" s="75"/>
      <c r="OJI201" s="66"/>
      <c r="OJJ201" s="180"/>
      <c r="OJK201" s="180"/>
      <c r="OJL201" s="180"/>
      <c r="OJM201" s="180"/>
      <c r="OJN201" s="180"/>
      <c r="OJO201" s="75"/>
      <c r="OJP201" s="66"/>
      <c r="OJQ201" s="180"/>
      <c r="OJR201" s="180"/>
      <c r="OJS201" s="180"/>
      <c r="OJT201" s="180"/>
      <c r="OJU201" s="180"/>
      <c r="OJV201" s="75"/>
      <c r="OJW201" s="66"/>
      <c r="OJX201" s="180"/>
      <c r="OJY201" s="180"/>
      <c r="OJZ201" s="180"/>
      <c r="OKA201" s="180"/>
      <c r="OKB201" s="180"/>
      <c r="OKC201" s="75"/>
      <c r="OKD201" s="66"/>
      <c r="OKE201" s="180"/>
      <c r="OKF201" s="180"/>
      <c r="OKG201" s="180"/>
      <c r="OKH201" s="180"/>
      <c r="OKI201" s="180"/>
      <c r="OKJ201" s="75"/>
      <c r="OKK201" s="66"/>
      <c r="OKL201" s="180"/>
      <c r="OKM201" s="180"/>
      <c r="OKN201" s="180"/>
      <c r="OKO201" s="180"/>
      <c r="OKP201" s="180"/>
      <c r="OKQ201" s="75"/>
      <c r="OKR201" s="66"/>
      <c r="OKS201" s="180"/>
      <c r="OKT201" s="180"/>
      <c r="OKU201" s="180"/>
      <c r="OKV201" s="180"/>
      <c r="OKW201" s="180"/>
      <c r="OKX201" s="75"/>
      <c r="OKY201" s="66"/>
      <c r="OKZ201" s="180"/>
      <c r="OLA201" s="180"/>
      <c r="OLB201" s="180"/>
      <c r="OLC201" s="180"/>
      <c r="OLD201" s="180"/>
      <c r="OLE201" s="75"/>
      <c r="OLF201" s="66"/>
      <c r="OLG201" s="180"/>
      <c r="OLH201" s="180"/>
      <c r="OLI201" s="180"/>
      <c r="OLJ201" s="180"/>
      <c r="OLK201" s="180"/>
      <c r="OLL201" s="75"/>
      <c r="OLM201" s="66"/>
      <c r="OLN201" s="180"/>
      <c r="OLO201" s="180"/>
      <c r="OLP201" s="180"/>
      <c r="OLQ201" s="180"/>
      <c r="OLR201" s="180"/>
      <c r="OLS201" s="75"/>
      <c r="OLT201" s="66"/>
      <c r="OLU201" s="180"/>
      <c r="OLV201" s="180"/>
      <c r="OLW201" s="180"/>
      <c r="OLX201" s="180"/>
      <c r="OLY201" s="180"/>
      <c r="OLZ201" s="75"/>
      <c r="OMA201" s="66"/>
      <c r="OMB201" s="180"/>
      <c r="OMC201" s="180"/>
      <c r="OMD201" s="180"/>
      <c r="OME201" s="180"/>
      <c r="OMF201" s="180"/>
      <c r="OMG201" s="75"/>
      <c r="OMH201" s="66"/>
      <c r="OMI201" s="180"/>
      <c r="OMJ201" s="180"/>
      <c r="OMK201" s="180"/>
      <c r="OML201" s="180"/>
      <c r="OMM201" s="180"/>
      <c r="OMN201" s="75"/>
      <c r="OMO201" s="66"/>
      <c r="OMP201" s="180"/>
      <c r="OMQ201" s="180"/>
      <c r="OMR201" s="180"/>
      <c r="OMS201" s="180"/>
      <c r="OMT201" s="180"/>
      <c r="OMU201" s="75"/>
      <c r="OMV201" s="66"/>
      <c r="OMW201" s="180"/>
      <c r="OMX201" s="180"/>
      <c r="OMY201" s="180"/>
      <c r="OMZ201" s="180"/>
      <c r="ONA201" s="180"/>
      <c r="ONB201" s="75"/>
      <c r="ONC201" s="66"/>
      <c r="OND201" s="180"/>
      <c r="ONE201" s="180"/>
      <c r="ONF201" s="180"/>
      <c r="ONG201" s="180"/>
      <c r="ONH201" s="180"/>
      <c r="ONI201" s="75"/>
      <c r="ONJ201" s="66"/>
      <c r="ONK201" s="180"/>
      <c r="ONL201" s="180"/>
      <c r="ONM201" s="180"/>
      <c r="ONN201" s="180"/>
      <c r="ONO201" s="180"/>
      <c r="ONP201" s="75"/>
      <c r="ONQ201" s="66"/>
      <c r="ONR201" s="180"/>
      <c r="ONS201" s="180"/>
      <c r="ONT201" s="180"/>
      <c r="ONU201" s="180"/>
      <c r="ONV201" s="180"/>
      <c r="ONW201" s="75"/>
      <c r="ONX201" s="66"/>
      <c r="ONY201" s="180"/>
      <c r="ONZ201" s="180"/>
      <c r="OOA201" s="180"/>
      <c r="OOB201" s="180"/>
      <c r="OOC201" s="180"/>
      <c r="OOD201" s="75"/>
      <c r="OOE201" s="66"/>
      <c r="OOF201" s="180"/>
      <c r="OOG201" s="180"/>
      <c r="OOH201" s="180"/>
      <c r="OOI201" s="180"/>
      <c r="OOJ201" s="180"/>
      <c r="OOK201" s="75"/>
      <c r="OOL201" s="66"/>
      <c r="OOM201" s="180"/>
      <c r="OON201" s="180"/>
      <c r="OOO201" s="180"/>
      <c r="OOP201" s="180"/>
      <c r="OOQ201" s="180"/>
      <c r="OOR201" s="75"/>
      <c r="OOS201" s="66"/>
      <c r="OOT201" s="180"/>
      <c r="OOU201" s="180"/>
      <c r="OOV201" s="180"/>
      <c r="OOW201" s="180"/>
      <c r="OOX201" s="180"/>
      <c r="OOY201" s="75"/>
      <c r="OOZ201" s="66"/>
      <c r="OPA201" s="180"/>
      <c r="OPB201" s="180"/>
      <c r="OPC201" s="180"/>
      <c r="OPD201" s="180"/>
      <c r="OPE201" s="180"/>
      <c r="OPF201" s="75"/>
      <c r="OPG201" s="66"/>
      <c r="OPH201" s="180"/>
      <c r="OPI201" s="180"/>
      <c r="OPJ201" s="180"/>
      <c r="OPK201" s="180"/>
      <c r="OPL201" s="180"/>
      <c r="OPM201" s="75"/>
      <c r="OPN201" s="66"/>
      <c r="OPO201" s="180"/>
      <c r="OPP201" s="180"/>
      <c r="OPQ201" s="180"/>
      <c r="OPR201" s="180"/>
      <c r="OPS201" s="180"/>
      <c r="OPT201" s="75"/>
      <c r="OPU201" s="66"/>
      <c r="OPV201" s="180"/>
      <c r="OPW201" s="180"/>
      <c r="OPX201" s="180"/>
      <c r="OPY201" s="180"/>
      <c r="OPZ201" s="180"/>
      <c r="OQA201" s="75"/>
      <c r="OQB201" s="66"/>
      <c r="OQC201" s="180"/>
      <c r="OQD201" s="180"/>
      <c r="OQE201" s="180"/>
      <c r="OQF201" s="180"/>
      <c r="OQG201" s="180"/>
      <c r="OQH201" s="75"/>
      <c r="OQI201" s="66"/>
      <c r="OQJ201" s="180"/>
      <c r="OQK201" s="180"/>
      <c r="OQL201" s="180"/>
      <c r="OQM201" s="180"/>
      <c r="OQN201" s="180"/>
      <c r="OQO201" s="75"/>
      <c r="OQP201" s="66"/>
      <c r="OQQ201" s="180"/>
      <c r="OQR201" s="180"/>
      <c r="OQS201" s="180"/>
      <c r="OQT201" s="180"/>
      <c r="OQU201" s="180"/>
      <c r="OQV201" s="75"/>
      <c r="OQW201" s="66"/>
      <c r="OQX201" s="180"/>
      <c r="OQY201" s="180"/>
      <c r="OQZ201" s="180"/>
      <c r="ORA201" s="180"/>
      <c r="ORB201" s="180"/>
      <c r="ORC201" s="75"/>
      <c r="ORD201" s="66"/>
      <c r="ORE201" s="180"/>
      <c r="ORF201" s="180"/>
      <c r="ORG201" s="180"/>
      <c r="ORH201" s="180"/>
      <c r="ORI201" s="180"/>
      <c r="ORJ201" s="75"/>
      <c r="ORK201" s="66"/>
      <c r="ORL201" s="180"/>
      <c r="ORM201" s="180"/>
      <c r="ORN201" s="180"/>
      <c r="ORO201" s="180"/>
      <c r="ORP201" s="180"/>
      <c r="ORQ201" s="75"/>
      <c r="ORR201" s="66"/>
      <c r="ORS201" s="180"/>
      <c r="ORT201" s="180"/>
      <c r="ORU201" s="180"/>
      <c r="ORV201" s="180"/>
      <c r="ORW201" s="180"/>
      <c r="ORX201" s="75"/>
      <c r="ORY201" s="66"/>
      <c r="ORZ201" s="180"/>
      <c r="OSA201" s="180"/>
      <c r="OSB201" s="180"/>
      <c r="OSC201" s="180"/>
      <c r="OSD201" s="180"/>
      <c r="OSE201" s="75"/>
      <c r="OSF201" s="66"/>
      <c r="OSG201" s="180"/>
      <c r="OSH201" s="180"/>
      <c r="OSI201" s="180"/>
      <c r="OSJ201" s="180"/>
      <c r="OSK201" s="180"/>
      <c r="OSL201" s="75"/>
      <c r="OSM201" s="66"/>
      <c r="OSN201" s="180"/>
      <c r="OSO201" s="180"/>
      <c r="OSP201" s="180"/>
      <c r="OSQ201" s="180"/>
      <c r="OSR201" s="180"/>
      <c r="OSS201" s="75"/>
      <c r="OST201" s="66"/>
      <c r="OSU201" s="180"/>
      <c r="OSV201" s="180"/>
      <c r="OSW201" s="180"/>
      <c r="OSX201" s="180"/>
      <c r="OSY201" s="180"/>
      <c r="OSZ201" s="75"/>
      <c r="OTA201" s="66"/>
      <c r="OTB201" s="180"/>
      <c r="OTC201" s="180"/>
      <c r="OTD201" s="180"/>
      <c r="OTE201" s="180"/>
      <c r="OTF201" s="180"/>
      <c r="OTG201" s="75"/>
      <c r="OTH201" s="66"/>
      <c r="OTI201" s="180"/>
      <c r="OTJ201" s="180"/>
      <c r="OTK201" s="180"/>
      <c r="OTL201" s="180"/>
      <c r="OTM201" s="180"/>
      <c r="OTN201" s="75"/>
      <c r="OTO201" s="66"/>
      <c r="OTP201" s="180"/>
      <c r="OTQ201" s="180"/>
      <c r="OTR201" s="180"/>
      <c r="OTS201" s="180"/>
      <c r="OTT201" s="180"/>
      <c r="OTU201" s="75"/>
      <c r="OTV201" s="66"/>
      <c r="OTW201" s="180"/>
      <c r="OTX201" s="180"/>
      <c r="OTY201" s="180"/>
      <c r="OTZ201" s="180"/>
      <c r="OUA201" s="180"/>
      <c r="OUB201" s="75"/>
      <c r="OUC201" s="66"/>
      <c r="OUD201" s="180"/>
      <c r="OUE201" s="180"/>
      <c r="OUF201" s="180"/>
      <c r="OUG201" s="180"/>
      <c r="OUH201" s="180"/>
      <c r="OUI201" s="75"/>
      <c r="OUJ201" s="66"/>
      <c r="OUK201" s="180"/>
      <c r="OUL201" s="180"/>
      <c r="OUM201" s="180"/>
      <c r="OUN201" s="180"/>
      <c r="OUO201" s="180"/>
      <c r="OUP201" s="75"/>
      <c r="OUQ201" s="66"/>
      <c r="OUR201" s="180"/>
      <c r="OUS201" s="180"/>
      <c r="OUT201" s="180"/>
      <c r="OUU201" s="180"/>
      <c r="OUV201" s="180"/>
      <c r="OUW201" s="75"/>
      <c r="OUX201" s="66"/>
      <c r="OUY201" s="180"/>
      <c r="OUZ201" s="180"/>
      <c r="OVA201" s="180"/>
      <c r="OVB201" s="180"/>
      <c r="OVC201" s="180"/>
      <c r="OVD201" s="75"/>
      <c r="OVE201" s="66"/>
      <c r="OVF201" s="180"/>
      <c r="OVG201" s="180"/>
      <c r="OVH201" s="180"/>
      <c r="OVI201" s="180"/>
      <c r="OVJ201" s="180"/>
      <c r="OVK201" s="75"/>
      <c r="OVL201" s="66"/>
      <c r="OVM201" s="180"/>
      <c r="OVN201" s="180"/>
      <c r="OVO201" s="180"/>
      <c r="OVP201" s="180"/>
      <c r="OVQ201" s="180"/>
      <c r="OVR201" s="75"/>
      <c r="OVS201" s="66"/>
      <c r="OVT201" s="180"/>
      <c r="OVU201" s="180"/>
      <c r="OVV201" s="180"/>
      <c r="OVW201" s="180"/>
      <c r="OVX201" s="180"/>
      <c r="OVY201" s="75"/>
      <c r="OVZ201" s="66"/>
      <c r="OWA201" s="180"/>
      <c r="OWB201" s="180"/>
      <c r="OWC201" s="180"/>
      <c r="OWD201" s="180"/>
      <c r="OWE201" s="180"/>
      <c r="OWF201" s="75"/>
      <c r="OWG201" s="66"/>
      <c r="OWH201" s="180"/>
      <c r="OWI201" s="180"/>
      <c r="OWJ201" s="180"/>
      <c r="OWK201" s="180"/>
      <c r="OWL201" s="180"/>
      <c r="OWM201" s="75"/>
      <c r="OWN201" s="66"/>
      <c r="OWO201" s="180"/>
      <c r="OWP201" s="180"/>
      <c r="OWQ201" s="180"/>
      <c r="OWR201" s="180"/>
      <c r="OWS201" s="180"/>
      <c r="OWT201" s="75"/>
      <c r="OWU201" s="66"/>
      <c r="OWV201" s="180"/>
      <c r="OWW201" s="180"/>
      <c r="OWX201" s="180"/>
      <c r="OWY201" s="180"/>
      <c r="OWZ201" s="180"/>
      <c r="OXA201" s="75"/>
      <c r="OXB201" s="66"/>
      <c r="OXC201" s="180"/>
      <c r="OXD201" s="180"/>
      <c r="OXE201" s="180"/>
      <c r="OXF201" s="180"/>
      <c r="OXG201" s="180"/>
      <c r="OXH201" s="75"/>
      <c r="OXI201" s="66"/>
      <c r="OXJ201" s="180"/>
      <c r="OXK201" s="180"/>
      <c r="OXL201" s="180"/>
      <c r="OXM201" s="180"/>
      <c r="OXN201" s="180"/>
      <c r="OXO201" s="75"/>
      <c r="OXP201" s="66"/>
      <c r="OXQ201" s="180"/>
      <c r="OXR201" s="180"/>
      <c r="OXS201" s="180"/>
      <c r="OXT201" s="180"/>
      <c r="OXU201" s="180"/>
      <c r="OXV201" s="75"/>
      <c r="OXW201" s="66"/>
      <c r="OXX201" s="180"/>
      <c r="OXY201" s="180"/>
      <c r="OXZ201" s="180"/>
      <c r="OYA201" s="180"/>
      <c r="OYB201" s="180"/>
      <c r="OYC201" s="75"/>
      <c r="OYD201" s="66"/>
      <c r="OYE201" s="180"/>
      <c r="OYF201" s="180"/>
      <c r="OYG201" s="180"/>
      <c r="OYH201" s="180"/>
      <c r="OYI201" s="180"/>
      <c r="OYJ201" s="75"/>
      <c r="OYK201" s="66"/>
      <c r="OYL201" s="180"/>
      <c r="OYM201" s="180"/>
      <c r="OYN201" s="180"/>
      <c r="OYO201" s="180"/>
      <c r="OYP201" s="180"/>
      <c r="OYQ201" s="75"/>
      <c r="OYR201" s="66"/>
      <c r="OYS201" s="180"/>
      <c r="OYT201" s="180"/>
      <c r="OYU201" s="180"/>
      <c r="OYV201" s="180"/>
      <c r="OYW201" s="180"/>
      <c r="OYX201" s="75"/>
      <c r="OYY201" s="66"/>
      <c r="OYZ201" s="180"/>
      <c r="OZA201" s="180"/>
      <c r="OZB201" s="180"/>
      <c r="OZC201" s="180"/>
      <c r="OZD201" s="180"/>
      <c r="OZE201" s="75"/>
      <c r="OZF201" s="66"/>
      <c r="OZG201" s="180"/>
      <c r="OZH201" s="180"/>
      <c r="OZI201" s="180"/>
      <c r="OZJ201" s="180"/>
      <c r="OZK201" s="180"/>
      <c r="OZL201" s="75"/>
      <c r="OZM201" s="66"/>
      <c r="OZN201" s="180"/>
      <c r="OZO201" s="180"/>
      <c r="OZP201" s="180"/>
      <c r="OZQ201" s="180"/>
      <c r="OZR201" s="180"/>
      <c r="OZS201" s="75"/>
      <c r="OZT201" s="66"/>
      <c r="OZU201" s="180"/>
      <c r="OZV201" s="180"/>
      <c r="OZW201" s="180"/>
      <c r="OZX201" s="180"/>
      <c r="OZY201" s="180"/>
      <c r="OZZ201" s="75"/>
      <c r="PAA201" s="66"/>
      <c r="PAB201" s="180"/>
      <c r="PAC201" s="180"/>
      <c r="PAD201" s="180"/>
      <c r="PAE201" s="180"/>
      <c r="PAF201" s="180"/>
      <c r="PAG201" s="75"/>
      <c r="PAH201" s="66"/>
      <c r="PAI201" s="180"/>
      <c r="PAJ201" s="180"/>
      <c r="PAK201" s="180"/>
      <c r="PAL201" s="180"/>
      <c r="PAM201" s="180"/>
      <c r="PAN201" s="75"/>
      <c r="PAO201" s="66"/>
      <c r="PAP201" s="180"/>
      <c r="PAQ201" s="180"/>
      <c r="PAR201" s="180"/>
      <c r="PAS201" s="180"/>
      <c r="PAT201" s="180"/>
      <c r="PAU201" s="75"/>
      <c r="PAV201" s="66"/>
      <c r="PAW201" s="180"/>
      <c r="PAX201" s="180"/>
      <c r="PAY201" s="180"/>
      <c r="PAZ201" s="180"/>
      <c r="PBA201" s="180"/>
      <c r="PBB201" s="75"/>
      <c r="PBC201" s="66"/>
      <c r="PBD201" s="180"/>
      <c r="PBE201" s="180"/>
      <c r="PBF201" s="180"/>
      <c r="PBG201" s="180"/>
      <c r="PBH201" s="180"/>
      <c r="PBI201" s="75"/>
      <c r="PBJ201" s="66"/>
      <c r="PBK201" s="180"/>
      <c r="PBL201" s="180"/>
      <c r="PBM201" s="180"/>
      <c r="PBN201" s="180"/>
      <c r="PBO201" s="180"/>
      <c r="PBP201" s="75"/>
      <c r="PBQ201" s="66"/>
      <c r="PBR201" s="180"/>
      <c r="PBS201" s="180"/>
      <c r="PBT201" s="180"/>
      <c r="PBU201" s="180"/>
      <c r="PBV201" s="180"/>
      <c r="PBW201" s="75"/>
      <c r="PBX201" s="66"/>
      <c r="PBY201" s="180"/>
      <c r="PBZ201" s="180"/>
      <c r="PCA201" s="180"/>
      <c r="PCB201" s="180"/>
      <c r="PCC201" s="180"/>
      <c r="PCD201" s="75"/>
      <c r="PCE201" s="66"/>
      <c r="PCF201" s="180"/>
      <c r="PCG201" s="180"/>
      <c r="PCH201" s="180"/>
      <c r="PCI201" s="180"/>
      <c r="PCJ201" s="180"/>
      <c r="PCK201" s="75"/>
      <c r="PCL201" s="66"/>
      <c r="PCM201" s="180"/>
      <c r="PCN201" s="180"/>
      <c r="PCO201" s="180"/>
      <c r="PCP201" s="180"/>
      <c r="PCQ201" s="180"/>
      <c r="PCR201" s="75"/>
      <c r="PCS201" s="66"/>
      <c r="PCT201" s="180"/>
      <c r="PCU201" s="180"/>
      <c r="PCV201" s="180"/>
      <c r="PCW201" s="180"/>
      <c r="PCX201" s="180"/>
      <c r="PCY201" s="75"/>
      <c r="PCZ201" s="66"/>
      <c r="PDA201" s="180"/>
      <c r="PDB201" s="180"/>
      <c r="PDC201" s="180"/>
      <c r="PDD201" s="180"/>
      <c r="PDE201" s="180"/>
      <c r="PDF201" s="75"/>
      <c r="PDG201" s="66"/>
      <c r="PDH201" s="180"/>
      <c r="PDI201" s="180"/>
      <c r="PDJ201" s="180"/>
      <c r="PDK201" s="180"/>
      <c r="PDL201" s="180"/>
      <c r="PDM201" s="75"/>
      <c r="PDN201" s="66"/>
      <c r="PDO201" s="180"/>
      <c r="PDP201" s="180"/>
      <c r="PDQ201" s="180"/>
      <c r="PDR201" s="180"/>
      <c r="PDS201" s="180"/>
      <c r="PDT201" s="75"/>
      <c r="PDU201" s="66"/>
      <c r="PDV201" s="180"/>
      <c r="PDW201" s="180"/>
      <c r="PDX201" s="180"/>
      <c r="PDY201" s="180"/>
      <c r="PDZ201" s="180"/>
      <c r="PEA201" s="75"/>
      <c r="PEB201" s="66"/>
      <c r="PEC201" s="180"/>
      <c r="PED201" s="180"/>
      <c r="PEE201" s="180"/>
      <c r="PEF201" s="180"/>
      <c r="PEG201" s="180"/>
      <c r="PEH201" s="75"/>
      <c r="PEI201" s="66"/>
      <c r="PEJ201" s="180"/>
      <c r="PEK201" s="180"/>
      <c r="PEL201" s="180"/>
      <c r="PEM201" s="180"/>
      <c r="PEN201" s="180"/>
      <c r="PEO201" s="75"/>
      <c r="PEP201" s="66"/>
      <c r="PEQ201" s="180"/>
      <c r="PER201" s="180"/>
      <c r="PES201" s="180"/>
      <c r="PET201" s="180"/>
      <c r="PEU201" s="180"/>
      <c r="PEV201" s="75"/>
      <c r="PEW201" s="66"/>
      <c r="PEX201" s="180"/>
      <c r="PEY201" s="180"/>
      <c r="PEZ201" s="180"/>
      <c r="PFA201" s="180"/>
      <c r="PFB201" s="180"/>
      <c r="PFC201" s="75"/>
      <c r="PFD201" s="66"/>
      <c r="PFE201" s="180"/>
      <c r="PFF201" s="180"/>
      <c r="PFG201" s="180"/>
      <c r="PFH201" s="180"/>
      <c r="PFI201" s="180"/>
      <c r="PFJ201" s="75"/>
      <c r="PFK201" s="66"/>
      <c r="PFL201" s="180"/>
      <c r="PFM201" s="180"/>
      <c r="PFN201" s="180"/>
      <c r="PFO201" s="180"/>
      <c r="PFP201" s="180"/>
      <c r="PFQ201" s="75"/>
      <c r="PFR201" s="66"/>
      <c r="PFS201" s="180"/>
      <c r="PFT201" s="180"/>
      <c r="PFU201" s="180"/>
      <c r="PFV201" s="180"/>
      <c r="PFW201" s="180"/>
      <c r="PFX201" s="75"/>
      <c r="PFY201" s="66"/>
      <c r="PFZ201" s="180"/>
      <c r="PGA201" s="180"/>
      <c r="PGB201" s="180"/>
      <c r="PGC201" s="180"/>
      <c r="PGD201" s="180"/>
      <c r="PGE201" s="75"/>
      <c r="PGF201" s="66"/>
      <c r="PGG201" s="180"/>
      <c r="PGH201" s="180"/>
      <c r="PGI201" s="180"/>
      <c r="PGJ201" s="180"/>
      <c r="PGK201" s="180"/>
      <c r="PGL201" s="75"/>
      <c r="PGM201" s="66"/>
      <c r="PGN201" s="180"/>
      <c r="PGO201" s="180"/>
      <c r="PGP201" s="180"/>
      <c r="PGQ201" s="180"/>
      <c r="PGR201" s="180"/>
      <c r="PGS201" s="75"/>
      <c r="PGT201" s="66"/>
      <c r="PGU201" s="180"/>
      <c r="PGV201" s="180"/>
      <c r="PGW201" s="180"/>
      <c r="PGX201" s="180"/>
      <c r="PGY201" s="180"/>
      <c r="PGZ201" s="75"/>
      <c r="PHA201" s="66"/>
      <c r="PHB201" s="180"/>
      <c r="PHC201" s="180"/>
      <c r="PHD201" s="180"/>
      <c r="PHE201" s="180"/>
      <c r="PHF201" s="180"/>
      <c r="PHG201" s="75"/>
      <c r="PHH201" s="66"/>
      <c r="PHI201" s="180"/>
      <c r="PHJ201" s="180"/>
      <c r="PHK201" s="180"/>
      <c r="PHL201" s="180"/>
      <c r="PHM201" s="180"/>
      <c r="PHN201" s="75"/>
      <c r="PHO201" s="66"/>
      <c r="PHP201" s="180"/>
      <c r="PHQ201" s="180"/>
      <c r="PHR201" s="180"/>
      <c r="PHS201" s="180"/>
      <c r="PHT201" s="180"/>
      <c r="PHU201" s="75"/>
      <c r="PHV201" s="66"/>
      <c r="PHW201" s="180"/>
      <c r="PHX201" s="180"/>
      <c r="PHY201" s="180"/>
      <c r="PHZ201" s="180"/>
      <c r="PIA201" s="180"/>
      <c r="PIB201" s="75"/>
      <c r="PIC201" s="66"/>
      <c r="PID201" s="180"/>
      <c r="PIE201" s="180"/>
      <c r="PIF201" s="180"/>
      <c r="PIG201" s="180"/>
      <c r="PIH201" s="180"/>
      <c r="PII201" s="75"/>
      <c r="PIJ201" s="66"/>
      <c r="PIK201" s="180"/>
      <c r="PIL201" s="180"/>
      <c r="PIM201" s="180"/>
      <c r="PIN201" s="180"/>
      <c r="PIO201" s="180"/>
      <c r="PIP201" s="75"/>
      <c r="PIQ201" s="66"/>
      <c r="PIR201" s="180"/>
      <c r="PIS201" s="180"/>
      <c r="PIT201" s="180"/>
      <c r="PIU201" s="180"/>
      <c r="PIV201" s="180"/>
      <c r="PIW201" s="75"/>
      <c r="PIX201" s="66"/>
      <c r="PIY201" s="180"/>
      <c r="PIZ201" s="180"/>
      <c r="PJA201" s="180"/>
      <c r="PJB201" s="180"/>
      <c r="PJC201" s="180"/>
      <c r="PJD201" s="75"/>
      <c r="PJE201" s="66"/>
      <c r="PJF201" s="180"/>
      <c r="PJG201" s="180"/>
      <c r="PJH201" s="180"/>
      <c r="PJI201" s="180"/>
      <c r="PJJ201" s="180"/>
      <c r="PJK201" s="75"/>
      <c r="PJL201" s="66"/>
      <c r="PJM201" s="180"/>
      <c r="PJN201" s="180"/>
      <c r="PJO201" s="180"/>
      <c r="PJP201" s="180"/>
      <c r="PJQ201" s="180"/>
      <c r="PJR201" s="75"/>
      <c r="PJS201" s="66"/>
      <c r="PJT201" s="180"/>
      <c r="PJU201" s="180"/>
      <c r="PJV201" s="180"/>
      <c r="PJW201" s="180"/>
      <c r="PJX201" s="180"/>
      <c r="PJY201" s="75"/>
      <c r="PJZ201" s="66"/>
      <c r="PKA201" s="180"/>
      <c r="PKB201" s="180"/>
      <c r="PKC201" s="180"/>
      <c r="PKD201" s="180"/>
      <c r="PKE201" s="180"/>
      <c r="PKF201" s="75"/>
      <c r="PKG201" s="66"/>
      <c r="PKH201" s="180"/>
      <c r="PKI201" s="180"/>
      <c r="PKJ201" s="180"/>
      <c r="PKK201" s="180"/>
      <c r="PKL201" s="180"/>
      <c r="PKM201" s="75"/>
      <c r="PKN201" s="66"/>
      <c r="PKO201" s="180"/>
      <c r="PKP201" s="180"/>
      <c r="PKQ201" s="180"/>
      <c r="PKR201" s="180"/>
      <c r="PKS201" s="180"/>
      <c r="PKT201" s="75"/>
      <c r="PKU201" s="66"/>
      <c r="PKV201" s="180"/>
      <c r="PKW201" s="180"/>
      <c r="PKX201" s="180"/>
      <c r="PKY201" s="180"/>
      <c r="PKZ201" s="180"/>
      <c r="PLA201" s="75"/>
      <c r="PLB201" s="66"/>
      <c r="PLC201" s="180"/>
      <c r="PLD201" s="180"/>
      <c r="PLE201" s="180"/>
      <c r="PLF201" s="180"/>
      <c r="PLG201" s="180"/>
      <c r="PLH201" s="75"/>
      <c r="PLI201" s="66"/>
      <c r="PLJ201" s="180"/>
      <c r="PLK201" s="180"/>
      <c r="PLL201" s="180"/>
      <c r="PLM201" s="180"/>
      <c r="PLN201" s="180"/>
      <c r="PLO201" s="75"/>
      <c r="PLP201" s="66"/>
      <c r="PLQ201" s="180"/>
      <c r="PLR201" s="180"/>
      <c r="PLS201" s="180"/>
      <c r="PLT201" s="180"/>
      <c r="PLU201" s="180"/>
      <c r="PLV201" s="75"/>
      <c r="PLW201" s="66"/>
      <c r="PLX201" s="180"/>
      <c r="PLY201" s="180"/>
      <c r="PLZ201" s="180"/>
      <c r="PMA201" s="180"/>
      <c r="PMB201" s="180"/>
      <c r="PMC201" s="75"/>
      <c r="PMD201" s="66"/>
      <c r="PME201" s="180"/>
      <c r="PMF201" s="180"/>
      <c r="PMG201" s="180"/>
      <c r="PMH201" s="180"/>
      <c r="PMI201" s="180"/>
      <c r="PMJ201" s="75"/>
      <c r="PMK201" s="66"/>
      <c r="PML201" s="180"/>
      <c r="PMM201" s="180"/>
      <c r="PMN201" s="180"/>
      <c r="PMO201" s="180"/>
      <c r="PMP201" s="180"/>
      <c r="PMQ201" s="75"/>
      <c r="PMR201" s="66"/>
      <c r="PMS201" s="180"/>
      <c r="PMT201" s="180"/>
      <c r="PMU201" s="180"/>
      <c r="PMV201" s="180"/>
      <c r="PMW201" s="180"/>
      <c r="PMX201" s="75"/>
      <c r="PMY201" s="66"/>
      <c r="PMZ201" s="180"/>
      <c r="PNA201" s="180"/>
      <c r="PNB201" s="180"/>
      <c r="PNC201" s="180"/>
      <c r="PND201" s="180"/>
      <c r="PNE201" s="75"/>
      <c r="PNF201" s="66"/>
      <c r="PNG201" s="180"/>
      <c r="PNH201" s="180"/>
      <c r="PNI201" s="180"/>
      <c r="PNJ201" s="180"/>
      <c r="PNK201" s="180"/>
      <c r="PNL201" s="75"/>
      <c r="PNM201" s="66"/>
      <c r="PNN201" s="180"/>
      <c r="PNO201" s="180"/>
      <c r="PNP201" s="180"/>
      <c r="PNQ201" s="180"/>
      <c r="PNR201" s="180"/>
      <c r="PNS201" s="75"/>
      <c r="PNT201" s="66"/>
      <c r="PNU201" s="180"/>
      <c r="PNV201" s="180"/>
      <c r="PNW201" s="180"/>
      <c r="PNX201" s="180"/>
      <c r="PNY201" s="180"/>
      <c r="PNZ201" s="75"/>
      <c r="POA201" s="66"/>
      <c r="POB201" s="180"/>
      <c r="POC201" s="180"/>
      <c r="POD201" s="180"/>
      <c r="POE201" s="180"/>
      <c r="POF201" s="180"/>
      <c r="POG201" s="75"/>
      <c r="POH201" s="66"/>
      <c r="POI201" s="180"/>
      <c r="POJ201" s="180"/>
      <c r="POK201" s="180"/>
      <c r="POL201" s="180"/>
      <c r="POM201" s="180"/>
      <c r="PON201" s="75"/>
      <c r="POO201" s="66"/>
      <c r="POP201" s="180"/>
      <c r="POQ201" s="180"/>
      <c r="POR201" s="180"/>
      <c r="POS201" s="180"/>
      <c r="POT201" s="180"/>
      <c r="POU201" s="75"/>
      <c r="POV201" s="66"/>
      <c r="POW201" s="180"/>
      <c r="POX201" s="180"/>
      <c r="POY201" s="180"/>
      <c r="POZ201" s="180"/>
      <c r="PPA201" s="180"/>
      <c r="PPB201" s="75"/>
      <c r="PPC201" s="66"/>
      <c r="PPD201" s="180"/>
      <c r="PPE201" s="180"/>
      <c r="PPF201" s="180"/>
      <c r="PPG201" s="180"/>
      <c r="PPH201" s="180"/>
      <c r="PPI201" s="75"/>
      <c r="PPJ201" s="66"/>
      <c r="PPK201" s="180"/>
      <c r="PPL201" s="180"/>
      <c r="PPM201" s="180"/>
      <c r="PPN201" s="180"/>
      <c r="PPO201" s="180"/>
      <c r="PPP201" s="75"/>
      <c r="PPQ201" s="66"/>
      <c r="PPR201" s="180"/>
      <c r="PPS201" s="180"/>
      <c r="PPT201" s="180"/>
      <c r="PPU201" s="180"/>
      <c r="PPV201" s="180"/>
      <c r="PPW201" s="75"/>
      <c r="PPX201" s="66"/>
      <c r="PPY201" s="180"/>
      <c r="PPZ201" s="180"/>
      <c r="PQA201" s="180"/>
      <c r="PQB201" s="180"/>
      <c r="PQC201" s="180"/>
      <c r="PQD201" s="75"/>
      <c r="PQE201" s="66"/>
      <c r="PQF201" s="180"/>
      <c r="PQG201" s="180"/>
      <c r="PQH201" s="180"/>
      <c r="PQI201" s="180"/>
      <c r="PQJ201" s="180"/>
      <c r="PQK201" s="75"/>
      <c r="PQL201" s="66"/>
      <c r="PQM201" s="180"/>
      <c r="PQN201" s="180"/>
      <c r="PQO201" s="180"/>
      <c r="PQP201" s="180"/>
      <c r="PQQ201" s="180"/>
      <c r="PQR201" s="75"/>
      <c r="PQS201" s="66"/>
      <c r="PQT201" s="180"/>
      <c r="PQU201" s="180"/>
      <c r="PQV201" s="180"/>
      <c r="PQW201" s="180"/>
      <c r="PQX201" s="180"/>
      <c r="PQY201" s="75"/>
      <c r="PQZ201" s="66"/>
      <c r="PRA201" s="180"/>
      <c r="PRB201" s="180"/>
      <c r="PRC201" s="180"/>
      <c r="PRD201" s="180"/>
      <c r="PRE201" s="180"/>
      <c r="PRF201" s="75"/>
      <c r="PRG201" s="66"/>
      <c r="PRH201" s="180"/>
      <c r="PRI201" s="180"/>
      <c r="PRJ201" s="180"/>
      <c r="PRK201" s="180"/>
      <c r="PRL201" s="180"/>
      <c r="PRM201" s="75"/>
      <c r="PRN201" s="66"/>
      <c r="PRO201" s="180"/>
      <c r="PRP201" s="180"/>
      <c r="PRQ201" s="180"/>
      <c r="PRR201" s="180"/>
      <c r="PRS201" s="180"/>
      <c r="PRT201" s="75"/>
      <c r="PRU201" s="66"/>
      <c r="PRV201" s="180"/>
      <c r="PRW201" s="180"/>
      <c r="PRX201" s="180"/>
      <c r="PRY201" s="180"/>
      <c r="PRZ201" s="180"/>
      <c r="PSA201" s="75"/>
      <c r="PSB201" s="66"/>
      <c r="PSC201" s="180"/>
      <c r="PSD201" s="180"/>
      <c r="PSE201" s="180"/>
      <c r="PSF201" s="180"/>
      <c r="PSG201" s="180"/>
      <c r="PSH201" s="75"/>
      <c r="PSI201" s="66"/>
      <c r="PSJ201" s="180"/>
      <c r="PSK201" s="180"/>
      <c r="PSL201" s="180"/>
      <c r="PSM201" s="180"/>
      <c r="PSN201" s="180"/>
      <c r="PSO201" s="75"/>
      <c r="PSP201" s="66"/>
      <c r="PSQ201" s="180"/>
      <c r="PSR201" s="180"/>
      <c r="PSS201" s="180"/>
      <c r="PST201" s="180"/>
      <c r="PSU201" s="180"/>
      <c r="PSV201" s="75"/>
      <c r="PSW201" s="66"/>
      <c r="PSX201" s="180"/>
      <c r="PSY201" s="180"/>
      <c r="PSZ201" s="180"/>
      <c r="PTA201" s="180"/>
      <c r="PTB201" s="180"/>
      <c r="PTC201" s="75"/>
      <c r="PTD201" s="66"/>
      <c r="PTE201" s="180"/>
      <c r="PTF201" s="180"/>
      <c r="PTG201" s="180"/>
      <c r="PTH201" s="180"/>
      <c r="PTI201" s="180"/>
      <c r="PTJ201" s="75"/>
      <c r="PTK201" s="66"/>
      <c r="PTL201" s="180"/>
      <c r="PTM201" s="180"/>
      <c r="PTN201" s="180"/>
      <c r="PTO201" s="180"/>
      <c r="PTP201" s="180"/>
      <c r="PTQ201" s="75"/>
      <c r="PTR201" s="66"/>
      <c r="PTS201" s="180"/>
      <c r="PTT201" s="180"/>
      <c r="PTU201" s="180"/>
      <c r="PTV201" s="180"/>
      <c r="PTW201" s="180"/>
      <c r="PTX201" s="75"/>
      <c r="PTY201" s="66"/>
      <c r="PTZ201" s="180"/>
      <c r="PUA201" s="180"/>
      <c r="PUB201" s="180"/>
      <c r="PUC201" s="180"/>
      <c r="PUD201" s="180"/>
      <c r="PUE201" s="75"/>
      <c r="PUF201" s="66"/>
      <c r="PUG201" s="180"/>
      <c r="PUH201" s="180"/>
      <c r="PUI201" s="180"/>
      <c r="PUJ201" s="180"/>
      <c r="PUK201" s="180"/>
      <c r="PUL201" s="75"/>
      <c r="PUM201" s="66"/>
      <c r="PUN201" s="180"/>
      <c r="PUO201" s="180"/>
      <c r="PUP201" s="180"/>
      <c r="PUQ201" s="180"/>
      <c r="PUR201" s="180"/>
      <c r="PUS201" s="75"/>
      <c r="PUT201" s="66"/>
      <c r="PUU201" s="180"/>
      <c r="PUV201" s="180"/>
      <c r="PUW201" s="180"/>
      <c r="PUX201" s="180"/>
      <c r="PUY201" s="180"/>
      <c r="PUZ201" s="75"/>
      <c r="PVA201" s="66"/>
      <c r="PVB201" s="180"/>
      <c r="PVC201" s="180"/>
      <c r="PVD201" s="180"/>
      <c r="PVE201" s="180"/>
      <c r="PVF201" s="180"/>
      <c r="PVG201" s="75"/>
      <c r="PVH201" s="66"/>
      <c r="PVI201" s="180"/>
      <c r="PVJ201" s="180"/>
      <c r="PVK201" s="180"/>
      <c r="PVL201" s="180"/>
      <c r="PVM201" s="180"/>
      <c r="PVN201" s="75"/>
      <c r="PVO201" s="66"/>
      <c r="PVP201" s="180"/>
      <c r="PVQ201" s="180"/>
      <c r="PVR201" s="180"/>
      <c r="PVS201" s="180"/>
      <c r="PVT201" s="180"/>
      <c r="PVU201" s="75"/>
      <c r="PVV201" s="66"/>
      <c r="PVW201" s="180"/>
      <c r="PVX201" s="180"/>
      <c r="PVY201" s="180"/>
      <c r="PVZ201" s="180"/>
      <c r="PWA201" s="180"/>
      <c r="PWB201" s="75"/>
      <c r="PWC201" s="66"/>
      <c r="PWD201" s="180"/>
      <c r="PWE201" s="180"/>
      <c r="PWF201" s="180"/>
      <c r="PWG201" s="180"/>
      <c r="PWH201" s="180"/>
      <c r="PWI201" s="75"/>
      <c r="PWJ201" s="66"/>
      <c r="PWK201" s="180"/>
      <c r="PWL201" s="180"/>
      <c r="PWM201" s="180"/>
      <c r="PWN201" s="180"/>
      <c r="PWO201" s="180"/>
      <c r="PWP201" s="75"/>
      <c r="PWQ201" s="66"/>
      <c r="PWR201" s="180"/>
      <c r="PWS201" s="180"/>
      <c r="PWT201" s="180"/>
      <c r="PWU201" s="180"/>
      <c r="PWV201" s="180"/>
      <c r="PWW201" s="75"/>
      <c r="PWX201" s="66"/>
      <c r="PWY201" s="180"/>
      <c r="PWZ201" s="180"/>
      <c r="PXA201" s="180"/>
      <c r="PXB201" s="180"/>
      <c r="PXC201" s="180"/>
      <c r="PXD201" s="75"/>
      <c r="PXE201" s="66"/>
      <c r="PXF201" s="180"/>
      <c r="PXG201" s="180"/>
      <c r="PXH201" s="180"/>
      <c r="PXI201" s="180"/>
      <c r="PXJ201" s="180"/>
      <c r="PXK201" s="75"/>
      <c r="PXL201" s="66"/>
      <c r="PXM201" s="180"/>
      <c r="PXN201" s="180"/>
      <c r="PXO201" s="180"/>
      <c r="PXP201" s="180"/>
      <c r="PXQ201" s="180"/>
      <c r="PXR201" s="75"/>
      <c r="PXS201" s="66"/>
      <c r="PXT201" s="180"/>
      <c r="PXU201" s="180"/>
      <c r="PXV201" s="180"/>
      <c r="PXW201" s="180"/>
      <c r="PXX201" s="180"/>
      <c r="PXY201" s="75"/>
      <c r="PXZ201" s="66"/>
      <c r="PYA201" s="180"/>
      <c r="PYB201" s="180"/>
      <c r="PYC201" s="180"/>
      <c r="PYD201" s="180"/>
      <c r="PYE201" s="180"/>
      <c r="PYF201" s="75"/>
      <c r="PYG201" s="66"/>
      <c r="PYH201" s="180"/>
      <c r="PYI201" s="180"/>
      <c r="PYJ201" s="180"/>
      <c r="PYK201" s="180"/>
      <c r="PYL201" s="180"/>
      <c r="PYM201" s="75"/>
      <c r="PYN201" s="66"/>
      <c r="PYO201" s="180"/>
      <c r="PYP201" s="180"/>
      <c r="PYQ201" s="180"/>
      <c r="PYR201" s="180"/>
      <c r="PYS201" s="180"/>
      <c r="PYT201" s="75"/>
      <c r="PYU201" s="66"/>
      <c r="PYV201" s="180"/>
      <c r="PYW201" s="180"/>
      <c r="PYX201" s="180"/>
      <c r="PYY201" s="180"/>
      <c r="PYZ201" s="180"/>
      <c r="PZA201" s="75"/>
      <c r="PZB201" s="66"/>
      <c r="PZC201" s="180"/>
      <c r="PZD201" s="180"/>
      <c r="PZE201" s="180"/>
      <c r="PZF201" s="180"/>
      <c r="PZG201" s="180"/>
      <c r="PZH201" s="75"/>
      <c r="PZI201" s="66"/>
      <c r="PZJ201" s="180"/>
      <c r="PZK201" s="180"/>
      <c r="PZL201" s="180"/>
      <c r="PZM201" s="180"/>
      <c r="PZN201" s="180"/>
      <c r="PZO201" s="75"/>
      <c r="PZP201" s="66"/>
      <c r="PZQ201" s="180"/>
      <c r="PZR201" s="180"/>
      <c r="PZS201" s="180"/>
      <c r="PZT201" s="180"/>
      <c r="PZU201" s="180"/>
      <c r="PZV201" s="75"/>
      <c r="PZW201" s="66"/>
      <c r="PZX201" s="180"/>
      <c r="PZY201" s="180"/>
      <c r="PZZ201" s="180"/>
      <c r="QAA201" s="180"/>
      <c r="QAB201" s="180"/>
      <c r="QAC201" s="75"/>
      <c r="QAD201" s="66"/>
      <c r="QAE201" s="180"/>
      <c r="QAF201" s="180"/>
      <c r="QAG201" s="180"/>
      <c r="QAH201" s="180"/>
      <c r="QAI201" s="180"/>
      <c r="QAJ201" s="75"/>
      <c r="QAK201" s="66"/>
      <c r="QAL201" s="180"/>
      <c r="QAM201" s="180"/>
      <c r="QAN201" s="180"/>
      <c r="QAO201" s="180"/>
      <c r="QAP201" s="180"/>
      <c r="QAQ201" s="75"/>
      <c r="QAR201" s="66"/>
      <c r="QAS201" s="180"/>
      <c r="QAT201" s="180"/>
      <c r="QAU201" s="180"/>
      <c r="QAV201" s="180"/>
      <c r="QAW201" s="180"/>
      <c r="QAX201" s="75"/>
      <c r="QAY201" s="66"/>
      <c r="QAZ201" s="180"/>
      <c r="QBA201" s="180"/>
      <c r="QBB201" s="180"/>
      <c r="QBC201" s="180"/>
      <c r="QBD201" s="180"/>
      <c r="QBE201" s="75"/>
      <c r="QBF201" s="66"/>
      <c r="QBG201" s="180"/>
      <c r="QBH201" s="180"/>
      <c r="QBI201" s="180"/>
      <c r="QBJ201" s="180"/>
      <c r="QBK201" s="180"/>
      <c r="QBL201" s="75"/>
      <c r="QBM201" s="66"/>
      <c r="QBN201" s="180"/>
      <c r="QBO201" s="180"/>
      <c r="QBP201" s="180"/>
      <c r="QBQ201" s="180"/>
      <c r="QBR201" s="180"/>
      <c r="QBS201" s="75"/>
      <c r="QBT201" s="66"/>
      <c r="QBU201" s="180"/>
      <c r="QBV201" s="180"/>
      <c r="QBW201" s="180"/>
      <c r="QBX201" s="180"/>
      <c r="QBY201" s="180"/>
      <c r="QBZ201" s="75"/>
      <c r="QCA201" s="66"/>
      <c r="QCB201" s="180"/>
      <c r="QCC201" s="180"/>
      <c r="QCD201" s="180"/>
      <c r="QCE201" s="180"/>
      <c r="QCF201" s="180"/>
      <c r="QCG201" s="75"/>
      <c r="QCH201" s="66"/>
      <c r="QCI201" s="180"/>
      <c r="QCJ201" s="180"/>
      <c r="QCK201" s="180"/>
      <c r="QCL201" s="180"/>
      <c r="QCM201" s="180"/>
      <c r="QCN201" s="75"/>
      <c r="QCO201" s="66"/>
      <c r="QCP201" s="180"/>
      <c r="QCQ201" s="180"/>
      <c r="QCR201" s="180"/>
      <c r="QCS201" s="180"/>
      <c r="QCT201" s="180"/>
      <c r="QCU201" s="75"/>
      <c r="QCV201" s="66"/>
      <c r="QCW201" s="180"/>
      <c r="QCX201" s="180"/>
      <c r="QCY201" s="180"/>
      <c r="QCZ201" s="180"/>
      <c r="QDA201" s="180"/>
      <c r="QDB201" s="75"/>
      <c r="QDC201" s="66"/>
      <c r="QDD201" s="180"/>
      <c r="QDE201" s="180"/>
      <c r="QDF201" s="180"/>
      <c r="QDG201" s="180"/>
      <c r="QDH201" s="180"/>
      <c r="QDI201" s="75"/>
      <c r="QDJ201" s="66"/>
      <c r="QDK201" s="180"/>
      <c r="QDL201" s="180"/>
      <c r="QDM201" s="180"/>
      <c r="QDN201" s="180"/>
      <c r="QDO201" s="180"/>
      <c r="QDP201" s="75"/>
      <c r="QDQ201" s="66"/>
      <c r="QDR201" s="180"/>
      <c r="QDS201" s="180"/>
      <c r="QDT201" s="180"/>
      <c r="QDU201" s="180"/>
      <c r="QDV201" s="180"/>
      <c r="QDW201" s="75"/>
      <c r="QDX201" s="66"/>
      <c r="QDY201" s="180"/>
      <c r="QDZ201" s="180"/>
      <c r="QEA201" s="180"/>
      <c r="QEB201" s="180"/>
      <c r="QEC201" s="180"/>
      <c r="QED201" s="75"/>
      <c r="QEE201" s="66"/>
      <c r="QEF201" s="180"/>
      <c r="QEG201" s="180"/>
      <c r="QEH201" s="180"/>
      <c r="QEI201" s="180"/>
      <c r="QEJ201" s="180"/>
      <c r="QEK201" s="75"/>
      <c r="QEL201" s="66"/>
      <c r="QEM201" s="180"/>
      <c r="QEN201" s="180"/>
      <c r="QEO201" s="180"/>
      <c r="QEP201" s="180"/>
      <c r="QEQ201" s="180"/>
      <c r="QER201" s="75"/>
      <c r="QES201" s="66"/>
      <c r="QET201" s="180"/>
      <c r="QEU201" s="180"/>
      <c r="QEV201" s="180"/>
      <c r="QEW201" s="180"/>
      <c r="QEX201" s="180"/>
      <c r="QEY201" s="75"/>
      <c r="QEZ201" s="66"/>
      <c r="QFA201" s="180"/>
      <c r="QFB201" s="180"/>
      <c r="QFC201" s="180"/>
      <c r="QFD201" s="180"/>
      <c r="QFE201" s="180"/>
      <c r="QFF201" s="75"/>
      <c r="QFG201" s="66"/>
      <c r="QFH201" s="180"/>
      <c r="QFI201" s="180"/>
      <c r="QFJ201" s="180"/>
      <c r="QFK201" s="180"/>
      <c r="QFL201" s="180"/>
      <c r="QFM201" s="75"/>
      <c r="QFN201" s="66"/>
      <c r="QFO201" s="180"/>
      <c r="QFP201" s="180"/>
      <c r="QFQ201" s="180"/>
      <c r="QFR201" s="180"/>
      <c r="QFS201" s="180"/>
      <c r="QFT201" s="75"/>
      <c r="QFU201" s="66"/>
      <c r="QFV201" s="180"/>
      <c r="QFW201" s="180"/>
      <c r="QFX201" s="180"/>
      <c r="QFY201" s="180"/>
      <c r="QFZ201" s="180"/>
      <c r="QGA201" s="75"/>
      <c r="QGB201" s="66"/>
      <c r="QGC201" s="180"/>
      <c r="QGD201" s="180"/>
      <c r="QGE201" s="180"/>
      <c r="QGF201" s="180"/>
      <c r="QGG201" s="180"/>
      <c r="QGH201" s="75"/>
      <c r="QGI201" s="66"/>
      <c r="QGJ201" s="180"/>
      <c r="QGK201" s="180"/>
      <c r="QGL201" s="180"/>
      <c r="QGM201" s="180"/>
      <c r="QGN201" s="180"/>
      <c r="QGO201" s="75"/>
      <c r="QGP201" s="66"/>
      <c r="QGQ201" s="180"/>
      <c r="QGR201" s="180"/>
      <c r="QGS201" s="180"/>
      <c r="QGT201" s="180"/>
      <c r="QGU201" s="180"/>
      <c r="QGV201" s="75"/>
      <c r="QGW201" s="66"/>
      <c r="QGX201" s="180"/>
      <c r="QGY201" s="180"/>
      <c r="QGZ201" s="180"/>
      <c r="QHA201" s="180"/>
      <c r="QHB201" s="180"/>
      <c r="QHC201" s="75"/>
      <c r="QHD201" s="66"/>
      <c r="QHE201" s="180"/>
      <c r="QHF201" s="180"/>
      <c r="QHG201" s="180"/>
      <c r="QHH201" s="180"/>
      <c r="QHI201" s="180"/>
      <c r="QHJ201" s="75"/>
      <c r="QHK201" s="66"/>
      <c r="QHL201" s="180"/>
      <c r="QHM201" s="180"/>
      <c r="QHN201" s="180"/>
      <c r="QHO201" s="180"/>
      <c r="QHP201" s="180"/>
      <c r="QHQ201" s="75"/>
      <c r="QHR201" s="66"/>
      <c r="QHS201" s="180"/>
      <c r="QHT201" s="180"/>
      <c r="QHU201" s="180"/>
      <c r="QHV201" s="180"/>
      <c r="QHW201" s="180"/>
      <c r="QHX201" s="75"/>
      <c r="QHY201" s="66"/>
      <c r="QHZ201" s="180"/>
      <c r="QIA201" s="180"/>
      <c r="QIB201" s="180"/>
      <c r="QIC201" s="180"/>
      <c r="QID201" s="180"/>
      <c r="QIE201" s="75"/>
      <c r="QIF201" s="66"/>
      <c r="QIG201" s="180"/>
      <c r="QIH201" s="180"/>
      <c r="QII201" s="180"/>
      <c r="QIJ201" s="180"/>
      <c r="QIK201" s="180"/>
      <c r="QIL201" s="75"/>
      <c r="QIM201" s="66"/>
      <c r="QIN201" s="180"/>
      <c r="QIO201" s="180"/>
      <c r="QIP201" s="180"/>
      <c r="QIQ201" s="180"/>
      <c r="QIR201" s="180"/>
      <c r="QIS201" s="75"/>
      <c r="QIT201" s="66"/>
      <c r="QIU201" s="180"/>
      <c r="QIV201" s="180"/>
      <c r="QIW201" s="180"/>
      <c r="QIX201" s="180"/>
      <c r="QIY201" s="180"/>
      <c r="QIZ201" s="75"/>
      <c r="QJA201" s="66"/>
      <c r="QJB201" s="180"/>
      <c r="QJC201" s="180"/>
      <c r="QJD201" s="180"/>
      <c r="QJE201" s="180"/>
      <c r="QJF201" s="180"/>
      <c r="QJG201" s="75"/>
      <c r="QJH201" s="66"/>
      <c r="QJI201" s="180"/>
      <c r="QJJ201" s="180"/>
      <c r="QJK201" s="180"/>
      <c r="QJL201" s="180"/>
      <c r="QJM201" s="180"/>
      <c r="QJN201" s="75"/>
      <c r="QJO201" s="66"/>
      <c r="QJP201" s="180"/>
      <c r="QJQ201" s="180"/>
      <c r="QJR201" s="180"/>
      <c r="QJS201" s="180"/>
      <c r="QJT201" s="180"/>
      <c r="QJU201" s="75"/>
      <c r="QJV201" s="66"/>
      <c r="QJW201" s="180"/>
      <c r="QJX201" s="180"/>
      <c r="QJY201" s="180"/>
      <c r="QJZ201" s="180"/>
      <c r="QKA201" s="180"/>
      <c r="QKB201" s="75"/>
      <c r="QKC201" s="66"/>
      <c r="QKD201" s="180"/>
      <c r="QKE201" s="180"/>
      <c r="QKF201" s="180"/>
      <c r="QKG201" s="180"/>
      <c r="QKH201" s="180"/>
      <c r="QKI201" s="75"/>
      <c r="QKJ201" s="66"/>
      <c r="QKK201" s="180"/>
      <c r="QKL201" s="180"/>
      <c r="QKM201" s="180"/>
      <c r="QKN201" s="180"/>
      <c r="QKO201" s="180"/>
      <c r="QKP201" s="75"/>
      <c r="QKQ201" s="66"/>
      <c r="QKR201" s="180"/>
      <c r="QKS201" s="180"/>
      <c r="QKT201" s="180"/>
      <c r="QKU201" s="180"/>
      <c r="QKV201" s="180"/>
      <c r="QKW201" s="75"/>
      <c r="QKX201" s="66"/>
      <c r="QKY201" s="180"/>
      <c r="QKZ201" s="180"/>
      <c r="QLA201" s="180"/>
      <c r="QLB201" s="180"/>
      <c r="QLC201" s="180"/>
      <c r="QLD201" s="75"/>
      <c r="QLE201" s="66"/>
      <c r="QLF201" s="180"/>
      <c r="QLG201" s="180"/>
      <c r="QLH201" s="180"/>
      <c r="QLI201" s="180"/>
      <c r="QLJ201" s="180"/>
      <c r="QLK201" s="75"/>
      <c r="QLL201" s="66"/>
      <c r="QLM201" s="180"/>
      <c r="QLN201" s="180"/>
      <c r="QLO201" s="180"/>
      <c r="QLP201" s="180"/>
      <c r="QLQ201" s="180"/>
      <c r="QLR201" s="75"/>
      <c r="QLS201" s="66"/>
      <c r="QLT201" s="180"/>
      <c r="QLU201" s="180"/>
      <c r="QLV201" s="180"/>
      <c r="QLW201" s="180"/>
      <c r="QLX201" s="180"/>
      <c r="QLY201" s="75"/>
      <c r="QLZ201" s="66"/>
      <c r="QMA201" s="180"/>
      <c r="QMB201" s="180"/>
      <c r="QMC201" s="180"/>
      <c r="QMD201" s="180"/>
      <c r="QME201" s="180"/>
      <c r="QMF201" s="75"/>
      <c r="QMG201" s="66"/>
      <c r="QMH201" s="180"/>
      <c r="QMI201" s="180"/>
      <c r="QMJ201" s="180"/>
      <c r="QMK201" s="180"/>
      <c r="QML201" s="180"/>
      <c r="QMM201" s="75"/>
      <c r="QMN201" s="66"/>
      <c r="QMO201" s="180"/>
      <c r="QMP201" s="180"/>
      <c r="QMQ201" s="180"/>
      <c r="QMR201" s="180"/>
      <c r="QMS201" s="180"/>
      <c r="QMT201" s="75"/>
      <c r="QMU201" s="66"/>
      <c r="QMV201" s="180"/>
      <c r="QMW201" s="180"/>
      <c r="QMX201" s="180"/>
      <c r="QMY201" s="180"/>
      <c r="QMZ201" s="180"/>
      <c r="QNA201" s="75"/>
      <c r="QNB201" s="66"/>
      <c r="QNC201" s="180"/>
      <c r="QND201" s="180"/>
      <c r="QNE201" s="180"/>
      <c r="QNF201" s="180"/>
      <c r="QNG201" s="180"/>
      <c r="QNH201" s="75"/>
      <c r="QNI201" s="66"/>
      <c r="QNJ201" s="180"/>
      <c r="QNK201" s="180"/>
      <c r="QNL201" s="180"/>
      <c r="QNM201" s="180"/>
      <c r="QNN201" s="180"/>
      <c r="QNO201" s="75"/>
      <c r="QNP201" s="66"/>
      <c r="QNQ201" s="180"/>
      <c r="QNR201" s="180"/>
      <c r="QNS201" s="180"/>
      <c r="QNT201" s="180"/>
      <c r="QNU201" s="180"/>
      <c r="QNV201" s="75"/>
      <c r="QNW201" s="66"/>
      <c r="QNX201" s="180"/>
      <c r="QNY201" s="180"/>
      <c r="QNZ201" s="180"/>
      <c r="QOA201" s="180"/>
      <c r="QOB201" s="180"/>
      <c r="QOC201" s="75"/>
      <c r="QOD201" s="66"/>
      <c r="QOE201" s="180"/>
      <c r="QOF201" s="180"/>
      <c r="QOG201" s="180"/>
      <c r="QOH201" s="180"/>
      <c r="QOI201" s="180"/>
      <c r="QOJ201" s="75"/>
      <c r="QOK201" s="66"/>
      <c r="QOL201" s="180"/>
      <c r="QOM201" s="180"/>
      <c r="QON201" s="180"/>
      <c r="QOO201" s="180"/>
      <c r="QOP201" s="180"/>
      <c r="QOQ201" s="75"/>
      <c r="QOR201" s="66"/>
      <c r="QOS201" s="180"/>
      <c r="QOT201" s="180"/>
      <c r="QOU201" s="180"/>
      <c r="QOV201" s="180"/>
      <c r="QOW201" s="180"/>
      <c r="QOX201" s="75"/>
      <c r="QOY201" s="66"/>
      <c r="QOZ201" s="180"/>
      <c r="QPA201" s="180"/>
      <c r="QPB201" s="180"/>
      <c r="QPC201" s="180"/>
      <c r="QPD201" s="180"/>
      <c r="QPE201" s="75"/>
      <c r="QPF201" s="66"/>
      <c r="QPG201" s="180"/>
      <c r="QPH201" s="180"/>
      <c r="QPI201" s="180"/>
      <c r="QPJ201" s="180"/>
      <c r="QPK201" s="180"/>
      <c r="QPL201" s="75"/>
      <c r="QPM201" s="66"/>
      <c r="QPN201" s="180"/>
      <c r="QPO201" s="180"/>
      <c r="QPP201" s="180"/>
      <c r="QPQ201" s="180"/>
      <c r="QPR201" s="180"/>
      <c r="QPS201" s="75"/>
      <c r="QPT201" s="66"/>
      <c r="QPU201" s="180"/>
      <c r="QPV201" s="180"/>
      <c r="QPW201" s="180"/>
      <c r="QPX201" s="180"/>
      <c r="QPY201" s="180"/>
      <c r="QPZ201" s="75"/>
      <c r="QQA201" s="66"/>
      <c r="QQB201" s="180"/>
      <c r="QQC201" s="180"/>
      <c r="QQD201" s="180"/>
      <c r="QQE201" s="180"/>
      <c r="QQF201" s="180"/>
      <c r="QQG201" s="75"/>
      <c r="QQH201" s="66"/>
      <c r="QQI201" s="180"/>
      <c r="QQJ201" s="180"/>
      <c r="QQK201" s="180"/>
      <c r="QQL201" s="180"/>
      <c r="QQM201" s="180"/>
      <c r="QQN201" s="75"/>
      <c r="QQO201" s="66"/>
      <c r="QQP201" s="180"/>
      <c r="QQQ201" s="180"/>
      <c r="QQR201" s="180"/>
      <c r="QQS201" s="180"/>
      <c r="QQT201" s="180"/>
      <c r="QQU201" s="75"/>
      <c r="QQV201" s="66"/>
      <c r="QQW201" s="180"/>
      <c r="QQX201" s="180"/>
      <c r="QQY201" s="180"/>
      <c r="QQZ201" s="180"/>
      <c r="QRA201" s="180"/>
      <c r="QRB201" s="75"/>
      <c r="QRC201" s="66"/>
      <c r="QRD201" s="180"/>
      <c r="QRE201" s="180"/>
      <c r="QRF201" s="180"/>
      <c r="QRG201" s="180"/>
      <c r="QRH201" s="180"/>
      <c r="QRI201" s="75"/>
      <c r="QRJ201" s="66"/>
      <c r="QRK201" s="180"/>
      <c r="QRL201" s="180"/>
      <c r="QRM201" s="180"/>
      <c r="QRN201" s="180"/>
      <c r="QRO201" s="180"/>
      <c r="QRP201" s="75"/>
      <c r="QRQ201" s="66"/>
      <c r="QRR201" s="180"/>
      <c r="QRS201" s="180"/>
      <c r="QRT201" s="180"/>
      <c r="QRU201" s="180"/>
      <c r="QRV201" s="180"/>
      <c r="QRW201" s="75"/>
      <c r="QRX201" s="66"/>
      <c r="QRY201" s="180"/>
      <c r="QRZ201" s="180"/>
      <c r="QSA201" s="180"/>
      <c r="QSB201" s="180"/>
      <c r="QSC201" s="180"/>
      <c r="QSD201" s="75"/>
      <c r="QSE201" s="66"/>
      <c r="QSF201" s="180"/>
      <c r="QSG201" s="180"/>
      <c r="QSH201" s="180"/>
      <c r="QSI201" s="180"/>
      <c r="QSJ201" s="180"/>
      <c r="QSK201" s="75"/>
      <c r="QSL201" s="66"/>
      <c r="QSM201" s="180"/>
      <c r="QSN201" s="180"/>
      <c r="QSO201" s="180"/>
      <c r="QSP201" s="180"/>
      <c r="QSQ201" s="180"/>
      <c r="QSR201" s="75"/>
      <c r="QSS201" s="66"/>
      <c r="QST201" s="180"/>
      <c r="QSU201" s="180"/>
      <c r="QSV201" s="180"/>
      <c r="QSW201" s="180"/>
      <c r="QSX201" s="180"/>
      <c r="QSY201" s="75"/>
      <c r="QSZ201" s="66"/>
      <c r="QTA201" s="180"/>
      <c r="QTB201" s="180"/>
      <c r="QTC201" s="180"/>
      <c r="QTD201" s="180"/>
      <c r="QTE201" s="180"/>
      <c r="QTF201" s="75"/>
      <c r="QTG201" s="66"/>
      <c r="QTH201" s="180"/>
      <c r="QTI201" s="180"/>
      <c r="QTJ201" s="180"/>
      <c r="QTK201" s="180"/>
      <c r="QTL201" s="180"/>
      <c r="QTM201" s="75"/>
      <c r="QTN201" s="66"/>
      <c r="QTO201" s="180"/>
      <c r="QTP201" s="180"/>
      <c r="QTQ201" s="180"/>
      <c r="QTR201" s="180"/>
      <c r="QTS201" s="180"/>
      <c r="QTT201" s="75"/>
      <c r="QTU201" s="66"/>
      <c r="QTV201" s="180"/>
      <c r="QTW201" s="180"/>
      <c r="QTX201" s="180"/>
      <c r="QTY201" s="180"/>
      <c r="QTZ201" s="180"/>
      <c r="QUA201" s="75"/>
      <c r="QUB201" s="66"/>
      <c r="QUC201" s="180"/>
      <c r="QUD201" s="180"/>
      <c r="QUE201" s="180"/>
      <c r="QUF201" s="180"/>
      <c r="QUG201" s="180"/>
      <c r="QUH201" s="75"/>
      <c r="QUI201" s="66"/>
      <c r="QUJ201" s="180"/>
      <c r="QUK201" s="180"/>
      <c r="QUL201" s="180"/>
      <c r="QUM201" s="180"/>
      <c r="QUN201" s="180"/>
      <c r="QUO201" s="75"/>
      <c r="QUP201" s="66"/>
      <c r="QUQ201" s="180"/>
      <c r="QUR201" s="180"/>
      <c r="QUS201" s="180"/>
      <c r="QUT201" s="180"/>
      <c r="QUU201" s="180"/>
      <c r="QUV201" s="75"/>
      <c r="QUW201" s="66"/>
      <c r="QUX201" s="180"/>
      <c r="QUY201" s="180"/>
      <c r="QUZ201" s="180"/>
      <c r="QVA201" s="180"/>
      <c r="QVB201" s="180"/>
      <c r="QVC201" s="75"/>
      <c r="QVD201" s="66"/>
      <c r="QVE201" s="180"/>
      <c r="QVF201" s="180"/>
      <c r="QVG201" s="180"/>
      <c r="QVH201" s="180"/>
      <c r="QVI201" s="180"/>
      <c r="QVJ201" s="75"/>
      <c r="QVK201" s="66"/>
      <c r="QVL201" s="180"/>
      <c r="QVM201" s="180"/>
      <c r="QVN201" s="180"/>
      <c r="QVO201" s="180"/>
      <c r="QVP201" s="180"/>
      <c r="QVQ201" s="75"/>
      <c r="QVR201" s="66"/>
      <c r="QVS201" s="180"/>
      <c r="QVT201" s="180"/>
      <c r="QVU201" s="180"/>
      <c r="QVV201" s="180"/>
      <c r="QVW201" s="180"/>
      <c r="QVX201" s="75"/>
      <c r="QVY201" s="66"/>
      <c r="QVZ201" s="180"/>
      <c r="QWA201" s="180"/>
      <c r="QWB201" s="180"/>
      <c r="QWC201" s="180"/>
      <c r="QWD201" s="180"/>
      <c r="QWE201" s="75"/>
      <c r="QWF201" s="66"/>
      <c r="QWG201" s="180"/>
      <c r="QWH201" s="180"/>
      <c r="QWI201" s="180"/>
      <c r="QWJ201" s="180"/>
      <c r="QWK201" s="180"/>
      <c r="QWL201" s="75"/>
      <c r="QWM201" s="66"/>
      <c r="QWN201" s="180"/>
      <c r="QWO201" s="180"/>
      <c r="QWP201" s="180"/>
      <c r="QWQ201" s="180"/>
      <c r="QWR201" s="180"/>
      <c r="QWS201" s="75"/>
      <c r="QWT201" s="66"/>
      <c r="QWU201" s="180"/>
      <c r="QWV201" s="180"/>
      <c r="QWW201" s="180"/>
      <c r="QWX201" s="180"/>
      <c r="QWY201" s="180"/>
      <c r="QWZ201" s="75"/>
      <c r="QXA201" s="66"/>
      <c r="QXB201" s="180"/>
      <c r="QXC201" s="180"/>
      <c r="QXD201" s="180"/>
      <c r="QXE201" s="180"/>
      <c r="QXF201" s="180"/>
      <c r="QXG201" s="75"/>
      <c r="QXH201" s="66"/>
      <c r="QXI201" s="180"/>
      <c r="QXJ201" s="180"/>
      <c r="QXK201" s="180"/>
      <c r="QXL201" s="180"/>
      <c r="QXM201" s="180"/>
      <c r="QXN201" s="75"/>
      <c r="QXO201" s="66"/>
      <c r="QXP201" s="180"/>
      <c r="QXQ201" s="180"/>
      <c r="QXR201" s="180"/>
      <c r="QXS201" s="180"/>
      <c r="QXT201" s="180"/>
      <c r="QXU201" s="75"/>
      <c r="QXV201" s="66"/>
      <c r="QXW201" s="180"/>
      <c r="QXX201" s="180"/>
      <c r="QXY201" s="180"/>
      <c r="QXZ201" s="180"/>
      <c r="QYA201" s="180"/>
      <c r="QYB201" s="75"/>
      <c r="QYC201" s="66"/>
      <c r="QYD201" s="180"/>
      <c r="QYE201" s="180"/>
      <c r="QYF201" s="180"/>
      <c r="QYG201" s="180"/>
      <c r="QYH201" s="180"/>
      <c r="QYI201" s="75"/>
      <c r="QYJ201" s="66"/>
      <c r="QYK201" s="180"/>
      <c r="QYL201" s="180"/>
      <c r="QYM201" s="180"/>
      <c r="QYN201" s="180"/>
      <c r="QYO201" s="180"/>
      <c r="QYP201" s="75"/>
      <c r="QYQ201" s="66"/>
      <c r="QYR201" s="180"/>
      <c r="QYS201" s="180"/>
      <c r="QYT201" s="180"/>
      <c r="QYU201" s="180"/>
      <c r="QYV201" s="180"/>
      <c r="QYW201" s="75"/>
      <c r="QYX201" s="66"/>
      <c r="QYY201" s="180"/>
      <c r="QYZ201" s="180"/>
      <c r="QZA201" s="180"/>
      <c r="QZB201" s="180"/>
      <c r="QZC201" s="180"/>
      <c r="QZD201" s="75"/>
      <c r="QZE201" s="66"/>
      <c r="QZF201" s="180"/>
      <c r="QZG201" s="180"/>
      <c r="QZH201" s="180"/>
      <c r="QZI201" s="180"/>
      <c r="QZJ201" s="180"/>
      <c r="QZK201" s="75"/>
      <c r="QZL201" s="66"/>
      <c r="QZM201" s="180"/>
      <c r="QZN201" s="180"/>
      <c r="QZO201" s="180"/>
      <c r="QZP201" s="180"/>
      <c r="QZQ201" s="180"/>
      <c r="QZR201" s="75"/>
      <c r="QZS201" s="66"/>
      <c r="QZT201" s="180"/>
      <c r="QZU201" s="180"/>
      <c r="QZV201" s="180"/>
      <c r="QZW201" s="180"/>
      <c r="QZX201" s="180"/>
      <c r="QZY201" s="75"/>
      <c r="QZZ201" s="66"/>
      <c r="RAA201" s="180"/>
      <c r="RAB201" s="180"/>
      <c r="RAC201" s="180"/>
      <c r="RAD201" s="180"/>
      <c r="RAE201" s="180"/>
      <c r="RAF201" s="75"/>
      <c r="RAG201" s="66"/>
      <c r="RAH201" s="180"/>
      <c r="RAI201" s="180"/>
      <c r="RAJ201" s="180"/>
      <c r="RAK201" s="180"/>
      <c r="RAL201" s="180"/>
      <c r="RAM201" s="75"/>
      <c r="RAN201" s="66"/>
      <c r="RAO201" s="180"/>
      <c r="RAP201" s="180"/>
      <c r="RAQ201" s="180"/>
      <c r="RAR201" s="180"/>
      <c r="RAS201" s="180"/>
      <c r="RAT201" s="75"/>
      <c r="RAU201" s="66"/>
      <c r="RAV201" s="180"/>
      <c r="RAW201" s="180"/>
      <c r="RAX201" s="180"/>
      <c r="RAY201" s="180"/>
      <c r="RAZ201" s="180"/>
      <c r="RBA201" s="75"/>
      <c r="RBB201" s="66"/>
      <c r="RBC201" s="180"/>
      <c r="RBD201" s="180"/>
      <c r="RBE201" s="180"/>
      <c r="RBF201" s="180"/>
      <c r="RBG201" s="180"/>
      <c r="RBH201" s="75"/>
      <c r="RBI201" s="66"/>
      <c r="RBJ201" s="180"/>
      <c r="RBK201" s="180"/>
      <c r="RBL201" s="180"/>
      <c r="RBM201" s="180"/>
      <c r="RBN201" s="180"/>
      <c r="RBO201" s="75"/>
      <c r="RBP201" s="66"/>
      <c r="RBQ201" s="180"/>
      <c r="RBR201" s="180"/>
      <c r="RBS201" s="180"/>
      <c r="RBT201" s="180"/>
      <c r="RBU201" s="180"/>
      <c r="RBV201" s="75"/>
      <c r="RBW201" s="66"/>
      <c r="RBX201" s="180"/>
      <c r="RBY201" s="180"/>
      <c r="RBZ201" s="180"/>
      <c r="RCA201" s="180"/>
      <c r="RCB201" s="180"/>
      <c r="RCC201" s="75"/>
      <c r="RCD201" s="66"/>
      <c r="RCE201" s="180"/>
      <c r="RCF201" s="180"/>
      <c r="RCG201" s="180"/>
      <c r="RCH201" s="180"/>
      <c r="RCI201" s="180"/>
      <c r="RCJ201" s="75"/>
      <c r="RCK201" s="66"/>
      <c r="RCL201" s="180"/>
      <c r="RCM201" s="180"/>
      <c r="RCN201" s="180"/>
      <c r="RCO201" s="180"/>
      <c r="RCP201" s="180"/>
      <c r="RCQ201" s="75"/>
      <c r="RCR201" s="66"/>
      <c r="RCS201" s="180"/>
      <c r="RCT201" s="180"/>
      <c r="RCU201" s="180"/>
      <c r="RCV201" s="180"/>
      <c r="RCW201" s="180"/>
      <c r="RCX201" s="75"/>
      <c r="RCY201" s="66"/>
      <c r="RCZ201" s="180"/>
      <c r="RDA201" s="180"/>
      <c r="RDB201" s="180"/>
      <c r="RDC201" s="180"/>
      <c r="RDD201" s="180"/>
      <c r="RDE201" s="75"/>
      <c r="RDF201" s="66"/>
      <c r="RDG201" s="180"/>
      <c r="RDH201" s="180"/>
      <c r="RDI201" s="180"/>
      <c r="RDJ201" s="180"/>
      <c r="RDK201" s="180"/>
      <c r="RDL201" s="75"/>
      <c r="RDM201" s="66"/>
      <c r="RDN201" s="180"/>
      <c r="RDO201" s="180"/>
      <c r="RDP201" s="180"/>
      <c r="RDQ201" s="180"/>
      <c r="RDR201" s="180"/>
      <c r="RDS201" s="75"/>
      <c r="RDT201" s="66"/>
      <c r="RDU201" s="180"/>
      <c r="RDV201" s="180"/>
      <c r="RDW201" s="180"/>
      <c r="RDX201" s="180"/>
      <c r="RDY201" s="180"/>
      <c r="RDZ201" s="75"/>
      <c r="REA201" s="66"/>
      <c r="REB201" s="180"/>
      <c r="REC201" s="180"/>
      <c r="RED201" s="180"/>
      <c r="REE201" s="180"/>
      <c r="REF201" s="180"/>
      <c r="REG201" s="75"/>
      <c r="REH201" s="66"/>
      <c r="REI201" s="180"/>
      <c r="REJ201" s="180"/>
      <c r="REK201" s="180"/>
      <c r="REL201" s="180"/>
      <c r="REM201" s="180"/>
      <c r="REN201" s="75"/>
      <c r="REO201" s="66"/>
      <c r="REP201" s="180"/>
      <c r="REQ201" s="180"/>
      <c r="RER201" s="180"/>
      <c r="RES201" s="180"/>
      <c r="RET201" s="180"/>
      <c r="REU201" s="75"/>
      <c r="REV201" s="66"/>
      <c r="REW201" s="180"/>
      <c r="REX201" s="180"/>
      <c r="REY201" s="180"/>
      <c r="REZ201" s="180"/>
      <c r="RFA201" s="180"/>
      <c r="RFB201" s="75"/>
      <c r="RFC201" s="66"/>
      <c r="RFD201" s="180"/>
      <c r="RFE201" s="180"/>
      <c r="RFF201" s="180"/>
      <c r="RFG201" s="180"/>
      <c r="RFH201" s="180"/>
      <c r="RFI201" s="75"/>
      <c r="RFJ201" s="66"/>
      <c r="RFK201" s="180"/>
      <c r="RFL201" s="180"/>
      <c r="RFM201" s="180"/>
      <c r="RFN201" s="180"/>
      <c r="RFO201" s="180"/>
      <c r="RFP201" s="75"/>
      <c r="RFQ201" s="66"/>
      <c r="RFR201" s="180"/>
      <c r="RFS201" s="180"/>
      <c r="RFT201" s="180"/>
      <c r="RFU201" s="180"/>
      <c r="RFV201" s="180"/>
      <c r="RFW201" s="75"/>
      <c r="RFX201" s="66"/>
      <c r="RFY201" s="180"/>
      <c r="RFZ201" s="180"/>
      <c r="RGA201" s="180"/>
      <c r="RGB201" s="180"/>
      <c r="RGC201" s="180"/>
      <c r="RGD201" s="75"/>
      <c r="RGE201" s="66"/>
      <c r="RGF201" s="180"/>
      <c r="RGG201" s="180"/>
      <c r="RGH201" s="180"/>
      <c r="RGI201" s="180"/>
      <c r="RGJ201" s="180"/>
      <c r="RGK201" s="75"/>
      <c r="RGL201" s="66"/>
      <c r="RGM201" s="180"/>
      <c r="RGN201" s="180"/>
      <c r="RGO201" s="180"/>
      <c r="RGP201" s="180"/>
      <c r="RGQ201" s="180"/>
      <c r="RGR201" s="75"/>
      <c r="RGS201" s="66"/>
      <c r="RGT201" s="180"/>
      <c r="RGU201" s="180"/>
      <c r="RGV201" s="180"/>
      <c r="RGW201" s="180"/>
      <c r="RGX201" s="180"/>
      <c r="RGY201" s="75"/>
      <c r="RGZ201" s="66"/>
      <c r="RHA201" s="180"/>
      <c r="RHB201" s="180"/>
      <c r="RHC201" s="180"/>
      <c r="RHD201" s="180"/>
      <c r="RHE201" s="180"/>
      <c r="RHF201" s="75"/>
      <c r="RHG201" s="66"/>
      <c r="RHH201" s="180"/>
      <c r="RHI201" s="180"/>
      <c r="RHJ201" s="180"/>
      <c r="RHK201" s="180"/>
      <c r="RHL201" s="180"/>
      <c r="RHM201" s="75"/>
      <c r="RHN201" s="66"/>
      <c r="RHO201" s="180"/>
      <c r="RHP201" s="180"/>
      <c r="RHQ201" s="180"/>
      <c r="RHR201" s="180"/>
      <c r="RHS201" s="180"/>
      <c r="RHT201" s="75"/>
      <c r="RHU201" s="66"/>
      <c r="RHV201" s="180"/>
      <c r="RHW201" s="180"/>
      <c r="RHX201" s="180"/>
      <c r="RHY201" s="180"/>
      <c r="RHZ201" s="180"/>
      <c r="RIA201" s="75"/>
      <c r="RIB201" s="66"/>
      <c r="RIC201" s="180"/>
      <c r="RID201" s="180"/>
      <c r="RIE201" s="180"/>
      <c r="RIF201" s="180"/>
      <c r="RIG201" s="180"/>
      <c r="RIH201" s="75"/>
      <c r="RII201" s="66"/>
      <c r="RIJ201" s="180"/>
      <c r="RIK201" s="180"/>
      <c r="RIL201" s="180"/>
      <c r="RIM201" s="180"/>
      <c r="RIN201" s="180"/>
      <c r="RIO201" s="75"/>
      <c r="RIP201" s="66"/>
      <c r="RIQ201" s="180"/>
      <c r="RIR201" s="180"/>
      <c r="RIS201" s="180"/>
      <c r="RIT201" s="180"/>
      <c r="RIU201" s="180"/>
      <c r="RIV201" s="75"/>
      <c r="RIW201" s="66"/>
      <c r="RIX201" s="180"/>
      <c r="RIY201" s="180"/>
      <c r="RIZ201" s="180"/>
      <c r="RJA201" s="180"/>
      <c r="RJB201" s="180"/>
      <c r="RJC201" s="75"/>
      <c r="RJD201" s="66"/>
      <c r="RJE201" s="180"/>
      <c r="RJF201" s="180"/>
      <c r="RJG201" s="180"/>
      <c r="RJH201" s="180"/>
      <c r="RJI201" s="180"/>
      <c r="RJJ201" s="75"/>
      <c r="RJK201" s="66"/>
      <c r="RJL201" s="180"/>
      <c r="RJM201" s="180"/>
      <c r="RJN201" s="180"/>
      <c r="RJO201" s="180"/>
      <c r="RJP201" s="180"/>
      <c r="RJQ201" s="75"/>
      <c r="RJR201" s="66"/>
      <c r="RJS201" s="180"/>
      <c r="RJT201" s="180"/>
      <c r="RJU201" s="180"/>
      <c r="RJV201" s="180"/>
      <c r="RJW201" s="180"/>
      <c r="RJX201" s="75"/>
      <c r="RJY201" s="66"/>
      <c r="RJZ201" s="180"/>
      <c r="RKA201" s="180"/>
      <c r="RKB201" s="180"/>
      <c r="RKC201" s="180"/>
      <c r="RKD201" s="180"/>
      <c r="RKE201" s="75"/>
      <c r="RKF201" s="66"/>
      <c r="RKG201" s="180"/>
      <c r="RKH201" s="180"/>
      <c r="RKI201" s="180"/>
      <c r="RKJ201" s="180"/>
      <c r="RKK201" s="180"/>
      <c r="RKL201" s="75"/>
      <c r="RKM201" s="66"/>
      <c r="RKN201" s="180"/>
      <c r="RKO201" s="180"/>
      <c r="RKP201" s="180"/>
      <c r="RKQ201" s="180"/>
      <c r="RKR201" s="180"/>
      <c r="RKS201" s="75"/>
      <c r="RKT201" s="66"/>
      <c r="RKU201" s="180"/>
      <c r="RKV201" s="180"/>
      <c r="RKW201" s="180"/>
      <c r="RKX201" s="180"/>
      <c r="RKY201" s="180"/>
      <c r="RKZ201" s="75"/>
      <c r="RLA201" s="66"/>
      <c r="RLB201" s="180"/>
      <c r="RLC201" s="180"/>
      <c r="RLD201" s="180"/>
      <c r="RLE201" s="180"/>
      <c r="RLF201" s="180"/>
      <c r="RLG201" s="75"/>
      <c r="RLH201" s="66"/>
      <c r="RLI201" s="180"/>
      <c r="RLJ201" s="180"/>
      <c r="RLK201" s="180"/>
      <c r="RLL201" s="180"/>
      <c r="RLM201" s="180"/>
      <c r="RLN201" s="75"/>
      <c r="RLO201" s="66"/>
      <c r="RLP201" s="180"/>
      <c r="RLQ201" s="180"/>
      <c r="RLR201" s="180"/>
      <c r="RLS201" s="180"/>
      <c r="RLT201" s="180"/>
      <c r="RLU201" s="75"/>
      <c r="RLV201" s="66"/>
      <c r="RLW201" s="180"/>
      <c r="RLX201" s="180"/>
      <c r="RLY201" s="180"/>
      <c r="RLZ201" s="180"/>
      <c r="RMA201" s="180"/>
      <c r="RMB201" s="75"/>
      <c r="RMC201" s="66"/>
      <c r="RMD201" s="180"/>
      <c r="RME201" s="180"/>
      <c r="RMF201" s="180"/>
      <c r="RMG201" s="180"/>
      <c r="RMH201" s="180"/>
      <c r="RMI201" s="75"/>
      <c r="RMJ201" s="66"/>
      <c r="RMK201" s="180"/>
      <c r="RML201" s="180"/>
      <c r="RMM201" s="180"/>
      <c r="RMN201" s="180"/>
      <c r="RMO201" s="180"/>
      <c r="RMP201" s="75"/>
      <c r="RMQ201" s="66"/>
      <c r="RMR201" s="180"/>
      <c r="RMS201" s="180"/>
      <c r="RMT201" s="180"/>
      <c r="RMU201" s="180"/>
      <c r="RMV201" s="180"/>
      <c r="RMW201" s="75"/>
      <c r="RMX201" s="66"/>
      <c r="RMY201" s="180"/>
      <c r="RMZ201" s="180"/>
      <c r="RNA201" s="180"/>
      <c r="RNB201" s="180"/>
      <c r="RNC201" s="180"/>
      <c r="RND201" s="75"/>
      <c r="RNE201" s="66"/>
      <c r="RNF201" s="180"/>
      <c r="RNG201" s="180"/>
      <c r="RNH201" s="180"/>
      <c r="RNI201" s="180"/>
      <c r="RNJ201" s="180"/>
      <c r="RNK201" s="75"/>
      <c r="RNL201" s="66"/>
      <c r="RNM201" s="180"/>
      <c r="RNN201" s="180"/>
      <c r="RNO201" s="180"/>
      <c r="RNP201" s="180"/>
      <c r="RNQ201" s="180"/>
      <c r="RNR201" s="75"/>
      <c r="RNS201" s="66"/>
      <c r="RNT201" s="180"/>
      <c r="RNU201" s="180"/>
      <c r="RNV201" s="180"/>
      <c r="RNW201" s="180"/>
      <c r="RNX201" s="180"/>
      <c r="RNY201" s="75"/>
      <c r="RNZ201" s="66"/>
      <c r="ROA201" s="180"/>
      <c r="ROB201" s="180"/>
      <c r="ROC201" s="180"/>
      <c r="ROD201" s="180"/>
      <c r="ROE201" s="180"/>
      <c r="ROF201" s="75"/>
      <c r="ROG201" s="66"/>
      <c r="ROH201" s="180"/>
      <c r="ROI201" s="180"/>
      <c r="ROJ201" s="180"/>
      <c r="ROK201" s="180"/>
      <c r="ROL201" s="180"/>
      <c r="ROM201" s="75"/>
      <c r="RON201" s="66"/>
      <c r="ROO201" s="180"/>
      <c r="ROP201" s="180"/>
      <c r="ROQ201" s="180"/>
      <c r="ROR201" s="180"/>
      <c r="ROS201" s="180"/>
      <c r="ROT201" s="75"/>
      <c r="ROU201" s="66"/>
      <c r="ROV201" s="180"/>
      <c r="ROW201" s="180"/>
      <c r="ROX201" s="180"/>
      <c r="ROY201" s="180"/>
      <c r="ROZ201" s="180"/>
      <c r="RPA201" s="75"/>
      <c r="RPB201" s="66"/>
      <c r="RPC201" s="180"/>
      <c r="RPD201" s="180"/>
      <c r="RPE201" s="180"/>
      <c r="RPF201" s="180"/>
      <c r="RPG201" s="180"/>
      <c r="RPH201" s="75"/>
      <c r="RPI201" s="66"/>
      <c r="RPJ201" s="180"/>
      <c r="RPK201" s="180"/>
      <c r="RPL201" s="180"/>
      <c r="RPM201" s="180"/>
      <c r="RPN201" s="180"/>
      <c r="RPO201" s="75"/>
      <c r="RPP201" s="66"/>
      <c r="RPQ201" s="180"/>
      <c r="RPR201" s="180"/>
      <c r="RPS201" s="180"/>
      <c r="RPT201" s="180"/>
      <c r="RPU201" s="180"/>
      <c r="RPV201" s="75"/>
      <c r="RPW201" s="66"/>
      <c r="RPX201" s="180"/>
      <c r="RPY201" s="180"/>
      <c r="RPZ201" s="180"/>
      <c r="RQA201" s="180"/>
      <c r="RQB201" s="180"/>
      <c r="RQC201" s="75"/>
      <c r="RQD201" s="66"/>
      <c r="RQE201" s="180"/>
      <c r="RQF201" s="180"/>
      <c r="RQG201" s="180"/>
      <c r="RQH201" s="180"/>
      <c r="RQI201" s="180"/>
      <c r="RQJ201" s="75"/>
      <c r="RQK201" s="66"/>
      <c r="RQL201" s="180"/>
      <c r="RQM201" s="180"/>
      <c r="RQN201" s="180"/>
      <c r="RQO201" s="180"/>
      <c r="RQP201" s="180"/>
      <c r="RQQ201" s="75"/>
      <c r="RQR201" s="66"/>
      <c r="RQS201" s="180"/>
      <c r="RQT201" s="180"/>
      <c r="RQU201" s="180"/>
      <c r="RQV201" s="180"/>
      <c r="RQW201" s="180"/>
      <c r="RQX201" s="75"/>
      <c r="RQY201" s="66"/>
      <c r="RQZ201" s="180"/>
      <c r="RRA201" s="180"/>
      <c r="RRB201" s="180"/>
      <c r="RRC201" s="180"/>
      <c r="RRD201" s="180"/>
      <c r="RRE201" s="75"/>
      <c r="RRF201" s="66"/>
      <c r="RRG201" s="180"/>
      <c r="RRH201" s="180"/>
      <c r="RRI201" s="180"/>
      <c r="RRJ201" s="180"/>
      <c r="RRK201" s="180"/>
      <c r="RRL201" s="75"/>
      <c r="RRM201" s="66"/>
      <c r="RRN201" s="180"/>
      <c r="RRO201" s="180"/>
      <c r="RRP201" s="180"/>
      <c r="RRQ201" s="180"/>
      <c r="RRR201" s="180"/>
      <c r="RRS201" s="75"/>
      <c r="RRT201" s="66"/>
      <c r="RRU201" s="180"/>
      <c r="RRV201" s="180"/>
      <c r="RRW201" s="180"/>
      <c r="RRX201" s="180"/>
      <c r="RRY201" s="180"/>
      <c r="RRZ201" s="75"/>
      <c r="RSA201" s="66"/>
      <c r="RSB201" s="180"/>
      <c r="RSC201" s="180"/>
      <c r="RSD201" s="180"/>
      <c r="RSE201" s="180"/>
      <c r="RSF201" s="180"/>
      <c r="RSG201" s="75"/>
      <c r="RSH201" s="66"/>
      <c r="RSI201" s="180"/>
      <c r="RSJ201" s="180"/>
      <c r="RSK201" s="180"/>
      <c r="RSL201" s="180"/>
      <c r="RSM201" s="180"/>
      <c r="RSN201" s="75"/>
      <c r="RSO201" s="66"/>
      <c r="RSP201" s="180"/>
      <c r="RSQ201" s="180"/>
      <c r="RSR201" s="180"/>
      <c r="RSS201" s="180"/>
      <c r="RST201" s="180"/>
      <c r="RSU201" s="75"/>
      <c r="RSV201" s="66"/>
      <c r="RSW201" s="180"/>
      <c r="RSX201" s="180"/>
      <c r="RSY201" s="180"/>
      <c r="RSZ201" s="180"/>
      <c r="RTA201" s="180"/>
      <c r="RTB201" s="75"/>
      <c r="RTC201" s="66"/>
      <c r="RTD201" s="180"/>
      <c r="RTE201" s="180"/>
      <c r="RTF201" s="180"/>
      <c r="RTG201" s="180"/>
      <c r="RTH201" s="180"/>
      <c r="RTI201" s="75"/>
      <c r="RTJ201" s="66"/>
      <c r="RTK201" s="180"/>
      <c r="RTL201" s="180"/>
      <c r="RTM201" s="180"/>
      <c r="RTN201" s="180"/>
      <c r="RTO201" s="180"/>
      <c r="RTP201" s="75"/>
      <c r="RTQ201" s="66"/>
      <c r="RTR201" s="180"/>
      <c r="RTS201" s="180"/>
      <c r="RTT201" s="180"/>
      <c r="RTU201" s="180"/>
      <c r="RTV201" s="180"/>
      <c r="RTW201" s="75"/>
      <c r="RTX201" s="66"/>
      <c r="RTY201" s="180"/>
      <c r="RTZ201" s="180"/>
      <c r="RUA201" s="180"/>
      <c r="RUB201" s="180"/>
      <c r="RUC201" s="180"/>
      <c r="RUD201" s="75"/>
      <c r="RUE201" s="66"/>
      <c r="RUF201" s="180"/>
      <c r="RUG201" s="180"/>
      <c r="RUH201" s="180"/>
      <c r="RUI201" s="180"/>
      <c r="RUJ201" s="180"/>
      <c r="RUK201" s="75"/>
      <c r="RUL201" s="66"/>
      <c r="RUM201" s="180"/>
      <c r="RUN201" s="180"/>
      <c r="RUO201" s="180"/>
      <c r="RUP201" s="180"/>
      <c r="RUQ201" s="180"/>
      <c r="RUR201" s="75"/>
      <c r="RUS201" s="66"/>
      <c r="RUT201" s="180"/>
      <c r="RUU201" s="180"/>
      <c r="RUV201" s="180"/>
      <c r="RUW201" s="180"/>
      <c r="RUX201" s="180"/>
      <c r="RUY201" s="75"/>
      <c r="RUZ201" s="66"/>
      <c r="RVA201" s="180"/>
      <c r="RVB201" s="180"/>
      <c r="RVC201" s="180"/>
      <c r="RVD201" s="180"/>
      <c r="RVE201" s="180"/>
      <c r="RVF201" s="75"/>
      <c r="RVG201" s="66"/>
      <c r="RVH201" s="180"/>
      <c r="RVI201" s="180"/>
      <c r="RVJ201" s="180"/>
      <c r="RVK201" s="180"/>
      <c r="RVL201" s="180"/>
      <c r="RVM201" s="75"/>
      <c r="RVN201" s="66"/>
      <c r="RVO201" s="180"/>
      <c r="RVP201" s="180"/>
      <c r="RVQ201" s="180"/>
      <c r="RVR201" s="180"/>
      <c r="RVS201" s="180"/>
      <c r="RVT201" s="75"/>
      <c r="RVU201" s="66"/>
      <c r="RVV201" s="180"/>
      <c r="RVW201" s="180"/>
      <c r="RVX201" s="180"/>
      <c r="RVY201" s="180"/>
      <c r="RVZ201" s="180"/>
      <c r="RWA201" s="75"/>
      <c r="RWB201" s="66"/>
      <c r="RWC201" s="180"/>
      <c r="RWD201" s="180"/>
      <c r="RWE201" s="180"/>
      <c r="RWF201" s="180"/>
      <c r="RWG201" s="180"/>
      <c r="RWH201" s="75"/>
      <c r="RWI201" s="66"/>
      <c r="RWJ201" s="180"/>
      <c r="RWK201" s="180"/>
      <c r="RWL201" s="180"/>
      <c r="RWM201" s="180"/>
      <c r="RWN201" s="180"/>
      <c r="RWO201" s="75"/>
      <c r="RWP201" s="66"/>
      <c r="RWQ201" s="180"/>
      <c r="RWR201" s="180"/>
      <c r="RWS201" s="180"/>
      <c r="RWT201" s="180"/>
      <c r="RWU201" s="180"/>
      <c r="RWV201" s="75"/>
      <c r="RWW201" s="66"/>
      <c r="RWX201" s="180"/>
      <c r="RWY201" s="180"/>
      <c r="RWZ201" s="180"/>
      <c r="RXA201" s="180"/>
      <c r="RXB201" s="180"/>
      <c r="RXC201" s="75"/>
      <c r="RXD201" s="66"/>
      <c r="RXE201" s="180"/>
      <c r="RXF201" s="180"/>
      <c r="RXG201" s="180"/>
      <c r="RXH201" s="180"/>
      <c r="RXI201" s="180"/>
      <c r="RXJ201" s="75"/>
      <c r="RXK201" s="66"/>
      <c r="RXL201" s="180"/>
      <c r="RXM201" s="180"/>
      <c r="RXN201" s="180"/>
      <c r="RXO201" s="180"/>
      <c r="RXP201" s="180"/>
      <c r="RXQ201" s="75"/>
      <c r="RXR201" s="66"/>
      <c r="RXS201" s="180"/>
      <c r="RXT201" s="180"/>
      <c r="RXU201" s="180"/>
      <c r="RXV201" s="180"/>
      <c r="RXW201" s="180"/>
      <c r="RXX201" s="75"/>
      <c r="RXY201" s="66"/>
      <c r="RXZ201" s="180"/>
      <c r="RYA201" s="180"/>
      <c r="RYB201" s="180"/>
      <c r="RYC201" s="180"/>
      <c r="RYD201" s="180"/>
      <c r="RYE201" s="75"/>
      <c r="RYF201" s="66"/>
      <c r="RYG201" s="180"/>
      <c r="RYH201" s="180"/>
      <c r="RYI201" s="180"/>
      <c r="RYJ201" s="180"/>
      <c r="RYK201" s="180"/>
      <c r="RYL201" s="75"/>
      <c r="RYM201" s="66"/>
      <c r="RYN201" s="180"/>
      <c r="RYO201" s="180"/>
      <c r="RYP201" s="180"/>
      <c r="RYQ201" s="180"/>
      <c r="RYR201" s="180"/>
      <c r="RYS201" s="75"/>
      <c r="RYT201" s="66"/>
      <c r="RYU201" s="180"/>
      <c r="RYV201" s="180"/>
      <c r="RYW201" s="180"/>
      <c r="RYX201" s="180"/>
      <c r="RYY201" s="180"/>
      <c r="RYZ201" s="75"/>
      <c r="RZA201" s="66"/>
      <c r="RZB201" s="180"/>
      <c r="RZC201" s="180"/>
      <c r="RZD201" s="180"/>
      <c r="RZE201" s="180"/>
      <c r="RZF201" s="180"/>
      <c r="RZG201" s="75"/>
      <c r="RZH201" s="66"/>
      <c r="RZI201" s="180"/>
      <c r="RZJ201" s="180"/>
      <c r="RZK201" s="180"/>
      <c r="RZL201" s="180"/>
      <c r="RZM201" s="180"/>
      <c r="RZN201" s="75"/>
      <c r="RZO201" s="66"/>
      <c r="RZP201" s="180"/>
      <c r="RZQ201" s="180"/>
      <c r="RZR201" s="180"/>
      <c r="RZS201" s="180"/>
      <c r="RZT201" s="180"/>
      <c r="RZU201" s="75"/>
      <c r="RZV201" s="66"/>
      <c r="RZW201" s="180"/>
      <c r="RZX201" s="180"/>
      <c r="RZY201" s="180"/>
      <c r="RZZ201" s="180"/>
      <c r="SAA201" s="180"/>
      <c r="SAB201" s="75"/>
      <c r="SAC201" s="66"/>
      <c r="SAD201" s="180"/>
      <c r="SAE201" s="180"/>
      <c r="SAF201" s="180"/>
      <c r="SAG201" s="180"/>
      <c r="SAH201" s="180"/>
      <c r="SAI201" s="75"/>
      <c r="SAJ201" s="66"/>
      <c r="SAK201" s="180"/>
      <c r="SAL201" s="180"/>
      <c r="SAM201" s="180"/>
      <c r="SAN201" s="180"/>
      <c r="SAO201" s="180"/>
      <c r="SAP201" s="75"/>
      <c r="SAQ201" s="66"/>
      <c r="SAR201" s="180"/>
      <c r="SAS201" s="180"/>
      <c r="SAT201" s="180"/>
      <c r="SAU201" s="180"/>
      <c r="SAV201" s="180"/>
      <c r="SAW201" s="75"/>
      <c r="SAX201" s="66"/>
      <c r="SAY201" s="180"/>
      <c r="SAZ201" s="180"/>
      <c r="SBA201" s="180"/>
      <c r="SBB201" s="180"/>
      <c r="SBC201" s="180"/>
      <c r="SBD201" s="75"/>
      <c r="SBE201" s="66"/>
      <c r="SBF201" s="180"/>
      <c r="SBG201" s="180"/>
      <c r="SBH201" s="180"/>
      <c r="SBI201" s="180"/>
      <c r="SBJ201" s="180"/>
      <c r="SBK201" s="75"/>
      <c r="SBL201" s="66"/>
      <c r="SBM201" s="180"/>
      <c r="SBN201" s="180"/>
      <c r="SBO201" s="180"/>
      <c r="SBP201" s="180"/>
      <c r="SBQ201" s="180"/>
      <c r="SBR201" s="75"/>
      <c r="SBS201" s="66"/>
      <c r="SBT201" s="180"/>
      <c r="SBU201" s="180"/>
      <c r="SBV201" s="180"/>
      <c r="SBW201" s="180"/>
      <c r="SBX201" s="180"/>
      <c r="SBY201" s="75"/>
      <c r="SBZ201" s="66"/>
      <c r="SCA201" s="180"/>
      <c r="SCB201" s="180"/>
      <c r="SCC201" s="180"/>
      <c r="SCD201" s="180"/>
      <c r="SCE201" s="180"/>
      <c r="SCF201" s="75"/>
      <c r="SCG201" s="66"/>
      <c r="SCH201" s="180"/>
      <c r="SCI201" s="180"/>
      <c r="SCJ201" s="180"/>
      <c r="SCK201" s="180"/>
      <c r="SCL201" s="180"/>
      <c r="SCM201" s="75"/>
      <c r="SCN201" s="66"/>
      <c r="SCO201" s="180"/>
      <c r="SCP201" s="180"/>
      <c r="SCQ201" s="180"/>
      <c r="SCR201" s="180"/>
      <c r="SCS201" s="180"/>
      <c r="SCT201" s="75"/>
      <c r="SCU201" s="66"/>
      <c r="SCV201" s="180"/>
      <c r="SCW201" s="180"/>
      <c r="SCX201" s="180"/>
      <c r="SCY201" s="180"/>
      <c r="SCZ201" s="180"/>
      <c r="SDA201" s="75"/>
      <c r="SDB201" s="66"/>
      <c r="SDC201" s="180"/>
      <c r="SDD201" s="180"/>
      <c r="SDE201" s="180"/>
      <c r="SDF201" s="180"/>
      <c r="SDG201" s="180"/>
      <c r="SDH201" s="75"/>
      <c r="SDI201" s="66"/>
      <c r="SDJ201" s="180"/>
      <c r="SDK201" s="180"/>
      <c r="SDL201" s="180"/>
      <c r="SDM201" s="180"/>
      <c r="SDN201" s="180"/>
      <c r="SDO201" s="75"/>
      <c r="SDP201" s="66"/>
      <c r="SDQ201" s="180"/>
      <c r="SDR201" s="180"/>
      <c r="SDS201" s="180"/>
      <c r="SDT201" s="180"/>
      <c r="SDU201" s="180"/>
      <c r="SDV201" s="75"/>
      <c r="SDW201" s="66"/>
      <c r="SDX201" s="180"/>
      <c r="SDY201" s="180"/>
      <c r="SDZ201" s="180"/>
      <c r="SEA201" s="180"/>
      <c r="SEB201" s="180"/>
      <c r="SEC201" s="75"/>
      <c r="SED201" s="66"/>
      <c r="SEE201" s="180"/>
      <c r="SEF201" s="180"/>
      <c r="SEG201" s="180"/>
      <c r="SEH201" s="180"/>
      <c r="SEI201" s="180"/>
      <c r="SEJ201" s="75"/>
      <c r="SEK201" s="66"/>
      <c r="SEL201" s="180"/>
      <c r="SEM201" s="180"/>
      <c r="SEN201" s="180"/>
      <c r="SEO201" s="180"/>
      <c r="SEP201" s="180"/>
      <c r="SEQ201" s="75"/>
      <c r="SER201" s="66"/>
      <c r="SES201" s="180"/>
      <c r="SET201" s="180"/>
      <c r="SEU201" s="180"/>
      <c r="SEV201" s="180"/>
      <c r="SEW201" s="180"/>
      <c r="SEX201" s="75"/>
      <c r="SEY201" s="66"/>
      <c r="SEZ201" s="180"/>
      <c r="SFA201" s="180"/>
      <c r="SFB201" s="180"/>
      <c r="SFC201" s="180"/>
      <c r="SFD201" s="180"/>
      <c r="SFE201" s="75"/>
      <c r="SFF201" s="66"/>
      <c r="SFG201" s="180"/>
      <c r="SFH201" s="180"/>
      <c r="SFI201" s="180"/>
      <c r="SFJ201" s="180"/>
      <c r="SFK201" s="180"/>
      <c r="SFL201" s="75"/>
      <c r="SFM201" s="66"/>
      <c r="SFN201" s="180"/>
      <c r="SFO201" s="180"/>
      <c r="SFP201" s="180"/>
      <c r="SFQ201" s="180"/>
      <c r="SFR201" s="180"/>
      <c r="SFS201" s="75"/>
      <c r="SFT201" s="66"/>
      <c r="SFU201" s="180"/>
      <c r="SFV201" s="180"/>
      <c r="SFW201" s="180"/>
      <c r="SFX201" s="180"/>
      <c r="SFY201" s="180"/>
      <c r="SFZ201" s="75"/>
      <c r="SGA201" s="66"/>
      <c r="SGB201" s="180"/>
      <c r="SGC201" s="180"/>
      <c r="SGD201" s="180"/>
      <c r="SGE201" s="180"/>
      <c r="SGF201" s="180"/>
      <c r="SGG201" s="75"/>
      <c r="SGH201" s="66"/>
      <c r="SGI201" s="180"/>
      <c r="SGJ201" s="180"/>
      <c r="SGK201" s="180"/>
      <c r="SGL201" s="180"/>
      <c r="SGM201" s="180"/>
      <c r="SGN201" s="75"/>
      <c r="SGO201" s="66"/>
      <c r="SGP201" s="180"/>
      <c r="SGQ201" s="180"/>
      <c r="SGR201" s="180"/>
      <c r="SGS201" s="180"/>
      <c r="SGT201" s="180"/>
      <c r="SGU201" s="75"/>
      <c r="SGV201" s="66"/>
      <c r="SGW201" s="180"/>
      <c r="SGX201" s="180"/>
      <c r="SGY201" s="180"/>
      <c r="SGZ201" s="180"/>
      <c r="SHA201" s="180"/>
      <c r="SHB201" s="75"/>
      <c r="SHC201" s="66"/>
      <c r="SHD201" s="180"/>
      <c r="SHE201" s="180"/>
      <c r="SHF201" s="180"/>
      <c r="SHG201" s="180"/>
      <c r="SHH201" s="180"/>
      <c r="SHI201" s="75"/>
      <c r="SHJ201" s="66"/>
      <c r="SHK201" s="180"/>
      <c r="SHL201" s="180"/>
      <c r="SHM201" s="180"/>
      <c r="SHN201" s="180"/>
      <c r="SHO201" s="180"/>
      <c r="SHP201" s="75"/>
      <c r="SHQ201" s="66"/>
      <c r="SHR201" s="180"/>
      <c r="SHS201" s="180"/>
      <c r="SHT201" s="180"/>
      <c r="SHU201" s="180"/>
      <c r="SHV201" s="180"/>
      <c r="SHW201" s="75"/>
      <c r="SHX201" s="66"/>
      <c r="SHY201" s="180"/>
      <c r="SHZ201" s="180"/>
      <c r="SIA201" s="180"/>
      <c r="SIB201" s="180"/>
      <c r="SIC201" s="180"/>
      <c r="SID201" s="75"/>
      <c r="SIE201" s="66"/>
      <c r="SIF201" s="180"/>
      <c r="SIG201" s="180"/>
      <c r="SIH201" s="180"/>
      <c r="SII201" s="180"/>
      <c r="SIJ201" s="180"/>
      <c r="SIK201" s="75"/>
      <c r="SIL201" s="66"/>
      <c r="SIM201" s="180"/>
      <c r="SIN201" s="180"/>
      <c r="SIO201" s="180"/>
      <c r="SIP201" s="180"/>
      <c r="SIQ201" s="180"/>
      <c r="SIR201" s="75"/>
      <c r="SIS201" s="66"/>
      <c r="SIT201" s="180"/>
      <c r="SIU201" s="180"/>
      <c r="SIV201" s="180"/>
      <c r="SIW201" s="180"/>
      <c r="SIX201" s="180"/>
      <c r="SIY201" s="75"/>
      <c r="SIZ201" s="66"/>
      <c r="SJA201" s="180"/>
      <c r="SJB201" s="180"/>
      <c r="SJC201" s="180"/>
      <c r="SJD201" s="180"/>
      <c r="SJE201" s="180"/>
      <c r="SJF201" s="75"/>
      <c r="SJG201" s="66"/>
      <c r="SJH201" s="180"/>
      <c r="SJI201" s="180"/>
      <c r="SJJ201" s="180"/>
      <c r="SJK201" s="180"/>
      <c r="SJL201" s="180"/>
      <c r="SJM201" s="75"/>
      <c r="SJN201" s="66"/>
      <c r="SJO201" s="180"/>
      <c r="SJP201" s="180"/>
      <c r="SJQ201" s="180"/>
      <c r="SJR201" s="180"/>
      <c r="SJS201" s="180"/>
      <c r="SJT201" s="75"/>
      <c r="SJU201" s="66"/>
      <c r="SJV201" s="180"/>
      <c r="SJW201" s="180"/>
      <c r="SJX201" s="180"/>
      <c r="SJY201" s="180"/>
      <c r="SJZ201" s="180"/>
      <c r="SKA201" s="75"/>
      <c r="SKB201" s="66"/>
      <c r="SKC201" s="180"/>
      <c r="SKD201" s="180"/>
      <c r="SKE201" s="180"/>
      <c r="SKF201" s="180"/>
      <c r="SKG201" s="180"/>
      <c r="SKH201" s="75"/>
      <c r="SKI201" s="66"/>
      <c r="SKJ201" s="180"/>
      <c r="SKK201" s="180"/>
      <c r="SKL201" s="180"/>
      <c r="SKM201" s="180"/>
      <c r="SKN201" s="180"/>
      <c r="SKO201" s="75"/>
      <c r="SKP201" s="66"/>
      <c r="SKQ201" s="180"/>
      <c r="SKR201" s="180"/>
      <c r="SKS201" s="180"/>
      <c r="SKT201" s="180"/>
      <c r="SKU201" s="180"/>
      <c r="SKV201" s="75"/>
      <c r="SKW201" s="66"/>
      <c r="SKX201" s="180"/>
      <c r="SKY201" s="180"/>
      <c r="SKZ201" s="180"/>
      <c r="SLA201" s="180"/>
      <c r="SLB201" s="180"/>
      <c r="SLC201" s="75"/>
      <c r="SLD201" s="66"/>
      <c r="SLE201" s="180"/>
      <c r="SLF201" s="180"/>
      <c r="SLG201" s="180"/>
      <c r="SLH201" s="180"/>
      <c r="SLI201" s="180"/>
      <c r="SLJ201" s="75"/>
      <c r="SLK201" s="66"/>
      <c r="SLL201" s="180"/>
      <c r="SLM201" s="180"/>
      <c r="SLN201" s="180"/>
      <c r="SLO201" s="180"/>
      <c r="SLP201" s="180"/>
      <c r="SLQ201" s="75"/>
      <c r="SLR201" s="66"/>
      <c r="SLS201" s="180"/>
      <c r="SLT201" s="180"/>
      <c r="SLU201" s="180"/>
      <c r="SLV201" s="180"/>
      <c r="SLW201" s="180"/>
      <c r="SLX201" s="75"/>
      <c r="SLY201" s="66"/>
      <c r="SLZ201" s="180"/>
      <c r="SMA201" s="180"/>
      <c r="SMB201" s="180"/>
      <c r="SMC201" s="180"/>
      <c r="SMD201" s="180"/>
      <c r="SME201" s="75"/>
      <c r="SMF201" s="66"/>
      <c r="SMG201" s="180"/>
      <c r="SMH201" s="180"/>
      <c r="SMI201" s="180"/>
      <c r="SMJ201" s="180"/>
      <c r="SMK201" s="180"/>
      <c r="SML201" s="75"/>
      <c r="SMM201" s="66"/>
      <c r="SMN201" s="180"/>
      <c r="SMO201" s="180"/>
      <c r="SMP201" s="180"/>
      <c r="SMQ201" s="180"/>
      <c r="SMR201" s="180"/>
      <c r="SMS201" s="75"/>
      <c r="SMT201" s="66"/>
      <c r="SMU201" s="180"/>
      <c r="SMV201" s="180"/>
      <c r="SMW201" s="180"/>
      <c r="SMX201" s="180"/>
      <c r="SMY201" s="180"/>
      <c r="SMZ201" s="75"/>
      <c r="SNA201" s="66"/>
      <c r="SNB201" s="180"/>
      <c r="SNC201" s="180"/>
      <c r="SND201" s="180"/>
      <c r="SNE201" s="180"/>
      <c r="SNF201" s="180"/>
      <c r="SNG201" s="75"/>
      <c r="SNH201" s="66"/>
      <c r="SNI201" s="180"/>
      <c r="SNJ201" s="180"/>
      <c r="SNK201" s="180"/>
      <c r="SNL201" s="180"/>
      <c r="SNM201" s="180"/>
      <c r="SNN201" s="75"/>
      <c r="SNO201" s="66"/>
      <c r="SNP201" s="180"/>
      <c r="SNQ201" s="180"/>
      <c r="SNR201" s="180"/>
      <c r="SNS201" s="180"/>
      <c r="SNT201" s="180"/>
      <c r="SNU201" s="75"/>
      <c r="SNV201" s="66"/>
      <c r="SNW201" s="180"/>
      <c r="SNX201" s="180"/>
      <c r="SNY201" s="180"/>
      <c r="SNZ201" s="180"/>
      <c r="SOA201" s="180"/>
      <c r="SOB201" s="75"/>
      <c r="SOC201" s="66"/>
      <c r="SOD201" s="180"/>
      <c r="SOE201" s="180"/>
      <c r="SOF201" s="180"/>
      <c r="SOG201" s="180"/>
      <c r="SOH201" s="180"/>
      <c r="SOI201" s="75"/>
      <c r="SOJ201" s="66"/>
      <c r="SOK201" s="180"/>
      <c r="SOL201" s="180"/>
      <c r="SOM201" s="180"/>
      <c r="SON201" s="180"/>
      <c r="SOO201" s="180"/>
      <c r="SOP201" s="75"/>
      <c r="SOQ201" s="66"/>
      <c r="SOR201" s="180"/>
      <c r="SOS201" s="180"/>
      <c r="SOT201" s="180"/>
      <c r="SOU201" s="180"/>
      <c r="SOV201" s="180"/>
      <c r="SOW201" s="75"/>
      <c r="SOX201" s="66"/>
      <c r="SOY201" s="180"/>
      <c r="SOZ201" s="180"/>
      <c r="SPA201" s="180"/>
      <c r="SPB201" s="180"/>
      <c r="SPC201" s="180"/>
      <c r="SPD201" s="75"/>
      <c r="SPE201" s="66"/>
      <c r="SPF201" s="180"/>
      <c r="SPG201" s="180"/>
      <c r="SPH201" s="180"/>
      <c r="SPI201" s="180"/>
      <c r="SPJ201" s="180"/>
      <c r="SPK201" s="75"/>
      <c r="SPL201" s="66"/>
      <c r="SPM201" s="180"/>
      <c r="SPN201" s="180"/>
      <c r="SPO201" s="180"/>
      <c r="SPP201" s="180"/>
      <c r="SPQ201" s="180"/>
      <c r="SPR201" s="75"/>
      <c r="SPS201" s="66"/>
      <c r="SPT201" s="180"/>
      <c r="SPU201" s="180"/>
      <c r="SPV201" s="180"/>
      <c r="SPW201" s="180"/>
      <c r="SPX201" s="180"/>
      <c r="SPY201" s="75"/>
      <c r="SPZ201" s="66"/>
      <c r="SQA201" s="180"/>
      <c r="SQB201" s="180"/>
      <c r="SQC201" s="180"/>
      <c r="SQD201" s="180"/>
      <c r="SQE201" s="180"/>
      <c r="SQF201" s="75"/>
      <c r="SQG201" s="66"/>
      <c r="SQH201" s="180"/>
      <c r="SQI201" s="180"/>
      <c r="SQJ201" s="180"/>
      <c r="SQK201" s="180"/>
      <c r="SQL201" s="180"/>
      <c r="SQM201" s="75"/>
      <c r="SQN201" s="66"/>
      <c r="SQO201" s="180"/>
      <c r="SQP201" s="180"/>
      <c r="SQQ201" s="180"/>
      <c r="SQR201" s="180"/>
      <c r="SQS201" s="180"/>
      <c r="SQT201" s="75"/>
      <c r="SQU201" s="66"/>
      <c r="SQV201" s="180"/>
      <c r="SQW201" s="180"/>
      <c r="SQX201" s="180"/>
      <c r="SQY201" s="180"/>
      <c r="SQZ201" s="180"/>
      <c r="SRA201" s="75"/>
      <c r="SRB201" s="66"/>
      <c r="SRC201" s="180"/>
      <c r="SRD201" s="180"/>
      <c r="SRE201" s="180"/>
      <c r="SRF201" s="180"/>
      <c r="SRG201" s="180"/>
      <c r="SRH201" s="75"/>
      <c r="SRI201" s="66"/>
      <c r="SRJ201" s="180"/>
      <c r="SRK201" s="180"/>
      <c r="SRL201" s="180"/>
      <c r="SRM201" s="180"/>
      <c r="SRN201" s="180"/>
      <c r="SRO201" s="75"/>
      <c r="SRP201" s="66"/>
      <c r="SRQ201" s="180"/>
      <c r="SRR201" s="180"/>
      <c r="SRS201" s="180"/>
      <c r="SRT201" s="180"/>
      <c r="SRU201" s="180"/>
      <c r="SRV201" s="75"/>
      <c r="SRW201" s="66"/>
      <c r="SRX201" s="180"/>
      <c r="SRY201" s="180"/>
      <c r="SRZ201" s="180"/>
      <c r="SSA201" s="180"/>
      <c r="SSB201" s="180"/>
      <c r="SSC201" s="75"/>
      <c r="SSD201" s="66"/>
      <c r="SSE201" s="180"/>
      <c r="SSF201" s="180"/>
      <c r="SSG201" s="180"/>
      <c r="SSH201" s="180"/>
      <c r="SSI201" s="180"/>
      <c r="SSJ201" s="75"/>
      <c r="SSK201" s="66"/>
      <c r="SSL201" s="180"/>
      <c r="SSM201" s="180"/>
      <c r="SSN201" s="180"/>
      <c r="SSO201" s="180"/>
      <c r="SSP201" s="180"/>
      <c r="SSQ201" s="75"/>
      <c r="SSR201" s="66"/>
      <c r="SSS201" s="180"/>
      <c r="SST201" s="180"/>
      <c r="SSU201" s="180"/>
      <c r="SSV201" s="180"/>
      <c r="SSW201" s="180"/>
      <c r="SSX201" s="75"/>
      <c r="SSY201" s="66"/>
      <c r="SSZ201" s="180"/>
      <c r="STA201" s="180"/>
      <c r="STB201" s="180"/>
      <c r="STC201" s="180"/>
      <c r="STD201" s="180"/>
      <c r="STE201" s="75"/>
      <c r="STF201" s="66"/>
      <c r="STG201" s="180"/>
      <c r="STH201" s="180"/>
      <c r="STI201" s="180"/>
      <c r="STJ201" s="180"/>
      <c r="STK201" s="180"/>
      <c r="STL201" s="75"/>
      <c r="STM201" s="66"/>
      <c r="STN201" s="180"/>
      <c r="STO201" s="180"/>
      <c r="STP201" s="180"/>
      <c r="STQ201" s="180"/>
      <c r="STR201" s="180"/>
      <c r="STS201" s="75"/>
      <c r="STT201" s="66"/>
      <c r="STU201" s="180"/>
      <c r="STV201" s="180"/>
      <c r="STW201" s="180"/>
      <c r="STX201" s="180"/>
      <c r="STY201" s="180"/>
      <c r="STZ201" s="75"/>
      <c r="SUA201" s="66"/>
      <c r="SUB201" s="180"/>
      <c r="SUC201" s="180"/>
      <c r="SUD201" s="180"/>
      <c r="SUE201" s="180"/>
      <c r="SUF201" s="180"/>
      <c r="SUG201" s="75"/>
      <c r="SUH201" s="66"/>
      <c r="SUI201" s="180"/>
      <c r="SUJ201" s="180"/>
      <c r="SUK201" s="180"/>
      <c r="SUL201" s="180"/>
      <c r="SUM201" s="180"/>
      <c r="SUN201" s="75"/>
      <c r="SUO201" s="66"/>
      <c r="SUP201" s="180"/>
      <c r="SUQ201" s="180"/>
      <c r="SUR201" s="180"/>
      <c r="SUS201" s="180"/>
      <c r="SUT201" s="180"/>
      <c r="SUU201" s="75"/>
      <c r="SUV201" s="66"/>
      <c r="SUW201" s="180"/>
      <c r="SUX201" s="180"/>
      <c r="SUY201" s="180"/>
      <c r="SUZ201" s="180"/>
      <c r="SVA201" s="180"/>
      <c r="SVB201" s="75"/>
      <c r="SVC201" s="66"/>
      <c r="SVD201" s="180"/>
      <c r="SVE201" s="180"/>
      <c r="SVF201" s="180"/>
      <c r="SVG201" s="180"/>
      <c r="SVH201" s="180"/>
      <c r="SVI201" s="75"/>
      <c r="SVJ201" s="66"/>
      <c r="SVK201" s="180"/>
      <c r="SVL201" s="180"/>
      <c r="SVM201" s="180"/>
      <c r="SVN201" s="180"/>
      <c r="SVO201" s="180"/>
      <c r="SVP201" s="75"/>
      <c r="SVQ201" s="66"/>
      <c r="SVR201" s="180"/>
      <c r="SVS201" s="180"/>
      <c r="SVT201" s="180"/>
      <c r="SVU201" s="180"/>
      <c r="SVV201" s="180"/>
      <c r="SVW201" s="75"/>
      <c r="SVX201" s="66"/>
      <c r="SVY201" s="180"/>
      <c r="SVZ201" s="180"/>
      <c r="SWA201" s="180"/>
      <c r="SWB201" s="180"/>
      <c r="SWC201" s="180"/>
      <c r="SWD201" s="75"/>
      <c r="SWE201" s="66"/>
      <c r="SWF201" s="180"/>
      <c r="SWG201" s="180"/>
      <c r="SWH201" s="180"/>
      <c r="SWI201" s="180"/>
      <c r="SWJ201" s="180"/>
      <c r="SWK201" s="75"/>
      <c r="SWL201" s="66"/>
      <c r="SWM201" s="180"/>
      <c r="SWN201" s="180"/>
      <c r="SWO201" s="180"/>
      <c r="SWP201" s="180"/>
      <c r="SWQ201" s="180"/>
      <c r="SWR201" s="75"/>
      <c r="SWS201" s="66"/>
      <c r="SWT201" s="180"/>
      <c r="SWU201" s="180"/>
      <c r="SWV201" s="180"/>
      <c r="SWW201" s="180"/>
      <c r="SWX201" s="180"/>
      <c r="SWY201" s="75"/>
      <c r="SWZ201" s="66"/>
      <c r="SXA201" s="180"/>
      <c r="SXB201" s="180"/>
      <c r="SXC201" s="180"/>
      <c r="SXD201" s="180"/>
      <c r="SXE201" s="180"/>
      <c r="SXF201" s="75"/>
      <c r="SXG201" s="66"/>
      <c r="SXH201" s="180"/>
      <c r="SXI201" s="180"/>
      <c r="SXJ201" s="180"/>
      <c r="SXK201" s="180"/>
      <c r="SXL201" s="180"/>
      <c r="SXM201" s="75"/>
      <c r="SXN201" s="66"/>
      <c r="SXO201" s="180"/>
      <c r="SXP201" s="180"/>
      <c r="SXQ201" s="180"/>
      <c r="SXR201" s="180"/>
      <c r="SXS201" s="180"/>
      <c r="SXT201" s="75"/>
      <c r="SXU201" s="66"/>
      <c r="SXV201" s="180"/>
      <c r="SXW201" s="180"/>
      <c r="SXX201" s="180"/>
      <c r="SXY201" s="180"/>
      <c r="SXZ201" s="180"/>
      <c r="SYA201" s="75"/>
      <c r="SYB201" s="66"/>
      <c r="SYC201" s="180"/>
      <c r="SYD201" s="180"/>
      <c r="SYE201" s="180"/>
      <c r="SYF201" s="180"/>
      <c r="SYG201" s="180"/>
      <c r="SYH201" s="75"/>
      <c r="SYI201" s="66"/>
      <c r="SYJ201" s="180"/>
      <c r="SYK201" s="180"/>
      <c r="SYL201" s="180"/>
      <c r="SYM201" s="180"/>
      <c r="SYN201" s="180"/>
      <c r="SYO201" s="75"/>
      <c r="SYP201" s="66"/>
      <c r="SYQ201" s="180"/>
      <c r="SYR201" s="180"/>
      <c r="SYS201" s="180"/>
      <c r="SYT201" s="180"/>
      <c r="SYU201" s="180"/>
      <c r="SYV201" s="75"/>
      <c r="SYW201" s="66"/>
      <c r="SYX201" s="180"/>
      <c r="SYY201" s="180"/>
      <c r="SYZ201" s="180"/>
      <c r="SZA201" s="180"/>
      <c r="SZB201" s="180"/>
      <c r="SZC201" s="75"/>
      <c r="SZD201" s="66"/>
      <c r="SZE201" s="180"/>
      <c r="SZF201" s="180"/>
      <c r="SZG201" s="180"/>
      <c r="SZH201" s="180"/>
      <c r="SZI201" s="180"/>
      <c r="SZJ201" s="75"/>
      <c r="SZK201" s="66"/>
      <c r="SZL201" s="180"/>
      <c r="SZM201" s="180"/>
      <c r="SZN201" s="180"/>
      <c r="SZO201" s="180"/>
      <c r="SZP201" s="180"/>
      <c r="SZQ201" s="75"/>
      <c r="SZR201" s="66"/>
      <c r="SZS201" s="180"/>
      <c r="SZT201" s="180"/>
      <c r="SZU201" s="180"/>
      <c r="SZV201" s="180"/>
      <c r="SZW201" s="180"/>
      <c r="SZX201" s="75"/>
      <c r="SZY201" s="66"/>
      <c r="SZZ201" s="180"/>
      <c r="TAA201" s="180"/>
      <c r="TAB201" s="180"/>
      <c r="TAC201" s="180"/>
      <c r="TAD201" s="180"/>
      <c r="TAE201" s="75"/>
      <c r="TAF201" s="66"/>
      <c r="TAG201" s="180"/>
      <c r="TAH201" s="180"/>
      <c r="TAI201" s="180"/>
      <c r="TAJ201" s="180"/>
      <c r="TAK201" s="180"/>
      <c r="TAL201" s="75"/>
      <c r="TAM201" s="66"/>
      <c r="TAN201" s="180"/>
      <c r="TAO201" s="180"/>
      <c r="TAP201" s="180"/>
      <c r="TAQ201" s="180"/>
      <c r="TAR201" s="180"/>
      <c r="TAS201" s="75"/>
      <c r="TAT201" s="66"/>
      <c r="TAU201" s="180"/>
      <c r="TAV201" s="180"/>
      <c r="TAW201" s="180"/>
      <c r="TAX201" s="180"/>
      <c r="TAY201" s="180"/>
      <c r="TAZ201" s="75"/>
      <c r="TBA201" s="66"/>
      <c r="TBB201" s="180"/>
      <c r="TBC201" s="180"/>
      <c r="TBD201" s="180"/>
      <c r="TBE201" s="180"/>
      <c r="TBF201" s="180"/>
      <c r="TBG201" s="75"/>
      <c r="TBH201" s="66"/>
      <c r="TBI201" s="180"/>
      <c r="TBJ201" s="180"/>
      <c r="TBK201" s="180"/>
      <c r="TBL201" s="180"/>
      <c r="TBM201" s="180"/>
      <c r="TBN201" s="75"/>
      <c r="TBO201" s="66"/>
      <c r="TBP201" s="180"/>
      <c r="TBQ201" s="180"/>
      <c r="TBR201" s="180"/>
      <c r="TBS201" s="180"/>
      <c r="TBT201" s="180"/>
      <c r="TBU201" s="75"/>
      <c r="TBV201" s="66"/>
      <c r="TBW201" s="180"/>
      <c r="TBX201" s="180"/>
      <c r="TBY201" s="180"/>
      <c r="TBZ201" s="180"/>
      <c r="TCA201" s="180"/>
      <c r="TCB201" s="75"/>
      <c r="TCC201" s="66"/>
      <c r="TCD201" s="180"/>
      <c r="TCE201" s="180"/>
      <c r="TCF201" s="180"/>
      <c r="TCG201" s="180"/>
      <c r="TCH201" s="180"/>
      <c r="TCI201" s="75"/>
      <c r="TCJ201" s="66"/>
      <c r="TCK201" s="180"/>
      <c r="TCL201" s="180"/>
      <c r="TCM201" s="180"/>
      <c r="TCN201" s="180"/>
      <c r="TCO201" s="180"/>
      <c r="TCP201" s="75"/>
      <c r="TCQ201" s="66"/>
      <c r="TCR201" s="180"/>
      <c r="TCS201" s="180"/>
      <c r="TCT201" s="180"/>
      <c r="TCU201" s="180"/>
      <c r="TCV201" s="180"/>
      <c r="TCW201" s="75"/>
      <c r="TCX201" s="66"/>
      <c r="TCY201" s="180"/>
      <c r="TCZ201" s="180"/>
      <c r="TDA201" s="180"/>
      <c r="TDB201" s="180"/>
      <c r="TDC201" s="180"/>
      <c r="TDD201" s="75"/>
      <c r="TDE201" s="66"/>
      <c r="TDF201" s="180"/>
      <c r="TDG201" s="180"/>
      <c r="TDH201" s="180"/>
      <c r="TDI201" s="180"/>
      <c r="TDJ201" s="180"/>
      <c r="TDK201" s="75"/>
      <c r="TDL201" s="66"/>
      <c r="TDM201" s="180"/>
      <c r="TDN201" s="180"/>
      <c r="TDO201" s="180"/>
      <c r="TDP201" s="180"/>
      <c r="TDQ201" s="180"/>
      <c r="TDR201" s="75"/>
      <c r="TDS201" s="66"/>
      <c r="TDT201" s="180"/>
      <c r="TDU201" s="180"/>
      <c r="TDV201" s="180"/>
      <c r="TDW201" s="180"/>
      <c r="TDX201" s="180"/>
      <c r="TDY201" s="75"/>
      <c r="TDZ201" s="66"/>
      <c r="TEA201" s="180"/>
      <c r="TEB201" s="180"/>
      <c r="TEC201" s="180"/>
      <c r="TED201" s="180"/>
      <c r="TEE201" s="180"/>
      <c r="TEF201" s="75"/>
      <c r="TEG201" s="66"/>
      <c r="TEH201" s="180"/>
      <c r="TEI201" s="180"/>
      <c r="TEJ201" s="180"/>
      <c r="TEK201" s="180"/>
      <c r="TEL201" s="180"/>
      <c r="TEM201" s="75"/>
      <c r="TEN201" s="66"/>
      <c r="TEO201" s="180"/>
      <c r="TEP201" s="180"/>
      <c r="TEQ201" s="180"/>
      <c r="TER201" s="180"/>
      <c r="TES201" s="180"/>
      <c r="TET201" s="75"/>
      <c r="TEU201" s="66"/>
      <c r="TEV201" s="180"/>
      <c r="TEW201" s="180"/>
      <c r="TEX201" s="180"/>
      <c r="TEY201" s="180"/>
      <c r="TEZ201" s="180"/>
      <c r="TFA201" s="75"/>
      <c r="TFB201" s="66"/>
      <c r="TFC201" s="180"/>
      <c r="TFD201" s="180"/>
      <c r="TFE201" s="180"/>
      <c r="TFF201" s="180"/>
      <c r="TFG201" s="180"/>
      <c r="TFH201" s="75"/>
      <c r="TFI201" s="66"/>
      <c r="TFJ201" s="180"/>
      <c r="TFK201" s="180"/>
      <c r="TFL201" s="180"/>
      <c r="TFM201" s="180"/>
      <c r="TFN201" s="180"/>
      <c r="TFO201" s="75"/>
      <c r="TFP201" s="66"/>
      <c r="TFQ201" s="180"/>
      <c r="TFR201" s="180"/>
      <c r="TFS201" s="180"/>
      <c r="TFT201" s="180"/>
      <c r="TFU201" s="180"/>
      <c r="TFV201" s="75"/>
      <c r="TFW201" s="66"/>
      <c r="TFX201" s="180"/>
      <c r="TFY201" s="180"/>
      <c r="TFZ201" s="180"/>
      <c r="TGA201" s="180"/>
      <c r="TGB201" s="180"/>
      <c r="TGC201" s="75"/>
      <c r="TGD201" s="66"/>
      <c r="TGE201" s="180"/>
      <c r="TGF201" s="180"/>
      <c r="TGG201" s="180"/>
      <c r="TGH201" s="180"/>
      <c r="TGI201" s="180"/>
      <c r="TGJ201" s="75"/>
      <c r="TGK201" s="66"/>
      <c r="TGL201" s="180"/>
      <c r="TGM201" s="180"/>
      <c r="TGN201" s="180"/>
      <c r="TGO201" s="180"/>
      <c r="TGP201" s="180"/>
      <c r="TGQ201" s="75"/>
      <c r="TGR201" s="66"/>
      <c r="TGS201" s="180"/>
      <c r="TGT201" s="180"/>
      <c r="TGU201" s="180"/>
      <c r="TGV201" s="180"/>
      <c r="TGW201" s="180"/>
      <c r="TGX201" s="75"/>
      <c r="TGY201" s="66"/>
      <c r="TGZ201" s="180"/>
      <c r="THA201" s="180"/>
      <c r="THB201" s="180"/>
      <c r="THC201" s="180"/>
      <c r="THD201" s="180"/>
      <c r="THE201" s="75"/>
      <c r="THF201" s="66"/>
      <c r="THG201" s="180"/>
      <c r="THH201" s="180"/>
      <c r="THI201" s="180"/>
      <c r="THJ201" s="180"/>
      <c r="THK201" s="180"/>
      <c r="THL201" s="75"/>
      <c r="THM201" s="66"/>
      <c r="THN201" s="180"/>
      <c r="THO201" s="180"/>
      <c r="THP201" s="180"/>
      <c r="THQ201" s="180"/>
      <c r="THR201" s="180"/>
      <c r="THS201" s="75"/>
      <c r="THT201" s="66"/>
      <c r="THU201" s="180"/>
      <c r="THV201" s="180"/>
      <c r="THW201" s="180"/>
      <c r="THX201" s="180"/>
      <c r="THY201" s="180"/>
      <c r="THZ201" s="75"/>
      <c r="TIA201" s="66"/>
      <c r="TIB201" s="180"/>
      <c r="TIC201" s="180"/>
      <c r="TID201" s="180"/>
      <c r="TIE201" s="180"/>
      <c r="TIF201" s="180"/>
      <c r="TIG201" s="75"/>
      <c r="TIH201" s="66"/>
      <c r="TII201" s="180"/>
      <c r="TIJ201" s="180"/>
      <c r="TIK201" s="180"/>
      <c r="TIL201" s="180"/>
      <c r="TIM201" s="180"/>
      <c r="TIN201" s="75"/>
      <c r="TIO201" s="66"/>
      <c r="TIP201" s="180"/>
      <c r="TIQ201" s="180"/>
      <c r="TIR201" s="180"/>
      <c r="TIS201" s="180"/>
      <c r="TIT201" s="180"/>
      <c r="TIU201" s="75"/>
      <c r="TIV201" s="66"/>
      <c r="TIW201" s="180"/>
      <c r="TIX201" s="180"/>
      <c r="TIY201" s="180"/>
      <c r="TIZ201" s="180"/>
      <c r="TJA201" s="180"/>
      <c r="TJB201" s="75"/>
      <c r="TJC201" s="66"/>
      <c r="TJD201" s="180"/>
      <c r="TJE201" s="180"/>
      <c r="TJF201" s="180"/>
      <c r="TJG201" s="180"/>
      <c r="TJH201" s="180"/>
      <c r="TJI201" s="75"/>
      <c r="TJJ201" s="66"/>
      <c r="TJK201" s="180"/>
      <c r="TJL201" s="180"/>
      <c r="TJM201" s="180"/>
      <c r="TJN201" s="180"/>
      <c r="TJO201" s="180"/>
      <c r="TJP201" s="75"/>
      <c r="TJQ201" s="66"/>
      <c r="TJR201" s="180"/>
      <c r="TJS201" s="180"/>
      <c r="TJT201" s="180"/>
      <c r="TJU201" s="180"/>
      <c r="TJV201" s="180"/>
      <c r="TJW201" s="75"/>
      <c r="TJX201" s="66"/>
      <c r="TJY201" s="180"/>
      <c r="TJZ201" s="180"/>
      <c r="TKA201" s="180"/>
      <c r="TKB201" s="180"/>
      <c r="TKC201" s="180"/>
      <c r="TKD201" s="75"/>
      <c r="TKE201" s="66"/>
      <c r="TKF201" s="180"/>
      <c r="TKG201" s="180"/>
      <c r="TKH201" s="180"/>
      <c r="TKI201" s="180"/>
      <c r="TKJ201" s="180"/>
      <c r="TKK201" s="75"/>
      <c r="TKL201" s="66"/>
      <c r="TKM201" s="180"/>
      <c r="TKN201" s="180"/>
      <c r="TKO201" s="180"/>
      <c r="TKP201" s="180"/>
      <c r="TKQ201" s="180"/>
      <c r="TKR201" s="75"/>
      <c r="TKS201" s="66"/>
      <c r="TKT201" s="180"/>
      <c r="TKU201" s="180"/>
      <c r="TKV201" s="180"/>
      <c r="TKW201" s="180"/>
      <c r="TKX201" s="180"/>
      <c r="TKY201" s="75"/>
      <c r="TKZ201" s="66"/>
      <c r="TLA201" s="180"/>
      <c r="TLB201" s="180"/>
      <c r="TLC201" s="180"/>
      <c r="TLD201" s="180"/>
      <c r="TLE201" s="180"/>
      <c r="TLF201" s="75"/>
      <c r="TLG201" s="66"/>
      <c r="TLH201" s="180"/>
      <c r="TLI201" s="180"/>
      <c r="TLJ201" s="180"/>
      <c r="TLK201" s="180"/>
      <c r="TLL201" s="180"/>
      <c r="TLM201" s="75"/>
      <c r="TLN201" s="66"/>
      <c r="TLO201" s="180"/>
      <c r="TLP201" s="180"/>
      <c r="TLQ201" s="180"/>
      <c r="TLR201" s="180"/>
      <c r="TLS201" s="180"/>
      <c r="TLT201" s="75"/>
      <c r="TLU201" s="66"/>
      <c r="TLV201" s="180"/>
      <c r="TLW201" s="180"/>
      <c r="TLX201" s="180"/>
      <c r="TLY201" s="180"/>
      <c r="TLZ201" s="180"/>
      <c r="TMA201" s="75"/>
      <c r="TMB201" s="66"/>
      <c r="TMC201" s="180"/>
      <c r="TMD201" s="180"/>
      <c r="TME201" s="180"/>
      <c r="TMF201" s="180"/>
      <c r="TMG201" s="180"/>
      <c r="TMH201" s="75"/>
      <c r="TMI201" s="66"/>
      <c r="TMJ201" s="180"/>
      <c r="TMK201" s="180"/>
      <c r="TML201" s="180"/>
      <c r="TMM201" s="180"/>
      <c r="TMN201" s="180"/>
      <c r="TMO201" s="75"/>
      <c r="TMP201" s="66"/>
      <c r="TMQ201" s="180"/>
      <c r="TMR201" s="180"/>
      <c r="TMS201" s="180"/>
      <c r="TMT201" s="180"/>
      <c r="TMU201" s="180"/>
      <c r="TMV201" s="75"/>
      <c r="TMW201" s="66"/>
      <c r="TMX201" s="180"/>
      <c r="TMY201" s="180"/>
      <c r="TMZ201" s="180"/>
      <c r="TNA201" s="180"/>
      <c r="TNB201" s="180"/>
      <c r="TNC201" s="75"/>
      <c r="TND201" s="66"/>
      <c r="TNE201" s="180"/>
      <c r="TNF201" s="180"/>
      <c r="TNG201" s="180"/>
      <c r="TNH201" s="180"/>
      <c r="TNI201" s="180"/>
      <c r="TNJ201" s="75"/>
      <c r="TNK201" s="66"/>
      <c r="TNL201" s="180"/>
      <c r="TNM201" s="180"/>
      <c r="TNN201" s="180"/>
      <c r="TNO201" s="180"/>
      <c r="TNP201" s="180"/>
      <c r="TNQ201" s="75"/>
      <c r="TNR201" s="66"/>
      <c r="TNS201" s="180"/>
      <c r="TNT201" s="180"/>
      <c r="TNU201" s="180"/>
      <c r="TNV201" s="180"/>
      <c r="TNW201" s="180"/>
      <c r="TNX201" s="75"/>
      <c r="TNY201" s="66"/>
      <c r="TNZ201" s="180"/>
      <c r="TOA201" s="180"/>
      <c r="TOB201" s="180"/>
      <c r="TOC201" s="180"/>
      <c r="TOD201" s="180"/>
      <c r="TOE201" s="75"/>
      <c r="TOF201" s="66"/>
      <c r="TOG201" s="180"/>
      <c r="TOH201" s="180"/>
      <c r="TOI201" s="180"/>
      <c r="TOJ201" s="180"/>
      <c r="TOK201" s="180"/>
      <c r="TOL201" s="75"/>
      <c r="TOM201" s="66"/>
      <c r="TON201" s="180"/>
      <c r="TOO201" s="180"/>
      <c r="TOP201" s="180"/>
      <c r="TOQ201" s="180"/>
      <c r="TOR201" s="180"/>
      <c r="TOS201" s="75"/>
      <c r="TOT201" s="66"/>
      <c r="TOU201" s="180"/>
      <c r="TOV201" s="180"/>
      <c r="TOW201" s="180"/>
      <c r="TOX201" s="180"/>
      <c r="TOY201" s="180"/>
      <c r="TOZ201" s="75"/>
      <c r="TPA201" s="66"/>
      <c r="TPB201" s="180"/>
      <c r="TPC201" s="180"/>
      <c r="TPD201" s="180"/>
      <c r="TPE201" s="180"/>
      <c r="TPF201" s="180"/>
      <c r="TPG201" s="75"/>
      <c r="TPH201" s="66"/>
      <c r="TPI201" s="180"/>
      <c r="TPJ201" s="180"/>
      <c r="TPK201" s="180"/>
      <c r="TPL201" s="180"/>
      <c r="TPM201" s="180"/>
      <c r="TPN201" s="75"/>
      <c r="TPO201" s="66"/>
      <c r="TPP201" s="180"/>
      <c r="TPQ201" s="180"/>
      <c r="TPR201" s="180"/>
      <c r="TPS201" s="180"/>
      <c r="TPT201" s="180"/>
      <c r="TPU201" s="75"/>
      <c r="TPV201" s="66"/>
      <c r="TPW201" s="180"/>
      <c r="TPX201" s="180"/>
      <c r="TPY201" s="180"/>
      <c r="TPZ201" s="180"/>
      <c r="TQA201" s="180"/>
      <c r="TQB201" s="75"/>
      <c r="TQC201" s="66"/>
      <c r="TQD201" s="180"/>
      <c r="TQE201" s="180"/>
      <c r="TQF201" s="180"/>
      <c r="TQG201" s="180"/>
      <c r="TQH201" s="180"/>
      <c r="TQI201" s="75"/>
      <c r="TQJ201" s="66"/>
      <c r="TQK201" s="180"/>
      <c r="TQL201" s="180"/>
      <c r="TQM201" s="180"/>
      <c r="TQN201" s="180"/>
      <c r="TQO201" s="180"/>
      <c r="TQP201" s="75"/>
      <c r="TQQ201" s="66"/>
      <c r="TQR201" s="180"/>
      <c r="TQS201" s="180"/>
      <c r="TQT201" s="180"/>
      <c r="TQU201" s="180"/>
      <c r="TQV201" s="180"/>
      <c r="TQW201" s="75"/>
      <c r="TQX201" s="66"/>
      <c r="TQY201" s="180"/>
      <c r="TQZ201" s="180"/>
      <c r="TRA201" s="180"/>
      <c r="TRB201" s="180"/>
      <c r="TRC201" s="180"/>
      <c r="TRD201" s="75"/>
      <c r="TRE201" s="66"/>
      <c r="TRF201" s="180"/>
      <c r="TRG201" s="180"/>
      <c r="TRH201" s="180"/>
      <c r="TRI201" s="180"/>
      <c r="TRJ201" s="180"/>
      <c r="TRK201" s="75"/>
      <c r="TRL201" s="66"/>
      <c r="TRM201" s="180"/>
      <c r="TRN201" s="180"/>
      <c r="TRO201" s="180"/>
      <c r="TRP201" s="180"/>
      <c r="TRQ201" s="180"/>
      <c r="TRR201" s="75"/>
      <c r="TRS201" s="66"/>
      <c r="TRT201" s="180"/>
      <c r="TRU201" s="180"/>
      <c r="TRV201" s="180"/>
      <c r="TRW201" s="180"/>
      <c r="TRX201" s="180"/>
      <c r="TRY201" s="75"/>
      <c r="TRZ201" s="66"/>
      <c r="TSA201" s="180"/>
      <c r="TSB201" s="180"/>
      <c r="TSC201" s="180"/>
      <c r="TSD201" s="180"/>
      <c r="TSE201" s="180"/>
      <c r="TSF201" s="75"/>
      <c r="TSG201" s="66"/>
      <c r="TSH201" s="180"/>
      <c r="TSI201" s="180"/>
      <c r="TSJ201" s="180"/>
      <c r="TSK201" s="180"/>
      <c r="TSL201" s="180"/>
      <c r="TSM201" s="75"/>
      <c r="TSN201" s="66"/>
      <c r="TSO201" s="180"/>
      <c r="TSP201" s="180"/>
      <c r="TSQ201" s="180"/>
      <c r="TSR201" s="180"/>
      <c r="TSS201" s="180"/>
      <c r="TST201" s="75"/>
      <c r="TSU201" s="66"/>
      <c r="TSV201" s="180"/>
      <c r="TSW201" s="180"/>
      <c r="TSX201" s="180"/>
      <c r="TSY201" s="180"/>
      <c r="TSZ201" s="180"/>
      <c r="TTA201" s="75"/>
      <c r="TTB201" s="66"/>
      <c r="TTC201" s="180"/>
      <c r="TTD201" s="180"/>
      <c r="TTE201" s="180"/>
      <c r="TTF201" s="180"/>
      <c r="TTG201" s="180"/>
      <c r="TTH201" s="75"/>
      <c r="TTI201" s="66"/>
      <c r="TTJ201" s="180"/>
      <c r="TTK201" s="180"/>
      <c r="TTL201" s="180"/>
      <c r="TTM201" s="180"/>
      <c r="TTN201" s="180"/>
      <c r="TTO201" s="75"/>
      <c r="TTP201" s="66"/>
      <c r="TTQ201" s="180"/>
      <c r="TTR201" s="180"/>
      <c r="TTS201" s="180"/>
      <c r="TTT201" s="180"/>
      <c r="TTU201" s="180"/>
      <c r="TTV201" s="75"/>
      <c r="TTW201" s="66"/>
      <c r="TTX201" s="180"/>
      <c r="TTY201" s="180"/>
      <c r="TTZ201" s="180"/>
      <c r="TUA201" s="180"/>
      <c r="TUB201" s="180"/>
      <c r="TUC201" s="75"/>
      <c r="TUD201" s="66"/>
      <c r="TUE201" s="180"/>
      <c r="TUF201" s="180"/>
      <c r="TUG201" s="180"/>
      <c r="TUH201" s="180"/>
      <c r="TUI201" s="180"/>
      <c r="TUJ201" s="75"/>
      <c r="TUK201" s="66"/>
      <c r="TUL201" s="180"/>
      <c r="TUM201" s="180"/>
      <c r="TUN201" s="180"/>
      <c r="TUO201" s="180"/>
      <c r="TUP201" s="180"/>
      <c r="TUQ201" s="75"/>
      <c r="TUR201" s="66"/>
      <c r="TUS201" s="180"/>
      <c r="TUT201" s="180"/>
      <c r="TUU201" s="180"/>
      <c r="TUV201" s="180"/>
      <c r="TUW201" s="180"/>
      <c r="TUX201" s="75"/>
      <c r="TUY201" s="66"/>
      <c r="TUZ201" s="180"/>
      <c r="TVA201" s="180"/>
      <c r="TVB201" s="180"/>
      <c r="TVC201" s="180"/>
      <c r="TVD201" s="180"/>
      <c r="TVE201" s="75"/>
      <c r="TVF201" s="66"/>
      <c r="TVG201" s="180"/>
      <c r="TVH201" s="180"/>
      <c r="TVI201" s="180"/>
      <c r="TVJ201" s="180"/>
      <c r="TVK201" s="180"/>
      <c r="TVL201" s="75"/>
      <c r="TVM201" s="66"/>
      <c r="TVN201" s="180"/>
      <c r="TVO201" s="180"/>
      <c r="TVP201" s="180"/>
      <c r="TVQ201" s="180"/>
      <c r="TVR201" s="180"/>
      <c r="TVS201" s="75"/>
      <c r="TVT201" s="66"/>
      <c r="TVU201" s="180"/>
      <c r="TVV201" s="180"/>
      <c r="TVW201" s="180"/>
      <c r="TVX201" s="180"/>
      <c r="TVY201" s="180"/>
      <c r="TVZ201" s="75"/>
      <c r="TWA201" s="66"/>
      <c r="TWB201" s="180"/>
      <c r="TWC201" s="180"/>
      <c r="TWD201" s="180"/>
      <c r="TWE201" s="180"/>
      <c r="TWF201" s="180"/>
      <c r="TWG201" s="75"/>
      <c r="TWH201" s="66"/>
      <c r="TWI201" s="180"/>
      <c r="TWJ201" s="180"/>
      <c r="TWK201" s="180"/>
      <c r="TWL201" s="180"/>
      <c r="TWM201" s="180"/>
      <c r="TWN201" s="75"/>
      <c r="TWO201" s="66"/>
      <c r="TWP201" s="180"/>
      <c r="TWQ201" s="180"/>
      <c r="TWR201" s="180"/>
      <c r="TWS201" s="180"/>
      <c r="TWT201" s="180"/>
      <c r="TWU201" s="75"/>
      <c r="TWV201" s="66"/>
      <c r="TWW201" s="180"/>
      <c r="TWX201" s="180"/>
      <c r="TWY201" s="180"/>
      <c r="TWZ201" s="180"/>
      <c r="TXA201" s="180"/>
      <c r="TXB201" s="75"/>
      <c r="TXC201" s="66"/>
      <c r="TXD201" s="180"/>
      <c r="TXE201" s="180"/>
      <c r="TXF201" s="180"/>
      <c r="TXG201" s="180"/>
      <c r="TXH201" s="180"/>
      <c r="TXI201" s="75"/>
      <c r="TXJ201" s="66"/>
      <c r="TXK201" s="180"/>
      <c r="TXL201" s="180"/>
      <c r="TXM201" s="180"/>
      <c r="TXN201" s="180"/>
      <c r="TXO201" s="180"/>
      <c r="TXP201" s="75"/>
      <c r="TXQ201" s="66"/>
      <c r="TXR201" s="180"/>
      <c r="TXS201" s="180"/>
      <c r="TXT201" s="180"/>
      <c r="TXU201" s="180"/>
      <c r="TXV201" s="180"/>
      <c r="TXW201" s="75"/>
      <c r="TXX201" s="66"/>
      <c r="TXY201" s="180"/>
      <c r="TXZ201" s="180"/>
      <c r="TYA201" s="180"/>
      <c r="TYB201" s="180"/>
      <c r="TYC201" s="180"/>
      <c r="TYD201" s="75"/>
      <c r="TYE201" s="66"/>
      <c r="TYF201" s="180"/>
      <c r="TYG201" s="180"/>
      <c r="TYH201" s="180"/>
      <c r="TYI201" s="180"/>
      <c r="TYJ201" s="180"/>
      <c r="TYK201" s="75"/>
      <c r="TYL201" s="66"/>
      <c r="TYM201" s="180"/>
      <c r="TYN201" s="180"/>
      <c r="TYO201" s="180"/>
      <c r="TYP201" s="180"/>
      <c r="TYQ201" s="180"/>
      <c r="TYR201" s="75"/>
      <c r="TYS201" s="66"/>
      <c r="TYT201" s="180"/>
      <c r="TYU201" s="180"/>
      <c r="TYV201" s="180"/>
      <c r="TYW201" s="180"/>
      <c r="TYX201" s="180"/>
      <c r="TYY201" s="75"/>
      <c r="TYZ201" s="66"/>
      <c r="TZA201" s="180"/>
      <c r="TZB201" s="180"/>
      <c r="TZC201" s="180"/>
      <c r="TZD201" s="180"/>
      <c r="TZE201" s="180"/>
      <c r="TZF201" s="75"/>
      <c r="TZG201" s="66"/>
      <c r="TZH201" s="180"/>
      <c r="TZI201" s="180"/>
      <c r="TZJ201" s="180"/>
      <c r="TZK201" s="180"/>
      <c r="TZL201" s="180"/>
      <c r="TZM201" s="75"/>
      <c r="TZN201" s="66"/>
      <c r="TZO201" s="180"/>
      <c r="TZP201" s="180"/>
      <c r="TZQ201" s="180"/>
      <c r="TZR201" s="180"/>
      <c r="TZS201" s="180"/>
      <c r="TZT201" s="75"/>
      <c r="TZU201" s="66"/>
      <c r="TZV201" s="180"/>
      <c r="TZW201" s="180"/>
      <c r="TZX201" s="180"/>
      <c r="TZY201" s="180"/>
      <c r="TZZ201" s="180"/>
      <c r="UAA201" s="75"/>
      <c r="UAB201" s="66"/>
      <c r="UAC201" s="180"/>
      <c r="UAD201" s="180"/>
      <c r="UAE201" s="180"/>
      <c r="UAF201" s="180"/>
      <c r="UAG201" s="180"/>
      <c r="UAH201" s="75"/>
      <c r="UAI201" s="66"/>
      <c r="UAJ201" s="180"/>
      <c r="UAK201" s="180"/>
      <c r="UAL201" s="180"/>
      <c r="UAM201" s="180"/>
      <c r="UAN201" s="180"/>
      <c r="UAO201" s="75"/>
      <c r="UAP201" s="66"/>
      <c r="UAQ201" s="180"/>
      <c r="UAR201" s="180"/>
      <c r="UAS201" s="180"/>
      <c r="UAT201" s="180"/>
      <c r="UAU201" s="180"/>
      <c r="UAV201" s="75"/>
      <c r="UAW201" s="66"/>
      <c r="UAX201" s="180"/>
      <c r="UAY201" s="180"/>
      <c r="UAZ201" s="180"/>
      <c r="UBA201" s="180"/>
      <c r="UBB201" s="180"/>
      <c r="UBC201" s="75"/>
      <c r="UBD201" s="66"/>
      <c r="UBE201" s="180"/>
      <c r="UBF201" s="180"/>
      <c r="UBG201" s="180"/>
      <c r="UBH201" s="180"/>
      <c r="UBI201" s="180"/>
      <c r="UBJ201" s="75"/>
      <c r="UBK201" s="66"/>
      <c r="UBL201" s="180"/>
      <c r="UBM201" s="180"/>
      <c r="UBN201" s="180"/>
      <c r="UBO201" s="180"/>
      <c r="UBP201" s="180"/>
      <c r="UBQ201" s="75"/>
      <c r="UBR201" s="66"/>
      <c r="UBS201" s="180"/>
      <c r="UBT201" s="180"/>
      <c r="UBU201" s="180"/>
      <c r="UBV201" s="180"/>
      <c r="UBW201" s="180"/>
      <c r="UBX201" s="75"/>
      <c r="UBY201" s="66"/>
      <c r="UBZ201" s="180"/>
      <c r="UCA201" s="180"/>
      <c r="UCB201" s="180"/>
      <c r="UCC201" s="180"/>
      <c r="UCD201" s="180"/>
      <c r="UCE201" s="75"/>
      <c r="UCF201" s="66"/>
      <c r="UCG201" s="180"/>
      <c r="UCH201" s="180"/>
      <c r="UCI201" s="180"/>
      <c r="UCJ201" s="180"/>
      <c r="UCK201" s="180"/>
      <c r="UCL201" s="75"/>
      <c r="UCM201" s="66"/>
      <c r="UCN201" s="180"/>
      <c r="UCO201" s="180"/>
      <c r="UCP201" s="180"/>
      <c r="UCQ201" s="180"/>
      <c r="UCR201" s="180"/>
      <c r="UCS201" s="75"/>
      <c r="UCT201" s="66"/>
      <c r="UCU201" s="180"/>
      <c r="UCV201" s="180"/>
      <c r="UCW201" s="180"/>
      <c r="UCX201" s="180"/>
      <c r="UCY201" s="180"/>
      <c r="UCZ201" s="75"/>
      <c r="UDA201" s="66"/>
      <c r="UDB201" s="180"/>
      <c r="UDC201" s="180"/>
      <c r="UDD201" s="180"/>
      <c r="UDE201" s="180"/>
      <c r="UDF201" s="180"/>
      <c r="UDG201" s="75"/>
      <c r="UDH201" s="66"/>
      <c r="UDI201" s="180"/>
      <c r="UDJ201" s="180"/>
      <c r="UDK201" s="180"/>
      <c r="UDL201" s="180"/>
      <c r="UDM201" s="180"/>
      <c r="UDN201" s="75"/>
      <c r="UDO201" s="66"/>
      <c r="UDP201" s="180"/>
      <c r="UDQ201" s="180"/>
      <c r="UDR201" s="180"/>
      <c r="UDS201" s="180"/>
      <c r="UDT201" s="180"/>
      <c r="UDU201" s="75"/>
      <c r="UDV201" s="66"/>
      <c r="UDW201" s="180"/>
      <c r="UDX201" s="180"/>
      <c r="UDY201" s="180"/>
      <c r="UDZ201" s="180"/>
      <c r="UEA201" s="180"/>
      <c r="UEB201" s="75"/>
      <c r="UEC201" s="66"/>
      <c r="UED201" s="180"/>
      <c r="UEE201" s="180"/>
      <c r="UEF201" s="180"/>
      <c r="UEG201" s="180"/>
      <c r="UEH201" s="180"/>
      <c r="UEI201" s="75"/>
      <c r="UEJ201" s="66"/>
      <c r="UEK201" s="180"/>
      <c r="UEL201" s="180"/>
      <c r="UEM201" s="180"/>
      <c r="UEN201" s="180"/>
      <c r="UEO201" s="180"/>
      <c r="UEP201" s="75"/>
      <c r="UEQ201" s="66"/>
      <c r="UER201" s="180"/>
      <c r="UES201" s="180"/>
      <c r="UET201" s="180"/>
      <c r="UEU201" s="180"/>
      <c r="UEV201" s="180"/>
      <c r="UEW201" s="75"/>
      <c r="UEX201" s="66"/>
      <c r="UEY201" s="180"/>
      <c r="UEZ201" s="180"/>
      <c r="UFA201" s="180"/>
      <c r="UFB201" s="180"/>
      <c r="UFC201" s="180"/>
      <c r="UFD201" s="75"/>
      <c r="UFE201" s="66"/>
      <c r="UFF201" s="180"/>
      <c r="UFG201" s="180"/>
      <c r="UFH201" s="180"/>
      <c r="UFI201" s="180"/>
      <c r="UFJ201" s="180"/>
      <c r="UFK201" s="75"/>
      <c r="UFL201" s="66"/>
      <c r="UFM201" s="180"/>
      <c r="UFN201" s="180"/>
      <c r="UFO201" s="180"/>
      <c r="UFP201" s="180"/>
      <c r="UFQ201" s="180"/>
      <c r="UFR201" s="75"/>
      <c r="UFS201" s="66"/>
      <c r="UFT201" s="180"/>
      <c r="UFU201" s="180"/>
      <c r="UFV201" s="180"/>
      <c r="UFW201" s="180"/>
      <c r="UFX201" s="180"/>
      <c r="UFY201" s="75"/>
      <c r="UFZ201" s="66"/>
      <c r="UGA201" s="180"/>
      <c r="UGB201" s="180"/>
      <c r="UGC201" s="180"/>
      <c r="UGD201" s="180"/>
      <c r="UGE201" s="180"/>
      <c r="UGF201" s="75"/>
      <c r="UGG201" s="66"/>
      <c r="UGH201" s="180"/>
      <c r="UGI201" s="180"/>
      <c r="UGJ201" s="180"/>
      <c r="UGK201" s="180"/>
      <c r="UGL201" s="180"/>
      <c r="UGM201" s="75"/>
      <c r="UGN201" s="66"/>
      <c r="UGO201" s="180"/>
      <c r="UGP201" s="180"/>
      <c r="UGQ201" s="180"/>
      <c r="UGR201" s="180"/>
      <c r="UGS201" s="180"/>
      <c r="UGT201" s="75"/>
      <c r="UGU201" s="66"/>
      <c r="UGV201" s="180"/>
      <c r="UGW201" s="180"/>
      <c r="UGX201" s="180"/>
      <c r="UGY201" s="180"/>
      <c r="UGZ201" s="180"/>
      <c r="UHA201" s="75"/>
      <c r="UHB201" s="66"/>
      <c r="UHC201" s="180"/>
      <c r="UHD201" s="180"/>
      <c r="UHE201" s="180"/>
      <c r="UHF201" s="180"/>
      <c r="UHG201" s="180"/>
      <c r="UHH201" s="75"/>
      <c r="UHI201" s="66"/>
      <c r="UHJ201" s="180"/>
      <c r="UHK201" s="180"/>
      <c r="UHL201" s="180"/>
      <c r="UHM201" s="180"/>
      <c r="UHN201" s="180"/>
      <c r="UHO201" s="75"/>
      <c r="UHP201" s="66"/>
      <c r="UHQ201" s="180"/>
      <c r="UHR201" s="180"/>
      <c r="UHS201" s="180"/>
      <c r="UHT201" s="180"/>
      <c r="UHU201" s="180"/>
      <c r="UHV201" s="75"/>
      <c r="UHW201" s="66"/>
      <c r="UHX201" s="180"/>
      <c r="UHY201" s="180"/>
      <c r="UHZ201" s="180"/>
      <c r="UIA201" s="180"/>
      <c r="UIB201" s="180"/>
      <c r="UIC201" s="75"/>
      <c r="UID201" s="66"/>
      <c r="UIE201" s="180"/>
      <c r="UIF201" s="180"/>
      <c r="UIG201" s="180"/>
      <c r="UIH201" s="180"/>
      <c r="UII201" s="180"/>
      <c r="UIJ201" s="75"/>
      <c r="UIK201" s="66"/>
      <c r="UIL201" s="180"/>
      <c r="UIM201" s="180"/>
      <c r="UIN201" s="180"/>
      <c r="UIO201" s="180"/>
      <c r="UIP201" s="180"/>
      <c r="UIQ201" s="75"/>
      <c r="UIR201" s="66"/>
      <c r="UIS201" s="180"/>
      <c r="UIT201" s="180"/>
      <c r="UIU201" s="180"/>
      <c r="UIV201" s="180"/>
      <c r="UIW201" s="180"/>
      <c r="UIX201" s="75"/>
      <c r="UIY201" s="66"/>
      <c r="UIZ201" s="180"/>
      <c r="UJA201" s="180"/>
      <c r="UJB201" s="180"/>
      <c r="UJC201" s="180"/>
      <c r="UJD201" s="180"/>
      <c r="UJE201" s="75"/>
      <c r="UJF201" s="66"/>
      <c r="UJG201" s="180"/>
      <c r="UJH201" s="180"/>
      <c r="UJI201" s="180"/>
      <c r="UJJ201" s="180"/>
      <c r="UJK201" s="180"/>
      <c r="UJL201" s="75"/>
      <c r="UJM201" s="66"/>
      <c r="UJN201" s="180"/>
      <c r="UJO201" s="180"/>
      <c r="UJP201" s="180"/>
      <c r="UJQ201" s="180"/>
      <c r="UJR201" s="180"/>
      <c r="UJS201" s="75"/>
      <c r="UJT201" s="66"/>
      <c r="UJU201" s="180"/>
      <c r="UJV201" s="180"/>
      <c r="UJW201" s="180"/>
      <c r="UJX201" s="180"/>
      <c r="UJY201" s="180"/>
      <c r="UJZ201" s="75"/>
      <c r="UKA201" s="66"/>
      <c r="UKB201" s="180"/>
      <c r="UKC201" s="180"/>
      <c r="UKD201" s="180"/>
      <c r="UKE201" s="180"/>
      <c r="UKF201" s="180"/>
      <c r="UKG201" s="75"/>
      <c r="UKH201" s="66"/>
      <c r="UKI201" s="180"/>
      <c r="UKJ201" s="180"/>
      <c r="UKK201" s="180"/>
      <c r="UKL201" s="180"/>
      <c r="UKM201" s="180"/>
      <c r="UKN201" s="75"/>
      <c r="UKO201" s="66"/>
      <c r="UKP201" s="180"/>
      <c r="UKQ201" s="180"/>
      <c r="UKR201" s="180"/>
      <c r="UKS201" s="180"/>
      <c r="UKT201" s="180"/>
      <c r="UKU201" s="75"/>
      <c r="UKV201" s="66"/>
      <c r="UKW201" s="180"/>
      <c r="UKX201" s="180"/>
      <c r="UKY201" s="180"/>
      <c r="UKZ201" s="180"/>
      <c r="ULA201" s="180"/>
      <c r="ULB201" s="75"/>
      <c r="ULC201" s="66"/>
      <c r="ULD201" s="180"/>
      <c r="ULE201" s="180"/>
      <c r="ULF201" s="180"/>
      <c r="ULG201" s="180"/>
      <c r="ULH201" s="180"/>
      <c r="ULI201" s="75"/>
      <c r="ULJ201" s="66"/>
      <c r="ULK201" s="180"/>
      <c r="ULL201" s="180"/>
      <c r="ULM201" s="180"/>
      <c r="ULN201" s="180"/>
      <c r="ULO201" s="180"/>
      <c r="ULP201" s="75"/>
      <c r="ULQ201" s="66"/>
      <c r="ULR201" s="180"/>
      <c r="ULS201" s="180"/>
      <c r="ULT201" s="180"/>
      <c r="ULU201" s="180"/>
      <c r="ULV201" s="180"/>
      <c r="ULW201" s="75"/>
      <c r="ULX201" s="66"/>
      <c r="ULY201" s="180"/>
      <c r="ULZ201" s="180"/>
      <c r="UMA201" s="180"/>
      <c r="UMB201" s="180"/>
      <c r="UMC201" s="180"/>
      <c r="UMD201" s="75"/>
      <c r="UME201" s="66"/>
      <c r="UMF201" s="180"/>
      <c r="UMG201" s="180"/>
      <c r="UMH201" s="180"/>
      <c r="UMI201" s="180"/>
      <c r="UMJ201" s="180"/>
      <c r="UMK201" s="75"/>
      <c r="UML201" s="66"/>
      <c r="UMM201" s="180"/>
      <c r="UMN201" s="180"/>
      <c r="UMO201" s="180"/>
      <c r="UMP201" s="180"/>
      <c r="UMQ201" s="180"/>
      <c r="UMR201" s="75"/>
      <c r="UMS201" s="66"/>
      <c r="UMT201" s="180"/>
      <c r="UMU201" s="180"/>
      <c r="UMV201" s="180"/>
      <c r="UMW201" s="180"/>
      <c r="UMX201" s="180"/>
      <c r="UMY201" s="75"/>
      <c r="UMZ201" s="66"/>
      <c r="UNA201" s="180"/>
      <c r="UNB201" s="180"/>
      <c r="UNC201" s="180"/>
      <c r="UND201" s="180"/>
      <c r="UNE201" s="180"/>
      <c r="UNF201" s="75"/>
      <c r="UNG201" s="66"/>
      <c r="UNH201" s="180"/>
      <c r="UNI201" s="180"/>
      <c r="UNJ201" s="180"/>
      <c r="UNK201" s="180"/>
      <c r="UNL201" s="180"/>
      <c r="UNM201" s="75"/>
      <c r="UNN201" s="66"/>
      <c r="UNO201" s="180"/>
      <c r="UNP201" s="180"/>
      <c r="UNQ201" s="180"/>
      <c r="UNR201" s="180"/>
      <c r="UNS201" s="180"/>
      <c r="UNT201" s="75"/>
      <c r="UNU201" s="66"/>
      <c r="UNV201" s="180"/>
      <c r="UNW201" s="180"/>
      <c r="UNX201" s="180"/>
      <c r="UNY201" s="180"/>
      <c r="UNZ201" s="180"/>
      <c r="UOA201" s="75"/>
      <c r="UOB201" s="66"/>
      <c r="UOC201" s="180"/>
      <c r="UOD201" s="180"/>
      <c r="UOE201" s="180"/>
      <c r="UOF201" s="180"/>
      <c r="UOG201" s="180"/>
      <c r="UOH201" s="75"/>
      <c r="UOI201" s="66"/>
      <c r="UOJ201" s="180"/>
      <c r="UOK201" s="180"/>
      <c r="UOL201" s="180"/>
      <c r="UOM201" s="180"/>
      <c r="UON201" s="180"/>
      <c r="UOO201" s="75"/>
      <c r="UOP201" s="66"/>
      <c r="UOQ201" s="180"/>
      <c r="UOR201" s="180"/>
      <c r="UOS201" s="180"/>
      <c r="UOT201" s="180"/>
      <c r="UOU201" s="180"/>
      <c r="UOV201" s="75"/>
      <c r="UOW201" s="66"/>
      <c r="UOX201" s="180"/>
      <c r="UOY201" s="180"/>
      <c r="UOZ201" s="180"/>
      <c r="UPA201" s="180"/>
      <c r="UPB201" s="180"/>
      <c r="UPC201" s="75"/>
      <c r="UPD201" s="66"/>
      <c r="UPE201" s="180"/>
      <c r="UPF201" s="180"/>
      <c r="UPG201" s="180"/>
      <c r="UPH201" s="180"/>
      <c r="UPI201" s="180"/>
      <c r="UPJ201" s="75"/>
      <c r="UPK201" s="66"/>
      <c r="UPL201" s="180"/>
      <c r="UPM201" s="180"/>
      <c r="UPN201" s="180"/>
      <c r="UPO201" s="180"/>
      <c r="UPP201" s="180"/>
      <c r="UPQ201" s="75"/>
      <c r="UPR201" s="66"/>
      <c r="UPS201" s="180"/>
      <c r="UPT201" s="180"/>
      <c r="UPU201" s="180"/>
      <c r="UPV201" s="180"/>
      <c r="UPW201" s="180"/>
      <c r="UPX201" s="75"/>
      <c r="UPY201" s="66"/>
      <c r="UPZ201" s="180"/>
      <c r="UQA201" s="180"/>
      <c r="UQB201" s="180"/>
      <c r="UQC201" s="180"/>
      <c r="UQD201" s="180"/>
      <c r="UQE201" s="75"/>
      <c r="UQF201" s="66"/>
      <c r="UQG201" s="180"/>
      <c r="UQH201" s="180"/>
      <c r="UQI201" s="180"/>
      <c r="UQJ201" s="180"/>
      <c r="UQK201" s="180"/>
      <c r="UQL201" s="75"/>
      <c r="UQM201" s="66"/>
      <c r="UQN201" s="180"/>
      <c r="UQO201" s="180"/>
      <c r="UQP201" s="180"/>
      <c r="UQQ201" s="180"/>
      <c r="UQR201" s="180"/>
      <c r="UQS201" s="75"/>
      <c r="UQT201" s="66"/>
      <c r="UQU201" s="180"/>
      <c r="UQV201" s="180"/>
      <c r="UQW201" s="180"/>
      <c r="UQX201" s="180"/>
      <c r="UQY201" s="180"/>
      <c r="UQZ201" s="75"/>
      <c r="URA201" s="66"/>
      <c r="URB201" s="180"/>
      <c r="URC201" s="180"/>
      <c r="URD201" s="180"/>
      <c r="URE201" s="180"/>
      <c r="URF201" s="180"/>
      <c r="URG201" s="75"/>
      <c r="URH201" s="66"/>
      <c r="URI201" s="180"/>
      <c r="URJ201" s="180"/>
      <c r="URK201" s="180"/>
      <c r="URL201" s="180"/>
      <c r="URM201" s="180"/>
      <c r="URN201" s="75"/>
      <c r="URO201" s="66"/>
      <c r="URP201" s="180"/>
      <c r="URQ201" s="180"/>
      <c r="URR201" s="180"/>
      <c r="URS201" s="180"/>
      <c r="URT201" s="180"/>
      <c r="URU201" s="75"/>
      <c r="URV201" s="66"/>
      <c r="URW201" s="180"/>
      <c r="URX201" s="180"/>
      <c r="URY201" s="180"/>
      <c r="URZ201" s="180"/>
      <c r="USA201" s="180"/>
      <c r="USB201" s="75"/>
      <c r="USC201" s="66"/>
      <c r="USD201" s="180"/>
      <c r="USE201" s="180"/>
      <c r="USF201" s="180"/>
      <c r="USG201" s="180"/>
      <c r="USH201" s="180"/>
      <c r="USI201" s="75"/>
      <c r="USJ201" s="66"/>
      <c r="USK201" s="180"/>
      <c r="USL201" s="180"/>
      <c r="USM201" s="180"/>
      <c r="USN201" s="180"/>
      <c r="USO201" s="180"/>
      <c r="USP201" s="75"/>
      <c r="USQ201" s="66"/>
      <c r="USR201" s="180"/>
      <c r="USS201" s="180"/>
      <c r="UST201" s="180"/>
      <c r="USU201" s="180"/>
      <c r="USV201" s="180"/>
      <c r="USW201" s="75"/>
      <c r="USX201" s="66"/>
      <c r="USY201" s="180"/>
      <c r="USZ201" s="180"/>
      <c r="UTA201" s="180"/>
      <c r="UTB201" s="180"/>
      <c r="UTC201" s="180"/>
      <c r="UTD201" s="75"/>
      <c r="UTE201" s="66"/>
      <c r="UTF201" s="180"/>
      <c r="UTG201" s="180"/>
      <c r="UTH201" s="180"/>
      <c r="UTI201" s="180"/>
      <c r="UTJ201" s="180"/>
      <c r="UTK201" s="75"/>
      <c r="UTL201" s="66"/>
      <c r="UTM201" s="180"/>
      <c r="UTN201" s="180"/>
      <c r="UTO201" s="180"/>
      <c r="UTP201" s="180"/>
      <c r="UTQ201" s="180"/>
      <c r="UTR201" s="75"/>
      <c r="UTS201" s="66"/>
      <c r="UTT201" s="180"/>
      <c r="UTU201" s="180"/>
      <c r="UTV201" s="180"/>
      <c r="UTW201" s="180"/>
      <c r="UTX201" s="180"/>
      <c r="UTY201" s="75"/>
      <c r="UTZ201" s="66"/>
      <c r="UUA201" s="180"/>
      <c r="UUB201" s="180"/>
      <c r="UUC201" s="180"/>
      <c r="UUD201" s="180"/>
      <c r="UUE201" s="180"/>
      <c r="UUF201" s="75"/>
      <c r="UUG201" s="66"/>
      <c r="UUH201" s="180"/>
      <c r="UUI201" s="180"/>
      <c r="UUJ201" s="180"/>
      <c r="UUK201" s="180"/>
      <c r="UUL201" s="180"/>
      <c r="UUM201" s="75"/>
      <c r="UUN201" s="66"/>
      <c r="UUO201" s="180"/>
      <c r="UUP201" s="180"/>
      <c r="UUQ201" s="180"/>
      <c r="UUR201" s="180"/>
      <c r="UUS201" s="180"/>
      <c r="UUT201" s="75"/>
      <c r="UUU201" s="66"/>
      <c r="UUV201" s="180"/>
      <c r="UUW201" s="180"/>
      <c r="UUX201" s="180"/>
      <c r="UUY201" s="180"/>
      <c r="UUZ201" s="180"/>
      <c r="UVA201" s="75"/>
      <c r="UVB201" s="66"/>
      <c r="UVC201" s="180"/>
      <c r="UVD201" s="180"/>
      <c r="UVE201" s="180"/>
      <c r="UVF201" s="180"/>
      <c r="UVG201" s="180"/>
      <c r="UVH201" s="75"/>
      <c r="UVI201" s="66"/>
      <c r="UVJ201" s="180"/>
      <c r="UVK201" s="180"/>
      <c r="UVL201" s="180"/>
      <c r="UVM201" s="180"/>
      <c r="UVN201" s="180"/>
      <c r="UVO201" s="75"/>
      <c r="UVP201" s="66"/>
      <c r="UVQ201" s="180"/>
      <c r="UVR201" s="180"/>
      <c r="UVS201" s="180"/>
      <c r="UVT201" s="180"/>
      <c r="UVU201" s="180"/>
      <c r="UVV201" s="75"/>
      <c r="UVW201" s="66"/>
      <c r="UVX201" s="180"/>
      <c r="UVY201" s="180"/>
      <c r="UVZ201" s="180"/>
      <c r="UWA201" s="180"/>
      <c r="UWB201" s="180"/>
      <c r="UWC201" s="75"/>
      <c r="UWD201" s="66"/>
      <c r="UWE201" s="180"/>
      <c r="UWF201" s="180"/>
      <c r="UWG201" s="180"/>
      <c r="UWH201" s="180"/>
      <c r="UWI201" s="180"/>
      <c r="UWJ201" s="75"/>
      <c r="UWK201" s="66"/>
      <c r="UWL201" s="180"/>
      <c r="UWM201" s="180"/>
      <c r="UWN201" s="180"/>
      <c r="UWO201" s="180"/>
      <c r="UWP201" s="180"/>
      <c r="UWQ201" s="75"/>
      <c r="UWR201" s="66"/>
      <c r="UWS201" s="180"/>
      <c r="UWT201" s="180"/>
      <c r="UWU201" s="180"/>
      <c r="UWV201" s="180"/>
      <c r="UWW201" s="180"/>
      <c r="UWX201" s="75"/>
      <c r="UWY201" s="66"/>
      <c r="UWZ201" s="180"/>
      <c r="UXA201" s="180"/>
      <c r="UXB201" s="180"/>
      <c r="UXC201" s="180"/>
      <c r="UXD201" s="180"/>
      <c r="UXE201" s="75"/>
      <c r="UXF201" s="66"/>
      <c r="UXG201" s="180"/>
      <c r="UXH201" s="180"/>
      <c r="UXI201" s="180"/>
      <c r="UXJ201" s="180"/>
      <c r="UXK201" s="180"/>
      <c r="UXL201" s="75"/>
      <c r="UXM201" s="66"/>
      <c r="UXN201" s="180"/>
      <c r="UXO201" s="180"/>
      <c r="UXP201" s="180"/>
      <c r="UXQ201" s="180"/>
      <c r="UXR201" s="180"/>
      <c r="UXS201" s="75"/>
      <c r="UXT201" s="66"/>
      <c r="UXU201" s="180"/>
      <c r="UXV201" s="180"/>
      <c r="UXW201" s="180"/>
      <c r="UXX201" s="180"/>
      <c r="UXY201" s="180"/>
      <c r="UXZ201" s="75"/>
      <c r="UYA201" s="66"/>
      <c r="UYB201" s="180"/>
      <c r="UYC201" s="180"/>
      <c r="UYD201" s="180"/>
      <c r="UYE201" s="180"/>
      <c r="UYF201" s="180"/>
      <c r="UYG201" s="75"/>
      <c r="UYH201" s="66"/>
      <c r="UYI201" s="180"/>
      <c r="UYJ201" s="180"/>
      <c r="UYK201" s="180"/>
      <c r="UYL201" s="180"/>
      <c r="UYM201" s="180"/>
      <c r="UYN201" s="75"/>
      <c r="UYO201" s="66"/>
      <c r="UYP201" s="180"/>
      <c r="UYQ201" s="180"/>
      <c r="UYR201" s="180"/>
      <c r="UYS201" s="180"/>
      <c r="UYT201" s="180"/>
      <c r="UYU201" s="75"/>
      <c r="UYV201" s="66"/>
      <c r="UYW201" s="180"/>
      <c r="UYX201" s="180"/>
      <c r="UYY201" s="180"/>
      <c r="UYZ201" s="180"/>
      <c r="UZA201" s="180"/>
      <c r="UZB201" s="75"/>
      <c r="UZC201" s="66"/>
      <c r="UZD201" s="180"/>
      <c r="UZE201" s="180"/>
      <c r="UZF201" s="180"/>
      <c r="UZG201" s="180"/>
      <c r="UZH201" s="180"/>
      <c r="UZI201" s="75"/>
      <c r="UZJ201" s="66"/>
      <c r="UZK201" s="180"/>
      <c r="UZL201" s="180"/>
      <c r="UZM201" s="180"/>
      <c r="UZN201" s="180"/>
      <c r="UZO201" s="180"/>
      <c r="UZP201" s="75"/>
      <c r="UZQ201" s="66"/>
      <c r="UZR201" s="180"/>
      <c r="UZS201" s="180"/>
      <c r="UZT201" s="180"/>
      <c r="UZU201" s="180"/>
      <c r="UZV201" s="180"/>
      <c r="UZW201" s="75"/>
      <c r="UZX201" s="66"/>
      <c r="UZY201" s="180"/>
      <c r="UZZ201" s="180"/>
      <c r="VAA201" s="180"/>
      <c r="VAB201" s="180"/>
      <c r="VAC201" s="180"/>
      <c r="VAD201" s="75"/>
      <c r="VAE201" s="66"/>
      <c r="VAF201" s="180"/>
      <c r="VAG201" s="180"/>
      <c r="VAH201" s="180"/>
      <c r="VAI201" s="180"/>
      <c r="VAJ201" s="180"/>
      <c r="VAK201" s="75"/>
      <c r="VAL201" s="66"/>
      <c r="VAM201" s="180"/>
      <c r="VAN201" s="180"/>
      <c r="VAO201" s="180"/>
      <c r="VAP201" s="180"/>
      <c r="VAQ201" s="180"/>
      <c r="VAR201" s="75"/>
      <c r="VAS201" s="66"/>
      <c r="VAT201" s="180"/>
      <c r="VAU201" s="180"/>
      <c r="VAV201" s="180"/>
      <c r="VAW201" s="180"/>
      <c r="VAX201" s="180"/>
      <c r="VAY201" s="75"/>
      <c r="VAZ201" s="66"/>
      <c r="VBA201" s="180"/>
      <c r="VBB201" s="180"/>
      <c r="VBC201" s="180"/>
      <c r="VBD201" s="180"/>
      <c r="VBE201" s="180"/>
      <c r="VBF201" s="75"/>
      <c r="VBG201" s="66"/>
      <c r="VBH201" s="180"/>
      <c r="VBI201" s="180"/>
      <c r="VBJ201" s="180"/>
      <c r="VBK201" s="180"/>
      <c r="VBL201" s="180"/>
      <c r="VBM201" s="75"/>
      <c r="VBN201" s="66"/>
      <c r="VBO201" s="180"/>
      <c r="VBP201" s="180"/>
      <c r="VBQ201" s="180"/>
      <c r="VBR201" s="180"/>
      <c r="VBS201" s="180"/>
      <c r="VBT201" s="75"/>
      <c r="VBU201" s="66"/>
      <c r="VBV201" s="180"/>
      <c r="VBW201" s="180"/>
      <c r="VBX201" s="180"/>
      <c r="VBY201" s="180"/>
      <c r="VBZ201" s="180"/>
      <c r="VCA201" s="75"/>
      <c r="VCB201" s="66"/>
      <c r="VCC201" s="180"/>
      <c r="VCD201" s="180"/>
      <c r="VCE201" s="180"/>
      <c r="VCF201" s="180"/>
      <c r="VCG201" s="180"/>
      <c r="VCH201" s="75"/>
      <c r="VCI201" s="66"/>
      <c r="VCJ201" s="180"/>
      <c r="VCK201" s="180"/>
      <c r="VCL201" s="180"/>
      <c r="VCM201" s="180"/>
      <c r="VCN201" s="180"/>
      <c r="VCO201" s="75"/>
      <c r="VCP201" s="66"/>
      <c r="VCQ201" s="180"/>
      <c r="VCR201" s="180"/>
      <c r="VCS201" s="180"/>
      <c r="VCT201" s="180"/>
      <c r="VCU201" s="180"/>
      <c r="VCV201" s="75"/>
      <c r="VCW201" s="66"/>
      <c r="VCX201" s="180"/>
      <c r="VCY201" s="180"/>
      <c r="VCZ201" s="180"/>
      <c r="VDA201" s="180"/>
      <c r="VDB201" s="180"/>
      <c r="VDC201" s="75"/>
      <c r="VDD201" s="66"/>
      <c r="VDE201" s="180"/>
      <c r="VDF201" s="180"/>
      <c r="VDG201" s="180"/>
      <c r="VDH201" s="180"/>
      <c r="VDI201" s="180"/>
      <c r="VDJ201" s="75"/>
      <c r="VDK201" s="66"/>
      <c r="VDL201" s="180"/>
      <c r="VDM201" s="180"/>
      <c r="VDN201" s="180"/>
      <c r="VDO201" s="180"/>
      <c r="VDP201" s="180"/>
      <c r="VDQ201" s="75"/>
      <c r="VDR201" s="66"/>
      <c r="VDS201" s="180"/>
      <c r="VDT201" s="180"/>
      <c r="VDU201" s="180"/>
      <c r="VDV201" s="180"/>
      <c r="VDW201" s="180"/>
      <c r="VDX201" s="75"/>
      <c r="VDY201" s="66"/>
      <c r="VDZ201" s="180"/>
      <c r="VEA201" s="180"/>
      <c r="VEB201" s="180"/>
      <c r="VEC201" s="180"/>
      <c r="VED201" s="180"/>
      <c r="VEE201" s="75"/>
      <c r="VEF201" s="66"/>
      <c r="VEG201" s="180"/>
      <c r="VEH201" s="180"/>
      <c r="VEI201" s="180"/>
      <c r="VEJ201" s="180"/>
      <c r="VEK201" s="180"/>
      <c r="VEL201" s="75"/>
      <c r="VEM201" s="66"/>
      <c r="VEN201" s="180"/>
      <c r="VEO201" s="180"/>
      <c r="VEP201" s="180"/>
      <c r="VEQ201" s="180"/>
      <c r="VER201" s="180"/>
      <c r="VES201" s="75"/>
      <c r="VET201" s="66"/>
      <c r="VEU201" s="180"/>
      <c r="VEV201" s="180"/>
      <c r="VEW201" s="180"/>
      <c r="VEX201" s="180"/>
      <c r="VEY201" s="180"/>
      <c r="VEZ201" s="75"/>
      <c r="VFA201" s="66"/>
      <c r="VFB201" s="180"/>
      <c r="VFC201" s="180"/>
      <c r="VFD201" s="180"/>
      <c r="VFE201" s="180"/>
      <c r="VFF201" s="180"/>
      <c r="VFG201" s="75"/>
      <c r="VFH201" s="66"/>
      <c r="VFI201" s="180"/>
      <c r="VFJ201" s="180"/>
      <c r="VFK201" s="180"/>
      <c r="VFL201" s="180"/>
      <c r="VFM201" s="180"/>
      <c r="VFN201" s="75"/>
      <c r="VFO201" s="66"/>
      <c r="VFP201" s="180"/>
      <c r="VFQ201" s="180"/>
      <c r="VFR201" s="180"/>
      <c r="VFS201" s="180"/>
      <c r="VFT201" s="180"/>
      <c r="VFU201" s="75"/>
      <c r="VFV201" s="66"/>
      <c r="VFW201" s="180"/>
      <c r="VFX201" s="180"/>
      <c r="VFY201" s="180"/>
      <c r="VFZ201" s="180"/>
      <c r="VGA201" s="180"/>
      <c r="VGB201" s="75"/>
      <c r="VGC201" s="66"/>
      <c r="VGD201" s="180"/>
      <c r="VGE201" s="180"/>
      <c r="VGF201" s="180"/>
      <c r="VGG201" s="180"/>
      <c r="VGH201" s="180"/>
      <c r="VGI201" s="75"/>
      <c r="VGJ201" s="66"/>
      <c r="VGK201" s="180"/>
      <c r="VGL201" s="180"/>
      <c r="VGM201" s="180"/>
      <c r="VGN201" s="180"/>
      <c r="VGO201" s="180"/>
      <c r="VGP201" s="75"/>
      <c r="VGQ201" s="66"/>
      <c r="VGR201" s="180"/>
      <c r="VGS201" s="180"/>
      <c r="VGT201" s="180"/>
      <c r="VGU201" s="180"/>
      <c r="VGV201" s="180"/>
      <c r="VGW201" s="75"/>
      <c r="VGX201" s="66"/>
      <c r="VGY201" s="180"/>
      <c r="VGZ201" s="180"/>
      <c r="VHA201" s="180"/>
      <c r="VHB201" s="180"/>
      <c r="VHC201" s="180"/>
      <c r="VHD201" s="75"/>
      <c r="VHE201" s="66"/>
      <c r="VHF201" s="180"/>
      <c r="VHG201" s="180"/>
      <c r="VHH201" s="180"/>
      <c r="VHI201" s="180"/>
      <c r="VHJ201" s="180"/>
      <c r="VHK201" s="75"/>
      <c r="VHL201" s="66"/>
      <c r="VHM201" s="180"/>
      <c r="VHN201" s="180"/>
      <c r="VHO201" s="180"/>
      <c r="VHP201" s="180"/>
      <c r="VHQ201" s="180"/>
      <c r="VHR201" s="75"/>
      <c r="VHS201" s="66"/>
      <c r="VHT201" s="180"/>
      <c r="VHU201" s="180"/>
      <c r="VHV201" s="180"/>
      <c r="VHW201" s="180"/>
      <c r="VHX201" s="180"/>
      <c r="VHY201" s="75"/>
      <c r="VHZ201" s="66"/>
      <c r="VIA201" s="180"/>
      <c r="VIB201" s="180"/>
      <c r="VIC201" s="180"/>
      <c r="VID201" s="180"/>
      <c r="VIE201" s="180"/>
      <c r="VIF201" s="75"/>
      <c r="VIG201" s="66"/>
      <c r="VIH201" s="180"/>
      <c r="VII201" s="180"/>
      <c r="VIJ201" s="180"/>
      <c r="VIK201" s="180"/>
      <c r="VIL201" s="180"/>
      <c r="VIM201" s="75"/>
      <c r="VIN201" s="66"/>
      <c r="VIO201" s="180"/>
      <c r="VIP201" s="180"/>
      <c r="VIQ201" s="180"/>
      <c r="VIR201" s="180"/>
      <c r="VIS201" s="180"/>
      <c r="VIT201" s="75"/>
      <c r="VIU201" s="66"/>
      <c r="VIV201" s="180"/>
      <c r="VIW201" s="180"/>
      <c r="VIX201" s="180"/>
      <c r="VIY201" s="180"/>
      <c r="VIZ201" s="180"/>
      <c r="VJA201" s="75"/>
      <c r="VJB201" s="66"/>
      <c r="VJC201" s="180"/>
      <c r="VJD201" s="180"/>
      <c r="VJE201" s="180"/>
      <c r="VJF201" s="180"/>
      <c r="VJG201" s="180"/>
      <c r="VJH201" s="75"/>
      <c r="VJI201" s="66"/>
      <c r="VJJ201" s="180"/>
      <c r="VJK201" s="180"/>
      <c r="VJL201" s="180"/>
      <c r="VJM201" s="180"/>
      <c r="VJN201" s="180"/>
      <c r="VJO201" s="75"/>
      <c r="VJP201" s="66"/>
      <c r="VJQ201" s="180"/>
      <c r="VJR201" s="180"/>
      <c r="VJS201" s="180"/>
      <c r="VJT201" s="180"/>
      <c r="VJU201" s="180"/>
      <c r="VJV201" s="75"/>
      <c r="VJW201" s="66"/>
      <c r="VJX201" s="180"/>
      <c r="VJY201" s="180"/>
      <c r="VJZ201" s="180"/>
      <c r="VKA201" s="180"/>
      <c r="VKB201" s="180"/>
      <c r="VKC201" s="75"/>
      <c r="VKD201" s="66"/>
      <c r="VKE201" s="180"/>
      <c r="VKF201" s="180"/>
      <c r="VKG201" s="180"/>
      <c r="VKH201" s="180"/>
      <c r="VKI201" s="180"/>
      <c r="VKJ201" s="75"/>
      <c r="VKK201" s="66"/>
      <c r="VKL201" s="180"/>
      <c r="VKM201" s="180"/>
      <c r="VKN201" s="180"/>
      <c r="VKO201" s="180"/>
      <c r="VKP201" s="180"/>
      <c r="VKQ201" s="75"/>
      <c r="VKR201" s="66"/>
      <c r="VKS201" s="180"/>
      <c r="VKT201" s="180"/>
      <c r="VKU201" s="180"/>
      <c r="VKV201" s="180"/>
      <c r="VKW201" s="180"/>
      <c r="VKX201" s="75"/>
      <c r="VKY201" s="66"/>
      <c r="VKZ201" s="180"/>
      <c r="VLA201" s="180"/>
      <c r="VLB201" s="180"/>
      <c r="VLC201" s="180"/>
      <c r="VLD201" s="180"/>
      <c r="VLE201" s="75"/>
      <c r="VLF201" s="66"/>
      <c r="VLG201" s="180"/>
      <c r="VLH201" s="180"/>
      <c r="VLI201" s="180"/>
      <c r="VLJ201" s="180"/>
      <c r="VLK201" s="180"/>
      <c r="VLL201" s="75"/>
      <c r="VLM201" s="66"/>
      <c r="VLN201" s="180"/>
      <c r="VLO201" s="180"/>
      <c r="VLP201" s="180"/>
      <c r="VLQ201" s="180"/>
      <c r="VLR201" s="180"/>
      <c r="VLS201" s="75"/>
      <c r="VLT201" s="66"/>
      <c r="VLU201" s="180"/>
      <c r="VLV201" s="180"/>
      <c r="VLW201" s="180"/>
      <c r="VLX201" s="180"/>
      <c r="VLY201" s="180"/>
      <c r="VLZ201" s="75"/>
      <c r="VMA201" s="66"/>
      <c r="VMB201" s="180"/>
      <c r="VMC201" s="180"/>
      <c r="VMD201" s="180"/>
      <c r="VME201" s="180"/>
      <c r="VMF201" s="180"/>
      <c r="VMG201" s="75"/>
      <c r="VMH201" s="66"/>
      <c r="VMI201" s="180"/>
      <c r="VMJ201" s="180"/>
      <c r="VMK201" s="180"/>
      <c r="VML201" s="180"/>
      <c r="VMM201" s="180"/>
      <c r="VMN201" s="75"/>
      <c r="VMO201" s="66"/>
      <c r="VMP201" s="180"/>
      <c r="VMQ201" s="180"/>
      <c r="VMR201" s="180"/>
      <c r="VMS201" s="180"/>
      <c r="VMT201" s="180"/>
      <c r="VMU201" s="75"/>
      <c r="VMV201" s="66"/>
      <c r="VMW201" s="180"/>
      <c r="VMX201" s="180"/>
      <c r="VMY201" s="180"/>
      <c r="VMZ201" s="180"/>
      <c r="VNA201" s="180"/>
      <c r="VNB201" s="75"/>
      <c r="VNC201" s="66"/>
      <c r="VND201" s="180"/>
      <c r="VNE201" s="180"/>
      <c r="VNF201" s="180"/>
      <c r="VNG201" s="180"/>
      <c r="VNH201" s="180"/>
      <c r="VNI201" s="75"/>
      <c r="VNJ201" s="66"/>
      <c r="VNK201" s="180"/>
      <c r="VNL201" s="180"/>
      <c r="VNM201" s="180"/>
      <c r="VNN201" s="180"/>
      <c r="VNO201" s="180"/>
      <c r="VNP201" s="75"/>
      <c r="VNQ201" s="66"/>
      <c r="VNR201" s="180"/>
      <c r="VNS201" s="180"/>
      <c r="VNT201" s="180"/>
      <c r="VNU201" s="180"/>
      <c r="VNV201" s="180"/>
      <c r="VNW201" s="75"/>
      <c r="VNX201" s="66"/>
      <c r="VNY201" s="180"/>
      <c r="VNZ201" s="180"/>
      <c r="VOA201" s="180"/>
      <c r="VOB201" s="180"/>
      <c r="VOC201" s="180"/>
      <c r="VOD201" s="75"/>
      <c r="VOE201" s="66"/>
      <c r="VOF201" s="180"/>
      <c r="VOG201" s="180"/>
      <c r="VOH201" s="180"/>
      <c r="VOI201" s="180"/>
      <c r="VOJ201" s="180"/>
      <c r="VOK201" s="75"/>
      <c r="VOL201" s="66"/>
      <c r="VOM201" s="180"/>
      <c r="VON201" s="180"/>
      <c r="VOO201" s="180"/>
      <c r="VOP201" s="180"/>
      <c r="VOQ201" s="180"/>
      <c r="VOR201" s="75"/>
      <c r="VOS201" s="66"/>
      <c r="VOT201" s="180"/>
      <c r="VOU201" s="180"/>
      <c r="VOV201" s="180"/>
      <c r="VOW201" s="180"/>
      <c r="VOX201" s="180"/>
      <c r="VOY201" s="75"/>
      <c r="VOZ201" s="66"/>
      <c r="VPA201" s="180"/>
      <c r="VPB201" s="180"/>
      <c r="VPC201" s="180"/>
      <c r="VPD201" s="180"/>
      <c r="VPE201" s="180"/>
      <c r="VPF201" s="75"/>
      <c r="VPG201" s="66"/>
      <c r="VPH201" s="180"/>
      <c r="VPI201" s="180"/>
      <c r="VPJ201" s="180"/>
      <c r="VPK201" s="180"/>
      <c r="VPL201" s="180"/>
      <c r="VPM201" s="75"/>
      <c r="VPN201" s="66"/>
      <c r="VPO201" s="180"/>
      <c r="VPP201" s="180"/>
      <c r="VPQ201" s="180"/>
      <c r="VPR201" s="180"/>
      <c r="VPS201" s="180"/>
      <c r="VPT201" s="75"/>
      <c r="VPU201" s="66"/>
      <c r="VPV201" s="180"/>
      <c r="VPW201" s="180"/>
      <c r="VPX201" s="180"/>
      <c r="VPY201" s="180"/>
      <c r="VPZ201" s="180"/>
      <c r="VQA201" s="75"/>
      <c r="VQB201" s="66"/>
      <c r="VQC201" s="180"/>
      <c r="VQD201" s="180"/>
      <c r="VQE201" s="180"/>
      <c r="VQF201" s="180"/>
      <c r="VQG201" s="180"/>
      <c r="VQH201" s="75"/>
      <c r="VQI201" s="66"/>
      <c r="VQJ201" s="180"/>
      <c r="VQK201" s="180"/>
      <c r="VQL201" s="180"/>
      <c r="VQM201" s="180"/>
      <c r="VQN201" s="180"/>
      <c r="VQO201" s="75"/>
      <c r="VQP201" s="66"/>
      <c r="VQQ201" s="180"/>
      <c r="VQR201" s="180"/>
      <c r="VQS201" s="180"/>
      <c r="VQT201" s="180"/>
      <c r="VQU201" s="180"/>
      <c r="VQV201" s="75"/>
      <c r="VQW201" s="66"/>
      <c r="VQX201" s="180"/>
      <c r="VQY201" s="180"/>
      <c r="VQZ201" s="180"/>
      <c r="VRA201" s="180"/>
      <c r="VRB201" s="180"/>
      <c r="VRC201" s="75"/>
      <c r="VRD201" s="66"/>
      <c r="VRE201" s="180"/>
      <c r="VRF201" s="180"/>
      <c r="VRG201" s="180"/>
      <c r="VRH201" s="180"/>
      <c r="VRI201" s="180"/>
      <c r="VRJ201" s="75"/>
      <c r="VRK201" s="66"/>
      <c r="VRL201" s="180"/>
      <c r="VRM201" s="180"/>
      <c r="VRN201" s="180"/>
      <c r="VRO201" s="180"/>
      <c r="VRP201" s="180"/>
      <c r="VRQ201" s="75"/>
      <c r="VRR201" s="66"/>
      <c r="VRS201" s="180"/>
      <c r="VRT201" s="180"/>
      <c r="VRU201" s="180"/>
      <c r="VRV201" s="180"/>
      <c r="VRW201" s="180"/>
      <c r="VRX201" s="75"/>
      <c r="VRY201" s="66"/>
      <c r="VRZ201" s="180"/>
      <c r="VSA201" s="180"/>
      <c r="VSB201" s="180"/>
      <c r="VSC201" s="180"/>
      <c r="VSD201" s="180"/>
      <c r="VSE201" s="75"/>
      <c r="VSF201" s="66"/>
      <c r="VSG201" s="180"/>
      <c r="VSH201" s="180"/>
      <c r="VSI201" s="180"/>
      <c r="VSJ201" s="180"/>
      <c r="VSK201" s="180"/>
      <c r="VSL201" s="75"/>
      <c r="VSM201" s="66"/>
      <c r="VSN201" s="180"/>
      <c r="VSO201" s="180"/>
      <c r="VSP201" s="180"/>
      <c r="VSQ201" s="180"/>
      <c r="VSR201" s="180"/>
      <c r="VSS201" s="75"/>
      <c r="VST201" s="66"/>
      <c r="VSU201" s="180"/>
      <c r="VSV201" s="180"/>
      <c r="VSW201" s="180"/>
      <c r="VSX201" s="180"/>
      <c r="VSY201" s="180"/>
      <c r="VSZ201" s="75"/>
      <c r="VTA201" s="66"/>
      <c r="VTB201" s="180"/>
      <c r="VTC201" s="180"/>
      <c r="VTD201" s="180"/>
      <c r="VTE201" s="180"/>
      <c r="VTF201" s="180"/>
      <c r="VTG201" s="75"/>
      <c r="VTH201" s="66"/>
      <c r="VTI201" s="180"/>
      <c r="VTJ201" s="180"/>
      <c r="VTK201" s="180"/>
      <c r="VTL201" s="180"/>
      <c r="VTM201" s="180"/>
      <c r="VTN201" s="75"/>
      <c r="VTO201" s="66"/>
      <c r="VTP201" s="180"/>
      <c r="VTQ201" s="180"/>
      <c r="VTR201" s="180"/>
      <c r="VTS201" s="180"/>
      <c r="VTT201" s="180"/>
      <c r="VTU201" s="75"/>
      <c r="VTV201" s="66"/>
      <c r="VTW201" s="180"/>
      <c r="VTX201" s="180"/>
      <c r="VTY201" s="180"/>
      <c r="VTZ201" s="180"/>
      <c r="VUA201" s="180"/>
      <c r="VUB201" s="75"/>
      <c r="VUC201" s="66"/>
      <c r="VUD201" s="180"/>
      <c r="VUE201" s="180"/>
      <c r="VUF201" s="180"/>
      <c r="VUG201" s="180"/>
      <c r="VUH201" s="180"/>
      <c r="VUI201" s="75"/>
      <c r="VUJ201" s="66"/>
      <c r="VUK201" s="180"/>
      <c r="VUL201" s="180"/>
      <c r="VUM201" s="180"/>
      <c r="VUN201" s="180"/>
      <c r="VUO201" s="180"/>
      <c r="VUP201" s="75"/>
      <c r="VUQ201" s="66"/>
      <c r="VUR201" s="180"/>
      <c r="VUS201" s="180"/>
      <c r="VUT201" s="180"/>
      <c r="VUU201" s="180"/>
      <c r="VUV201" s="180"/>
      <c r="VUW201" s="75"/>
      <c r="VUX201" s="66"/>
      <c r="VUY201" s="180"/>
      <c r="VUZ201" s="180"/>
      <c r="VVA201" s="180"/>
      <c r="VVB201" s="180"/>
      <c r="VVC201" s="180"/>
      <c r="VVD201" s="75"/>
      <c r="VVE201" s="66"/>
      <c r="VVF201" s="180"/>
      <c r="VVG201" s="180"/>
      <c r="VVH201" s="180"/>
      <c r="VVI201" s="180"/>
      <c r="VVJ201" s="180"/>
      <c r="VVK201" s="75"/>
      <c r="VVL201" s="66"/>
      <c r="VVM201" s="180"/>
      <c r="VVN201" s="180"/>
      <c r="VVO201" s="180"/>
      <c r="VVP201" s="180"/>
      <c r="VVQ201" s="180"/>
      <c r="VVR201" s="75"/>
      <c r="VVS201" s="66"/>
      <c r="VVT201" s="180"/>
      <c r="VVU201" s="180"/>
      <c r="VVV201" s="180"/>
      <c r="VVW201" s="180"/>
      <c r="VVX201" s="180"/>
      <c r="VVY201" s="75"/>
      <c r="VVZ201" s="66"/>
      <c r="VWA201" s="180"/>
      <c r="VWB201" s="180"/>
      <c r="VWC201" s="180"/>
      <c r="VWD201" s="180"/>
      <c r="VWE201" s="180"/>
      <c r="VWF201" s="75"/>
      <c r="VWG201" s="66"/>
      <c r="VWH201" s="180"/>
      <c r="VWI201" s="180"/>
      <c r="VWJ201" s="180"/>
      <c r="VWK201" s="180"/>
      <c r="VWL201" s="180"/>
      <c r="VWM201" s="75"/>
      <c r="VWN201" s="66"/>
      <c r="VWO201" s="180"/>
      <c r="VWP201" s="180"/>
      <c r="VWQ201" s="180"/>
      <c r="VWR201" s="180"/>
      <c r="VWS201" s="180"/>
      <c r="VWT201" s="75"/>
      <c r="VWU201" s="66"/>
      <c r="VWV201" s="180"/>
      <c r="VWW201" s="180"/>
      <c r="VWX201" s="180"/>
      <c r="VWY201" s="180"/>
      <c r="VWZ201" s="180"/>
      <c r="VXA201" s="75"/>
      <c r="VXB201" s="66"/>
      <c r="VXC201" s="180"/>
      <c r="VXD201" s="180"/>
      <c r="VXE201" s="180"/>
      <c r="VXF201" s="180"/>
      <c r="VXG201" s="180"/>
      <c r="VXH201" s="75"/>
      <c r="VXI201" s="66"/>
      <c r="VXJ201" s="180"/>
      <c r="VXK201" s="180"/>
      <c r="VXL201" s="180"/>
      <c r="VXM201" s="180"/>
      <c r="VXN201" s="180"/>
      <c r="VXO201" s="75"/>
      <c r="VXP201" s="66"/>
      <c r="VXQ201" s="180"/>
      <c r="VXR201" s="180"/>
      <c r="VXS201" s="180"/>
      <c r="VXT201" s="180"/>
      <c r="VXU201" s="180"/>
      <c r="VXV201" s="75"/>
      <c r="VXW201" s="66"/>
      <c r="VXX201" s="180"/>
      <c r="VXY201" s="180"/>
      <c r="VXZ201" s="180"/>
      <c r="VYA201" s="180"/>
      <c r="VYB201" s="180"/>
      <c r="VYC201" s="75"/>
      <c r="VYD201" s="66"/>
      <c r="VYE201" s="180"/>
      <c r="VYF201" s="180"/>
      <c r="VYG201" s="180"/>
      <c r="VYH201" s="180"/>
      <c r="VYI201" s="180"/>
      <c r="VYJ201" s="75"/>
      <c r="VYK201" s="66"/>
      <c r="VYL201" s="180"/>
      <c r="VYM201" s="180"/>
      <c r="VYN201" s="180"/>
      <c r="VYO201" s="180"/>
      <c r="VYP201" s="180"/>
      <c r="VYQ201" s="75"/>
      <c r="VYR201" s="66"/>
      <c r="VYS201" s="180"/>
      <c r="VYT201" s="180"/>
      <c r="VYU201" s="180"/>
      <c r="VYV201" s="180"/>
      <c r="VYW201" s="180"/>
      <c r="VYX201" s="75"/>
      <c r="VYY201" s="66"/>
      <c r="VYZ201" s="180"/>
      <c r="VZA201" s="180"/>
      <c r="VZB201" s="180"/>
      <c r="VZC201" s="180"/>
      <c r="VZD201" s="180"/>
      <c r="VZE201" s="75"/>
      <c r="VZF201" s="66"/>
      <c r="VZG201" s="180"/>
      <c r="VZH201" s="180"/>
      <c r="VZI201" s="180"/>
      <c r="VZJ201" s="180"/>
      <c r="VZK201" s="180"/>
      <c r="VZL201" s="75"/>
      <c r="VZM201" s="66"/>
      <c r="VZN201" s="180"/>
      <c r="VZO201" s="180"/>
      <c r="VZP201" s="180"/>
      <c r="VZQ201" s="180"/>
      <c r="VZR201" s="180"/>
      <c r="VZS201" s="75"/>
      <c r="VZT201" s="66"/>
      <c r="VZU201" s="180"/>
      <c r="VZV201" s="180"/>
      <c r="VZW201" s="180"/>
      <c r="VZX201" s="180"/>
      <c r="VZY201" s="180"/>
      <c r="VZZ201" s="75"/>
      <c r="WAA201" s="66"/>
      <c r="WAB201" s="180"/>
      <c r="WAC201" s="180"/>
      <c r="WAD201" s="180"/>
      <c r="WAE201" s="180"/>
      <c r="WAF201" s="180"/>
      <c r="WAG201" s="75"/>
      <c r="WAH201" s="66"/>
      <c r="WAI201" s="180"/>
      <c r="WAJ201" s="180"/>
      <c r="WAK201" s="180"/>
      <c r="WAL201" s="180"/>
      <c r="WAM201" s="180"/>
      <c r="WAN201" s="75"/>
      <c r="WAO201" s="66"/>
      <c r="WAP201" s="180"/>
      <c r="WAQ201" s="180"/>
      <c r="WAR201" s="180"/>
      <c r="WAS201" s="180"/>
      <c r="WAT201" s="180"/>
      <c r="WAU201" s="75"/>
      <c r="WAV201" s="66"/>
      <c r="WAW201" s="180"/>
      <c r="WAX201" s="180"/>
      <c r="WAY201" s="180"/>
      <c r="WAZ201" s="180"/>
      <c r="WBA201" s="180"/>
      <c r="WBB201" s="75"/>
      <c r="WBC201" s="66"/>
      <c r="WBD201" s="180"/>
      <c r="WBE201" s="180"/>
      <c r="WBF201" s="180"/>
      <c r="WBG201" s="180"/>
      <c r="WBH201" s="180"/>
      <c r="WBI201" s="75"/>
      <c r="WBJ201" s="66"/>
      <c r="WBK201" s="180"/>
      <c r="WBL201" s="180"/>
      <c r="WBM201" s="180"/>
      <c r="WBN201" s="180"/>
      <c r="WBO201" s="180"/>
      <c r="WBP201" s="75"/>
      <c r="WBQ201" s="66"/>
      <c r="WBR201" s="180"/>
      <c r="WBS201" s="180"/>
      <c r="WBT201" s="180"/>
      <c r="WBU201" s="180"/>
      <c r="WBV201" s="180"/>
      <c r="WBW201" s="75"/>
      <c r="WBX201" s="66"/>
      <c r="WBY201" s="180"/>
      <c r="WBZ201" s="180"/>
      <c r="WCA201" s="180"/>
      <c r="WCB201" s="180"/>
      <c r="WCC201" s="180"/>
      <c r="WCD201" s="75"/>
      <c r="WCE201" s="66"/>
      <c r="WCF201" s="180"/>
      <c r="WCG201" s="180"/>
      <c r="WCH201" s="180"/>
      <c r="WCI201" s="180"/>
      <c r="WCJ201" s="180"/>
      <c r="WCK201" s="75"/>
      <c r="WCL201" s="66"/>
      <c r="WCM201" s="180"/>
      <c r="WCN201" s="180"/>
      <c r="WCO201" s="180"/>
      <c r="WCP201" s="180"/>
      <c r="WCQ201" s="180"/>
      <c r="WCR201" s="75"/>
      <c r="WCS201" s="66"/>
      <c r="WCT201" s="180"/>
      <c r="WCU201" s="180"/>
      <c r="WCV201" s="180"/>
      <c r="WCW201" s="180"/>
      <c r="WCX201" s="180"/>
      <c r="WCY201" s="75"/>
      <c r="WCZ201" s="66"/>
      <c r="WDA201" s="180"/>
      <c r="WDB201" s="180"/>
      <c r="WDC201" s="180"/>
      <c r="WDD201" s="180"/>
      <c r="WDE201" s="180"/>
      <c r="WDF201" s="75"/>
      <c r="WDG201" s="66"/>
      <c r="WDH201" s="180"/>
      <c r="WDI201" s="180"/>
      <c r="WDJ201" s="180"/>
      <c r="WDK201" s="180"/>
      <c r="WDL201" s="180"/>
      <c r="WDM201" s="75"/>
      <c r="WDN201" s="66"/>
      <c r="WDO201" s="180"/>
      <c r="WDP201" s="180"/>
      <c r="WDQ201" s="180"/>
      <c r="WDR201" s="180"/>
      <c r="WDS201" s="180"/>
      <c r="WDT201" s="75"/>
      <c r="WDU201" s="66"/>
      <c r="WDV201" s="180"/>
      <c r="WDW201" s="180"/>
      <c r="WDX201" s="180"/>
      <c r="WDY201" s="180"/>
      <c r="WDZ201" s="180"/>
      <c r="WEA201" s="75"/>
      <c r="WEB201" s="66"/>
      <c r="WEC201" s="180"/>
      <c r="WED201" s="180"/>
      <c r="WEE201" s="180"/>
      <c r="WEF201" s="180"/>
      <c r="WEG201" s="180"/>
      <c r="WEH201" s="75"/>
      <c r="WEI201" s="66"/>
      <c r="WEJ201" s="180"/>
      <c r="WEK201" s="180"/>
      <c r="WEL201" s="180"/>
      <c r="WEM201" s="180"/>
      <c r="WEN201" s="180"/>
      <c r="WEO201" s="75"/>
      <c r="WEP201" s="66"/>
      <c r="WEQ201" s="180"/>
      <c r="WER201" s="180"/>
      <c r="WES201" s="180"/>
      <c r="WET201" s="180"/>
      <c r="WEU201" s="180"/>
      <c r="WEV201" s="75"/>
      <c r="WEW201" s="66"/>
      <c r="WEX201" s="180"/>
      <c r="WEY201" s="180"/>
      <c r="WEZ201" s="180"/>
      <c r="WFA201" s="180"/>
      <c r="WFB201" s="180"/>
      <c r="WFC201" s="75"/>
      <c r="WFD201" s="66"/>
      <c r="WFE201" s="180"/>
      <c r="WFF201" s="180"/>
      <c r="WFG201" s="180"/>
      <c r="WFH201" s="180"/>
      <c r="WFI201" s="180"/>
      <c r="WFJ201" s="75"/>
      <c r="WFK201" s="66"/>
      <c r="WFL201" s="180"/>
      <c r="WFM201" s="180"/>
      <c r="WFN201" s="180"/>
      <c r="WFO201" s="180"/>
      <c r="WFP201" s="180"/>
      <c r="WFQ201" s="75"/>
      <c r="WFR201" s="66"/>
      <c r="WFS201" s="180"/>
      <c r="WFT201" s="180"/>
      <c r="WFU201" s="180"/>
      <c r="WFV201" s="180"/>
      <c r="WFW201" s="180"/>
      <c r="WFX201" s="75"/>
      <c r="WFY201" s="66"/>
      <c r="WFZ201" s="180"/>
      <c r="WGA201" s="180"/>
      <c r="WGB201" s="180"/>
      <c r="WGC201" s="180"/>
      <c r="WGD201" s="180"/>
      <c r="WGE201" s="75"/>
      <c r="WGF201" s="66"/>
      <c r="WGG201" s="180"/>
      <c r="WGH201" s="180"/>
      <c r="WGI201" s="180"/>
      <c r="WGJ201" s="180"/>
      <c r="WGK201" s="180"/>
      <c r="WGL201" s="75"/>
      <c r="WGM201" s="66"/>
      <c r="WGN201" s="180"/>
      <c r="WGO201" s="180"/>
      <c r="WGP201" s="180"/>
      <c r="WGQ201" s="180"/>
      <c r="WGR201" s="180"/>
      <c r="WGS201" s="75"/>
      <c r="WGT201" s="66"/>
      <c r="WGU201" s="180"/>
      <c r="WGV201" s="180"/>
      <c r="WGW201" s="180"/>
      <c r="WGX201" s="180"/>
      <c r="WGY201" s="180"/>
      <c r="WGZ201" s="75"/>
      <c r="WHA201" s="66"/>
      <c r="WHB201" s="180"/>
      <c r="WHC201" s="180"/>
      <c r="WHD201" s="180"/>
      <c r="WHE201" s="180"/>
      <c r="WHF201" s="180"/>
      <c r="WHG201" s="75"/>
      <c r="WHH201" s="66"/>
      <c r="WHI201" s="180"/>
      <c r="WHJ201" s="180"/>
      <c r="WHK201" s="180"/>
      <c r="WHL201" s="180"/>
      <c r="WHM201" s="180"/>
      <c r="WHN201" s="75"/>
      <c r="WHO201" s="66"/>
      <c r="WHP201" s="180"/>
      <c r="WHQ201" s="180"/>
      <c r="WHR201" s="180"/>
      <c r="WHS201" s="180"/>
      <c r="WHT201" s="180"/>
      <c r="WHU201" s="75"/>
      <c r="WHV201" s="66"/>
      <c r="WHW201" s="180"/>
      <c r="WHX201" s="180"/>
      <c r="WHY201" s="180"/>
      <c r="WHZ201" s="180"/>
      <c r="WIA201" s="180"/>
      <c r="WIB201" s="75"/>
      <c r="WIC201" s="66"/>
      <c r="WID201" s="180"/>
      <c r="WIE201" s="180"/>
      <c r="WIF201" s="180"/>
      <c r="WIG201" s="180"/>
      <c r="WIH201" s="180"/>
      <c r="WII201" s="75"/>
      <c r="WIJ201" s="66"/>
      <c r="WIK201" s="180"/>
      <c r="WIL201" s="180"/>
      <c r="WIM201" s="180"/>
      <c r="WIN201" s="180"/>
      <c r="WIO201" s="180"/>
      <c r="WIP201" s="75"/>
      <c r="WIQ201" s="66"/>
      <c r="WIR201" s="180"/>
      <c r="WIS201" s="180"/>
      <c r="WIT201" s="180"/>
      <c r="WIU201" s="180"/>
      <c r="WIV201" s="180"/>
      <c r="WIW201" s="75"/>
      <c r="WIX201" s="66"/>
      <c r="WIY201" s="180"/>
      <c r="WIZ201" s="180"/>
      <c r="WJA201" s="180"/>
      <c r="WJB201" s="180"/>
      <c r="WJC201" s="180"/>
      <c r="WJD201" s="75"/>
      <c r="WJE201" s="66"/>
      <c r="WJF201" s="180"/>
      <c r="WJG201" s="180"/>
      <c r="WJH201" s="180"/>
      <c r="WJI201" s="180"/>
      <c r="WJJ201" s="180"/>
      <c r="WJK201" s="75"/>
      <c r="WJL201" s="66"/>
      <c r="WJM201" s="180"/>
      <c r="WJN201" s="180"/>
      <c r="WJO201" s="180"/>
      <c r="WJP201" s="180"/>
      <c r="WJQ201" s="180"/>
      <c r="WJR201" s="75"/>
      <c r="WJS201" s="66"/>
      <c r="WJT201" s="180"/>
      <c r="WJU201" s="180"/>
      <c r="WJV201" s="180"/>
      <c r="WJW201" s="180"/>
      <c r="WJX201" s="180"/>
      <c r="WJY201" s="75"/>
      <c r="WJZ201" s="66"/>
      <c r="WKA201" s="180"/>
      <c r="WKB201" s="180"/>
      <c r="WKC201" s="180"/>
      <c r="WKD201" s="180"/>
      <c r="WKE201" s="180"/>
      <c r="WKF201" s="75"/>
      <c r="WKG201" s="66"/>
      <c r="WKH201" s="180"/>
      <c r="WKI201" s="180"/>
      <c r="WKJ201" s="180"/>
      <c r="WKK201" s="180"/>
      <c r="WKL201" s="180"/>
      <c r="WKM201" s="75"/>
      <c r="WKN201" s="66"/>
      <c r="WKO201" s="180"/>
      <c r="WKP201" s="180"/>
      <c r="WKQ201" s="180"/>
      <c r="WKR201" s="180"/>
      <c r="WKS201" s="180"/>
      <c r="WKT201" s="75"/>
      <c r="WKU201" s="66"/>
      <c r="WKV201" s="180"/>
      <c r="WKW201" s="180"/>
      <c r="WKX201" s="180"/>
      <c r="WKY201" s="180"/>
      <c r="WKZ201" s="180"/>
      <c r="WLA201" s="75"/>
      <c r="WLB201" s="66"/>
      <c r="WLC201" s="180"/>
      <c r="WLD201" s="180"/>
      <c r="WLE201" s="180"/>
      <c r="WLF201" s="180"/>
      <c r="WLG201" s="180"/>
      <c r="WLH201" s="75"/>
      <c r="WLI201" s="66"/>
      <c r="WLJ201" s="180"/>
      <c r="WLK201" s="180"/>
      <c r="WLL201" s="180"/>
      <c r="WLM201" s="180"/>
      <c r="WLN201" s="180"/>
      <c r="WLO201" s="75"/>
      <c r="WLP201" s="66"/>
      <c r="WLQ201" s="180"/>
      <c r="WLR201" s="180"/>
      <c r="WLS201" s="180"/>
      <c r="WLT201" s="180"/>
      <c r="WLU201" s="180"/>
      <c r="WLV201" s="75"/>
      <c r="WLW201" s="66"/>
      <c r="WLX201" s="180"/>
      <c r="WLY201" s="180"/>
      <c r="WLZ201" s="180"/>
      <c r="WMA201" s="180"/>
      <c r="WMB201" s="180"/>
      <c r="WMC201" s="75"/>
      <c r="WMD201" s="66"/>
      <c r="WME201" s="180"/>
      <c r="WMF201" s="180"/>
      <c r="WMG201" s="180"/>
      <c r="WMH201" s="180"/>
      <c r="WMI201" s="180"/>
      <c r="WMJ201" s="75"/>
      <c r="WMK201" s="66"/>
      <c r="WML201" s="180"/>
      <c r="WMM201" s="180"/>
      <c r="WMN201" s="180"/>
      <c r="WMO201" s="180"/>
      <c r="WMP201" s="180"/>
      <c r="WMQ201" s="75"/>
      <c r="WMR201" s="66"/>
      <c r="WMS201" s="180"/>
      <c r="WMT201" s="180"/>
      <c r="WMU201" s="180"/>
      <c r="WMV201" s="180"/>
      <c r="WMW201" s="180"/>
      <c r="WMX201" s="75"/>
      <c r="WMY201" s="66"/>
      <c r="WMZ201" s="180"/>
      <c r="WNA201" s="180"/>
      <c r="WNB201" s="180"/>
      <c r="WNC201" s="180"/>
      <c r="WND201" s="180"/>
      <c r="WNE201" s="75"/>
      <c r="WNF201" s="66"/>
      <c r="WNG201" s="180"/>
      <c r="WNH201" s="180"/>
      <c r="WNI201" s="180"/>
      <c r="WNJ201" s="180"/>
      <c r="WNK201" s="180"/>
      <c r="WNL201" s="75"/>
      <c r="WNM201" s="66"/>
      <c r="WNN201" s="180"/>
      <c r="WNO201" s="180"/>
      <c r="WNP201" s="180"/>
      <c r="WNQ201" s="180"/>
      <c r="WNR201" s="180"/>
      <c r="WNS201" s="75"/>
      <c r="WNT201" s="66"/>
      <c r="WNU201" s="180"/>
      <c r="WNV201" s="180"/>
      <c r="WNW201" s="180"/>
      <c r="WNX201" s="180"/>
      <c r="WNY201" s="180"/>
      <c r="WNZ201" s="75"/>
      <c r="WOA201" s="66"/>
      <c r="WOB201" s="180"/>
      <c r="WOC201" s="180"/>
      <c r="WOD201" s="180"/>
      <c r="WOE201" s="180"/>
      <c r="WOF201" s="180"/>
      <c r="WOG201" s="75"/>
      <c r="WOH201" s="66"/>
      <c r="WOI201" s="180"/>
      <c r="WOJ201" s="180"/>
      <c r="WOK201" s="180"/>
      <c r="WOL201" s="180"/>
      <c r="WOM201" s="180"/>
      <c r="WON201" s="75"/>
      <c r="WOO201" s="66"/>
      <c r="WOP201" s="180"/>
      <c r="WOQ201" s="180"/>
      <c r="WOR201" s="180"/>
      <c r="WOS201" s="180"/>
      <c r="WOT201" s="180"/>
      <c r="WOU201" s="75"/>
      <c r="WOV201" s="66"/>
      <c r="WOW201" s="180"/>
      <c r="WOX201" s="180"/>
      <c r="WOY201" s="180"/>
      <c r="WOZ201" s="180"/>
      <c r="WPA201" s="180"/>
      <c r="WPB201" s="75"/>
      <c r="WPC201" s="66"/>
      <c r="WPD201" s="180"/>
      <c r="WPE201" s="180"/>
      <c r="WPF201" s="180"/>
      <c r="WPG201" s="180"/>
      <c r="WPH201" s="180"/>
      <c r="WPI201" s="75"/>
      <c r="WPJ201" s="66"/>
      <c r="WPK201" s="180"/>
      <c r="WPL201" s="180"/>
      <c r="WPM201" s="180"/>
      <c r="WPN201" s="180"/>
      <c r="WPO201" s="180"/>
      <c r="WPP201" s="75"/>
      <c r="WPQ201" s="66"/>
      <c r="WPR201" s="180"/>
      <c r="WPS201" s="180"/>
      <c r="WPT201" s="180"/>
      <c r="WPU201" s="180"/>
      <c r="WPV201" s="180"/>
      <c r="WPW201" s="75"/>
      <c r="WPX201" s="66"/>
      <c r="WPY201" s="180"/>
      <c r="WPZ201" s="180"/>
      <c r="WQA201" s="180"/>
      <c r="WQB201" s="180"/>
      <c r="WQC201" s="180"/>
      <c r="WQD201" s="75"/>
      <c r="WQE201" s="66"/>
      <c r="WQF201" s="180"/>
      <c r="WQG201" s="180"/>
      <c r="WQH201" s="180"/>
      <c r="WQI201" s="180"/>
      <c r="WQJ201" s="180"/>
      <c r="WQK201" s="75"/>
      <c r="WQL201" s="66"/>
      <c r="WQM201" s="180"/>
      <c r="WQN201" s="180"/>
      <c r="WQO201" s="180"/>
      <c r="WQP201" s="180"/>
      <c r="WQQ201" s="180"/>
      <c r="WQR201" s="75"/>
      <c r="WQS201" s="66"/>
      <c r="WQT201" s="180"/>
      <c r="WQU201" s="180"/>
      <c r="WQV201" s="180"/>
      <c r="WQW201" s="180"/>
      <c r="WQX201" s="180"/>
      <c r="WQY201" s="75"/>
      <c r="WQZ201" s="66"/>
      <c r="WRA201" s="180"/>
      <c r="WRB201" s="180"/>
      <c r="WRC201" s="180"/>
      <c r="WRD201" s="180"/>
      <c r="WRE201" s="180"/>
      <c r="WRF201" s="75"/>
      <c r="WRG201" s="66"/>
      <c r="WRH201" s="180"/>
      <c r="WRI201" s="180"/>
      <c r="WRJ201" s="180"/>
      <c r="WRK201" s="180"/>
      <c r="WRL201" s="180"/>
      <c r="WRM201" s="75"/>
      <c r="WRN201" s="66"/>
      <c r="WRO201" s="180"/>
      <c r="WRP201" s="180"/>
      <c r="WRQ201" s="180"/>
      <c r="WRR201" s="180"/>
      <c r="WRS201" s="180"/>
      <c r="WRT201" s="75"/>
      <c r="WRU201" s="66"/>
      <c r="WRV201" s="180"/>
      <c r="WRW201" s="180"/>
      <c r="WRX201" s="180"/>
      <c r="WRY201" s="180"/>
      <c r="WRZ201" s="180"/>
      <c r="WSA201" s="75"/>
      <c r="WSB201" s="66"/>
      <c r="WSC201" s="180"/>
      <c r="WSD201" s="180"/>
      <c r="WSE201" s="180"/>
      <c r="WSF201" s="180"/>
      <c r="WSG201" s="180"/>
      <c r="WSH201" s="75"/>
      <c r="WSI201" s="66"/>
      <c r="WSJ201" s="180"/>
      <c r="WSK201" s="180"/>
      <c r="WSL201" s="180"/>
      <c r="WSM201" s="180"/>
      <c r="WSN201" s="180"/>
      <c r="WSO201" s="75"/>
      <c r="WSP201" s="66"/>
      <c r="WSQ201" s="180"/>
      <c r="WSR201" s="180"/>
      <c r="WSS201" s="180"/>
      <c r="WST201" s="180"/>
      <c r="WSU201" s="180"/>
      <c r="WSV201" s="75"/>
      <c r="WSW201" s="66"/>
      <c r="WSX201" s="180"/>
      <c r="WSY201" s="180"/>
      <c r="WSZ201" s="180"/>
      <c r="WTA201" s="180"/>
      <c r="WTB201" s="180"/>
      <c r="WTC201" s="75"/>
      <c r="WTD201" s="66"/>
      <c r="WTE201" s="180"/>
      <c r="WTF201" s="180"/>
      <c r="WTG201" s="180"/>
      <c r="WTH201" s="180"/>
      <c r="WTI201" s="180"/>
      <c r="WTJ201" s="75"/>
      <c r="WTK201" s="66"/>
      <c r="WTL201" s="180"/>
      <c r="WTM201" s="180"/>
      <c r="WTN201" s="180"/>
      <c r="WTO201" s="180"/>
      <c r="WTP201" s="180"/>
      <c r="WTQ201" s="75"/>
      <c r="WTR201" s="66"/>
      <c r="WTS201" s="180"/>
      <c r="WTT201" s="180"/>
      <c r="WTU201" s="180"/>
      <c r="WTV201" s="180"/>
      <c r="WTW201" s="180"/>
      <c r="WTX201" s="75"/>
      <c r="WTY201" s="66"/>
      <c r="WTZ201" s="180"/>
      <c r="WUA201" s="180"/>
      <c r="WUB201" s="180"/>
      <c r="WUC201" s="180"/>
      <c r="WUD201" s="180"/>
      <c r="WUE201" s="75"/>
      <c r="WUF201" s="66"/>
      <c r="WUG201" s="180"/>
      <c r="WUH201" s="180"/>
      <c r="WUI201" s="180"/>
      <c r="WUJ201" s="180"/>
      <c r="WUK201" s="180"/>
      <c r="WUL201" s="75"/>
      <c r="WUM201" s="66"/>
      <c r="WUN201" s="180"/>
      <c r="WUO201" s="180"/>
      <c r="WUP201" s="180"/>
      <c r="WUQ201" s="180"/>
      <c r="WUR201" s="180"/>
      <c r="WUS201" s="75"/>
      <c r="WUT201" s="66"/>
      <c r="WUU201" s="180"/>
      <c r="WUV201" s="180"/>
      <c r="WUW201" s="180"/>
      <c r="WUX201" s="180"/>
      <c r="WUY201" s="180"/>
      <c r="WUZ201" s="75"/>
      <c r="WVA201" s="66"/>
      <c r="WVB201" s="180"/>
      <c r="WVC201" s="180"/>
      <c r="WVD201" s="180"/>
      <c r="WVE201" s="180"/>
      <c r="WVF201" s="180"/>
      <c r="WVG201" s="75"/>
      <c r="WVH201" s="66"/>
      <c r="WVI201" s="180"/>
      <c r="WVJ201" s="180"/>
      <c r="WVK201" s="180"/>
      <c r="WVL201" s="180"/>
      <c r="WVM201" s="180"/>
      <c r="WVN201" s="75"/>
      <c r="WVO201" s="66"/>
      <c r="WVP201" s="180"/>
      <c r="WVQ201" s="180"/>
      <c r="WVR201" s="180"/>
      <c r="WVS201" s="180"/>
      <c r="WVT201" s="180"/>
      <c r="WVU201" s="75"/>
      <c r="WVV201" s="66"/>
      <c r="WVW201" s="180"/>
      <c r="WVX201" s="180"/>
      <c r="WVY201" s="180"/>
      <c r="WVZ201" s="180"/>
      <c r="WWA201" s="180"/>
      <c r="WWB201" s="75"/>
      <c r="WWC201" s="66"/>
      <c r="WWD201" s="180"/>
      <c r="WWE201" s="180"/>
      <c r="WWF201" s="180"/>
      <c r="WWG201" s="180"/>
      <c r="WWH201" s="180"/>
      <c r="WWI201" s="75"/>
      <c r="WWJ201" s="66"/>
      <c r="WWK201" s="180"/>
      <c r="WWL201" s="180"/>
      <c r="WWM201" s="180"/>
      <c r="WWN201" s="180"/>
      <c r="WWO201" s="180"/>
      <c r="WWP201" s="75"/>
      <c r="WWQ201" s="66"/>
      <c r="WWR201" s="180"/>
      <c r="WWS201" s="180"/>
      <c r="WWT201" s="180"/>
      <c r="WWU201" s="180"/>
      <c r="WWV201" s="180"/>
      <c r="WWW201" s="75"/>
      <c r="WWX201" s="66"/>
      <c r="WWY201" s="180"/>
      <c r="WWZ201" s="180"/>
      <c r="WXA201" s="180"/>
      <c r="WXB201" s="180"/>
      <c r="WXC201" s="180"/>
      <c r="WXD201" s="75"/>
      <c r="WXE201" s="66"/>
      <c r="WXF201" s="180"/>
      <c r="WXG201" s="180"/>
      <c r="WXH201" s="180"/>
      <c r="WXI201" s="180"/>
      <c r="WXJ201" s="180"/>
      <c r="WXK201" s="75"/>
      <c r="WXL201" s="66"/>
      <c r="WXM201" s="180"/>
      <c r="WXN201" s="180"/>
      <c r="WXO201" s="180"/>
      <c r="WXP201" s="180"/>
      <c r="WXQ201" s="180"/>
      <c r="WXR201" s="75"/>
      <c r="WXS201" s="66"/>
      <c r="WXT201" s="180"/>
      <c r="WXU201" s="180"/>
      <c r="WXV201" s="180"/>
      <c r="WXW201" s="180"/>
      <c r="WXX201" s="180"/>
      <c r="WXY201" s="75"/>
      <c r="WXZ201" s="66"/>
      <c r="WYA201" s="180"/>
      <c r="WYB201" s="180"/>
      <c r="WYC201" s="180"/>
      <c r="WYD201" s="180"/>
      <c r="WYE201" s="180"/>
      <c r="WYF201" s="75"/>
      <c r="WYG201" s="66"/>
      <c r="WYH201" s="180"/>
      <c r="WYI201" s="180"/>
      <c r="WYJ201" s="180"/>
      <c r="WYK201" s="180"/>
      <c r="WYL201" s="180"/>
      <c r="WYM201" s="75"/>
      <c r="WYN201" s="66"/>
      <c r="WYO201" s="180"/>
      <c r="WYP201" s="180"/>
      <c r="WYQ201" s="180"/>
      <c r="WYR201" s="180"/>
      <c r="WYS201" s="180"/>
      <c r="WYT201" s="75"/>
      <c r="WYU201" s="66"/>
      <c r="WYV201" s="180"/>
      <c r="WYW201" s="180"/>
      <c r="WYX201" s="180"/>
      <c r="WYY201" s="180"/>
      <c r="WYZ201" s="180"/>
      <c r="WZA201" s="75"/>
      <c r="WZB201" s="66"/>
      <c r="WZC201" s="180"/>
      <c r="WZD201" s="180"/>
      <c r="WZE201" s="180"/>
      <c r="WZF201" s="180"/>
      <c r="WZG201" s="180"/>
      <c r="WZH201" s="75"/>
      <c r="WZI201" s="66"/>
      <c r="WZJ201" s="180"/>
      <c r="WZK201" s="180"/>
      <c r="WZL201" s="180"/>
      <c r="WZM201" s="180"/>
      <c r="WZN201" s="180"/>
      <c r="WZO201" s="75"/>
      <c r="WZP201" s="66"/>
      <c r="WZQ201" s="180"/>
      <c r="WZR201" s="180"/>
      <c r="WZS201" s="180"/>
      <c r="WZT201" s="180"/>
      <c r="WZU201" s="180"/>
      <c r="WZV201" s="75"/>
      <c r="WZW201" s="66"/>
      <c r="WZX201" s="180"/>
      <c r="WZY201" s="180"/>
      <c r="WZZ201" s="180"/>
      <c r="XAA201" s="180"/>
      <c r="XAB201" s="180"/>
      <c r="XAC201" s="75"/>
      <c r="XAD201" s="66"/>
      <c r="XAE201" s="180"/>
      <c r="XAF201" s="180"/>
      <c r="XAG201" s="180"/>
      <c r="XAH201" s="180"/>
      <c r="XAI201" s="180"/>
      <c r="XAJ201" s="75"/>
      <c r="XAK201" s="66"/>
      <c r="XAL201" s="180"/>
      <c r="XAM201" s="180"/>
      <c r="XAN201" s="180"/>
      <c r="XAO201" s="180"/>
      <c r="XAP201" s="180"/>
      <c r="XAQ201" s="75"/>
      <c r="XAR201" s="66"/>
      <c r="XAS201" s="180"/>
      <c r="XAT201" s="180"/>
      <c r="XAU201" s="180"/>
      <c r="XAV201" s="180"/>
      <c r="XAW201" s="180"/>
      <c r="XAX201" s="75"/>
      <c r="XAY201" s="66"/>
      <c r="XAZ201" s="180"/>
      <c r="XBA201" s="180"/>
      <c r="XBB201" s="180"/>
      <c r="XBC201" s="180"/>
      <c r="XBD201" s="180"/>
      <c r="XBE201" s="75"/>
      <c r="XBF201" s="66"/>
      <c r="XBG201" s="180"/>
      <c r="XBH201" s="180"/>
      <c r="XBI201" s="180"/>
      <c r="XBJ201" s="180"/>
      <c r="XBK201" s="180"/>
      <c r="XBL201" s="75"/>
      <c r="XBM201" s="66"/>
      <c r="XBN201" s="180"/>
      <c r="XBO201" s="180"/>
      <c r="XBP201" s="180"/>
      <c r="XBQ201" s="180"/>
      <c r="XBR201" s="180"/>
      <c r="XBS201" s="75"/>
      <c r="XBT201" s="66"/>
      <c r="XBU201" s="180"/>
      <c r="XBV201" s="180"/>
      <c r="XBW201" s="180"/>
      <c r="XBX201" s="180"/>
      <c r="XBY201" s="180"/>
      <c r="XBZ201" s="75"/>
      <c r="XCA201" s="66"/>
      <c r="XCB201" s="180"/>
      <c r="XCC201" s="180"/>
      <c r="XCD201" s="180"/>
      <c r="XCE201" s="180"/>
      <c r="XCF201" s="180"/>
      <c r="XCG201" s="75"/>
      <c r="XCH201" s="66"/>
      <c r="XCI201" s="180"/>
      <c r="XCJ201" s="180"/>
      <c r="XCK201" s="180"/>
      <c r="XCL201" s="180"/>
      <c r="XCM201" s="180"/>
      <c r="XCN201" s="75"/>
      <c r="XCO201" s="66"/>
      <c r="XCP201" s="180"/>
      <c r="XCQ201" s="180"/>
      <c r="XCR201" s="180"/>
      <c r="XCS201" s="180"/>
      <c r="XCT201" s="180"/>
      <c r="XCU201" s="75"/>
      <c r="XCV201" s="66"/>
      <c r="XCW201" s="180"/>
      <c r="XCX201" s="180"/>
      <c r="XCY201" s="180"/>
      <c r="XCZ201" s="180"/>
      <c r="XDA201" s="180"/>
      <c r="XDB201" s="75"/>
      <c r="XDC201" s="66"/>
      <c r="XDD201" s="180"/>
      <c r="XDE201" s="180"/>
      <c r="XDF201" s="180"/>
      <c r="XDG201" s="180"/>
      <c r="XDH201" s="180"/>
      <c r="XDI201" s="75"/>
      <c r="XDJ201" s="66"/>
      <c r="XDK201" s="180"/>
      <c r="XDL201" s="180"/>
      <c r="XDM201" s="180"/>
      <c r="XDN201" s="180"/>
      <c r="XDO201" s="180"/>
      <c r="XDP201" s="75"/>
      <c r="XDQ201" s="66"/>
      <c r="XDR201" s="180"/>
      <c r="XDS201" s="180"/>
      <c r="XDT201" s="180"/>
      <c r="XDU201" s="180"/>
      <c r="XDV201" s="180"/>
      <c r="XDW201" s="75"/>
      <c r="XDX201" s="66"/>
      <c r="XDY201" s="180"/>
      <c r="XDZ201" s="180"/>
      <c r="XEA201" s="180"/>
      <c r="XEB201" s="180"/>
      <c r="XEC201" s="180"/>
      <c r="XED201" s="75"/>
      <c r="XEE201" s="66"/>
      <c r="XEF201" s="180"/>
      <c r="XEG201" s="180"/>
      <c r="XEH201" s="180"/>
      <c r="XEI201" s="180"/>
      <c r="XEJ201" s="180"/>
      <c r="XEK201" s="75"/>
      <c r="XEL201" s="66"/>
      <c r="XEM201" s="180"/>
      <c r="XEN201" s="180"/>
      <c r="XEO201" s="180"/>
      <c r="XEP201" s="180"/>
      <c r="XEQ201" s="180"/>
      <c r="XER201" s="75"/>
      <c r="XES201" s="66"/>
      <c r="XET201" s="180"/>
      <c r="XEU201" s="180"/>
    </row>
    <row r="202" spans="1:16375" ht="15" customHeight="1" outlineLevel="1" x14ac:dyDescent="0.2">
      <c r="B202" s="75">
        <v>2018</v>
      </c>
      <c r="C202" s="71"/>
      <c r="D202" s="76">
        <v>426</v>
      </c>
      <c r="E202" s="76"/>
      <c r="F202" s="180">
        <v>344</v>
      </c>
      <c r="G202" s="76"/>
      <c r="H202" s="180">
        <v>82</v>
      </c>
      <c r="I202" s="76"/>
    </row>
    <row r="203" spans="1:16375" ht="15" customHeight="1" outlineLevel="1" x14ac:dyDescent="0.2">
      <c r="B203" s="75">
        <v>2017</v>
      </c>
      <c r="C203" s="71"/>
      <c r="D203" s="76">
        <v>350</v>
      </c>
      <c r="E203" s="76" t="s">
        <v>50</v>
      </c>
      <c r="F203" s="76">
        <v>278</v>
      </c>
      <c r="G203" s="76" t="s">
        <v>50</v>
      </c>
      <c r="H203" s="76">
        <v>72</v>
      </c>
      <c r="I203" s="76" t="s">
        <v>50</v>
      </c>
    </row>
    <row r="204" spans="1:16375" ht="15" customHeight="1" outlineLevel="1" x14ac:dyDescent="0.2">
      <c r="B204" s="44">
        <v>2016</v>
      </c>
      <c r="C204" s="71"/>
      <c r="D204" s="177">
        <v>269</v>
      </c>
      <c r="E204" s="177" t="s">
        <v>50</v>
      </c>
      <c r="F204" s="177">
        <v>212</v>
      </c>
      <c r="G204" s="177" t="s">
        <v>50</v>
      </c>
      <c r="H204" s="177">
        <v>57</v>
      </c>
      <c r="I204" s="177" t="s">
        <v>50</v>
      </c>
    </row>
    <row r="205" spans="1:16375" ht="15" customHeight="1" outlineLevel="1" x14ac:dyDescent="0.2">
      <c r="B205" s="44">
        <v>2015</v>
      </c>
      <c r="C205" s="71"/>
      <c r="D205" s="177">
        <v>211</v>
      </c>
      <c r="E205" s="177" t="s">
        <v>50</v>
      </c>
      <c r="F205" s="177">
        <v>154</v>
      </c>
      <c r="G205" s="177" t="s">
        <v>50</v>
      </c>
      <c r="H205" s="177">
        <v>57</v>
      </c>
      <c r="I205" s="177" t="s">
        <v>50</v>
      </c>
    </row>
    <row r="206" spans="1:16375" ht="15" customHeight="1" outlineLevel="1" x14ac:dyDescent="0.2">
      <c r="B206" s="228" t="s">
        <v>26</v>
      </c>
      <c r="C206" s="71"/>
      <c r="D206" s="76"/>
      <c r="E206" s="76"/>
      <c r="F206" s="76"/>
      <c r="G206" s="76"/>
      <c r="H206" s="76"/>
      <c r="I206" s="76"/>
    </row>
    <row r="207" spans="1:16375" ht="15" customHeight="1" outlineLevel="1" x14ac:dyDescent="0.2">
      <c r="B207" s="75">
        <v>2020</v>
      </c>
      <c r="C207" s="71"/>
      <c r="D207" s="76">
        <v>13</v>
      </c>
      <c r="E207" s="180"/>
      <c r="F207" s="76">
        <v>6</v>
      </c>
      <c r="G207" s="180"/>
      <c r="H207" s="76">
        <v>7</v>
      </c>
      <c r="I207" s="76"/>
    </row>
    <row r="208" spans="1:16375" ht="15" customHeight="1" outlineLevel="1" x14ac:dyDescent="0.2">
      <c r="B208" s="75">
        <v>2019</v>
      </c>
      <c r="C208" s="71"/>
      <c r="D208" s="180">
        <v>12</v>
      </c>
      <c r="E208" s="180"/>
      <c r="F208" s="180">
        <v>4</v>
      </c>
      <c r="G208" s="180"/>
      <c r="H208" s="180">
        <v>8</v>
      </c>
      <c r="I208" s="76"/>
    </row>
    <row r="209" spans="2:9" ht="15" customHeight="1" outlineLevel="1" x14ac:dyDescent="0.2">
      <c r="B209" s="75">
        <v>2018</v>
      </c>
      <c r="C209" s="71"/>
      <c r="D209" s="76">
        <v>9</v>
      </c>
      <c r="E209" s="76"/>
      <c r="F209" s="180">
        <v>4</v>
      </c>
      <c r="G209" s="76"/>
      <c r="H209" s="180">
        <v>5</v>
      </c>
      <c r="I209" s="76"/>
    </row>
    <row r="210" spans="2:9" ht="15" customHeight="1" outlineLevel="1" x14ac:dyDescent="0.2">
      <c r="B210" s="75">
        <v>2017</v>
      </c>
      <c r="C210" s="71"/>
      <c r="D210" s="76">
        <v>8</v>
      </c>
      <c r="E210" s="76" t="s">
        <v>50</v>
      </c>
      <c r="F210" s="76">
        <v>3</v>
      </c>
      <c r="G210" s="76" t="s">
        <v>50</v>
      </c>
      <c r="H210" s="76">
        <v>5</v>
      </c>
      <c r="I210" s="76" t="s">
        <v>50</v>
      </c>
    </row>
    <row r="211" spans="2:9" ht="15" customHeight="1" outlineLevel="1" x14ac:dyDescent="0.2">
      <c r="B211" s="44">
        <v>2016</v>
      </c>
      <c r="C211" s="71"/>
      <c r="D211" s="177">
        <v>6</v>
      </c>
      <c r="E211" s="177" t="s">
        <v>50</v>
      </c>
      <c r="F211" s="177">
        <v>1</v>
      </c>
      <c r="G211" s="177" t="s">
        <v>50</v>
      </c>
      <c r="H211" s="177">
        <v>5</v>
      </c>
      <c r="I211" s="177" t="s">
        <v>50</v>
      </c>
    </row>
    <row r="212" spans="2:9" ht="15" customHeight="1" outlineLevel="1" x14ac:dyDescent="0.2">
      <c r="B212" s="44">
        <v>2015</v>
      </c>
      <c r="C212" s="71"/>
      <c r="D212" s="177">
        <v>3</v>
      </c>
      <c r="E212" s="177" t="s">
        <v>50</v>
      </c>
      <c r="F212" s="76">
        <v>0</v>
      </c>
      <c r="G212" s="177" t="s">
        <v>50</v>
      </c>
      <c r="H212" s="76">
        <v>3</v>
      </c>
      <c r="I212" s="177" t="s">
        <v>50</v>
      </c>
    </row>
    <row r="213" spans="2:9" ht="15" customHeight="1" outlineLevel="1" x14ac:dyDescent="0.2">
      <c r="B213" s="228" t="s">
        <v>27</v>
      </c>
      <c r="C213" s="71"/>
      <c r="D213" s="76"/>
      <c r="E213" s="76"/>
      <c r="F213" s="76"/>
      <c r="G213" s="76"/>
      <c r="H213" s="76"/>
      <c r="I213" s="76"/>
    </row>
    <row r="214" spans="2:9" ht="15" customHeight="1" outlineLevel="1" x14ac:dyDescent="0.2">
      <c r="B214" s="75">
        <v>2020</v>
      </c>
      <c r="C214" s="71"/>
      <c r="D214" s="76">
        <v>28</v>
      </c>
      <c r="E214" s="180"/>
      <c r="F214" s="76">
        <v>6</v>
      </c>
      <c r="G214" s="180"/>
      <c r="H214" s="76">
        <v>22</v>
      </c>
      <c r="I214" s="76"/>
    </row>
    <row r="215" spans="2:9" ht="15" customHeight="1" outlineLevel="1" x14ac:dyDescent="0.2">
      <c r="B215" s="75">
        <v>2019</v>
      </c>
      <c r="C215" s="71"/>
      <c r="D215" s="180">
        <v>29</v>
      </c>
      <c r="E215" s="180"/>
      <c r="F215" s="180">
        <v>9</v>
      </c>
      <c r="G215" s="180"/>
      <c r="H215" s="180">
        <v>20</v>
      </c>
      <c r="I215" s="76"/>
    </row>
    <row r="216" spans="2:9" ht="15" customHeight="1" outlineLevel="1" x14ac:dyDescent="0.2">
      <c r="B216" s="75">
        <v>2018</v>
      </c>
      <c r="C216" s="71"/>
      <c r="D216" s="76">
        <v>24</v>
      </c>
      <c r="E216" s="76"/>
      <c r="F216" s="180">
        <v>8</v>
      </c>
      <c r="G216" s="76"/>
      <c r="H216" s="180">
        <v>16</v>
      </c>
      <c r="I216" s="76"/>
    </row>
    <row r="217" spans="2:9" ht="15" customHeight="1" outlineLevel="1" x14ac:dyDescent="0.2">
      <c r="B217" s="75">
        <v>2017</v>
      </c>
      <c r="C217" s="71"/>
      <c r="D217" s="76">
        <v>22</v>
      </c>
      <c r="E217" s="76" t="s">
        <v>50</v>
      </c>
      <c r="F217" s="76">
        <v>7</v>
      </c>
      <c r="G217" s="76" t="s">
        <v>50</v>
      </c>
      <c r="H217" s="76">
        <v>15</v>
      </c>
      <c r="I217" s="76" t="s">
        <v>50</v>
      </c>
    </row>
    <row r="218" spans="2:9" ht="15" customHeight="1" outlineLevel="1" x14ac:dyDescent="0.2">
      <c r="B218" s="44">
        <v>2016</v>
      </c>
      <c r="C218" s="71"/>
      <c r="D218" s="177">
        <v>19</v>
      </c>
      <c r="E218" s="177" t="s">
        <v>50</v>
      </c>
      <c r="F218" s="177">
        <v>6</v>
      </c>
      <c r="G218" s="177" t="s">
        <v>50</v>
      </c>
      <c r="H218" s="177">
        <v>13</v>
      </c>
      <c r="I218" s="177" t="s">
        <v>50</v>
      </c>
    </row>
    <row r="219" spans="2:9" ht="15" customHeight="1" outlineLevel="1" x14ac:dyDescent="0.2">
      <c r="B219" s="44">
        <v>2015</v>
      </c>
      <c r="C219" s="71"/>
      <c r="D219" s="177">
        <v>20</v>
      </c>
      <c r="E219" s="177" t="s">
        <v>50</v>
      </c>
      <c r="F219" s="177">
        <v>5</v>
      </c>
      <c r="G219" s="177" t="s">
        <v>50</v>
      </c>
      <c r="H219" s="177">
        <v>15</v>
      </c>
      <c r="I219" s="177" t="s">
        <v>50</v>
      </c>
    </row>
    <row r="220" spans="2:9" ht="15" customHeight="1" outlineLevel="1" x14ac:dyDescent="0.2">
      <c r="B220" s="228" t="s">
        <v>28</v>
      </c>
      <c r="C220" s="71"/>
      <c r="D220" s="76"/>
      <c r="E220" s="76"/>
      <c r="F220" s="76"/>
      <c r="G220" s="76"/>
      <c r="H220" s="76"/>
      <c r="I220" s="76"/>
    </row>
    <row r="221" spans="2:9" ht="15" customHeight="1" outlineLevel="1" x14ac:dyDescent="0.2">
      <c r="B221" s="75">
        <v>2020</v>
      </c>
      <c r="C221" s="71"/>
      <c r="D221" s="76">
        <v>46</v>
      </c>
      <c r="E221" s="180"/>
      <c r="F221" s="76">
        <v>29</v>
      </c>
      <c r="G221" s="180"/>
      <c r="H221" s="76">
        <v>17</v>
      </c>
      <c r="I221" s="76"/>
    </row>
    <row r="222" spans="2:9" ht="15" customHeight="1" outlineLevel="1" x14ac:dyDescent="0.2">
      <c r="B222" s="75">
        <v>2019</v>
      </c>
      <c r="C222" s="71"/>
      <c r="D222" s="180">
        <v>35</v>
      </c>
      <c r="E222" s="180"/>
      <c r="F222" s="180">
        <v>19</v>
      </c>
      <c r="G222" s="180"/>
      <c r="H222" s="180">
        <v>16</v>
      </c>
      <c r="I222" s="76"/>
    </row>
    <row r="223" spans="2:9" ht="15" customHeight="1" outlineLevel="1" x14ac:dyDescent="0.2">
      <c r="B223" s="75">
        <v>2018</v>
      </c>
      <c r="C223" s="71"/>
      <c r="D223" s="76">
        <v>25</v>
      </c>
      <c r="E223" s="76"/>
      <c r="F223" s="180">
        <v>15</v>
      </c>
      <c r="G223" s="76"/>
      <c r="H223" s="180">
        <v>10</v>
      </c>
      <c r="I223" s="76"/>
    </row>
    <row r="224" spans="2:9" ht="15" customHeight="1" outlineLevel="1" x14ac:dyDescent="0.2">
      <c r="B224" s="75">
        <v>2017</v>
      </c>
      <c r="C224" s="71"/>
      <c r="D224" s="76">
        <v>28</v>
      </c>
      <c r="E224" s="76" t="s">
        <v>50</v>
      </c>
      <c r="F224" s="76">
        <v>18</v>
      </c>
      <c r="G224" s="76" t="s">
        <v>50</v>
      </c>
      <c r="H224" s="76">
        <v>10</v>
      </c>
      <c r="I224" s="76" t="s">
        <v>50</v>
      </c>
    </row>
    <row r="225" spans="2:9" ht="15" customHeight="1" outlineLevel="1" x14ac:dyDescent="0.2">
      <c r="B225" s="44">
        <v>2016</v>
      </c>
      <c r="C225" s="71"/>
      <c r="D225" s="177">
        <v>26</v>
      </c>
      <c r="E225" s="177" t="s">
        <v>50</v>
      </c>
      <c r="F225" s="177">
        <v>16</v>
      </c>
      <c r="G225" s="177" t="s">
        <v>50</v>
      </c>
      <c r="H225" s="177">
        <v>10</v>
      </c>
      <c r="I225" s="177" t="s">
        <v>50</v>
      </c>
    </row>
    <row r="226" spans="2:9" ht="15" customHeight="1" outlineLevel="1" x14ac:dyDescent="0.2">
      <c r="B226" s="44">
        <v>2015</v>
      </c>
      <c r="C226" s="71"/>
      <c r="D226" s="177">
        <v>21</v>
      </c>
      <c r="E226" s="177" t="s">
        <v>50</v>
      </c>
      <c r="F226" s="177">
        <v>11</v>
      </c>
      <c r="G226" s="177" t="s">
        <v>50</v>
      </c>
      <c r="H226" s="177">
        <v>10</v>
      </c>
      <c r="I226" s="177" t="s">
        <v>50</v>
      </c>
    </row>
    <row r="227" spans="2:9" ht="15" customHeight="1" outlineLevel="1" x14ac:dyDescent="0.2">
      <c r="B227" s="228" t="s">
        <v>29</v>
      </c>
      <c r="C227" s="71"/>
      <c r="D227" s="76"/>
      <c r="E227" s="76"/>
      <c r="F227" s="76"/>
      <c r="G227" s="76"/>
      <c r="H227" s="76"/>
      <c r="I227" s="76"/>
    </row>
    <row r="228" spans="2:9" ht="15" customHeight="1" outlineLevel="1" x14ac:dyDescent="0.2">
      <c r="B228" s="75">
        <v>2020</v>
      </c>
      <c r="C228" s="71"/>
      <c r="D228" s="76">
        <v>141</v>
      </c>
      <c r="E228" s="180"/>
      <c r="F228" s="76">
        <v>128</v>
      </c>
      <c r="G228" s="180"/>
      <c r="H228" s="76">
        <v>13</v>
      </c>
      <c r="I228" s="76"/>
    </row>
    <row r="229" spans="2:9" ht="15" customHeight="1" outlineLevel="1" x14ac:dyDescent="0.2">
      <c r="B229" s="75">
        <v>2019</v>
      </c>
      <c r="C229" s="71"/>
      <c r="D229" s="180">
        <v>139</v>
      </c>
      <c r="E229" s="180"/>
      <c r="F229" s="180">
        <v>128</v>
      </c>
      <c r="G229" s="180"/>
      <c r="H229" s="180">
        <v>11</v>
      </c>
      <c r="I229" s="76"/>
    </row>
    <row r="230" spans="2:9" ht="15" customHeight="1" outlineLevel="1" x14ac:dyDescent="0.2">
      <c r="B230" s="75">
        <v>2018</v>
      </c>
      <c r="C230" s="71"/>
      <c r="D230" s="12">
        <v>125</v>
      </c>
      <c r="E230" s="12"/>
      <c r="F230" s="261">
        <v>115</v>
      </c>
      <c r="G230" s="12"/>
      <c r="H230" s="261">
        <v>10</v>
      </c>
      <c r="I230" s="76"/>
    </row>
    <row r="231" spans="2:9" ht="15" customHeight="1" outlineLevel="1" x14ac:dyDescent="0.2">
      <c r="B231" s="75">
        <v>2017</v>
      </c>
      <c r="C231" s="71"/>
      <c r="D231" s="76">
        <v>105</v>
      </c>
      <c r="E231" s="76" t="s">
        <v>50</v>
      </c>
      <c r="F231" s="76">
        <v>96</v>
      </c>
      <c r="G231" s="76" t="s">
        <v>50</v>
      </c>
      <c r="H231" s="76">
        <v>9</v>
      </c>
      <c r="I231" s="76" t="s">
        <v>50</v>
      </c>
    </row>
    <row r="232" spans="2:9" ht="15" customHeight="1" outlineLevel="1" x14ac:dyDescent="0.2">
      <c r="B232" s="44">
        <v>2016</v>
      </c>
      <c r="C232" s="71"/>
      <c r="D232" s="177">
        <v>94</v>
      </c>
      <c r="E232" s="177" t="s">
        <v>50</v>
      </c>
      <c r="F232" s="177">
        <v>85</v>
      </c>
      <c r="G232" s="177" t="s">
        <v>50</v>
      </c>
      <c r="H232" s="177">
        <v>9</v>
      </c>
      <c r="I232" s="177" t="s">
        <v>50</v>
      </c>
    </row>
    <row r="233" spans="2:9" ht="15" customHeight="1" outlineLevel="1" x14ac:dyDescent="0.2">
      <c r="B233" s="44">
        <v>2015</v>
      </c>
      <c r="C233" s="71"/>
      <c r="D233" s="177">
        <v>86</v>
      </c>
      <c r="E233" s="177" t="s">
        <v>50</v>
      </c>
      <c r="F233" s="177">
        <v>78</v>
      </c>
      <c r="G233" s="177" t="s">
        <v>50</v>
      </c>
      <c r="H233" s="177">
        <v>8</v>
      </c>
      <c r="I233" s="177" t="s">
        <v>50</v>
      </c>
    </row>
    <row r="234" spans="2:9" ht="15" customHeight="1" outlineLevel="1" x14ac:dyDescent="0.2">
      <c r="B234" s="228" t="s">
        <v>30</v>
      </c>
      <c r="C234" s="71"/>
      <c r="D234" s="76"/>
      <c r="E234" s="76"/>
      <c r="F234" s="76"/>
      <c r="G234" s="76"/>
      <c r="H234" s="76"/>
      <c r="I234" s="76"/>
    </row>
    <row r="235" spans="2:9" ht="15" customHeight="1" outlineLevel="1" x14ac:dyDescent="0.2">
      <c r="B235" s="75">
        <v>2020</v>
      </c>
      <c r="C235" s="71"/>
      <c r="D235" s="76">
        <v>16</v>
      </c>
      <c r="E235" s="180"/>
      <c r="F235" s="76">
        <v>16</v>
      </c>
      <c r="G235" s="180"/>
      <c r="H235" s="76">
        <v>0</v>
      </c>
      <c r="I235" s="76"/>
    </row>
    <row r="236" spans="2:9" ht="15" customHeight="1" outlineLevel="1" x14ac:dyDescent="0.2">
      <c r="B236" s="75">
        <v>2019</v>
      </c>
      <c r="C236" s="71"/>
      <c r="D236" s="180">
        <v>17</v>
      </c>
      <c r="E236" s="180"/>
      <c r="F236" s="180">
        <v>17</v>
      </c>
      <c r="G236" s="180"/>
      <c r="H236" s="76">
        <v>0</v>
      </c>
      <c r="I236" s="76"/>
    </row>
    <row r="237" spans="2:9" ht="15" customHeight="1" outlineLevel="1" x14ac:dyDescent="0.2">
      <c r="B237" s="75">
        <v>2018</v>
      </c>
      <c r="C237" s="71"/>
      <c r="D237" s="76">
        <v>19</v>
      </c>
      <c r="E237" s="76"/>
      <c r="F237" s="180">
        <v>19</v>
      </c>
      <c r="G237" s="76"/>
      <c r="H237" s="186">
        <v>0</v>
      </c>
      <c r="I237" s="76"/>
    </row>
    <row r="238" spans="2:9" ht="15" customHeight="1" outlineLevel="1" x14ac:dyDescent="0.2">
      <c r="B238" s="75">
        <v>2017</v>
      </c>
      <c r="C238" s="71"/>
      <c r="D238" s="76">
        <v>15</v>
      </c>
      <c r="E238" s="76" t="s">
        <v>50</v>
      </c>
      <c r="F238" s="76">
        <v>14</v>
      </c>
      <c r="G238" s="76" t="s">
        <v>50</v>
      </c>
      <c r="H238" s="76">
        <v>1</v>
      </c>
      <c r="I238" s="76" t="s">
        <v>50</v>
      </c>
    </row>
    <row r="239" spans="2:9" ht="15" customHeight="1" outlineLevel="1" x14ac:dyDescent="0.2">
      <c r="B239" s="44">
        <v>2016</v>
      </c>
      <c r="C239" s="71"/>
      <c r="D239" s="177">
        <v>20</v>
      </c>
      <c r="E239" s="177" t="s">
        <v>50</v>
      </c>
      <c r="F239" s="179">
        <v>18</v>
      </c>
      <c r="G239" s="177" t="s">
        <v>50</v>
      </c>
      <c r="H239" s="177">
        <v>2</v>
      </c>
      <c r="I239" s="177" t="s">
        <v>50</v>
      </c>
    </row>
    <row r="240" spans="2:9" ht="15" customHeight="1" outlineLevel="1" x14ac:dyDescent="0.2">
      <c r="B240" s="44">
        <v>2015</v>
      </c>
      <c r="C240" s="71"/>
      <c r="D240" s="177">
        <v>20</v>
      </c>
      <c r="E240" s="177" t="s">
        <v>50</v>
      </c>
      <c r="F240" s="177">
        <v>18</v>
      </c>
      <c r="G240" s="177" t="s">
        <v>50</v>
      </c>
      <c r="H240" s="177">
        <v>2</v>
      </c>
      <c r="I240" s="177" t="s">
        <v>50</v>
      </c>
    </row>
    <row r="241" spans="2:9" ht="15" customHeight="1" outlineLevel="1" x14ac:dyDescent="0.2">
      <c r="B241" s="228" t="s">
        <v>31</v>
      </c>
      <c r="C241" s="71"/>
      <c r="D241" s="76"/>
      <c r="E241" s="76"/>
      <c r="F241" s="76"/>
      <c r="G241" s="76"/>
      <c r="H241" s="76"/>
      <c r="I241" s="76"/>
    </row>
    <row r="242" spans="2:9" ht="15" customHeight="1" outlineLevel="1" x14ac:dyDescent="0.2">
      <c r="B242" s="75">
        <v>2020</v>
      </c>
      <c r="C242" s="71"/>
      <c r="D242" s="76">
        <v>42</v>
      </c>
      <c r="E242" s="180"/>
      <c r="F242" s="76">
        <v>37</v>
      </c>
      <c r="G242" s="180"/>
      <c r="H242" s="76">
        <v>5</v>
      </c>
      <c r="I242" s="76"/>
    </row>
    <row r="243" spans="2:9" ht="15" customHeight="1" outlineLevel="1" x14ac:dyDescent="0.2">
      <c r="B243" s="75">
        <v>2019</v>
      </c>
      <c r="C243" s="71"/>
      <c r="D243" s="180">
        <v>40</v>
      </c>
      <c r="E243" s="180"/>
      <c r="F243" s="180">
        <v>35</v>
      </c>
      <c r="G243" s="180"/>
      <c r="H243" s="180">
        <v>5</v>
      </c>
      <c r="I243" s="76"/>
    </row>
    <row r="244" spans="2:9" ht="15" customHeight="1" outlineLevel="1" x14ac:dyDescent="0.2">
      <c r="B244" s="75">
        <v>2018</v>
      </c>
      <c r="C244" s="71"/>
      <c r="D244" s="76">
        <v>36</v>
      </c>
      <c r="E244" s="76"/>
      <c r="F244" s="180">
        <v>31</v>
      </c>
      <c r="G244" s="76"/>
      <c r="H244" s="180">
        <v>5</v>
      </c>
      <c r="I244" s="76"/>
    </row>
    <row r="245" spans="2:9" ht="15" customHeight="1" outlineLevel="1" x14ac:dyDescent="0.2">
      <c r="B245" s="75">
        <v>2017</v>
      </c>
      <c r="C245" s="71"/>
      <c r="D245" s="76">
        <v>28</v>
      </c>
      <c r="E245" s="76" t="s">
        <v>50</v>
      </c>
      <c r="F245" s="76">
        <v>23</v>
      </c>
      <c r="G245" s="76" t="s">
        <v>50</v>
      </c>
      <c r="H245" s="76">
        <v>5</v>
      </c>
      <c r="I245" s="76" t="s">
        <v>50</v>
      </c>
    </row>
    <row r="246" spans="2:9" ht="15" customHeight="1" outlineLevel="1" x14ac:dyDescent="0.2">
      <c r="B246" s="44">
        <v>2016</v>
      </c>
      <c r="C246" s="71"/>
      <c r="D246" s="177">
        <v>30</v>
      </c>
      <c r="E246" s="177" t="s">
        <v>50</v>
      </c>
      <c r="F246" s="179">
        <v>25</v>
      </c>
      <c r="G246" s="177" t="s">
        <v>50</v>
      </c>
      <c r="H246" s="177">
        <v>5</v>
      </c>
      <c r="I246" s="177" t="s">
        <v>50</v>
      </c>
    </row>
    <row r="247" spans="2:9" ht="15" customHeight="1" outlineLevel="1" x14ac:dyDescent="0.2">
      <c r="B247" s="44">
        <v>2015</v>
      </c>
      <c r="C247" s="71"/>
      <c r="D247" s="177">
        <v>29</v>
      </c>
      <c r="E247" s="177" t="s">
        <v>50</v>
      </c>
      <c r="F247" s="177">
        <v>24</v>
      </c>
      <c r="G247" s="177" t="s">
        <v>50</v>
      </c>
      <c r="H247" s="177">
        <v>5</v>
      </c>
      <c r="I247" s="177" t="s">
        <v>50</v>
      </c>
    </row>
    <row r="248" spans="2:9" ht="15" customHeight="1" outlineLevel="1" x14ac:dyDescent="0.2">
      <c r="B248" s="228" t="s">
        <v>32</v>
      </c>
      <c r="C248" s="71"/>
      <c r="D248" s="76"/>
      <c r="E248" s="76"/>
      <c r="F248" s="76"/>
      <c r="G248" s="76"/>
      <c r="H248" s="76"/>
      <c r="I248" s="76"/>
    </row>
    <row r="249" spans="2:9" ht="15" customHeight="1" outlineLevel="1" x14ac:dyDescent="0.2">
      <c r="B249" s="75">
        <v>2020</v>
      </c>
      <c r="C249" s="71"/>
      <c r="D249" s="76">
        <v>36</v>
      </c>
      <c r="E249" s="180"/>
      <c r="F249" s="76">
        <v>21</v>
      </c>
      <c r="G249" s="180"/>
      <c r="H249" s="76">
        <v>15</v>
      </c>
      <c r="I249" s="76"/>
    </row>
    <row r="250" spans="2:9" ht="15" customHeight="1" outlineLevel="1" x14ac:dyDescent="0.2">
      <c r="B250" s="75">
        <v>2019</v>
      </c>
      <c r="C250" s="71"/>
      <c r="D250" s="180">
        <v>35</v>
      </c>
      <c r="E250" s="180"/>
      <c r="F250" s="180">
        <v>20</v>
      </c>
      <c r="G250" s="180"/>
      <c r="H250" s="180">
        <v>15</v>
      </c>
      <c r="I250" s="76"/>
    </row>
    <row r="251" spans="2:9" ht="15" customHeight="1" outlineLevel="1" x14ac:dyDescent="0.2">
      <c r="B251" s="75">
        <v>2018</v>
      </c>
      <c r="C251" s="71"/>
      <c r="D251" s="76">
        <v>35</v>
      </c>
      <c r="E251" s="76"/>
      <c r="F251" s="180">
        <v>18</v>
      </c>
      <c r="G251" s="76"/>
      <c r="H251" s="180">
        <v>17</v>
      </c>
      <c r="I251" s="76"/>
    </row>
    <row r="252" spans="2:9" ht="15" customHeight="1" outlineLevel="1" x14ac:dyDescent="0.2">
      <c r="B252" s="75">
        <v>2017</v>
      </c>
      <c r="C252" s="71"/>
      <c r="D252" s="76">
        <v>36</v>
      </c>
      <c r="E252" s="76" t="s">
        <v>50</v>
      </c>
      <c r="F252" s="76">
        <v>20</v>
      </c>
      <c r="G252" s="76" t="s">
        <v>50</v>
      </c>
      <c r="H252" s="76">
        <v>16</v>
      </c>
      <c r="I252" s="76" t="s">
        <v>50</v>
      </c>
    </row>
    <row r="253" spans="2:9" ht="15" customHeight="1" outlineLevel="1" x14ac:dyDescent="0.2">
      <c r="B253" s="44">
        <v>2016</v>
      </c>
      <c r="C253" s="71"/>
      <c r="D253" s="177">
        <v>30</v>
      </c>
      <c r="E253" s="177" t="s">
        <v>50</v>
      </c>
      <c r="F253" s="179">
        <v>17</v>
      </c>
      <c r="G253" s="177" t="s">
        <v>50</v>
      </c>
      <c r="H253" s="177">
        <v>13</v>
      </c>
      <c r="I253" s="177" t="s">
        <v>50</v>
      </c>
    </row>
    <row r="254" spans="2:9" ht="15" customHeight="1" outlineLevel="1" x14ac:dyDescent="0.2">
      <c r="B254" s="44">
        <v>2015</v>
      </c>
      <c r="C254" s="71"/>
      <c r="D254" s="177">
        <v>25</v>
      </c>
      <c r="E254" s="177" t="s">
        <v>50</v>
      </c>
      <c r="F254" s="76">
        <v>12</v>
      </c>
      <c r="G254" s="177" t="s">
        <v>50</v>
      </c>
      <c r="H254" s="76">
        <v>13</v>
      </c>
      <c r="I254" s="177" t="s">
        <v>50</v>
      </c>
    </row>
    <row r="255" spans="2:9" ht="15" customHeight="1" outlineLevel="1" x14ac:dyDescent="0.2">
      <c r="B255" s="228" t="s">
        <v>33</v>
      </c>
      <c r="C255" s="71"/>
      <c r="D255" s="76"/>
      <c r="E255" s="76"/>
      <c r="F255" s="76"/>
      <c r="G255" s="76"/>
      <c r="H255" s="76"/>
      <c r="I255" s="76"/>
    </row>
    <row r="256" spans="2:9" ht="15" customHeight="1" outlineLevel="1" x14ac:dyDescent="0.2">
      <c r="B256" s="75">
        <v>2020</v>
      </c>
      <c r="C256" s="71"/>
      <c r="D256" s="76">
        <v>38</v>
      </c>
      <c r="E256" s="180"/>
      <c r="F256" s="76">
        <v>36</v>
      </c>
      <c r="G256" s="180"/>
      <c r="H256" s="76">
        <v>2</v>
      </c>
      <c r="I256" s="76"/>
    </row>
    <row r="257" spans="1:9" ht="15" customHeight="1" outlineLevel="1" x14ac:dyDescent="0.2">
      <c r="B257" s="75">
        <v>2019</v>
      </c>
      <c r="C257" s="71"/>
      <c r="D257" s="180">
        <v>33</v>
      </c>
      <c r="E257" s="180"/>
      <c r="F257" s="180">
        <v>31</v>
      </c>
      <c r="G257" s="180"/>
      <c r="H257" s="180">
        <v>2</v>
      </c>
      <c r="I257" s="76"/>
    </row>
    <row r="258" spans="1:9" ht="15" customHeight="1" outlineLevel="1" x14ac:dyDescent="0.2">
      <c r="B258" s="75">
        <v>2018</v>
      </c>
      <c r="C258" s="71"/>
      <c r="D258" s="76">
        <v>29</v>
      </c>
      <c r="E258" s="76"/>
      <c r="F258" s="180">
        <v>27</v>
      </c>
      <c r="G258" s="76"/>
      <c r="H258" s="180">
        <v>2</v>
      </c>
      <c r="I258" s="76"/>
    </row>
    <row r="259" spans="1:9" ht="15" customHeight="1" outlineLevel="1" x14ac:dyDescent="0.2">
      <c r="B259" s="75">
        <v>2017</v>
      </c>
      <c r="C259" s="71"/>
      <c r="D259" s="76">
        <v>26</v>
      </c>
      <c r="E259" s="76" t="s">
        <v>50</v>
      </c>
      <c r="F259" s="76">
        <v>24</v>
      </c>
      <c r="G259" s="76" t="s">
        <v>50</v>
      </c>
      <c r="H259" s="76">
        <v>2</v>
      </c>
      <c r="I259" s="76" t="s">
        <v>50</v>
      </c>
    </row>
    <row r="260" spans="1:9" ht="15" customHeight="1" outlineLevel="1" x14ac:dyDescent="0.2">
      <c r="B260" s="44">
        <v>2016</v>
      </c>
      <c r="C260" s="71"/>
      <c r="D260" s="177">
        <v>24</v>
      </c>
      <c r="E260" s="177" t="s">
        <v>50</v>
      </c>
      <c r="F260" s="177">
        <v>21</v>
      </c>
      <c r="G260" s="177" t="s">
        <v>50</v>
      </c>
      <c r="H260" s="177">
        <v>3</v>
      </c>
      <c r="I260" s="177" t="s">
        <v>50</v>
      </c>
    </row>
    <row r="261" spans="1:9" ht="15" customHeight="1" outlineLevel="1" x14ac:dyDescent="0.2">
      <c r="B261" s="44">
        <v>2015</v>
      </c>
      <c r="C261" s="71"/>
      <c r="D261" s="177">
        <v>24</v>
      </c>
      <c r="E261" s="177" t="s">
        <v>50</v>
      </c>
      <c r="F261" s="177">
        <v>21</v>
      </c>
      <c r="G261" s="177" t="s">
        <v>50</v>
      </c>
      <c r="H261" s="177">
        <v>3</v>
      </c>
      <c r="I261" s="177" t="s">
        <v>50</v>
      </c>
    </row>
    <row r="262" spans="1:9" ht="15" customHeight="1" x14ac:dyDescent="0.2">
      <c r="B262" s="258" t="s">
        <v>202</v>
      </c>
      <c r="C262" s="173"/>
      <c r="D262" s="173"/>
      <c r="E262" s="76"/>
      <c r="F262" s="76"/>
      <c r="G262" s="76"/>
      <c r="H262" s="76"/>
      <c r="I262" s="76"/>
    </row>
    <row r="263" spans="1:9" ht="15" customHeight="1" x14ac:dyDescent="0.2">
      <c r="B263" s="75">
        <v>2020</v>
      </c>
      <c r="C263" s="173"/>
      <c r="D263" s="76">
        <v>2918</v>
      </c>
      <c r="E263" s="180"/>
      <c r="F263" s="76">
        <v>2283</v>
      </c>
      <c r="G263" s="180"/>
      <c r="H263" s="76">
        <v>635</v>
      </c>
      <c r="I263" s="76"/>
    </row>
    <row r="264" spans="1:9" ht="15" customHeight="1" x14ac:dyDescent="0.2">
      <c r="B264" s="75">
        <v>2019</v>
      </c>
      <c r="C264" s="71"/>
      <c r="D264" s="180">
        <v>2896</v>
      </c>
      <c r="E264" s="180"/>
      <c r="F264" s="180">
        <v>2267</v>
      </c>
      <c r="G264" s="180"/>
      <c r="H264" s="180">
        <v>629</v>
      </c>
      <c r="I264" s="76"/>
    </row>
    <row r="265" spans="1:9" ht="15" customHeight="1" x14ac:dyDescent="0.2">
      <c r="B265" s="75">
        <v>2018</v>
      </c>
      <c r="C265" s="71"/>
      <c r="D265" s="76">
        <v>2847</v>
      </c>
      <c r="E265" s="76"/>
      <c r="F265" s="180">
        <v>2243</v>
      </c>
      <c r="G265" s="76"/>
      <c r="H265" s="180">
        <v>604</v>
      </c>
      <c r="I265" s="76"/>
    </row>
    <row r="266" spans="1:9" ht="15" customHeight="1" x14ac:dyDescent="0.2">
      <c r="B266" s="75">
        <v>2017</v>
      </c>
      <c r="C266" s="71"/>
      <c r="D266" s="76">
        <v>2693</v>
      </c>
      <c r="E266" s="76" t="s">
        <v>50</v>
      </c>
      <c r="F266" s="76">
        <v>2122</v>
      </c>
      <c r="G266" s="76" t="s">
        <v>50</v>
      </c>
      <c r="H266" s="76">
        <v>571</v>
      </c>
      <c r="I266" s="76" t="s">
        <v>50</v>
      </c>
    </row>
    <row r="267" spans="1:9" ht="15" customHeight="1" x14ac:dyDescent="0.2">
      <c r="B267" s="44">
        <v>2016</v>
      </c>
      <c r="C267" s="71"/>
      <c r="D267" s="177">
        <v>2580</v>
      </c>
      <c r="E267" s="177" t="s">
        <v>50</v>
      </c>
      <c r="F267" s="177">
        <v>2020</v>
      </c>
      <c r="G267" s="177" t="s">
        <v>50</v>
      </c>
      <c r="H267" s="177">
        <v>560</v>
      </c>
      <c r="I267" s="177" t="s">
        <v>50</v>
      </c>
    </row>
    <row r="268" spans="1:9" ht="15" customHeight="1" x14ac:dyDescent="0.2">
      <c r="B268" s="44">
        <v>2015</v>
      </c>
      <c r="C268" s="71"/>
      <c r="D268" s="177">
        <v>2538</v>
      </c>
      <c r="E268" s="177" t="s">
        <v>50</v>
      </c>
      <c r="F268" s="177">
        <v>1971</v>
      </c>
      <c r="G268" s="177" t="s">
        <v>50</v>
      </c>
      <c r="H268" s="177">
        <v>567</v>
      </c>
      <c r="I268" s="177" t="s">
        <v>50</v>
      </c>
    </row>
    <row r="269" spans="1:9" s="68" customFormat="1" ht="15" customHeight="1" outlineLevel="1" x14ac:dyDescent="0.2">
      <c r="A269" s="11"/>
      <c r="B269" s="228" t="s">
        <v>17</v>
      </c>
      <c r="C269" s="71"/>
      <c r="D269" s="76"/>
      <c r="E269" s="76"/>
      <c r="F269" s="11"/>
      <c r="G269" s="76"/>
      <c r="H269" s="11"/>
      <c r="I269" s="76"/>
    </row>
    <row r="270" spans="1:9" s="68" customFormat="1" ht="15" customHeight="1" outlineLevel="1" x14ac:dyDescent="0.2">
      <c r="A270" s="11"/>
      <c r="B270" s="75">
        <v>2020</v>
      </c>
      <c r="C270" s="71"/>
      <c r="D270" s="76">
        <v>1119</v>
      </c>
      <c r="E270" s="180"/>
      <c r="F270" s="76">
        <v>1092</v>
      </c>
      <c r="G270" s="180"/>
      <c r="H270" s="76">
        <v>27</v>
      </c>
      <c r="I270" s="76"/>
    </row>
    <row r="271" spans="1:9" s="68" customFormat="1" ht="15" customHeight="1" outlineLevel="1" x14ac:dyDescent="0.2">
      <c r="A271" s="11"/>
      <c r="B271" s="75">
        <v>2019</v>
      </c>
      <c r="C271" s="71"/>
      <c r="D271" s="180">
        <v>1122</v>
      </c>
      <c r="E271" s="180"/>
      <c r="F271" s="180">
        <v>1096</v>
      </c>
      <c r="G271" s="180"/>
      <c r="H271" s="180">
        <v>26</v>
      </c>
      <c r="I271" s="76"/>
    </row>
    <row r="272" spans="1:9" s="68" customFormat="1" ht="15" customHeight="1" outlineLevel="1" x14ac:dyDescent="0.2">
      <c r="A272" s="11"/>
      <c r="B272" s="75">
        <v>2018</v>
      </c>
      <c r="C272" s="71"/>
      <c r="D272" s="76">
        <v>1137</v>
      </c>
      <c r="E272" s="76"/>
      <c r="F272" s="180">
        <v>1113</v>
      </c>
      <c r="G272" s="76"/>
      <c r="H272" s="180">
        <v>24</v>
      </c>
      <c r="I272" s="76"/>
    </row>
    <row r="273" spans="2:9" ht="15" customHeight="1" outlineLevel="1" x14ac:dyDescent="0.2">
      <c r="B273" s="75">
        <v>2017</v>
      </c>
      <c r="C273" s="71"/>
      <c r="D273" s="76">
        <v>1095</v>
      </c>
      <c r="E273" s="76" t="s">
        <v>50</v>
      </c>
      <c r="F273" s="76">
        <v>1074</v>
      </c>
      <c r="G273" s="76" t="s">
        <v>50</v>
      </c>
      <c r="H273" s="76">
        <v>21</v>
      </c>
      <c r="I273" s="76" t="s">
        <v>50</v>
      </c>
    </row>
    <row r="274" spans="2:9" ht="15" customHeight="1" outlineLevel="1" x14ac:dyDescent="0.2">
      <c r="B274" s="44">
        <v>2016</v>
      </c>
      <c r="C274" s="71"/>
      <c r="D274" s="177">
        <v>1079</v>
      </c>
      <c r="E274" s="177" t="s">
        <v>50</v>
      </c>
      <c r="F274" s="177">
        <v>1063</v>
      </c>
      <c r="G274" s="177" t="s">
        <v>50</v>
      </c>
      <c r="H274" s="177">
        <v>16</v>
      </c>
      <c r="I274" s="177" t="s">
        <v>50</v>
      </c>
    </row>
    <row r="275" spans="2:9" ht="15" customHeight="1" outlineLevel="1" x14ac:dyDescent="0.2">
      <c r="B275" s="44">
        <v>2015</v>
      </c>
      <c r="C275" s="71"/>
      <c r="D275" s="177">
        <v>1050</v>
      </c>
      <c r="E275" s="177" t="s">
        <v>50</v>
      </c>
      <c r="F275" s="177">
        <v>1036</v>
      </c>
      <c r="G275" s="177" t="s">
        <v>50</v>
      </c>
      <c r="H275" s="177">
        <v>14</v>
      </c>
      <c r="I275" s="177" t="s">
        <v>50</v>
      </c>
    </row>
    <row r="276" spans="2:9" ht="15" customHeight="1" outlineLevel="1" x14ac:dyDescent="0.2">
      <c r="B276" s="228" t="s">
        <v>18</v>
      </c>
      <c r="C276" s="71"/>
      <c r="D276" s="76"/>
      <c r="E276" s="76"/>
      <c r="F276" s="76"/>
      <c r="G276" s="76"/>
      <c r="H276" s="76"/>
      <c r="I276" s="76"/>
    </row>
    <row r="277" spans="2:9" ht="15" customHeight="1" outlineLevel="1" x14ac:dyDescent="0.2">
      <c r="B277" s="75">
        <v>2020</v>
      </c>
      <c r="C277" s="71"/>
      <c r="D277" s="76">
        <v>2</v>
      </c>
      <c r="E277" s="180"/>
      <c r="F277" s="76">
        <v>0</v>
      </c>
      <c r="G277" s="180"/>
      <c r="H277" s="76">
        <v>2</v>
      </c>
      <c r="I277" s="76"/>
    </row>
    <row r="278" spans="2:9" ht="15" customHeight="1" outlineLevel="1" x14ac:dyDescent="0.2">
      <c r="B278" s="75">
        <v>2019</v>
      </c>
      <c r="C278" s="71"/>
      <c r="D278" s="180">
        <v>2</v>
      </c>
      <c r="E278" s="180"/>
      <c r="F278" s="76">
        <v>0</v>
      </c>
      <c r="G278" s="180"/>
      <c r="H278" s="180">
        <v>2</v>
      </c>
      <c r="I278" s="76"/>
    </row>
    <row r="279" spans="2:9" ht="15" customHeight="1" outlineLevel="1" x14ac:dyDescent="0.2">
      <c r="B279" s="75">
        <v>2018</v>
      </c>
      <c r="C279" s="71"/>
      <c r="D279" s="76">
        <v>2</v>
      </c>
      <c r="E279" s="76"/>
      <c r="F279" s="76">
        <v>0</v>
      </c>
      <c r="G279" s="76"/>
      <c r="H279" s="76">
        <v>2</v>
      </c>
      <c r="I279" s="76"/>
    </row>
    <row r="280" spans="2:9" ht="15" customHeight="1" outlineLevel="1" x14ac:dyDescent="0.2">
      <c r="B280" s="75">
        <v>2017</v>
      </c>
      <c r="C280" s="71"/>
      <c r="D280" s="76">
        <v>2</v>
      </c>
      <c r="E280" s="76" t="s">
        <v>50</v>
      </c>
      <c r="F280" s="76">
        <v>0</v>
      </c>
      <c r="G280" s="76" t="s">
        <v>50</v>
      </c>
      <c r="H280" s="76">
        <v>2</v>
      </c>
      <c r="I280" s="76" t="s">
        <v>50</v>
      </c>
    </row>
    <row r="281" spans="2:9" ht="15" customHeight="1" outlineLevel="1" x14ac:dyDescent="0.2">
      <c r="B281" s="44">
        <v>2016</v>
      </c>
      <c r="C281" s="71"/>
      <c r="D281" s="76">
        <v>2</v>
      </c>
      <c r="E281" s="76" t="s">
        <v>50</v>
      </c>
      <c r="F281" s="76">
        <v>0</v>
      </c>
      <c r="G281" s="76" t="s">
        <v>50</v>
      </c>
      <c r="H281" s="76">
        <v>2</v>
      </c>
      <c r="I281" s="76" t="s">
        <v>50</v>
      </c>
    </row>
    <row r="282" spans="2:9" ht="15" customHeight="1" outlineLevel="1" x14ac:dyDescent="0.2">
      <c r="B282" s="44">
        <v>2015</v>
      </c>
      <c r="C282" s="71"/>
      <c r="D282" s="76">
        <v>2</v>
      </c>
      <c r="E282" s="76" t="s">
        <v>50</v>
      </c>
      <c r="F282" s="76">
        <v>0</v>
      </c>
      <c r="G282" s="76" t="s">
        <v>50</v>
      </c>
      <c r="H282" s="76">
        <v>2</v>
      </c>
      <c r="I282" s="76" t="s">
        <v>50</v>
      </c>
    </row>
    <row r="283" spans="2:9" ht="15" customHeight="1" outlineLevel="1" x14ac:dyDescent="0.2">
      <c r="B283" s="228" t="s">
        <v>19</v>
      </c>
      <c r="C283" s="71"/>
      <c r="D283" s="76"/>
      <c r="E283" s="76"/>
      <c r="F283" s="76"/>
      <c r="G283" s="76"/>
      <c r="H283" s="76"/>
      <c r="I283" s="76"/>
    </row>
    <row r="284" spans="2:9" ht="15" customHeight="1" outlineLevel="1" x14ac:dyDescent="0.2">
      <c r="B284" s="75">
        <v>2020</v>
      </c>
      <c r="C284" s="71"/>
      <c r="D284" s="76">
        <v>71</v>
      </c>
      <c r="E284" s="180"/>
      <c r="F284" s="76">
        <v>24</v>
      </c>
      <c r="G284" s="180"/>
      <c r="H284" s="76">
        <v>47</v>
      </c>
      <c r="I284" s="76"/>
    </row>
    <row r="285" spans="2:9" ht="15" customHeight="1" outlineLevel="1" x14ac:dyDescent="0.2">
      <c r="B285" s="75">
        <v>2019</v>
      </c>
      <c r="C285" s="71"/>
      <c r="D285" s="180">
        <v>71</v>
      </c>
      <c r="E285" s="180"/>
      <c r="F285" s="180">
        <v>22</v>
      </c>
      <c r="G285" s="180"/>
      <c r="H285" s="180">
        <v>49</v>
      </c>
      <c r="I285" s="76"/>
    </row>
    <row r="286" spans="2:9" ht="15" customHeight="1" outlineLevel="1" x14ac:dyDescent="0.2">
      <c r="B286" s="75">
        <v>2018</v>
      </c>
      <c r="C286" s="71"/>
      <c r="D286" s="76">
        <v>72</v>
      </c>
      <c r="E286" s="76"/>
      <c r="F286" s="180">
        <v>22</v>
      </c>
      <c r="G286" s="76"/>
      <c r="H286" s="180">
        <v>50</v>
      </c>
      <c r="I286" s="76"/>
    </row>
    <row r="287" spans="2:9" ht="15" customHeight="1" outlineLevel="1" x14ac:dyDescent="0.2">
      <c r="B287" s="75">
        <v>2017</v>
      </c>
      <c r="C287" s="71"/>
      <c r="D287" s="76">
        <v>70</v>
      </c>
      <c r="E287" s="76" t="s">
        <v>50</v>
      </c>
      <c r="F287" s="76">
        <v>19</v>
      </c>
      <c r="G287" s="76" t="s">
        <v>50</v>
      </c>
      <c r="H287" s="76">
        <v>51</v>
      </c>
      <c r="I287" s="76" t="s">
        <v>50</v>
      </c>
    </row>
    <row r="288" spans="2:9" ht="15" customHeight="1" outlineLevel="1" x14ac:dyDescent="0.2">
      <c r="B288" s="44">
        <v>2016</v>
      </c>
      <c r="C288" s="71"/>
      <c r="D288" s="177">
        <v>73</v>
      </c>
      <c r="E288" s="177" t="s">
        <v>50</v>
      </c>
      <c r="F288" s="177">
        <v>21</v>
      </c>
      <c r="G288" s="177" t="s">
        <v>50</v>
      </c>
      <c r="H288" s="177">
        <v>52</v>
      </c>
      <c r="I288" s="177" t="s">
        <v>50</v>
      </c>
    </row>
    <row r="289" spans="2:9" ht="15" customHeight="1" outlineLevel="1" x14ac:dyDescent="0.2">
      <c r="B289" s="44">
        <v>2015</v>
      </c>
      <c r="C289" s="71"/>
      <c r="D289" s="177">
        <v>72</v>
      </c>
      <c r="E289" s="177" t="s">
        <v>50</v>
      </c>
      <c r="F289" s="177">
        <v>22</v>
      </c>
      <c r="G289" s="177" t="s">
        <v>50</v>
      </c>
      <c r="H289" s="177">
        <v>50</v>
      </c>
      <c r="I289" s="177" t="s">
        <v>50</v>
      </c>
    </row>
    <row r="290" spans="2:9" ht="15" customHeight="1" outlineLevel="1" x14ac:dyDescent="0.2">
      <c r="B290" s="228" t="s">
        <v>20</v>
      </c>
      <c r="C290" s="71"/>
      <c r="D290" s="76"/>
      <c r="E290" s="76"/>
      <c r="F290" s="76"/>
      <c r="G290" s="76"/>
      <c r="H290" s="76"/>
      <c r="I290" s="76"/>
    </row>
    <row r="291" spans="2:9" ht="15" customHeight="1" outlineLevel="1" x14ac:dyDescent="0.2">
      <c r="B291" s="75">
        <v>2020</v>
      </c>
      <c r="C291" s="71"/>
      <c r="D291" s="76">
        <v>5</v>
      </c>
      <c r="E291" s="180"/>
      <c r="F291" s="76">
        <v>4</v>
      </c>
      <c r="G291" s="180"/>
      <c r="H291" s="76">
        <v>1</v>
      </c>
      <c r="I291" s="76"/>
    </row>
    <row r="292" spans="2:9" ht="15" customHeight="1" outlineLevel="1" x14ac:dyDescent="0.2">
      <c r="B292" s="75">
        <v>2019</v>
      </c>
      <c r="C292" s="71"/>
      <c r="D292" s="180">
        <v>5</v>
      </c>
      <c r="E292" s="180"/>
      <c r="F292" s="180">
        <v>4</v>
      </c>
      <c r="G292" s="180"/>
      <c r="H292" s="180">
        <v>1</v>
      </c>
      <c r="I292" s="76"/>
    </row>
    <row r="293" spans="2:9" ht="15" customHeight="1" outlineLevel="1" x14ac:dyDescent="0.2">
      <c r="B293" s="75">
        <v>2018</v>
      </c>
      <c r="C293" s="71"/>
      <c r="D293" s="76">
        <v>4</v>
      </c>
      <c r="E293" s="76"/>
      <c r="F293" s="180">
        <v>3</v>
      </c>
      <c r="G293" s="76"/>
      <c r="H293" s="180">
        <v>1</v>
      </c>
      <c r="I293" s="76"/>
    </row>
    <row r="294" spans="2:9" ht="15" customHeight="1" outlineLevel="1" x14ac:dyDescent="0.2">
      <c r="B294" s="75">
        <v>2017</v>
      </c>
      <c r="C294" s="71"/>
      <c r="D294" s="76">
        <v>3</v>
      </c>
      <c r="E294" s="76" t="s">
        <v>50</v>
      </c>
      <c r="F294" s="76">
        <v>2</v>
      </c>
      <c r="G294" s="76" t="s">
        <v>50</v>
      </c>
      <c r="H294" s="76">
        <v>1</v>
      </c>
      <c r="I294" s="76" t="s">
        <v>50</v>
      </c>
    </row>
    <row r="295" spans="2:9" ht="15" customHeight="1" outlineLevel="1" x14ac:dyDescent="0.2">
      <c r="B295" s="44">
        <v>2016</v>
      </c>
      <c r="C295" s="71"/>
      <c r="D295" s="177">
        <v>3</v>
      </c>
      <c r="E295" s="177" t="s">
        <v>50</v>
      </c>
      <c r="F295" s="177">
        <v>2</v>
      </c>
      <c r="G295" s="177" t="s">
        <v>50</v>
      </c>
      <c r="H295" s="177">
        <v>1</v>
      </c>
      <c r="I295" s="177" t="s">
        <v>50</v>
      </c>
    </row>
    <row r="296" spans="2:9" ht="15" customHeight="1" outlineLevel="1" x14ac:dyDescent="0.2">
      <c r="B296" s="44">
        <v>2015</v>
      </c>
      <c r="C296" s="71"/>
      <c r="D296" s="76">
        <v>1</v>
      </c>
      <c r="E296" s="76" t="s">
        <v>50</v>
      </c>
      <c r="F296" s="76">
        <v>0</v>
      </c>
      <c r="G296" s="76" t="s">
        <v>50</v>
      </c>
      <c r="H296" s="76">
        <v>1</v>
      </c>
      <c r="I296" s="76" t="s">
        <v>50</v>
      </c>
    </row>
    <row r="297" spans="2:9" ht="15" customHeight="1" outlineLevel="1" x14ac:dyDescent="0.2">
      <c r="B297" s="228" t="s">
        <v>21</v>
      </c>
      <c r="C297" s="71"/>
      <c r="D297" s="76"/>
      <c r="E297" s="76"/>
      <c r="F297" s="76"/>
      <c r="G297" s="76"/>
      <c r="H297" s="76"/>
      <c r="I297" s="76"/>
    </row>
    <row r="298" spans="2:9" ht="15" customHeight="1" outlineLevel="1" x14ac:dyDescent="0.2">
      <c r="B298" s="75">
        <v>2020</v>
      </c>
      <c r="C298" s="71"/>
      <c r="D298" s="76">
        <v>1</v>
      </c>
      <c r="E298" s="180"/>
      <c r="F298" s="76">
        <v>0</v>
      </c>
      <c r="G298" s="180"/>
      <c r="H298" s="76">
        <v>1</v>
      </c>
      <c r="I298" s="76"/>
    </row>
    <row r="299" spans="2:9" ht="15" customHeight="1" outlineLevel="1" x14ac:dyDescent="0.2">
      <c r="B299" s="75">
        <v>2019</v>
      </c>
      <c r="C299" s="71"/>
      <c r="D299" s="180">
        <v>1</v>
      </c>
      <c r="E299" s="180"/>
      <c r="F299" s="76">
        <v>0</v>
      </c>
      <c r="G299" s="180"/>
      <c r="H299" s="180">
        <v>1</v>
      </c>
      <c r="I299" s="76"/>
    </row>
    <row r="300" spans="2:9" ht="15" customHeight="1" outlineLevel="1" x14ac:dyDescent="0.2">
      <c r="B300" s="75">
        <v>2018</v>
      </c>
      <c r="C300" s="71"/>
      <c r="D300" s="76">
        <v>2</v>
      </c>
      <c r="E300" s="76"/>
      <c r="F300" s="76">
        <v>0</v>
      </c>
      <c r="G300" s="76"/>
      <c r="H300" s="76">
        <v>2</v>
      </c>
      <c r="I300" s="76"/>
    </row>
    <row r="301" spans="2:9" ht="15" customHeight="1" outlineLevel="1" x14ac:dyDescent="0.2">
      <c r="B301" s="75">
        <v>2017</v>
      </c>
      <c r="C301" s="71"/>
      <c r="D301" s="76">
        <v>2</v>
      </c>
      <c r="E301" s="76" t="s">
        <v>50</v>
      </c>
      <c r="F301" s="76">
        <v>0</v>
      </c>
      <c r="G301" s="76" t="s">
        <v>50</v>
      </c>
      <c r="H301" s="76">
        <v>2</v>
      </c>
      <c r="I301" s="76" t="s">
        <v>50</v>
      </c>
    </row>
    <row r="302" spans="2:9" ht="15" customHeight="1" outlineLevel="1" x14ac:dyDescent="0.2">
      <c r="B302" s="44">
        <v>2016</v>
      </c>
      <c r="C302" s="71"/>
      <c r="D302" s="76">
        <v>0</v>
      </c>
      <c r="E302" s="76" t="s">
        <v>50</v>
      </c>
      <c r="F302" s="76">
        <v>0</v>
      </c>
      <c r="G302" s="76" t="s">
        <v>50</v>
      </c>
      <c r="H302" s="76">
        <v>0</v>
      </c>
      <c r="I302" s="76" t="s">
        <v>50</v>
      </c>
    </row>
    <row r="303" spans="2:9" ht="15" customHeight="1" outlineLevel="1" x14ac:dyDescent="0.2">
      <c r="B303" s="44">
        <v>2015</v>
      </c>
      <c r="C303" s="71"/>
      <c r="D303" s="76">
        <v>2</v>
      </c>
      <c r="E303" s="76" t="s">
        <v>50</v>
      </c>
      <c r="F303" s="76">
        <v>0</v>
      </c>
      <c r="G303" s="76" t="s">
        <v>50</v>
      </c>
      <c r="H303" s="76">
        <v>2</v>
      </c>
      <c r="I303" s="76" t="s">
        <v>50</v>
      </c>
    </row>
    <row r="304" spans="2:9" ht="15" customHeight="1" outlineLevel="1" x14ac:dyDescent="0.2">
      <c r="B304" s="228" t="s">
        <v>22</v>
      </c>
      <c r="C304" s="71"/>
      <c r="D304" s="76"/>
      <c r="E304" s="76"/>
      <c r="F304" s="76"/>
      <c r="G304" s="76"/>
      <c r="H304" s="76"/>
      <c r="I304" s="76"/>
    </row>
    <row r="305" spans="2:9" ht="15" customHeight="1" outlineLevel="1" x14ac:dyDescent="0.2">
      <c r="B305" s="75">
        <v>2020</v>
      </c>
      <c r="C305" s="71"/>
      <c r="D305" s="76">
        <v>194</v>
      </c>
      <c r="E305" s="180"/>
      <c r="F305" s="76">
        <v>68</v>
      </c>
      <c r="G305" s="180"/>
      <c r="H305" s="76">
        <v>126</v>
      </c>
      <c r="I305" s="76"/>
    </row>
    <row r="306" spans="2:9" ht="15" customHeight="1" outlineLevel="1" x14ac:dyDescent="0.2">
      <c r="B306" s="75">
        <v>2019</v>
      </c>
      <c r="C306" s="71"/>
      <c r="D306" s="180">
        <v>185</v>
      </c>
      <c r="E306" s="180"/>
      <c r="F306" s="180">
        <v>65</v>
      </c>
      <c r="G306" s="180"/>
      <c r="H306" s="180">
        <v>120</v>
      </c>
      <c r="I306" s="76"/>
    </row>
    <row r="307" spans="2:9" ht="15" customHeight="1" outlineLevel="1" x14ac:dyDescent="0.2">
      <c r="B307" s="75">
        <v>2018</v>
      </c>
      <c r="C307" s="71"/>
      <c r="D307" s="76">
        <v>171</v>
      </c>
      <c r="E307" s="76"/>
      <c r="F307" s="180">
        <v>58</v>
      </c>
      <c r="G307" s="76"/>
      <c r="H307" s="180">
        <v>113</v>
      </c>
      <c r="I307" s="76"/>
    </row>
    <row r="308" spans="2:9" ht="15" customHeight="1" outlineLevel="1" x14ac:dyDescent="0.2">
      <c r="B308" s="75">
        <v>2017</v>
      </c>
      <c r="C308" s="71"/>
      <c r="D308" s="76">
        <v>152</v>
      </c>
      <c r="E308" s="76" t="s">
        <v>50</v>
      </c>
      <c r="F308" s="76">
        <v>48</v>
      </c>
      <c r="G308" s="76" t="s">
        <v>50</v>
      </c>
      <c r="H308" s="76">
        <v>104</v>
      </c>
      <c r="I308" s="76" t="s">
        <v>50</v>
      </c>
    </row>
    <row r="309" spans="2:9" ht="15" customHeight="1" outlineLevel="1" x14ac:dyDescent="0.2">
      <c r="B309" s="44">
        <v>2016</v>
      </c>
      <c r="C309" s="71"/>
      <c r="D309" s="177">
        <v>146</v>
      </c>
      <c r="E309" s="177" t="s">
        <v>50</v>
      </c>
      <c r="F309" s="177">
        <v>40</v>
      </c>
      <c r="G309" s="177" t="s">
        <v>50</v>
      </c>
      <c r="H309" s="177">
        <v>106</v>
      </c>
      <c r="I309" s="177" t="s">
        <v>50</v>
      </c>
    </row>
    <row r="310" spans="2:9" ht="15" customHeight="1" outlineLevel="1" x14ac:dyDescent="0.2">
      <c r="B310" s="44">
        <v>2015</v>
      </c>
      <c r="C310" s="71"/>
      <c r="D310" s="177">
        <v>161</v>
      </c>
      <c r="E310" s="177" t="s">
        <v>50</v>
      </c>
      <c r="F310" s="177">
        <v>49</v>
      </c>
      <c r="G310" s="177" t="s">
        <v>50</v>
      </c>
      <c r="H310" s="177">
        <v>112</v>
      </c>
      <c r="I310" s="177" t="s">
        <v>50</v>
      </c>
    </row>
    <row r="311" spans="2:9" ht="15" customHeight="1" outlineLevel="1" x14ac:dyDescent="0.2">
      <c r="B311" s="228" t="s">
        <v>23</v>
      </c>
      <c r="C311" s="71"/>
      <c r="D311" s="76"/>
      <c r="E311" s="76"/>
      <c r="F311" s="76"/>
      <c r="G311" s="76"/>
      <c r="H311" s="76"/>
      <c r="I311" s="76"/>
    </row>
    <row r="312" spans="2:9" ht="15" customHeight="1" outlineLevel="1" x14ac:dyDescent="0.2">
      <c r="B312" s="75">
        <v>2020</v>
      </c>
      <c r="C312" s="71"/>
      <c r="D312" s="76">
        <v>303</v>
      </c>
      <c r="E312" s="180"/>
      <c r="F312" s="76">
        <v>156</v>
      </c>
      <c r="G312" s="180"/>
      <c r="H312" s="76">
        <v>147</v>
      </c>
      <c r="I312" s="76"/>
    </row>
    <row r="313" spans="2:9" ht="15" customHeight="1" outlineLevel="1" x14ac:dyDescent="0.2">
      <c r="B313" s="75">
        <v>2019</v>
      </c>
      <c r="C313" s="71"/>
      <c r="D313" s="180">
        <v>309</v>
      </c>
      <c r="E313" s="180"/>
      <c r="F313" s="180">
        <v>163</v>
      </c>
      <c r="G313" s="180"/>
      <c r="H313" s="180">
        <v>146</v>
      </c>
      <c r="I313" s="76"/>
    </row>
    <row r="314" spans="2:9" ht="15" customHeight="1" outlineLevel="1" x14ac:dyDescent="0.2">
      <c r="B314" s="75">
        <v>2018</v>
      </c>
      <c r="C314" s="71"/>
      <c r="D314" s="76">
        <v>317</v>
      </c>
      <c r="E314" s="76"/>
      <c r="F314" s="180">
        <v>173</v>
      </c>
      <c r="G314" s="76"/>
      <c r="H314" s="180">
        <v>144</v>
      </c>
      <c r="I314" s="76"/>
    </row>
    <row r="315" spans="2:9" ht="15" customHeight="1" outlineLevel="1" x14ac:dyDescent="0.2">
      <c r="B315" s="75">
        <v>2017</v>
      </c>
      <c r="C315" s="71"/>
      <c r="D315" s="76">
        <v>297</v>
      </c>
      <c r="E315" s="76" t="s">
        <v>50</v>
      </c>
      <c r="F315" s="76">
        <v>156</v>
      </c>
      <c r="G315" s="76" t="s">
        <v>50</v>
      </c>
      <c r="H315" s="76">
        <v>141</v>
      </c>
      <c r="I315" s="76" t="s">
        <v>50</v>
      </c>
    </row>
    <row r="316" spans="2:9" ht="15" customHeight="1" outlineLevel="1" x14ac:dyDescent="0.2">
      <c r="B316" s="44">
        <v>2016</v>
      </c>
      <c r="C316" s="71"/>
      <c r="D316" s="177">
        <v>302</v>
      </c>
      <c r="E316" s="177" t="s">
        <v>50</v>
      </c>
      <c r="F316" s="179">
        <v>158</v>
      </c>
      <c r="G316" s="177" t="s">
        <v>50</v>
      </c>
      <c r="H316" s="177">
        <v>144</v>
      </c>
      <c r="I316" s="177" t="s">
        <v>50</v>
      </c>
    </row>
    <row r="317" spans="2:9" ht="15" customHeight="1" outlineLevel="1" x14ac:dyDescent="0.2">
      <c r="B317" s="44">
        <v>2015</v>
      </c>
      <c r="C317" s="71"/>
      <c r="D317" s="177">
        <v>308</v>
      </c>
      <c r="E317" s="177" t="s">
        <v>50</v>
      </c>
      <c r="F317" s="177">
        <v>161</v>
      </c>
      <c r="G317" s="177" t="s">
        <v>50</v>
      </c>
      <c r="H317" s="177">
        <v>147</v>
      </c>
      <c r="I317" s="177" t="s">
        <v>50</v>
      </c>
    </row>
    <row r="318" spans="2:9" ht="15" customHeight="1" outlineLevel="1" x14ac:dyDescent="0.2">
      <c r="B318" s="228" t="s">
        <v>24</v>
      </c>
      <c r="C318" s="71"/>
      <c r="D318" s="76"/>
      <c r="E318" s="76"/>
      <c r="F318" s="76"/>
      <c r="G318" s="76"/>
      <c r="H318" s="76"/>
      <c r="I318" s="76"/>
    </row>
    <row r="319" spans="2:9" ht="15" customHeight="1" outlineLevel="1" x14ac:dyDescent="0.2">
      <c r="B319" s="75">
        <v>2020</v>
      </c>
      <c r="C319" s="71"/>
      <c r="D319" s="76">
        <v>99</v>
      </c>
      <c r="E319" s="180"/>
      <c r="F319" s="76">
        <v>42</v>
      </c>
      <c r="G319" s="180"/>
      <c r="H319" s="76">
        <v>57</v>
      </c>
      <c r="I319" s="76"/>
    </row>
    <row r="320" spans="2:9" ht="15" customHeight="1" outlineLevel="1" x14ac:dyDescent="0.2">
      <c r="B320" s="75">
        <v>2019</v>
      </c>
      <c r="C320" s="71"/>
      <c r="D320" s="180">
        <v>92</v>
      </c>
      <c r="E320" s="180"/>
      <c r="F320" s="180">
        <v>34</v>
      </c>
      <c r="G320" s="180"/>
      <c r="H320" s="180">
        <v>58</v>
      </c>
      <c r="I320" s="76"/>
    </row>
    <row r="321" spans="2:9" ht="15" customHeight="1" outlineLevel="1" x14ac:dyDescent="0.2">
      <c r="B321" s="75">
        <v>2018</v>
      </c>
      <c r="C321" s="71"/>
      <c r="D321" s="76">
        <v>91</v>
      </c>
      <c r="E321" s="76"/>
      <c r="F321" s="180">
        <v>33</v>
      </c>
      <c r="G321" s="76"/>
      <c r="H321" s="180">
        <v>58</v>
      </c>
      <c r="I321" s="76"/>
    </row>
    <row r="322" spans="2:9" ht="15" customHeight="1" outlineLevel="1" x14ac:dyDescent="0.2">
      <c r="B322" s="75">
        <v>2017</v>
      </c>
      <c r="C322" s="71"/>
      <c r="D322" s="76">
        <v>86</v>
      </c>
      <c r="E322" s="76" t="s">
        <v>50</v>
      </c>
      <c r="F322" s="76">
        <v>27</v>
      </c>
      <c r="G322" s="76" t="s">
        <v>50</v>
      </c>
      <c r="H322" s="76">
        <v>59</v>
      </c>
      <c r="I322" s="76" t="s">
        <v>50</v>
      </c>
    </row>
    <row r="323" spans="2:9" ht="15" customHeight="1" outlineLevel="1" x14ac:dyDescent="0.2">
      <c r="B323" s="44">
        <v>2016</v>
      </c>
      <c r="C323" s="71"/>
      <c r="D323" s="177">
        <v>89</v>
      </c>
      <c r="E323" s="177" t="s">
        <v>50</v>
      </c>
      <c r="F323" s="177">
        <v>25</v>
      </c>
      <c r="G323" s="177" t="s">
        <v>50</v>
      </c>
      <c r="H323" s="177">
        <v>64</v>
      </c>
      <c r="I323" s="177" t="s">
        <v>50</v>
      </c>
    </row>
    <row r="324" spans="2:9" ht="15" customHeight="1" outlineLevel="1" x14ac:dyDescent="0.2">
      <c r="B324" s="44">
        <v>2015</v>
      </c>
      <c r="C324" s="71"/>
      <c r="D324" s="177">
        <v>92</v>
      </c>
      <c r="E324" s="177" t="s">
        <v>50</v>
      </c>
      <c r="F324" s="177">
        <v>23</v>
      </c>
      <c r="G324" s="177" t="s">
        <v>50</v>
      </c>
      <c r="H324" s="177">
        <v>69</v>
      </c>
      <c r="I324" s="177" t="s">
        <v>50</v>
      </c>
    </row>
    <row r="325" spans="2:9" ht="15" customHeight="1" outlineLevel="1" x14ac:dyDescent="0.2">
      <c r="B325" s="228" t="s">
        <v>25</v>
      </c>
      <c r="C325" s="71"/>
      <c r="D325" s="76"/>
      <c r="E325" s="76"/>
      <c r="F325" s="76"/>
      <c r="G325" s="76"/>
      <c r="H325" s="76"/>
      <c r="I325" s="76"/>
    </row>
    <row r="326" spans="2:9" ht="15" customHeight="1" outlineLevel="1" x14ac:dyDescent="0.2">
      <c r="B326" s="75">
        <v>2020</v>
      </c>
      <c r="C326" s="71"/>
      <c r="D326" s="76">
        <v>210</v>
      </c>
      <c r="E326" s="180"/>
      <c r="F326" s="76">
        <v>105</v>
      </c>
      <c r="G326" s="180"/>
      <c r="H326" s="76">
        <v>105</v>
      </c>
      <c r="I326" s="76"/>
    </row>
    <row r="327" spans="2:9" ht="15" customHeight="1" outlineLevel="1" x14ac:dyDescent="0.2">
      <c r="B327" s="75">
        <v>2019</v>
      </c>
      <c r="C327" s="71"/>
      <c r="D327" s="180">
        <v>211</v>
      </c>
      <c r="E327" s="180"/>
      <c r="F327" s="180">
        <v>110</v>
      </c>
      <c r="G327" s="180"/>
      <c r="H327" s="180">
        <v>101</v>
      </c>
      <c r="I327" s="76"/>
    </row>
    <row r="328" spans="2:9" ht="15" customHeight="1" outlineLevel="1" x14ac:dyDescent="0.2">
      <c r="B328" s="75">
        <v>2018</v>
      </c>
      <c r="C328" s="71"/>
      <c r="D328" s="76">
        <v>208</v>
      </c>
      <c r="E328" s="76"/>
      <c r="F328" s="180">
        <v>112</v>
      </c>
      <c r="G328" s="76"/>
      <c r="H328" s="180">
        <v>96</v>
      </c>
      <c r="I328" s="76"/>
    </row>
    <row r="329" spans="2:9" ht="15" customHeight="1" outlineLevel="1" x14ac:dyDescent="0.2">
      <c r="B329" s="75">
        <v>2017</v>
      </c>
      <c r="C329" s="71"/>
      <c r="D329" s="76">
        <v>177</v>
      </c>
      <c r="E329" s="76" t="s">
        <v>50</v>
      </c>
      <c r="F329" s="76">
        <v>95</v>
      </c>
      <c r="G329" s="76" t="s">
        <v>50</v>
      </c>
      <c r="H329" s="76">
        <v>82</v>
      </c>
      <c r="I329" s="76" t="s">
        <v>50</v>
      </c>
    </row>
    <row r="330" spans="2:9" ht="15" customHeight="1" outlineLevel="1" x14ac:dyDescent="0.2">
      <c r="B330" s="44">
        <v>2016</v>
      </c>
      <c r="C330" s="71"/>
      <c r="D330" s="177">
        <v>164</v>
      </c>
      <c r="E330" s="177" t="s">
        <v>50</v>
      </c>
      <c r="F330" s="177">
        <v>86</v>
      </c>
      <c r="G330" s="177" t="s">
        <v>50</v>
      </c>
      <c r="H330" s="177">
        <v>78</v>
      </c>
      <c r="I330" s="177" t="s">
        <v>50</v>
      </c>
    </row>
    <row r="331" spans="2:9" ht="15" customHeight="1" outlineLevel="1" x14ac:dyDescent="0.2">
      <c r="B331" s="44">
        <v>2015</v>
      </c>
      <c r="C331" s="71"/>
      <c r="D331" s="177">
        <v>162</v>
      </c>
      <c r="E331" s="177" t="s">
        <v>50</v>
      </c>
      <c r="F331" s="177">
        <v>86</v>
      </c>
      <c r="G331" s="177" t="s">
        <v>50</v>
      </c>
      <c r="H331" s="177">
        <v>76</v>
      </c>
      <c r="I331" s="177" t="s">
        <v>50</v>
      </c>
    </row>
    <row r="332" spans="2:9" ht="15" customHeight="1" outlineLevel="1" x14ac:dyDescent="0.2">
      <c r="B332" s="228" t="s">
        <v>26</v>
      </c>
      <c r="C332" s="71"/>
      <c r="D332" s="76"/>
      <c r="E332" s="76"/>
      <c r="F332" s="76"/>
      <c r="G332" s="76"/>
      <c r="H332" s="76"/>
      <c r="I332" s="76"/>
    </row>
    <row r="333" spans="2:9" ht="15" customHeight="1" outlineLevel="1" x14ac:dyDescent="0.2">
      <c r="B333" s="75">
        <v>2020</v>
      </c>
      <c r="C333" s="71"/>
      <c r="D333" s="76">
        <v>13</v>
      </c>
      <c r="E333" s="180"/>
      <c r="F333" s="76">
        <v>7</v>
      </c>
      <c r="G333" s="180"/>
      <c r="H333" s="76">
        <v>6</v>
      </c>
      <c r="I333" s="76"/>
    </row>
    <row r="334" spans="2:9" ht="15" customHeight="1" outlineLevel="1" x14ac:dyDescent="0.2">
      <c r="B334" s="75">
        <v>2019</v>
      </c>
      <c r="C334" s="71"/>
      <c r="D334" s="180">
        <v>14</v>
      </c>
      <c r="E334" s="180"/>
      <c r="F334" s="180">
        <v>6</v>
      </c>
      <c r="G334" s="180"/>
      <c r="H334" s="180">
        <v>8</v>
      </c>
      <c r="I334" s="76"/>
    </row>
    <row r="335" spans="2:9" ht="15" customHeight="1" outlineLevel="1" x14ac:dyDescent="0.2">
      <c r="B335" s="75">
        <v>2018</v>
      </c>
      <c r="C335" s="71"/>
      <c r="D335" s="76">
        <v>15</v>
      </c>
      <c r="E335" s="76"/>
      <c r="F335" s="180">
        <v>8</v>
      </c>
      <c r="G335" s="76"/>
      <c r="H335" s="180">
        <v>7</v>
      </c>
      <c r="I335" s="76"/>
    </row>
    <row r="336" spans="2:9" ht="15" customHeight="1" outlineLevel="1" x14ac:dyDescent="0.2">
      <c r="B336" s="75">
        <v>2017</v>
      </c>
      <c r="C336" s="71"/>
      <c r="D336" s="76">
        <v>14</v>
      </c>
      <c r="E336" s="76" t="s">
        <v>50</v>
      </c>
      <c r="F336" s="76">
        <v>8</v>
      </c>
      <c r="G336" s="76" t="s">
        <v>50</v>
      </c>
      <c r="H336" s="76">
        <v>6</v>
      </c>
      <c r="I336" s="76" t="s">
        <v>50</v>
      </c>
    </row>
    <row r="337" spans="2:9" ht="15" customHeight="1" outlineLevel="1" x14ac:dyDescent="0.2">
      <c r="B337" s="44">
        <v>2016</v>
      </c>
      <c r="C337" s="71"/>
      <c r="D337" s="177">
        <v>9</v>
      </c>
      <c r="E337" s="177" t="s">
        <v>50</v>
      </c>
      <c r="F337" s="177">
        <v>5</v>
      </c>
      <c r="G337" s="177" t="s">
        <v>50</v>
      </c>
      <c r="H337" s="177">
        <v>4</v>
      </c>
      <c r="I337" s="177" t="s">
        <v>50</v>
      </c>
    </row>
    <row r="338" spans="2:9" ht="15" customHeight="1" outlineLevel="1" x14ac:dyDescent="0.2">
      <c r="B338" s="44">
        <v>2015</v>
      </c>
      <c r="C338" s="71"/>
      <c r="D338" s="177">
        <v>9</v>
      </c>
      <c r="E338" s="177" t="s">
        <v>50</v>
      </c>
      <c r="F338" s="177">
        <v>5</v>
      </c>
      <c r="G338" s="177" t="s">
        <v>50</v>
      </c>
      <c r="H338" s="177">
        <v>4</v>
      </c>
      <c r="I338" s="177" t="s">
        <v>50</v>
      </c>
    </row>
    <row r="339" spans="2:9" ht="15" customHeight="1" outlineLevel="1" x14ac:dyDescent="0.2">
      <c r="B339" s="228" t="s">
        <v>27</v>
      </c>
      <c r="C339" s="71"/>
      <c r="D339" s="76"/>
      <c r="E339" s="76"/>
      <c r="F339" s="76"/>
      <c r="G339" s="76"/>
      <c r="H339" s="76"/>
      <c r="I339" s="76"/>
    </row>
    <row r="340" spans="2:9" ht="15" customHeight="1" outlineLevel="1" x14ac:dyDescent="0.2">
      <c r="B340" s="75">
        <v>2020</v>
      </c>
      <c r="C340" s="71"/>
      <c r="D340" s="76">
        <v>34</v>
      </c>
      <c r="E340" s="180"/>
      <c r="F340" s="76">
        <v>7</v>
      </c>
      <c r="G340" s="180"/>
      <c r="H340" s="76">
        <v>27</v>
      </c>
      <c r="I340" s="76"/>
    </row>
    <row r="341" spans="2:9" ht="15" customHeight="1" outlineLevel="1" x14ac:dyDescent="0.2">
      <c r="B341" s="75">
        <v>2019</v>
      </c>
      <c r="C341" s="71"/>
      <c r="D341" s="180">
        <v>32</v>
      </c>
      <c r="E341" s="180"/>
      <c r="F341" s="180">
        <v>6</v>
      </c>
      <c r="G341" s="180"/>
      <c r="H341" s="180">
        <v>26</v>
      </c>
      <c r="I341" s="76"/>
    </row>
    <row r="342" spans="2:9" ht="15" customHeight="1" outlineLevel="1" x14ac:dyDescent="0.2">
      <c r="B342" s="75">
        <v>2018</v>
      </c>
      <c r="C342" s="71"/>
      <c r="D342" s="76">
        <v>34</v>
      </c>
      <c r="E342" s="76"/>
      <c r="F342" s="180">
        <v>10</v>
      </c>
      <c r="G342" s="76"/>
      <c r="H342" s="180">
        <v>24</v>
      </c>
      <c r="I342" s="76"/>
    </row>
    <row r="343" spans="2:9" ht="15" customHeight="1" outlineLevel="1" x14ac:dyDescent="0.2">
      <c r="B343" s="75">
        <v>2017</v>
      </c>
      <c r="C343" s="71"/>
      <c r="D343" s="76">
        <v>34</v>
      </c>
      <c r="E343" s="76" t="s">
        <v>50</v>
      </c>
      <c r="F343" s="76">
        <v>9</v>
      </c>
      <c r="G343" s="76" t="s">
        <v>50</v>
      </c>
      <c r="H343" s="76">
        <v>25</v>
      </c>
      <c r="I343" s="76" t="s">
        <v>50</v>
      </c>
    </row>
    <row r="344" spans="2:9" ht="15" customHeight="1" outlineLevel="1" x14ac:dyDescent="0.2">
      <c r="B344" s="44">
        <v>2016</v>
      </c>
      <c r="C344" s="71"/>
      <c r="D344" s="177">
        <v>29</v>
      </c>
      <c r="E344" s="177" t="s">
        <v>50</v>
      </c>
      <c r="F344" s="76">
        <v>4</v>
      </c>
      <c r="G344" s="177" t="s">
        <v>50</v>
      </c>
      <c r="H344" s="76">
        <v>25</v>
      </c>
      <c r="I344" s="177" t="s">
        <v>50</v>
      </c>
    </row>
    <row r="345" spans="2:9" ht="15" customHeight="1" outlineLevel="1" x14ac:dyDescent="0.2">
      <c r="B345" s="44">
        <v>2015</v>
      </c>
      <c r="C345" s="71"/>
      <c r="D345" s="177">
        <v>25</v>
      </c>
      <c r="E345" s="177" t="s">
        <v>50</v>
      </c>
      <c r="F345" s="177">
        <v>5</v>
      </c>
      <c r="G345" s="177" t="s">
        <v>50</v>
      </c>
      <c r="H345" s="177">
        <v>20</v>
      </c>
      <c r="I345" s="177" t="s">
        <v>50</v>
      </c>
    </row>
    <row r="346" spans="2:9" ht="15" customHeight="1" outlineLevel="1" x14ac:dyDescent="0.2">
      <c r="B346" s="228" t="s">
        <v>28</v>
      </c>
      <c r="C346" s="71"/>
      <c r="D346" s="76"/>
      <c r="E346" s="76"/>
      <c r="F346" s="76"/>
      <c r="G346" s="76"/>
      <c r="H346" s="76"/>
      <c r="I346" s="76"/>
    </row>
    <row r="347" spans="2:9" ht="15" customHeight="1" outlineLevel="1" x14ac:dyDescent="0.2">
      <c r="B347" s="75">
        <v>2020</v>
      </c>
      <c r="C347" s="71"/>
      <c r="D347" s="76">
        <v>93</v>
      </c>
      <c r="E347" s="180"/>
      <c r="F347" s="76">
        <v>69</v>
      </c>
      <c r="G347" s="180"/>
      <c r="H347" s="76">
        <v>24</v>
      </c>
      <c r="I347" s="76"/>
    </row>
    <row r="348" spans="2:9" ht="15" customHeight="1" outlineLevel="1" x14ac:dyDescent="0.2">
      <c r="B348" s="75">
        <v>2019</v>
      </c>
      <c r="C348" s="71"/>
      <c r="D348" s="180">
        <v>83</v>
      </c>
      <c r="E348" s="180"/>
      <c r="F348" s="180">
        <v>63</v>
      </c>
      <c r="G348" s="180"/>
      <c r="H348" s="180">
        <v>20</v>
      </c>
      <c r="I348" s="76"/>
    </row>
    <row r="349" spans="2:9" ht="15" customHeight="1" outlineLevel="1" x14ac:dyDescent="0.2">
      <c r="B349" s="75">
        <v>2018</v>
      </c>
      <c r="C349" s="71"/>
      <c r="D349" s="76">
        <v>81</v>
      </c>
      <c r="E349" s="76"/>
      <c r="F349" s="180">
        <v>62</v>
      </c>
      <c r="G349" s="76"/>
      <c r="H349" s="180">
        <v>19</v>
      </c>
      <c r="I349" s="76"/>
    </row>
    <row r="350" spans="2:9" ht="15" customHeight="1" outlineLevel="1" x14ac:dyDescent="0.2">
      <c r="B350" s="75">
        <v>2017</v>
      </c>
      <c r="C350" s="71"/>
      <c r="D350" s="76">
        <v>68</v>
      </c>
      <c r="E350" s="76" t="s">
        <v>50</v>
      </c>
      <c r="F350" s="76">
        <v>52</v>
      </c>
      <c r="G350" s="76" t="s">
        <v>50</v>
      </c>
      <c r="H350" s="76">
        <v>16</v>
      </c>
      <c r="I350" s="76" t="s">
        <v>50</v>
      </c>
    </row>
    <row r="351" spans="2:9" ht="15" customHeight="1" outlineLevel="1" x14ac:dyDescent="0.2">
      <c r="B351" s="44">
        <v>2016</v>
      </c>
      <c r="C351" s="71"/>
      <c r="D351" s="177">
        <v>62</v>
      </c>
      <c r="E351" s="177" t="s">
        <v>50</v>
      </c>
      <c r="F351" s="177">
        <v>49</v>
      </c>
      <c r="G351" s="177" t="s">
        <v>50</v>
      </c>
      <c r="H351" s="177">
        <v>13</v>
      </c>
      <c r="I351" s="177" t="s">
        <v>50</v>
      </c>
    </row>
    <row r="352" spans="2:9" ht="15" customHeight="1" outlineLevel="1" x14ac:dyDescent="0.2">
      <c r="B352" s="44">
        <v>2015</v>
      </c>
      <c r="C352" s="71"/>
      <c r="D352" s="177">
        <v>59</v>
      </c>
      <c r="E352" s="177" t="s">
        <v>50</v>
      </c>
      <c r="F352" s="177">
        <v>43</v>
      </c>
      <c r="G352" s="177" t="s">
        <v>50</v>
      </c>
      <c r="H352" s="177">
        <v>16</v>
      </c>
      <c r="I352" s="177" t="s">
        <v>50</v>
      </c>
    </row>
    <row r="353" spans="2:9" ht="15" customHeight="1" outlineLevel="1" x14ac:dyDescent="0.2">
      <c r="B353" s="228" t="s">
        <v>29</v>
      </c>
      <c r="C353" s="71"/>
      <c r="D353" s="76"/>
      <c r="E353" s="76"/>
      <c r="F353" s="76"/>
      <c r="G353" s="76"/>
      <c r="H353" s="76"/>
      <c r="I353" s="76"/>
    </row>
    <row r="354" spans="2:9" ht="15" customHeight="1" outlineLevel="1" x14ac:dyDescent="0.2">
      <c r="B354" s="75">
        <v>2020</v>
      </c>
      <c r="C354" s="71"/>
      <c r="D354" s="76">
        <v>399</v>
      </c>
      <c r="E354" s="180"/>
      <c r="F354" s="76">
        <v>380</v>
      </c>
      <c r="G354" s="180"/>
      <c r="H354" s="76">
        <v>19</v>
      </c>
      <c r="I354" s="76"/>
    </row>
    <row r="355" spans="2:9" ht="15" customHeight="1" outlineLevel="1" x14ac:dyDescent="0.2">
      <c r="B355" s="75">
        <v>2019</v>
      </c>
      <c r="C355" s="71"/>
      <c r="D355" s="180">
        <v>401</v>
      </c>
      <c r="E355" s="180"/>
      <c r="F355" s="180">
        <v>379</v>
      </c>
      <c r="G355" s="180"/>
      <c r="H355" s="180">
        <v>22</v>
      </c>
      <c r="I355" s="76"/>
    </row>
    <row r="356" spans="2:9" ht="15" customHeight="1" outlineLevel="1" x14ac:dyDescent="0.2">
      <c r="B356" s="75">
        <v>2018</v>
      </c>
      <c r="C356" s="71"/>
      <c r="D356" s="76">
        <v>380</v>
      </c>
      <c r="E356" s="76"/>
      <c r="F356" s="180">
        <v>361</v>
      </c>
      <c r="G356" s="76"/>
      <c r="H356" s="180">
        <v>19</v>
      </c>
      <c r="I356" s="76"/>
    </row>
    <row r="357" spans="2:9" ht="15" customHeight="1" outlineLevel="1" x14ac:dyDescent="0.2">
      <c r="B357" s="75">
        <v>2017</v>
      </c>
      <c r="C357" s="71"/>
      <c r="D357" s="76">
        <v>388</v>
      </c>
      <c r="E357" s="76" t="s">
        <v>50</v>
      </c>
      <c r="F357" s="76">
        <v>372</v>
      </c>
      <c r="G357" s="76" t="s">
        <v>50</v>
      </c>
      <c r="H357" s="76">
        <v>16</v>
      </c>
      <c r="I357" s="76" t="s">
        <v>50</v>
      </c>
    </row>
    <row r="358" spans="2:9" ht="15" customHeight="1" outlineLevel="1" x14ac:dyDescent="0.2">
      <c r="B358" s="44">
        <v>2016</v>
      </c>
      <c r="C358" s="71"/>
      <c r="D358" s="177">
        <v>357</v>
      </c>
      <c r="E358" s="177" t="s">
        <v>50</v>
      </c>
      <c r="F358" s="177">
        <v>342</v>
      </c>
      <c r="G358" s="177" t="s">
        <v>50</v>
      </c>
      <c r="H358" s="177">
        <v>15</v>
      </c>
      <c r="I358" s="177" t="s">
        <v>50</v>
      </c>
    </row>
    <row r="359" spans="2:9" ht="15" customHeight="1" outlineLevel="1" x14ac:dyDescent="0.2">
      <c r="B359" s="44">
        <v>2015</v>
      </c>
      <c r="C359" s="71"/>
      <c r="D359" s="177">
        <v>339</v>
      </c>
      <c r="E359" s="177" t="s">
        <v>50</v>
      </c>
      <c r="F359" s="177">
        <v>325</v>
      </c>
      <c r="G359" s="177" t="s">
        <v>50</v>
      </c>
      <c r="H359" s="177">
        <v>14</v>
      </c>
      <c r="I359" s="177" t="s">
        <v>50</v>
      </c>
    </row>
    <row r="360" spans="2:9" ht="15" customHeight="1" outlineLevel="1" x14ac:dyDescent="0.2">
      <c r="B360" s="228" t="s">
        <v>30</v>
      </c>
      <c r="C360" s="71"/>
      <c r="D360" s="76"/>
      <c r="E360" s="76"/>
      <c r="F360" s="76"/>
      <c r="G360" s="76"/>
      <c r="H360" s="76"/>
      <c r="I360" s="76"/>
    </row>
    <row r="361" spans="2:9" ht="15" customHeight="1" outlineLevel="1" x14ac:dyDescent="0.2">
      <c r="B361" s="75">
        <v>2020</v>
      </c>
      <c r="C361" s="71"/>
      <c r="D361" s="76">
        <v>58</v>
      </c>
      <c r="E361" s="180"/>
      <c r="F361" s="76">
        <v>52</v>
      </c>
      <c r="G361" s="180"/>
      <c r="H361" s="76">
        <v>6</v>
      </c>
      <c r="I361" s="76"/>
    </row>
    <row r="362" spans="2:9" ht="15" customHeight="1" outlineLevel="1" x14ac:dyDescent="0.2">
      <c r="B362" s="75">
        <v>2019</v>
      </c>
      <c r="C362" s="71"/>
      <c r="D362" s="180">
        <v>54</v>
      </c>
      <c r="E362" s="180"/>
      <c r="F362" s="180">
        <v>48</v>
      </c>
      <c r="G362" s="180"/>
      <c r="H362" s="180">
        <v>6</v>
      </c>
      <c r="I362" s="76"/>
    </row>
    <row r="363" spans="2:9" ht="15" customHeight="1" outlineLevel="1" x14ac:dyDescent="0.2">
      <c r="B363" s="75">
        <v>2018</v>
      </c>
      <c r="C363" s="71"/>
      <c r="D363" s="76">
        <v>51</v>
      </c>
      <c r="E363" s="76"/>
      <c r="F363" s="180">
        <v>47</v>
      </c>
      <c r="G363" s="76"/>
      <c r="H363" s="180">
        <v>4</v>
      </c>
      <c r="I363" s="76"/>
    </row>
    <row r="364" spans="2:9" ht="15" customHeight="1" outlineLevel="1" x14ac:dyDescent="0.2">
      <c r="B364" s="75">
        <v>2017</v>
      </c>
      <c r="C364" s="71"/>
      <c r="D364" s="76">
        <v>55</v>
      </c>
      <c r="E364" s="76" t="s">
        <v>50</v>
      </c>
      <c r="F364" s="76">
        <v>51</v>
      </c>
      <c r="G364" s="76" t="s">
        <v>50</v>
      </c>
      <c r="H364" s="76">
        <v>4</v>
      </c>
      <c r="I364" s="76" t="s">
        <v>50</v>
      </c>
    </row>
    <row r="365" spans="2:9" ht="15" customHeight="1" outlineLevel="1" x14ac:dyDescent="0.2">
      <c r="B365" s="44">
        <v>2016</v>
      </c>
      <c r="C365" s="71"/>
      <c r="D365" s="177">
        <v>46</v>
      </c>
      <c r="E365" s="177" t="s">
        <v>50</v>
      </c>
      <c r="F365" s="177">
        <v>43</v>
      </c>
      <c r="G365" s="177" t="s">
        <v>50</v>
      </c>
      <c r="H365" s="177">
        <v>3</v>
      </c>
      <c r="I365" s="177" t="s">
        <v>50</v>
      </c>
    </row>
    <row r="366" spans="2:9" ht="15" customHeight="1" outlineLevel="1" x14ac:dyDescent="0.2">
      <c r="B366" s="44">
        <v>2015</v>
      </c>
      <c r="C366" s="71"/>
      <c r="D366" s="177">
        <v>50</v>
      </c>
      <c r="E366" s="177" t="s">
        <v>50</v>
      </c>
      <c r="F366" s="177">
        <v>47</v>
      </c>
      <c r="G366" s="177" t="s">
        <v>50</v>
      </c>
      <c r="H366" s="177">
        <v>3</v>
      </c>
      <c r="I366" s="177" t="s">
        <v>50</v>
      </c>
    </row>
    <row r="367" spans="2:9" ht="15" customHeight="1" outlineLevel="1" x14ac:dyDescent="0.2">
      <c r="B367" s="228" t="s">
        <v>31</v>
      </c>
      <c r="C367" s="71"/>
      <c r="D367" s="76"/>
      <c r="E367" s="76"/>
      <c r="F367" s="76"/>
      <c r="G367" s="76"/>
      <c r="H367" s="76"/>
      <c r="I367" s="76"/>
    </row>
    <row r="368" spans="2:9" ht="15" customHeight="1" outlineLevel="1" x14ac:dyDescent="0.2">
      <c r="B368" s="75">
        <v>2020</v>
      </c>
      <c r="C368" s="71"/>
      <c r="D368" s="76">
        <v>145</v>
      </c>
      <c r="E368" s="180"/>
      <c r="F368" s="76">
        <v>137</v>
      </c>
      <c r="G368" s="180"/>
      <c r="H368" s="76">
        <v>8</v>
      </c>
      <c r="I368" s="76"/>
    </row>
    <row r="369" spans="2:9" ht="15" customHeight="1" outlineLevel="1" x14ac:dyDescent="0.2">
      <c r="B369" s="75">
        <v>2019</v>
      </c>
      <c r="C369" s="71"/>
      <c r="D369" s="180">
        <v>132</v>
      </c>
      <c r="E369" s="180"/>
      <c r="F369" s="180">
        <v>124</v>
      </c>
      <c r="G369" s="180"/>
      <c r="H369" s="180">
        <v>8</v>
      </c>
      <c r="I369" s="76"/>
    </row>
    <row r="370" spans="2:9" ht="15" customHeight="1" outlineLevel="1" x14ac:dyDescent="0.2">
      <c r="B370" s="75">
        <v>2018</v>
      </c>
      <c r="C370" s="71"/>
      <c r="D370" s="76">
        <v>117</v>
      </c>
      <c r="E370" s="76"/>
      <c r="F370" s="180">
        <v>110</v>
      </c>
      <c r="G370" s="76"/>
      <c r="H370" s="180">
        <v>7</v>
      </c>
      <c r="I370" s="76"/>
    </row>
    <row r="371" spans="2:9" ht="15" customHeight="1" outlineLevel="1" x14ac:dyDescent="0.2">
      <c r="B371" s="75">
        <v>2017</v>
      </c>
      <c r="C371" s="71"/>
      <c r="D371" s="76">
        <v>95</v>
      </c>
      <c r="E371" s="76" t="s">
        <v>50</v>
      </c>
      <c r="F371" s="76">
        <v>90</v>
      </c>
      <c r="G371" s="76" t="s">
        <v>50</v>
      </c>
      <c r="H371" s="76">
        <v>5</v>
      </c>
      <c r="I371" s="76" t="s">
        <v>50</v>
      </c>
    </row>
    <row r="372" spans="2:9" ht="15" customHeight="1" outlineLevel="1" x14ac:dyDescent="0.2">
      <c r="B372" s="44">
        <v>2016</v>
      </c>
      <c r="C372" s="71"/>
      <c r="D372" s="177">
        <v>86</v>
      </c>
      <c r="E372" s="177" t="s">
        <v>50</v>
      </c>
      <c r="F372" s="177">
        <v>81</v>
      </c>
      <c r="G372" s="177" t="s">
        <v>50</v>
      </c>
      <c r="H372" s="177">
        <v>5</v>
      </c>
      <c r="I372" s="177" t="s">
        <v>50</v>
      </c>
    </row>
    <row r="373" spans="2:9" ht="15" customHeight="1" outlineLevel="1" x14ac:dyDescent="0.2">
      <c r="B373" s="44">
        <v>2015</v>
      </c>
      <c r="C373" s="71"/>
      <c r="D373" s="177">
        <v>80</v>
      </c>
      <c r="E373" s="177" t="s">
        <v>50</v>
      </c>
      <c r="F373" s="177">
        <v>75</v>
      </c>
      <c r="G373" s="177" t="s">
        <v>50</v>
      </c>
      <c r="H373" s="177">
        <v>5</v>
      </c>
      <c r="I373" s="177" t="s">
        <v>50</v>
      </c>
    </row>
    <row r="374" spans="2:9" ht="15" customHeight="1" outlineLevel="1" x14ac:dyDescent="0.2">
      <c r="B374" s="228" t="s">
        <v>32</v>
      </c>
      <c r="C374" s="71"/>
      <c r="D374" s="76"/>
      <c r="E374" s="76"/>
      <c r="F374" s="76"/>
      <c r="G374" s="76"/>
      <c r="H374" s="76"/>
      <c r="I374" s="76"/>
    </row>
    <row r="375" spans="2:9" ht="15" customHeight="1" outlineLevel="1" x14ac:dyDescent="0.2">
      <c r="B375" s="75">
        <v>2020</v>
      </c>
      <c r="C375" s="71"/>
      <c r="D375" s="76">
        <v>64</v>
      </c>
      <c r="E375" s="180"/>
      <c r="F375" s="76">
        <v>53</v>
      </c>
      <c r="G375" s="180"/>
      <c r="H375" s="76">
        <v>11</v>
      </c>
      <c r="I375" s="76"/>
    </row>
    <row r="376" spans="2:9" ht="15" customHeight="1" outlineLevel="1" x14ac:dyDescent="0.2">
      <c r="B376" s="75">
        <v>2019</v>
      </c>
      <c r="C376" s="71"/>
      <c r="D376" s="180">
        <v>69</v>
      </c>
      <c r="E376" s="180"/>
      <c r="F376" s="180">
        <v>57</v>
      </c>
      <c r="G376" s="180"/>
      <c r="H376" s="180">
        <v>12</v>
      </c>
      <c r="I376" s="76"/>
    </row>
    <row r="377" spans="2:9" ht="15" customHeight="1" outlineLevel="1" x14ac:dyDescent="0.2">
      <c r="B377" s="75">
        <v>2018</v>
      </c>
      <c r="C377" s="71"/>
      <c r="D377" s="76">
        <v>65</v>
      </c>
      <c r="E377" s="76"/>
      <c r="F377" s="180">
        <v>54</v>
      </c>
      <c r="G377" s="76"/>
      <c r="H377" s="180">
        <v>11</v>
      </c>
      <c r="I377" s="76"/>
    </row>
    <row r="378" spans="2:9" ht="15" customHeight="1" outlineLevel="1" x14ac:dyDescent="0.2">
      <c r="B378" s="75">
        <v>2017</v>
      </c>
      <c r="C378" s="71"/>
      <c r="D378" s="76">
        <v>58</v>
      </c>
      <c r="E378" s="76" t="s">
        <v>50</v>
      </c>
      <c r="F378" s="76">
        <v>47</v>
      </c>
      <c r="G378" s="76" t="s">
        <v>50</v>
      </c>
      <c r="H378" s="76">
        <v>11</v>
      </c>
      <c r="I378" s="76" t="s">
        <v>50</v>
      </c>
    </row>
    <row r="379" spans="2:9" ht="15" customHeight="1" outlineLevel="1" x14ac:dyDescent="0.2">
      <c r="B379" s="44">
        <v>2016</v>
      </c>
      <c r="C379" s="71"/>
      <c r="D379" s="177">
        <v>55</v>
      </c>
      <c r="E379" s="177" t="s">
        <v>50</v>
      </c>
      <c r="F379" s="177">
        <v>46</v>
      </c>
      <c r="G379" s="177" t="s">
        <v>50</v>
      </c>
      <c r="H379" s="177">
        <v>9</v>
      </c>
      <c r="I379" s="177" t="s">
        <v>50</v>
      </c>
    </row>
    <row r="380" spans="2:9" ht="15" customHeight="1" outlineLevel="1" x14ac:dyDescent="0.2">
      <c r="B380" s="44">
        <v>2015</v>
      </c>
      <c r="C380" s="71"/>
      <c r="D380" s="177">
        <v>49</v>
      </c>
      <c r="E380" s="177" t="s">
        <v>50</v>
      </c>
      <c r="F380" s="177">
        <v>41</v>
      </c>
      <c r="G380" s="177" t="s">
        <v>50</v>
      </c>
      <c r="H380" s="177">
        <v>8</v>
      </c>
      <c r="I380" s="177" t="s">
        <v>50</v>
      </c>
    </row>
    <row r="381" spans="2:9" ht="15" customHeight="1" outlineLevel="1" x14ac:dyDescent="0.2">
      <c r="B381" s="228" t="s">
        <v>33</v>
      </c>
      <c r="C381" s="71"/>
      <c r="D381" s="76"/>
      <c r="E381" s="76"/>
      <c r="F381" s="76"/>
      <c r="G381" s="76"/>
      <c r="H381" s="76"/>
      <c r="I381" s="76"/>
    </row>
    <row r="382" spans="2:9" ht="15" customHeight="1" outlineLevel="1" x14ac:dyDescent="0.2">
      <c r="B382" s="75">
        <v>2020</v>
      </c>
      <c r="C382" s="71"/>
      <c r="D382" s="76">
        <v>108</v>
      </c>
      <c r="E382" s="180"/>
      <c r="F382" s="76">
        <v>87</v>
      </c>
      <c r="G382" s="180"/>
      <c r="H382" s="76">
        <v>21</v>
      </c>
      <c r="I382" s="76"/>
    </row>
    <row r="383" spans="2:9" ht="15" customHeight="1" outlineLevel="1" x14ac:dyDescent="0.2">
      <c r="B383" s="75">
        <v>2019</v>
      </c>
      <c r="C383" s="71"/>
      <c r="D383" s="180">
        <v>113</v>
      </c>
      <c r="E383" s="180"/>
      <c r="F383" s="180">
        <v>90</v>
      </c>
      <c r="G383" s="180"/>
      <c r="H383" s="180">
        <v>23</v>
      </c>
      <c r="I383" s="76"/>
    </row>
    <row r="384" spans="2:9" ht="15" customHeight="1" outlineLevel="1" x14ac:dyDescent="0.2">
      <c r="B384" s="75">
        <v>2018</v>
      </c>
      <c r="C384" s="71"/>
      <c r="D384" s="76">
        <v>100</v>
      </c>
      <c r="E384" s="76"/>
      <c r="F384" s="180">
        <v>77</v>
      </c>
      <c r="G384" s="76"/>
      <c r="H384" s="180">
        <v>23</v>
      </c>
      <c r="I384" s="76"/>
    </row>
    <row r="385" spans="1:14" ht="15" customHeight="1" outlineLevel="1" x14ac:dyDescent="0.2">
      <c r="B385" s="75">
        <v>2017</v>
      </c>
      <c r="C385" s="71"/>
      <c r="D385" s="76">
        <v>97</v>
      </c>
      <c r="E385" s="76" t="s">
        <v>50</v>
      </c>
      <c r="F385" s="76">
        <v>72</v>
      </c>
      <c r="G385" s="76" t="s">
        <v>50</v>
      </c>
      <c r="H385" s="76">
        <v>25</v>
      </c>
      <c r="I385" s="76" t="s">
        <v>50</v>
      </c>
    </row>
    <row r="386" spans="1:14" ht="15" customHeight="1" outlineLevel="1" x14ac:dyDescent="0.2">
      <c r="B386" s="44">
        <v>2016</v>
      </c>
      <c r="C386" s="71"/>
      <c r="D386" s="177">
        <v>78</v>
      </c>
      <c r="E386" s="177" t="s">
        <v>50</v>
      </c>
      <c r="F386" s="177">
        <v>55</v>
      </c>
      <c r="G386" s="177" t="s">
        <v>50</v>
      </c>
      <c r="H386" s="177">
        <v>23</v>
      </c>
      <c r="I386" s="177" t="s">
        <v>50</v>
      </c>
    </row>
    <row r="387" spans="1:14" ht="15" customHeight="1" outlineLevel="1" x14ac:dyDescent="0.2">
      <c r="B387" s="44">
        <v>2015</v>
      </c>
      <c r="C387" s="71"/>
      <c r="D387" s="177">
        <v>77</v>
      </c>
      <c r="E387" s="177" t="s">
        <v>50</v>
      </c>
      <c r="F387" s="177">
        <v>53</v>
      </c>
      <c r="G387" s="177" t="s">
        <v>50</v>
      </c>
      <c r="H387" s="177">
        <v>24</v>
      </c>
      <c r="I387" s="177" t="s">
        <v>50</v>
      </c>
    </row>
    <row r="388" spans="1:14" ht="15" customHeight="1" x14ac:dyDescent="0.2">
      <c r="B388" s="227" t="s">
        <v>203</v>
      </c>
      <c r="C388" s="71"/>
      <c r="D388" s="76"/>
      <c r="E388" s="76"/>
      <c r="F388" s="76"/>
      <c r="G388" s="76"/>
      <c r="H388" s="76"/>
      <c r="I388" s="76"/>
    </row>
    <row r="389" spans="1:14" ht="15" customHeight="1" x14ac:dyDescent="0.2">
      <c r="B389" s="75">
        <v>2020</v>
      </c>
      <c r="C389" s="71"/>
      <c r="D389" s="76">
        <v>14003</v>
      </c>
      <c r="E389" s="180"/>
      <c r="F389" s="76">
        <v>7785</v>
      </c>
      <c r="G389" s="180"/>
      <c r="H389" s="76">
        <v>6218</v>
      </c>
      <c r="I389" s="76"/>
    </row>
    <row r="390" spans="1:14" ht="15" customHeight="1" x14ac:dyDescent="0.2">
      <c r="B390" s="75">
        <v>2019</v>
      </c>
      <c r="C390" s="71"/>
      <c r="D390" s="180">
        <v>14008</v>
      </c>
      <c r="E390" s="180"/>
      <c r="F390" s="180">
        <v>7960</v>
      </c>
      <c r="G390" s="180"/>
      <c r="H390" s="180">
        <v>6048</v>
      </c>
      <c r="I390" s="76"/>
      <c r="L390" s="68"/>
      <c r="M390" s="68"/>
      <c r="N390" s="68"/>
    </row>
    <row r="391" spans="1:14" ht="15" customHeight="1" x14ac:dyDescent="0.2">
      <c r="B391" s="75">
        <v>2018</v>
      </c>
      <c r="C391" s="71"/>
      <c r="D391" s="76">
        <v>13667</v>
      </c>
      <c r="E391" s="76"/>
      <c r="F391" s="180">
        <v>7885</v>
      </c>
      <c r="G391" s="76"/>
      <c r="H391" s="180">
        <v>5782</v>
      </c>
      <c r="I391" s="76"/>
      <c r="L391" s="68"/>
      <c r="M391" s="68"/>
      <c r="N391" s="68"/>
    </row>
    <row r="392" spans="1:14" ht="15" customHeight="1" x14ac:dyDescent="0.2">
      <c r="B392" s="75">
        <v>2017</v>
      </c>
      <c r="C392" s="71"/>
      <c r="D392" s="76">
        <v>13081</v>
      </c>
      <c r="E392" s="76" t="s">
        <v>50</v>
      </c>
      <c r="F392" s="76">
        <v>7652</v>
      </c>
      <c r="G392" s="76" t="s">
        <v>50</v>
      </c>
      <c r="H392" s="76">
        <v>5429</v>
      </c>
      <c r="I392" s="76" t="s">
        <v>50</v>
      </c>
    </row>
    <row r="393" spans="1:14" ht="15" customHeight="1" x14ac:dyDescent="0.2">
      <c r="B393" s="44">
        <v>2016</v>
      </c>
      <c r="C393" s="71"/>
      <c r="D393" s="180">
        <v>12397</v>
      </c>
      <c r="E393" s="180" t="s">
        <v>50</v>
      </c>
      <c r="F393" s="180">
        <v>7245</v>
      </c>
      <c r="G393" s="180" t="s">
        <v>50</v>
      </c>
      <c r="H393" s="180">
        <v>5152</v>
      </c>
      <c r="I393" s="180" t="s">
        <v>50</v>
      </c>
    </row>
    <row r="394" spans="1:14" ht="15" customHeight="1" x14ac:dyDescent="0.2">
      <c r="B394" s="44">
        <v>2015</v>
      </c>
      <c r="C394" s="71"/>
      <c r="D394" s="180">
        <v>12030</v>
      </c>
      <c r="E394" s="180" t="s">
        <v>50</v>
      </c>
      <c r="F394" s="180">
        <v>6922</v>
      </c>
      <c r="G394" s="180" t="s">
        <v>50</v>
      </c>
      <c r="H394" s="180">
        <v>5108</v>
      </c>
      <c r="I394" s="180" t="s">
        <v>50</v>
      </c>
    </row>
    <row r="395" spans="1:14" s="68" customFormat="1" ht="15" customHeight="1" outlineLevel="1" x14ac:dyDescent="0.2">
      <c r="A395" s="11"/>
      <c r="B395" s="228" t="s">
        <v>17</v>
      </c>
      <c r="C395" s="71"/>
      <c r="D395" s="76"/>
      <c r="E395" s="76"/>
      <c r="F395" s="11"/>
      <c r="G395" s="76"/>
      <c r="H395" s="11"/>
      <c r="I395" s="76"/>
    </row>
    <row r="396" spans="1:14" s="68" customFormat="1" ht="15" customHeight="1" outlineLevel="1" x14ac:dyDescent="0.2">
      <c r="A396" s="11"/>
      <c r="B396" s="75">
        <v>2020</v>
      </c>
      <c r="C396" s="71"/>
      <c r="D396" s="76">
        <v>948</v>
      </c>
      <c r="E396" s="180"/>
      <c r="F396" s="76">
        <v>902</v>
      </c>
      <c r="G396" s="180"/>
      <c r="H396" s="76">
        <v>46</v>
      </c>
      <c r="I396" s="76"/>
    </row>
    <row r="397" spans="1:14" s="68" customFormat="1" ht="15" customHeight="1" outlineLevel="1" x14ac:dyDescent="0.2">
      <c r="A397" s="11"/>
      <c r="B397" s="75">
        <v>2019</v>
      </c>
      <c r="C397" s="71"/>
      <c r="D397" s="180">
        <v>944</v>
      </c>
      <c r="E397" s="180"/>
      <c r="F397" s="180">
        <v>903</v>
      </c>
      <c r="G397" s="180"/>
      <c r="H397" s="180">
        <v>41</v>
      </c>
      <c r="I397" s="76"/>
    </row>
    <row r="398" spans="1:14" s="68" customFormat="1" ht="15" customHeight="1" outlineLevel="1" x14ac:dyDescent="0.2">
      <c r="A398" s="11"/>
      <c r="B398" s="75">
        <v>2018</v>
      </c>
      <c r="C398" s="71"/>
      <c r="D398" s="76">
        <v>956</v>
      </c>
      <c r="E398" s="76"/>
      <c r="F398" s="180">
        <v>917</v>
      </c>
      <c r="G398" s="76"/>
      <c r="H398" s="180">
        <v>39</v>
      </c>
      <c r="I398" s="76"/>
    </row>
    <row r="399" spans="1:14" ht="15" customHeight="1" outlineLevel="1" x14ac:dyDescent="0.2">
      <c r="B399" s="75">
        <v>2017</v>
      </c>
      <c r="C399" s="71"/>
      <c r="D399" s="76">
        <v>917</v>
      </c>
      <c r="E399" s="76" t="s">
        <v>50</v>
      </c>
      <c r="F399" s="76">
        <v>884</v>
      </c>
      <c r="G399" s="76" t="s">
        <v>50</v>
      </c>
      <c r="H399" s="76">
        <v>33</v>
      </c>
      <c r="I399" s="76" t="s">
        <v>50</v>
      </c>
    </row>
    <row r="400" spans="1:14" ht="15" customHeight="1" outlineLevel="1" x14ac:dyDescent="0.2">
      <c r="B400" s="44">
        <v>2016</v>
      </c>
      <c r="C400" s="71"/>
      <c r="D400" s="180">
        <v>904</v>
      </c>
      <c r="E400" s="180" t="s">
        <v>50</v>
      </c>
      <c r="F400" s="180">
        <v>868</v>
      </c>
      <c r="G400" s="180" t="s">
        <v>50</v>
      </c>
      <c r="H400" s="180">
        <v>36</v>
      </c>
      <c r="I400" s="180" t="s">
        <v>50</v>
      </c>
    </row>
    <row r="401" spans="2:9" ht="15" customHeight="1" outlineLevel="1" x14ac:dyDescent="0.2">
      <c r="B401" s="44">
        <v>2015</v>
      </c>
      <c r="C401" s="71"/>
      <c r="D401" s="180">
        <v>913</v>
      </c>
      <c r="E401" s="180" t="s">
        <v>50</v>
      </c>
      <c r="F401" s="180">
        <v>881</v>
      </c>
      <c r="G401" s="180" t="s">
        <v>50</v>
      </c>
      <c r="H401" s="180">
        <v>32</v>
      </c>
      <c r="I401" s="180" t="s">
        <v>50</v>
      </c>
    </row>
    <row r="402" spans="2:9" ht="15" customHeight="1" outlineLevel="1" x14ac:dyDescent="0.2">
      <c r="B402" s="228" t="s">
        <v>18</v>
      </c>
      <c r="C402" s="71"/>
      <c r="D402" s="76"/>
      <c r="E402" s="76"/>
      <c r="F402" s="76"/>
      <c r="G402" s="76"/>
      <c r="H402" s="76"/>
      <c r="I402" s="76"/>
    </row>
    <row r="403" spans="2:9" ht="15" customHeight="1" outlineLevel="1" x14ac:dyDescent="0.2">
      <c r="B403" s="75">
        <v>2020</v>
      </c>
      <c r="C403" s="71"/>
      <c r="D403" s="76">
        <v>11</v>
      </c>
      <c r="E403" s="180"/>
      <c r="F403" s="76">
        <v>0</v>
      </c>
      <c r="G403" s="180"/>
      <c r="H403" s="76">
        <v>11</v>
      </c>
      <c r="I403" s="76"/>
    </row>
    <row r="404" spans="2:9" ht="15" customHeight="1" outlineLevel="1" x14ac:dyDescent="0.2">
      <c r="B404" s="75">
        <v>2019</v>
      </c>
      <c r="C404" s="71"/>
      <c r="D404" s="180">
        <v>10</v>
      </c>
      <c r="E404" s="180"/>
      <c r="F404" s="76">
        <v>0</v>
      </c>
      <c r="G404" s="180"/>
      <c r="H404" s="180">
        <v>10</v>
      </c>
      <c r="I404" s="76"/>
    </row>
    <row r="405" spans="2:9" ht="15" customHeight="1" outlineLevel="1" x14ac:dyDescent="0.2">
      <c r="B405" s="75">
        <v>2018</v>
      </c>
      <c r="C405" s="71"/>
      <c r="D405" s="76">
        <v>11</v>
      </c>
      <c r="E405" s="76"/>
      <c r="F405" s="186">
        <v>0</v>
      </c>
      <c r="G405" s="76"/>
      <c r="H405" s="180">
        <v>11</v>
      </c>
      <c r="I405" s="76"/>
    </row>
    <row r="406" spans="2:9" ht="15" customHeight="1" outlineLevel="1" x14ac:dyDescent="0.2">
      <c r="B406" s="75">
        <v>2017</v>
      </c>
      <c r="C406" s="71"/>
      <c r="D406" s="76">
        <v>11</v>
      </c>
      <c r="E406" s="76" t="s">
        <v>50</v>
      </c>
      <c r="F406" s="76">
        <v>0</v>
      </c>
      <c r="G406" s="76" t="s">
        <v>50</v>
      </c>
      <c r="H406" s="76">
        <v>11</v>
      </c>
      <c r="I406" s="76" t="s">
        <v>50</v>
      </c>
    </row>
    <row r="407" spans="2:9" ht="15" customHeight="1" outlineLevel="1" x14ac:dyDescent="0.2">
      <c r="B407" s="44">
        <v>2016</v>
      </c>
      <c r="C407" s="71"/>
      <c r="D407" s="180">
        <v>11</v>
      </c>
      <c r="E407" s="180" t="s">
        <v>50</v>
      </c>
      <c r="F407" s="76">
        <v>0</v>
      </c>
      <c r="G407" s="180" t="s">
        <v>50</v>
      </c>
      <c r="H407" s="180">
        <v>11</v>
      </c>
      <c r="I407" s="180" t="s">
        <v>50</v>
      </c>
    </row>
    <row r="408" spans="2:9" ht="15" customHeight="1" outlineLevel="1" x14ac:dyDescent="0.2">
      <c r="B408" s="44">
        <v>2015</v>
      </c>
      <c r="C408" s="71"/>
      <c r="D408" s="180">
        <v>11</v>
      </c>
      <c r="E408" s="180" t="s">
        <v>50</v>
      </c>
      <c r="F408" s="76">
        <v>0</v>
      </c>
      <c r="G408" s="180" t="s">
        <v>50</v>
      </c>
      <c r="H408" s="180">
        <v>11</v>
      </c>
      <c r="I408" s="180" t="s">
        <v>50</v>
      </c>
    </row>
    <row r="409" spans="2:9" ht="15" customHeight="1" outlineLevel="1" x14ac:dyDescent="0.2">
      <c r="B409" s="228" t="s">
        <v>19</v>
      </c>
      <c r="C409" s="71"/>
      <c r="D409" s="76"/>
      <c r="E409" s="76"/>
      <c r="F409" s="76"/>
      <c r="G409" s="76"/>
      <c r="H409" s="76"/>
      <c r="I409" s="76"/>
    </row>
    <row r="410" spans="2:9" ht="15" customHeight="1" outlineLevel="1" x14ac:dyDescent="0.2">
      <c r="B410" s="75">
        <v>2020</v>
      </c>
      <c r="C410" s="71"/>
      <c r="D410" s="76">
        <v>305</v>
      </c>
      <c r="E410" s="180"/>
      <c r="F410" s="76">
        <v>97</v>
      </c>
      <c r="G410" s="180"/>
      <c r="H410" s="76">
        <v>208</v>
      </c>
      <c r="I410" s="76"/>
    </row>
    <row r="411" spans="2:9" ht="15" customHeight="1" outlineLevel="1" x14ac:dyDescent="0.2">
      <c r="B411" s="75">
        <v>2019</v>
      </c>
      <c r="C411" s="71"/>
      <c r="D411" s="180">
        <v>303</v>
      </c>
      <c r="E411" s="180"/>
      <c r="F411" s="180">
        <v>92</v>
      </c>
      <c r="G411" s="180"/>
      <c r="H411" s="180">
        <v>211</v>
      </c>
      <c r="I411" s="76"/>
    </row>
    <row r="412" spans="2:9" ht="15" customHeight="1" outlineLevel="1" x14ac:dyDescent="0.2">
      <c r="B412" s="75">
        <v>2018</v>
      </c>
      <c r="C412" s="71"/>
      <c r="D412" s="76">
        <v>309</v>
      </c>
      <c r="E412" s="76"/>
      <c r="F412" s="180">
        <v>99</v>
      </c>
      <c r="G412" s="76"/>
      <c r="H412" s="180">
        <v>210</v>
      </c>
      <c r="I412" s="76"/>
    </row>
    <row r="413" spans="2:9" ht="15" customHeight="1" outlineLevel="1" x14ac:dyDescent="0.2">
      <c r="B413" s="75">
        <v>2017</v>
      </c>
      <c r="C413" s="71"/>
      <c r="D413" s="76">
        <v>303</v>
      </c>
      <c r="E413" s="76" t="s">
        <v>50</v>
      </c>
      <c r="F413" s="76">
        <v>97</v>
      </c>
      <c r="G413" s="76" t="s">
        <v>50</v>
      </c>
      <c r="H413" s="76">
        <v>206</v>
      </c>
      <c r="I413" s="76" t="s">
        <v>50</v>
      </c>
    </row>
    <row r="414" spans="2:9" ht="15" customHeight="1" outlineLevel="1" x14ac:dyDescent="0.2">
      <c r="B414" s="44">
        <v>2016</v>
      </c>
      <c r="C414" s="71"/>
      <c r="D414" s="180">
        <v>297</v>
      </c>
      <c r="E414" s="180" t="s">
        <v>50</v>
      </c>
      <c r="F414" s="180">
        <v>95</v>
      </c>
      <c r="G414" s="180" t="s">
        <v>50</v>
      </c>
      <c r="H414" s="180">
        <v>202</v>
      </c>
      <c r="I414" s="180" t="s">
        <v>50</v>
      </c>
    </row>
    <row r="415" spans="2:9" ht="15" customHeight="1" outlineLevel="1" x14ac:dyDescent="0.2">
      <c r="B415" s="44">
        <v>2015</v>
      </c>
      <c r="C415" s="71"/>
      <c r="D415" s="180">
        <v>307</v>
      </c>
      <c r="E415" s="180" t="s">
        <v>50</v>
      </c>
      <c r="F415" s="180">
        <v>95</v>
      </c>
      <c r="G415" s="180" t="s">
        <v>50</v>
      </c>
      <c r="H415" s="180">
        <v>212</v>
      </c>
      <c r="I415" s="180" t="s">
        <v>50</v>
      </c>
    </row>
    <row r="416" spans="2:9" ht="15" customHeight="1" outlineLevel="1" x14ac:dyDescent="0.2">
      <c r="B416" s="228" t="s">
        <v>20</v>
      </c>
      <c r="C416" s="71"/>
      <c r="D416" s="76"/>
      <c r="E416" s="76"/>
      <c r="F416" s="76"/>
      <c r="G416" s="76"/>
      <c r="H416" s="76"/>
      <c r="I416" s="76"/>
    </row>
    <row r="417" spans="2:9" ht="15" customHeight="1" outlineLevel="1" x14ac:dyDescent="0.2">
      <c r="B417" s="75">
        <v>2020</v>
      </c>
      <c r="C417" s="71"/>
      <c r="D417" s="76">
        <v>34</v>
      </c>
      <c r="E417" s="180"/>
      <c r="F417" s="76">
        <v>25</v>
      </c>
      <c r="G417" s="180"/>
      <c r="H417" s="76">
        <v>9</v>
      </c>
      <c r="I417" s="76"/>
    </row>
    <row r="418" spans="2:9" ht="15" customHeight="1" outlineLevel="1" x14ac:dyDescent="0.2">
      <c r="B418" s="75">
        <v>2019</v>
      </c>
      <c r="C418" s="71"/>
      <c r="D418" s="180">
        <v>33</v>
      </c>
      <c r="E418" s="180"/>
      <c r="F418" s="180">
        <v>25</v>
      </c>
      <c r="G418" s="180"/>
      <c r="H418" s="180">
        <v>8</v>
      </c>
      <c r="I418" s="76"/>
    </row>
    <row r="419" spans="2:9" ht="15" customHeight="1" outlineLevel="1" x14ac:dyDescent="0.2">
      <c r="B419" s="75">
        <v>2018</v>
      </c>
      <c r="C419" s="71"/>
      <c r="D419" s="76">
        <v>34</v>
      </c>
      <c r="E419" s="76"/>
      <c r="F419" s="180">
        <v>26</v>
      </c>
      <c r="G419" s="76"/>
      <c r="H419" s="180">
        <v>8</v>
      </c>
      <c r="I419" s="76"/>
    </row>
    <row r="420" spans="2:9" ht="15" customHeight="1" outlineLevel="1" x14ac:dyDescent="0.2">
      <c r="B420" s="75">
        <v>2017</v>
      </c>
      <c r="C420" s="71"/>
      <c r="D420" s="76">
        <v>30</v>
      </c>
      <c r="E420" s="76" t="s">
        <v>50</v>
      </c>
      <c r="F420" s="76">
        <v>23</v>
      </c>
      <c r="G420" s="76" t="s">
        <v>50</v>
      </c>
      <c r="H420" s="76">
        <v>7</v>
      </c>
      <c r="I420" s="76" t="s">
        <v>50</v>
      </c>
    </row>
    <row r="421" spans="2:9" ht="15" customHeight="1" outlineLevel="1" x14ac:dyDescent="0.2">
      <c r="B421" s="44">
        <v>2016</v>
      </c>
      <c r="C421" s="71"/>
      <c r="D421" s="180">
        <v>30</v>
      </c>
      <c r="E421" s="180" t="s">
        <v>50</v>
      </c>
      <c r="F421" s="180">
        <v>23</v>
      </c>
      <c r="G421" s="180" t="s">
        <v>50</v>
      </c>
      <c r="H421" s="180">
        <v>7</v>
      </c>
      <c r="I421" s="180" t="s">
        <v>50</v>
      </c>
    </row>
    <row r="422" spans="2:9" ht="15" customHeight="1" outlineLevel="1" x14ac:dyDescent="0.2">
      <c r="B422" s="44">
        <v>2015</v>
      </c>
      <c r="C422" s="71"/>
      <c r="D422" s="180">
        <v>10</v>
      </c>
      <c r="E422" s="180" t="s">
        <v>50</v>
      </c>
      <c r="F422" s="180">
        <v>2</v>
      </c>
      <c r="G422" s="180" t="s">
        <v>50</v>
      </c>
      <c r="H422" s="180">
        <v>8</v>
      </c>
      <c r="I422" s="180" t="s">
        <v>50</v>
      </c>
    </row>
    <row r="423" spans="2:9" ht="15" customHeight="1" outlineLevel="1" x14ac:dyDescent="0.2">
      <c r="B423" s="228" t="s">
        <v>21</v>
      </c>
      <c r="C423" s="71"/>
      <c r="D423" s="76"/>
      <c r="E423" s="76"/>
      <c r="F423" s="76"/>
      <c r="G423" s="76"/>
      <c r="H423" s="76"/>
      <c r="I423" s="76"/>
    </row>
    <row r="424" spans="2:9" ht="15" customHeight="1" outlineLevel="1" x14ac:dyDescent="0.2">
      <c r="B424" s="75">
        <v>2020</v>
      </c>
      <c r="C424" s="71"/>
      <c r="D424" s="76">
        <v>14</v>
      </c>
      <c r="E424" s="180"/>
      <c r="F424" s="76">
        <v>0</v>
      </c>
      <c r="G424" s="180"/>
      <c r="H424" s="76">
        <v>14</v>
      </c>
      <c r="I424" s="76"/>
    </row>
    <row r="425" spans="2:9" ht="15" customHeight="1" outlineLevel="1" x14ac:dyDescent="0.2">
      <c r="B425" s="75">
        <v>2019</v>
      </c>
      <c r="C425" s="71"/>
      <c r="D425" s="180">
        <v>16</v>
      </c>
      <c r="E425" s="180"/>
      <c r="F425" s="76">
        <v>0</v>
      </c>
      <c r="G425" s="180"/>
      <c r="H425" s="180">
        <v>16</v>
      </c>
      <c r="I425" s="76"/>
    </row>
    <row r="426" spans="2:9" ht="15" customHeight="1" outlineLevel="1" x14ac:dyDescent="0.2">
      <c r="B426" s="75">
        <v>2018</v>
      </c>
      <c r="C426" s="71"/>
      <c r="D426" s="76">
        <v>13</v>
      </c>
      <c r="E426" s="76"/>
      <c r="F426" s="186">
        <v>0</v>
      </c>
      <c r="G426" s="76"/>
      <c r="H426" s="180">
        <v>13</v>
      </c>
      <c r="I426" s="76"/>
    </row>
    <row r="427" spans="2:9" ht="15" customHeight="1" outlineLevel="1" x14ac:dyDescent="0.2">
      <c r="B427" s="75">
        <v>2017</v>
      </c>
      <c r="C427" s="71"/>
      <c r="D427" s="76">
        <v>15</v>
      </c>
      <c r="E427" s="76" t="s">
        <v>50</v>
      </c>
      <c r="F427" s="76">
        <v>0</v>
      </c>
      <c r="G427" s="76" t="s">
        <v>50</v>
      </c>
      <c r="H427" s="76">
        <v>15</v>
      </c>
      <c r="I427" s="76" t="s">
        <v>50</v>
      </c>
    </row>
    <row r="428" spans="2:9" ht="15" customHeight="1" outlineLevel="1" x14ac:dyDescent="0.2">
      <c r="B428" s="44">
        <v>2016</v>
      </c>
      <c r="C428" s="71"/>
      <c r="D428" s="180">
        <v>15</v>
      </c>
      <c r="E428" s="180" t="s">
        <v>50</v>
      </c>
      <c r="F428" s="76">
        <v>0</v>
      </c>
      <c r="G428" s="180" t="s">
        <v>50</v>
      </c>
      <c r="H428" s="180">
        <v>15</v>
      </c>
      <c r="I428" s="180" t="s">
        <v>50</v>
      </c>
    </row>
    <row r="429" spans="2:9" ht="15" customHeight="1" outlineLevel="1" x14ac:dyDescent="0.2">
      <c r="B429" s="44">
        <v>2015</v>
      </c>
      <c r="C429" s="71"/>
      <c r="D429" s="180">
        <v>13</v>
      </c>
      <c r="E429" s="180" t="s">
        <v>50</v>
      </c>
      <c r="F429" s="76">
        <v>0</v>
      </c>
      <c r="G429" s="180" t="s">
        <v>50</v>
      </c>
      <c r="H429" s="180">
        <v>13</v>
      </c>
      <c r="I429" s="180" t="s">
        <v>50</v>
      </c>
    </row>
    <row r="430" spans="2:9" ht="15" customHeight="1" outlineLevel="1" x14ac:dyDescent="0.2">
      <c r="B430" s="228" t="s">
        <v>22</v>
      </c>
      <c r="C430" s="71"/>
      <c r="D430" s="76"/>
      <c r="E430" s="76"/>
      <c r="F430" s="76"/>
      <c r="G430" s="76"/>
      <c r="H430" s="76"/>
      <c r="I430" s="76"/>
    </row>
    <row r="431" spans="2:9" ht="15" customHeight="1" outlineLevel="1" x14ac:dyDescent="0.2">
      <c r="B431" s="75">
        <v>2020</v>
      </c>
      <c r="C431" s="71"/>
      <c r="D431" s="76">
        <v>568</v>
      </c>
      <c r="E431" s="180"/>
      <c r="F431" s="76">
        <v>118</v>
      </c>
      <c r="G431" s="180"/>
      <c r="H431" s="76">
        <v>450</v>
      </c>
      <c r="I431" s="76"/>
    </row>
    <row r="432" spans="2:9" ht="15" customHeight="1" outlineLevel="1" x14ac:dyDescent="0.2">
      <c r="B432" s="75">
        <v>2019</v>
      </c>
      <c r="C432" s="71"/>
      <c r="D432" s="180">
        <v>549</v>
      </c>
      <c r="E432" s="180"/>
      <c r="F432" s="180">
        <v>108</v>
      </c>
      <c r="G432" s="180"/>
      <c r="H432" s="180">
        <v>441</v>
      </c>
      <c r="I432" s="76"/>
    </row>
    <row r="433" spans="2:9" ht="15" customHeight="1" outlineLevel="1" x14ac:dyDescent="0.2">
      <c r="B433" s="75">
        <v>2018</v>
      </c>
      <c r="C433" s="71"/>
      <c r="D433" s="76">
        <v>511</v>
      </c>
      <c r="E433" s="76"/>
      <c r="F433" s="180">
        <v>102</v>
      </c>
      <c r="G433" s="76"/>
      <c r="H433" s="180">
        <v>409</v>
      </c>
      <c r="I433" s="76"/>
    </row>
    <row r="434" spans="2:9" ht="15" customHeight="1" outlineLevel="1" x14ac:dyDescent="0.2">
      <c r="B434" s="75">
        <v>2017</v>
      </c>
      <c r="C434" s="71"/>
      <c r="D434" s="76">
        <v>502</v>
      </c>
      <c r="E434" s="76" t="s">
        <v>50</v>
      </c>
      <c r="F434" s="76">
        <v>101</v>
      </c>
      <c r="G434" s="76" t="s">
        <v>50</v>
      </c>
      <c r="H434" s="76">
        <v>401</v>
      </c>
      <c r="I434" s="76" t="s">
        <v>50</v>
      </c>
    </row>
    <row r="435" spans="2:9" ht="15" customHeight="1" outlineLevel="1" x14ac:dyDescent="0.2">
      <c r="B435" s="44">
        <v>2016</v>
      </c>
      <c r="C435" s="71"/>
      <c r="D435" s="180">
        <v>476</v>
      </c>
      <c r="E435" s="180" t="s">
        <v>50</v>
      </c>
      <c r="F435" s="180">
        <v>88</v>
      </c>
      <c r="G435" s="180" t="s">
        <v>50</v>
      </c>
      <c r="H435" s="180">
        <v>388</v>
      </c>
      <c r="I435" s="180" t="s">
        <v>50</v>
      </c>
    </row>
    <row r="436" spans="2:9" ht="15" customHeight="1" outlineLevel="1" x14ac:dyDescent="0.2">
      <c r="B436" s="44">
        <v>2015</v>
      </c>
      <c r="C436" s="71"/>
      <c r="D436" s="180">
        <v>489</v>
      </c>
      <c r="E436" s="180" t="s">
        <v>50</v>
      </c>
      <c r="F436" s="180">
        <v>88</v>
      </c>
      <c r="G436" s="180" t="s">
        <v>50</v>
      </c>
      <c r="H436" s="180">
        <v>401</v>
      </c>
      <c r="I436" s="180" t="s">
        <v>50</v>
      </c>
    </row>
    <row r="437" spans="2:9" ht="15" customHeight="1" outlineLevel="1" x14ac:dyDescent="0.2">
      <c r="B437" s="228" t="s">
        <v>23</v>
      </c>
      <c r="C437" s="71"/>
      <c r="D437" s="76"/>
      <c r="E437" s="76"/>
      <c r="F437" s="76"/>
      <c r="G437" s="76"/>
      <c r="H437" s="76"/>
      <c r="I437" s="76"/>
    </row>
    <row r="438" spans="2:9" ht="15" customHeight="1" outlineLevel="1" x14ac:dyDescent="0.2">
      <c r="B438" s="75">
        <v>2020</v>
      </c>
      <c r="C438" s="71"/>
      <c r="D438" s="76">
        <v>1929</v>
      </c>
      <c r="E438" s="180"/>
      <c r="F438" s="76">
        <v>589</v>
      </c>
      <c r="G438" s="180"/>
      <c r="H438" s="76">
        <v>1340</v>
      </c>
      <c r="I438" s="76"/>
    </row>
    <row r="439" spans="2:9" ht="15" customHeight="1" outlineLevel="1" x14ac:dyDescent="0.2">
      <c r="B439" s="75">
        <v>2019</v>
      </c>
      <c r="C439" s="71"/>
      <c r="D439" s="180">
        <v>1961</v>
      </c>
      <c r="E439" s="180"/>
      <c r="F439" s="180">
        <v>626</v>
      </c>
      <c r="G439" s="180"/>
      <c r="H439" s="180">
        <v>1335</v>
      </c>
      <c r="I439" s="76"/>
    </row>
    <row r="440" spans="2:9" ht="15" customHeight="1" outlineLevel="1" x14ac:dyDescent="0.2">
      <c r="B440" s="75">
        <v>2018</v>
      </c>
      <c r="C440" s="71"/>
      <c r="D440" s="76">
        <v>1964</v>
      </c>
      <c r="E440" s="76"/>
      <c r="F440" s="180">
        <v>629</v>
      </c>
      <c r="G440" s="76"/>
      <c r="H440" s="180">
        <v>1335</v>
      </c>
      <c r="I440" s="76"/>
    </row>
    <row r="441" spans="2:9" ht="15" customHeight="1" outlineLevel="1" x14ac:dyDescent="0.2">
      <c r="B441" s="75">
        <v>2017</v>
      </c>
      <c r="C441" s="71"/>
      <c r="D441" s="76">
        <v>1967</v>
      </c>
      <c r="E441" s="76" t="s">
        <v>50</v>
      </c>
      <c r="F441" s="76">
        <v>660</v>
      </c>
      <c r="G441" s="76" t="s">
        <v>50</v>
      </c>
      <c r="H441" s="76">
        <v>1307</v>
      </c>
      <c r="I441" s="76" t="s">
        <v>50</v>
      </c>
    </row>
    <row r="442" spans="2:9" ht="15" customHeight="1" outlineLevel="1" x14ac:dyDescent="0.2">
      <c r="B442" s="44">
        <v>2016</v>
      </c>
      <c r="C442" s="71"/>
      <c r="D442" s="180">
        <v>1942</v>
      </c>
      <c r="E442" s="180" t="s">
        <v>50</v>
      </c>
      <c r="F442" s="180">
        <v>674</v>
      </c>
      <c r="G442" s="180" t="s">
        <v>50</v>
      </c>
      <c r="H442" s="180">
        <v>1268</v>
      </c>
      <c r="I442" s="180" t="s">
        <v>50</v>
      </c>
    </row>
    <row r="443" spans="2:9" ht="15" customHeight="1" outlineLevel="1" x14ac:dyDescent="0.2">
      <c r="B443" s="44">
        <v>2015</v>
      </c>
      <c r="C443" s="71"/>
      <c r="D443" s="180">
        <v>1961</v>
      </c>
      <c r="E443" s="180" t="s">
        <v>50</v>
      </c>
      <c r="F443" s="180">
        <v>673</v>
      </c>
      <c r="G443" s="180" t="s">
        <v>50</v>
      </c>
      <c r="H443" s="180">
        <v>1288</v>
      </c>
      <c r="I443" s="180" t="s">
        <v>50</v>
      </c>
    </row>
    <row r="444" spans="2:9" ht="15" customHeight="1" outlineLevel="1" x14ac:dyDescent="0.2">
      <c r="B444" s="228" t="s">
        <v>24</v>
      </c>
      <c r="C444" s="71"/>
      <c r="D444" s="76"/>
      <c r="E444" s="76"/>
      <c r="F444" s="76"/>
      <c r="G444" s="76"/>
      <c r="H444" s="76"/>
      <c r="I444" s="76"/>
    </row>
    <row r="445" spans="2:9" ht="15" customHeight="1" outlineLevel="1" x14ac:dyDescent="0.2">
      <c r="B445" s="75">
        <v>2020</v>
      </c>
      <c r="C445" s="71"/>
      <c r="D445" s="76">
        <v>436</v>
      </c>
      <c r="E445" s="180"/>
      <c r="F445" s="76">
        <v>72</v>
      </c>
      <c r="G445" s="180"/>
      <c r="H445" s="76">
        <v>364</v>
      </c>
      <c r="I445" s="76"/>
    </row>
    <row r="446" spans="2:9" ht="15" customHeight="1" outlineLevel="1" x14ac:dyDescent="0.2">
      <c r="B446" s="75">
        <v>2019</v>
      </c>
      <c r="C446" s="71"/>
      <c r="D446" s="180">
        <v>408</v>
      </c>
      <c r="E446" s="180"/>
      <c r="F446" s="180">
        <v>49</v>
      </c>
      <c r="G446" s="180"/>
      <c r="H446" s="180">
        <v>359</v>
      </c>
      <c r="I446" s="76"/>
    </row>
    <row r="447" spans="2:9" ht="15" customHeight="1" outlineLevel="1" x14ac:dyDescent="0.2">
      <c r="B447" s="75">
        <v>2018</v>
      </c>
      <c r="C447" s="71"/>
      <c r="D447" s="76">
        <v>397</v>
      </c>
      <c r="E447" s="76"/>
      <c r="F447" s="180">
        <v>39</v>
      </c>
      <c r="G447" s="76"/>
      <c r="H447" s="180">
        <v>358</v>
      </c>
      <c r="I447" s="76"/>
    </row>
    <row r="448" spans="2:9" ht="15" customHeight="1" outlineLevel="1" x14ac:dyDescent="0.2">
      <c r="B448" s="75">
        <v>2017</v>
      </c>
      <c r="C448" s="71"/>
      <c r="D448" s="76">
        <v>388</v>
      </c>
      <c r="E448" s="76" t="s">
        <v>50</v>
      </c>
      <c r="F448" s="76">
        <v>35</v>
      </c>
      <c r="G448" s="76" t="s">
        <v>50</v>
      </c>
      <c r="H448" s="76">
        <v>353</v>
      </c>
      <c r="I448" s="76" t="s">
        <v>50</v>
      </c>
    </row>
    <row r="449" spans="2:9" ht="15" customHeight="1" outlineLevel="1" x14ac:dyDescent="0.2">
      <c r="B449" s="44">
        <v>2016</v>
      </c>
      <c r="C449" s="71"/>
      <c r="D449" s="180">
        <v>399</v>
      </c>
      <c r="E449" s="180" t="s">
        <v>50</v>
      </c>
      <c r="F449" s="180">
        <v>33</v>
      </c>
      <c r="G449" s="180" t="s">
        <v>50</v>
      </c>
      <c r="H449" s="180">
        <v>366</v>
      </c>
      <c r="I449" s="180" t="s">
        <v>50</v>
      </c>
    </row>
    <row r="450" spans="2:9" ht="15" customHeight="1" outlineLevel="1" x14ac:dyDescent="0.2">
      <c r="B450" s="44">
        <v>2015</v>
      </c>
      <c r="C450" s="71"/>
      <c r="D450" s="180">
        <v>396</v>
      </c>
      <c r="E450" s="180" t="s">
        <v>50</v>
      </c>
      <c r="F450" s="180">
        <v>23</v>
      </c>
      <c r="G450" s="180" t="s">
        <v>50</v>
      </c>
      <c r="H450" s="180">
        <v>373</v>
      </c>
      <c r="I450" s="180" t="s">
        <v>50</v>
      </c>
    </row>
    <row r="451" spans="2:9" ht="15" customHeight="1" outlineLevel="1" x14ac:dyDescent="0.2">
      <c r="B451" s="228" t="s">
        <v>25</v>
      </c>
      <c r="C451" s="71"/>
      <c r="D451" s="76"/>
      <c r="E451" s="76"/>
      <c r="F451" s="76"/>
      <c r="G451" s="76"/>
      <c r="H451" s="76"/>
      <c r="I451" s="76"/>
    </row>
    <row r="452" spans="2:9" ht="15" customHeight="1" outlineLevel="1" x14ac:dyDescent="0.2">
      <c r="B452" s="75">
        <v>2020</v>
      </c>
      <c r="C452" s="71"/>
      <c r="D452" s="76">
        <v>1725</v>
      </c>
      <c r="E452" s="180"/>
      <c r="F452" s="76">
        <v>731</v>
      </c>
      <c r="G452" s="180"/>
      <c r="H452" s="76">
        <v>994</v>
      </c>
      <c r="I452" s="76"/>
    </row>
    <row r="453" spans="2:9" ht="15" customHeight="1" outlineLevel="1" x14ac:dyDescent="0.2">
      <c r="B453" s="75">
        <v>2019</v>
      </c>
      <c r="C453" s="71"/>
      <c r="D453" s="180">
        <v>1793</v>
      </c>
      <c r="E453" s="180"/>
      <c r="F453" s="180">
        <v>808</v>
      </c>
      <c r="G453" s="180"/>
      <c r="H453" s="180">
        <v>985</v>
      </c>
      <c r="I453" s="76"/>
    </row>
    <row r="454" spans="2:9" ht="15" customHeight="1" outlineLevel="1" x14ac:dyDescent="0.2">
      <c r="B454" s="75">
        <v>2018</v>
      </c>
      <c r="C454" s="71"/>
      <c r="D454" s="76">
        <v>1727</v>
      </c>
      <c r="E454" s="76"/>
      <c r="F454" s="180">
        <v>773</v>
      </c>
      <c r="G454" s="76"/>
      <c r="H454" s="180">
        <v>954</v>
      </c>
      <c r="I454" s="76"/>
    </row>
    <row r="455" spans="2:9" ht="15" customHeight="1" outlineLevel="1" x14ac:dyDescent="0.2">
      <c r="B455" s="75">
        <v>2017</v>
      </c>
      <c r="C455" s="71"/>
      <c r="D455" s="76">
        <v>1522</v>
      </c>
      <c r="E455" s="76" t="s">
        <v>50</v>
      </c>
      <c r="F455" s="76">
        <v>658</v>
      </c>
      <c r="G455" s="76" t="s">
        <v>50</v>
      </c>
      <c r="H455" s="76">
        <v>864</v>
      </c>
      <c r="I455" s="76" t="s">
        <v>50</v>
      </c>
    </row>
    <row r="456" spans="2:9" ht="15" customHeight="1" outlineLevel="1" x14ac:dyDescent="0.2">
      <c r="B456" s="44">
        <v>2016</v>
      </c>
      <c r="C456" s="71"/>
      <c r="D456" s="180">
        <v>1304</v>
      </c>
      <c r="E456" s="180" t="s">
        <v>50</v>
      </c>
      <c r="F456" s="180">
        <v>487</v>
      </c>
      <c r="G456" s="180" t="s">
        <v>50</v>
      </c>
      <c r="H456" s="180">
        <v>817</v>
      </c>
      <c r="I456" s="180" t="s">
        <v>50</v>
      </c>
    </row>
    <row r="457" spans="2:9" ht="15" customHeight="1" outlineLevel="1" x14ac:dyDescent="0.2">
      <c r="B457" s="44">
        <v>2015</v>
      </c>
      <c r="C457" s="71"/>
      <c r="D457" s="180">
        <v>1162</v>
      </c>
      <c r="E457" s="180" t="s">
        <v>50</v>
      </c>
      <c r="F457" s="180">
        <v>378</v>
      </c>
      <c r="G457" s="180" t="s">
        <v>50</v>
      </c>
      <c r="H457" s="180">
        <v>784</v>
      </c>
      <c r="I457" s="180" t="s">
        <v>50</v>
      </c>
    </row>
    <row r="458" spans="2:9" ht="15" customHeight="1" outlineLevel="1" x14ac:dyDescent="0.2">
      <c r="B458" s="228" t="s">
        <v>26</v>
      </c>
      <c r="C458" s="71"/>
      <c r="D458" s="76"/>
      <c r="E458" s="76"/>
      <c r="F458" s="76"/>
      <c r="G458" s="76"/>
      <c r="H458" s="76"/>
      <c r="I458" s="76"/>
    </row>
    <row r="459" spans="2:9" ht="15" customHeight="1" outlineLevel="1" x14ac:dyDescent="0.2">
      <c r="B459" s="75">
        <v>2020</v>
      </c>
      <c r="C459" s="71"/>
      <c r="D459" s="76">
        <v>287</v>
      </c>
      <c r="E459" s="180"/>
      <c r="F459" s="76">
        <v>72</v>
      </c>
      <c r="G459" s="180"/>
      <c r="H459" s="76">
        <v>215</v>
      </c>
      <c r="I459" s="76"/>
    </row>
    <row r="460" spans="2:9" ht="15" customHeight="1" outlineLevel="1" x14ac:dyDescent="0.2">
      <c r="B460" s="75">
        <v>2019</v>
      </c>
      <c r="C460" s="71"/>
      <c r="D460" s="180">
        <v>268</v>
      </c>
      <c r="E460" s="180"/>
      <c r="F460" s="180">
        <v>59</v>
      </c>
      <c r="G460" s="180"/>
      <c r="H460" s="180">
        <v>209</v>
      </c>
      <c r="I460" s="76"/>
    </row>
    <row r="461" spans="2:9" ht="15" customHeight="1" outlineLevel="1" x14ac:dyDescent="0.2">
      <c r="B461" s="75">
        <v>2018</v>
      </c>
      <c r="C461" s="71"/>
      <c r="D461" s="76">
        <v>245</v>
      </c>
      <c r="E461" s="76"/>
      <c r="F461" s="180">
        <v>56</v>
      </c>
      <c r="G461" s="76"/>
      <c r="H461" s="180">
        <v>189</v>
      </c>
      <c r="I461" s="76"/>
    </row>
    <row r="462" spans="2:9" ht="15" customHeight="1" outlineLevel="1" x14ac:dyDescent="0.2">
      <c r="B462" s="75">
        <v>2017</v>
      </c>
      <c r="C462" s="71"/>
      <c r="D462" s="76">
        <v>231</v>
      </c>
      <c r="E462" s="76" t="s">
        <v>50</v>
      </c>
      <c r="F462" s="76">
        <v>54</v>
      </c>
      <c r="G462" s="76" t="s">
        <v>50</v>
      </c>
      <c r="H462" s="76">
        <v>177</v>
      </c>
      <c r="I462" s="76" t="s">
        <v>50</v>
      </c>
    </row>
    <row r="463" spans="2:9" ht="15" customHeight="1" outlineLevel="1" x14ac:dyDescent="0.2">
      <c r="B463" s="44">
        <v>2016</v>
      </c>
      <c r="C463" s="71"/>
      <c r="D463" s="180">
        <v>194</v>
      </c>
      <c r="E463" s="180" t="s">
        <v>50</v>
      </c>
      <c r="F463" s="180">
        <v>43</v>
      </c>
      <c r="G463" s="180" t="s">
        <v>50</v>
      </c>
      <c r="H463" s="180">
        <v>151</v>
      </c>
      <c r="I463" s="180" t="s">
        <v>50</v>
      </c>
    </row>
    <row r="464" spans="2:9" ht="15" customHeight="1" outlineLevel="1" x14ac:dyDescent="0.2">
      <c r="B464" s="44">
        <v>2015</v>
      </c>
      <c r="C464" s="71"/>
      <c r="D464" s="180">
        <v>189</v>
      </c>
      <c r="E464" s="180" t="s">
        <v>50</v>
      </c>
      <c r="F464" s="180">
        <v>49</v>
      </c>
      <c r="G464" s="180" t="s">
        <v>50</v>
      </c>
      <c r="H464" s="180">
        <v>140</v>
      </c>
      <c r="I464" s="180" t="s">
        <v>50</v>
      </c>
    </row>
    <row r="465" spans="2:9" ht="15" customHeight="1" outlineLevel="1" x14ac:dyDescent="0.2">
      <c r="B465" s="228" t="s">
        <v>27</v>
      </c>
      <c r="C465" s="71"/>
      <c r="D465" s="76"/>
      <c r="E465" s="76"/>
      <c r="F465" s="76"/>
      <c r="G465" s="76"/>
      <c r="H465" s="76"/>
      <c r="I465" s="76"/>
    </row>
    <row r="466" spans="2:9" ht="15" customHeight="1" outlineLevel="1" x14ac:dyDescent="0.2">
      <c r="B466" s="75">
        <v>2020</v>
      </c>
      <c r="C466" s="71"/>
      <c r="D466" s="76">
        <v>759</v>
      </c>
      <c r="E466" s="180"/>
      <c r="F466" s="76">
        <v>45</v>
      </c>
      <c r="G466" s="180"/>
      <c r="H466" s="76">
        <v>714</v>
      </c>
      <c r="I466" s="76"/>
    </row>
    <row r="467" spans="2:9" ht="15" customHeight="1" outlineLevel="1" x14ac:dyDescent="0.2">
      <c r="B467" s="75">
        <v>2019</v>
      </c>
      <c r="C467" s="71"/>
      <c r="D467" s="180">
        <v>731</v>
      </c>
      <c r="E467" s="180"/>
      <c r="F467" s="180">
        <v>54</v>
      </c>
      <c r="G467" s="180"/>
      <c r="H467" s="180">
        <v>677</v>
      </c>
      <c r="I467" s="76"/>
    </row>
    <row r="468" spans="2:9" ht="15" customHeight="1" outlineLevel="1" x14ac:dyDescent="0.2">
      <c r="B468" s="75">
        <v>2018</v>
      </c>
      <c r="C468" s="71"/>
      <c r="D468" s="76">
        <v>663</v>
      </c>
      <c r="E468" s="76"/>
      <c r="F468" s="180">
        <v>55</v>
      </c>
      <c r="G468" s="76"/>
      <c r="H468" s="180">
        <v>608</v>
      </c>
      <c r="I468" s="76"/>
    </row>
    <row r="469" spans="2:9" ht="15" customHeight="1" outlineLevel="1" x14ac:dyDescent="0.2">
      <c r="B469" s="75">
        <v>2017</v>
      </c>
      <c r="C469" s="71"/>
      <c r="D469" s="76">
        <v>614</v>
      </c>
      <c r="E469" s="76" t="s">
        <v>50</v>
      </c>
      <c r="F469" s="76">
        <v>48</v>
      </c>
      <c r="G469" s="76" t="s">
        <v>50</v>
      </c>
      <c r="H469" s="76">
        <v>566</v>
      </c>
      <c r="I469" s="76" t="s">
        <v>50</v>
      </c>
    </row>
    <row r="470" spans="2:9" ht="15" customHeight="1" outlineLevel="1" x14ac:dyDescent="0.2">
      <c r="B470" s="44">
        <v>2016</v>
      </c>
      <c r="C470" s="71"/>
      <c r="D470" s="180">
        <v>551</v>
      </c>
      <c r="E470" s="180" t="s">
        <v>50</v>
      </c>
      <c r="F470" s="180">
        <v>50</v>
      </c>
      <c r="G470" s="180" t="s">
        <v>50</v>
      </c>
      <c r="H470" s="180">
        <v>501</v>
      </c>
      <c r="I470" s="180" t="s">
        <v>50</v>
      </c>
    </row>
    <row r="471" spans="2:9" ht="15" customHeight="1" outlineLevel="1" x14ac:dyDescent="0.2">
      <c r="B471" s="44">
        <v>2015</v>
      </c>
      <c r="C471" s="71"/>
      <c r="D471" s="180">
        <v>507</v>
      </c>
      <c r="E471" s="180" t="s">
        <v>50</v>
      </c>
      <c r="F471" s="180">
        <v>47</v>
      </c>
      <c r="G471" s="180" t="s">
        <v>50</v>
      </c>
      <c r="H471" s="180">
        <v>460</v>
      </c>
      <c r="I471" s="180" t="s">
        <v>50</v>
      </c>
    </row>
    <row r="472" spans="2:9" ht="15" customHeight="1" outlineLevel="1" x14ac:dyDescent="0.2">
      <c r="B472" s="228" t="s">
        <v>28</v>
      </c>
      <c r="C472" s="71"/>
      <c r="D472" s="76"/>
      <c r="E472" s="76"/>
      <c r="F472" s="76"/>
      <c r="G472" s="76"/>
      <c r="H472" s="76"/>
      <c r="I472" s="76"/>
    </row>
    <row r="473" spans="2:9" ht="15" customHeight="1" outlineLevel="1" x14ac:dyDescent="0.2">
      <c r="B473" s="75">
        <v>2020</v>
      </c>
      <c r="C473" s="71"/>
      <c r="D473" s="76">
        <v>1733</v>
      </c>
      <c r="E473" s="180"/>
      <c r="F473" s="76">
        <v>934</v>
      </c>
      <c r="G473" s="180"/>
      <c r="H473" s="76">
        <v>799</v>
      </c>
      <c r="I473" s="76"/>
    </row>
    <row r="474" spans="2:9" ht="15" customHeight="1" outlineLevel="1" x14ac:dyDescent="0.2">
      <c r="B474" s="75">
        <v>2019</v>
      </c>
      <c r="C474" s="71"/>
      <c r="D474" s="180">
        <v>1647</v>
      </c>
      <c r="E474" s="180"/>
      <c r="F474" s="180">
        <v>915</v>
      </c>
      <c r="G474" s="180"/>
      <c r="H474" s="180">
        <v>732</v>
      </c>
      <c r="I474" s="76"/>
    </row>
    <row r="475" spans="2:9" ht="15" customHeight="1" outlineLevel="1" x14ac:dyDescent="0.2">
      <c r="B475" s="75">
        <v>2018</v>
      </c>
      <c r="C475" s="71"/>
      <c r="D475" s="76">
        <v>1584</v>
      </c>
      <c r="E475" s="76"/>
      <c r="F475" s="180">
        <v>908</v>
      </c>
      <c r="G475" s="76"/>
      <c r="H475" s="180">
        <v>676</v>
      </c>
      <c r="I475" s="76"/>
    </row>
    <row r="476" spans="2:9" ht="15" customHeight="1" outlineLevel="1" x14ac:dyDescent="0.2">
      <c r="B476" s="75">
        <v>2017</v>
      </c>
      <c r="C476" s="71"/>
      <c r="D476" s="76">
        <v>1464</v>
      </c>
      <c r="E476" s="76" t="s">
        <v>50</v>
      </c>
      <c r="F476" s="76">
        <v>887</v>
      </c>
      <c r="G476" s="76" t="s">
        <v>50</v>
      </c>
      <c r="H476" s="76">
        <v>577</v>
      </c>
      <c r="I476" s="76" t="s">
        <v>50</v>
      </c>
    </row>
    <row r="477" spans="2:9" ht="15" customHeight="1" outlineLevel="1" x14ac:dyDescent="0.2">
      <c r="B477" s="44">
        <v>2016</v>
      </c>
      <c r="C477" s="71"/>
      <c r="D477" s="180">
        <v>1361</v>
      </c>
      <c r="E477" s="180" t="s">
        <v>50</v>
      </c>
      <c r="F477" s="180">
        <v>845</v>
      </c>
      <c r="G477" s="180" t="s">
        <v>50</v>
      </c>
      <c r="H477" s="180">
        <v>516</v>
      </c>
      <c r="I477" s="180" t="s">
        <v>50</v>
      </c>
    </row>
    <row r="478" spans="2:9" ht="15" customHeight="1" outlineLevel="1" x14ac:dyDescent="0.2">
      <c r="B478" s="44">
        <v>2015</v>
      </c>
      <c r="C478" s="71"/>
      <c r="D478" s="180">
        <v>1326</v>
      </c>
      <c r="E478" s="180" t="s">
        <v>50</v>
      </c>
      <c r="F478" s="180">
        <v>817</v>
      </c>
      <c r="G478" s="180" t="s">
        <v>50</v>
      </c>
      <c r="H478" s="180">
        <v>509</v>
      </c>
      <c r="I478" s="180" t="s">
        <v>50</v>
      </c>
    </row>
    <row r="479" spans="2:9" ht="15" customHeight="1" outlineLevel="1" x14ac:dyDescent="0.2">
      <c r="B479" s="228" t="s">
        <v>29</v>
      </c>
      <c r="C479" s="71"/>
      <c r="D479" s="76"/>
      <c r="E479" s="76"/>
      <c r="F479" s="76"/>
      <c r="G479" s="76"/>
      <c r="H479" s="76"/>
      <c r="I479" s="76"/>
    </row>
    <row r="480" spans="2:9" ht="15" customHeight="1" outlineLevel="1" x14ac:dyDescent="0.2">
      <c r="B480" s="75">
        <v>2020</v>
      </c>
      <c r="C480" s="71"/>
      <c r="D480" s="76">
        <v>2278</v>
      </c>
      <c r="E480" s="180"/>
      <c r="F480" s="76">
        <v>2011</v>
      </c>
      <c r="G480" s="180"/>
      <c r="H480" s="76">
        <v>267</v>
      </c>
      <c r="I480" s="76"/>
    </row>
    <row r="481" spans="2:9" ht="15" customHeight="1" outlineLevel="1" x14ac:dyDescent="0.2">
      <c r="B481" s="75">
        <v>2019</v>
      </c>
      <c r="C481" s="71"/>
      <c r="D481" s="180">
        <v>2451</v>
      </c>
      <c r="E481" s="180"/>
      <c r="F481" s="180">
        <v>2197</v>
      </c>
      <c r="G481" s="180"/>
      <c r="H481" s="180">
        <v>254</v>
      </c>
      <c r="I481" s="76"/>
    </row>
    <row r="482" spans="2:9" ht="15" customHeight="1" outlineLevel="1" x14ac:dyDescent="0.2">
      <c r="B482" s="75">
        <v>2018</v>
      </c>
      <c r="C482" s="71"/>
      <c r="D482" s="76">
        <v>2460</v>
      </c>
      <c r="E482" s="76"/>
      <c r="F482" s="180">
        <v>2216</v>
      </c>
      <c r="G482" s="76"/>
      <c r="H482" s="180">
        <v>244</v>
      </c>
      <c r="I482" s="76"/>
    </row>
    <row r="483" spans="2:9" ht="15" customHeight="1" outlineLevel="1" x14ac:dyDescent="0.2">
      <c r="B483" s="75">
        <v>2017</v>
      </c>
      <c r="C483" s="71"/>
      <c r="D483" s="76">
        <v>2387</v>
      </c>
      <c r="E483" s="76" t="s">
        <v>50</v>
      </c>
      <c r="F483" s="76">
        <v>2173</v>
      </c>
      <c r="G483" s="76" t="s">
        <v>50</v>
      </c>
      <c r="H483" s="76">
        <v>214</v>
      </c>
      <c r="I483" s="76" t="s">
        <v>50</v>
      </c>
    </row>
    <row r="484" spans="2:9" ht="15" customHeight="1" outlineLevel="1" x14ac:dyDescent="0.2">
      <c r="B484" s="44">
        <v>2016</v>
      </c>
      <c r="C484" s="71"/>
      <c r="D484" s="180">
        <v>2259</v>
      </c>
      <c r="E484" s="180" t="s">
        <v>50</v>
      </c>
      <c r="F484" s="180">
        <v>2058</v>
      </c>
      <c r="G484" s="180" t="s">
        <v>50</v>
      </c>
      <c r="H484" s="180">
        <v>201</v>
      </c>
      <c r="I484" s="180" t="s">
        <v>50</v>
      </c>
    </row>
    <row r="485" spans="2:9" ht="15" customHeight="1" outlineLevel="1" x14ac:dyDescent="0.2">
      <c r="B485" s="44">
        <v>2015</v>
      </c>
      <c r="C485" s="71"/>
      <c r="D485" s="180">
        <v>2065</v>
      </c>
      <c r="E485" s="180" t="s">
        <v>50</v>
      </c>
      <c r="F485" s="180">
        <v>1862</v>
      </c>
      <c r="G485" s="180" t="s">
        <v>50</v>
      </c>
      <c r="H485" s="180">
        <v>203</v>
      </c>
      <c r="I485" s="180" t="s">
        <v>50</v>
      </c>
    </row>
    <row r="486" spans="2:9" ht="15" customHeight="1" outlineLevel="1" x14ac:dyDescent="0.2">
      <c r="B486" s="228" t="s">
        <v>30</v>
      </c>
      <c r="C486" s="71"/>
      <c r="D486" s="76"/>
      <c r="E486" s="76"/>
      <c r="F486" s="76"/>
      <c r="G486" s="76"/>
      <c r="H486" s="76"/>
      <c r="I486" s="76"/>
    </row>
    <row r="487" spans="2:9" ht="15" customHeight="1" outlineLevel="1" x14ac:dyDescent="0.2">
      <c r="B487" s="75">
        <v>2020</v>
      </c>
      <c r="C487" s="71"/>
      <c r="D487" s="76">
        <v>508</v>
      </c>
      <c r="E487" s="180"/>
      <c r="F487" s="76">
        <v>444</v>
      </c>
      <c r="G487" s="180"/>
      <c r="H487" s="76">
        <v>64</v>
      </c>
      <c r="I487" s="76"/>
    </row>
    <row r="488" spans="2:9" ht="15" customHeight="1" outlineLevel="1" x14ac:dyDescent="0.2">
      <c r="B488" s="75">
        <v>2019</v>
      </c>
      <c r="C488" s="71"/>
      <c r="D488" s="180">
        <v>488</v>
      </c>
      <c r="E488" s="180"/>
      <c r="F488" s="180">
        <v>426</v>
      </c>
      <c r="G488" s="180"/>
      <c r="H488" s="180">
        <v>62</v>
      </c>
      <c r="I488" s="76"/>
    </row>
    <row r="489" spans="2:9" ht="15" customHeight="1" outlineLevel="1" x14ac:dyDescent="0.2">
      <c r="B489" s="75">
        <v>2018</v>
      </c>
      <c r="C489" s="71"/>
      <c r="D489" s="76">
        <v>491</v>
      </c>
      <c r="E489" s="76"/>
      <c r="F489" s="180">
        <v>431</v>
      </c>
      <c r="G489" s="76"/>
      <c r="H489" s="180">
        <v>60</v>
      </c>
      <c r="I489" s="76"/>
    </row>
    <row r="490" spans="2:9" ht="15" customHeight="1" outlineLevel="1" x14ac:dyDescent="0.2">
      <c r="B490" s="75">
        <v>2017</v>
      </c>
      <c r="C490" s="71"/>
      <c r="D490" s="76">
        <v>491</v>
      </c>
      <c r="E490" s="76" t="s">
        <v>50</v>
      </c>
      <c r="F490" s="76">
        <v>439</v>
      </c>
      <c r="G490" s="76" t="s">
        <v>50</v>
      </c>
      <c r="H490" s="76">
        <v>52</v>
      </c>
      <c r="I490" s="76" t="s">
        <v>50</v>
      </c>
    </row>
    <row r="491" spans="2:9" ht="15" customHeight="1" outlineLevel="1" x14ac:dyDescent="0.2">
      <c r="B491" s="44">
        <v>2016</v>
      </c>
      <c r="C491" s="71"/>
      <c r="D491" s="177">
        <v>495</v>
      </c>
      <c r="E491" s="177" t="s">
        <v>50</v>
      </c>
      <c r="F491" s="177">
        <v>443</v>
      </c>
      <c r="G491" s="177" t="s">
        <v>50</v>
      </c>
      <c r="H491" s="177">
        <v>52</v>
      </c>
      <c r="I491" s="177" t="s">
        <v>50</v>
      </c>
    </row>
    <row r="492" spans="2:9" ht="15" customHeight="1" outlineLevel="1" x14ac:dyDescent="0.2">
      <c r="B492" s="44">
        <v>2015</v>
      </c>
      <c r="C492" s="71"/>
      <c r="D492" s="177">
        <v>549</v>
      </c>
      <c r="E492" s="177" t="s">
        <v>50</v>
      </c>
      <c r="F492" s="177">
        <v>496</v>
      </c>
      <c r="G492" s="177" t="s">
        <v>50</v>
      </c>
      <c r="H492" s="177">
        <v>53</v>
      </c>
      <c r="I492" s="177" t="s">
        <v>50</v>
      </c>
    </row>
    <row r="493" spans="2:9" ht="15" customHeight="1" outlineLevel="1" x14ac:dyDescent="0.2">
      <c r="B493" s="228" t="s">
        <v>31</v>
      </c>
      <c r="C493" s="71"/>
      <c r="D493" s="76"/>
      <c r="E493" s="76"/>
      <c r="F493" s="76"/>
      <c r="G493" s="76"/>
      <c r="H493" s="76"/>
      <c r="I493" s="76"/>
    </row>
    <row r="494" spans="2:9" ht="15" customHeight="1" outlineLevel="1" x14ac:dyDescent="0.2">
      <c r="B494" s="75">
        <v>2020</v>
      </c>
      <c r="C494" s="71"/>
      <c r="D494" s="76">
        <v>1385</v>
      </c>
      <c r="E494" s="180"/>
      <c r="F494" s="76">
        <v>1009</v>
      </c>
      <c r="G494" s="180"/>
      <c r="H494" s="76">
        <v>376</v>
      </c>
      <c r="I494" s="76"/>
    </row>
    <row r="495" spans="2:9" ht="15" customHeight="1" outlineLevel="1" x14ac:dyDescent="0.2">
      <c r="B495" s="75">
        <v>2019</v>
      </c>
      <c r="C495" s="71"/>
      <c r="D495" s="180">
        <v>1327</v>
      </c>
      <c r="E495" s="180"/>
      <c r="F495" s="180">
        <v>961</v>
      </c>
      <c r="G495" s="180"/>
      <c r="H495" s="180">
        <v>366</v>
      </c>
      <c r="I495" s="76"/>
    </row>
    <row r="496" spans="2:9" ht="15" customHeight="1" outlineLevel="1" x14ac:dyDescent="0.2">
      <c r="B496" s="75">
        <v>2018</v>
      </c>
      <c r="C496" s="71"/>
      <c r="D496" s="76">
        <v>1244</v>
      </c>
      <c r="E496" s="76"/>
      <c r="F496" s="180">
        <v>905</v>
      </c>
      <c r="G496" s="76"/>
      <c r="H496" s="180">
        <v>339</v>
      </c>
      <c r="I496" s="76"/>
    </row>
    <row r="497" spans="2:9" ht="15" customHeight="1" outlineLevel="1" x14ac:dyDescent="0.2">
      <c r="B497" s="75">
        <v>2017</v>
      </c>
      <c r="C497" s="71"/>
      <c r="D497" s="76">
        <v>1173</v>
      </c>
      <c r="E497" s="76" t="s">
        <v>50</v>
      </c>
      <c r="F497" s="76">
        <v>853</v>
      </c>
      <c r="G497" s="76" t="s">
        <v>50</v>
      </c>
      <c r="H497" s="76">
        <v>320</v>
      </c>
      <c r="I497" s="76" t="s">
        <v>50</v>
      </c>
    </row>
    <row r="498" spans="2:9" ht="15" customHeight="1" outlineLevel="1" x14ac:dyDescent="0.2">
      <c r="B498" s="44">
        <v>2016</v>
      </c>
      <c r="C498" s="71"/>
      <c r="D498" s="177">
        <v>1142</v>
      </c>
      <c r="E498" s="177" t="s">
        <v>50</v>
      </c>
      <c r="F498" s="177">
        <v>837</v>
      </c>
      <c r="G498" s="177" t="s">
        <v>50</v>
      </c>
      <c r="H498" s="177">
        <v>305</v>
      </c>
      <c r="I498" s="177" t="s">
        <v>50</v>
      </c>
    </row>
    <row r="499" spans="2:9" ht="15" customHeight="1" outlineLevel="1" x14ac:dyDescent="0.2">
      <c r="B499" s="44">
        <v>2015</v>
      </c>
      <c r="C499" s="71"/>
      <c r="D499" s="177">
        <v>1114</v>
      </c>
      <c r="E499" s="177" t="s">
        <v>50</v>
      </c>
      <c r="F499" s="177">
        <v>816</v>
      </c>
      <c r="G499" s="177" t="s">
        <v>50</v>
      </c>
      <c r="H499" s="177">
        <v>298</v>
      </c>
      <c r="I499" s="177" t="s">
        <v>50</v>
      </c>
    </row>
    <row r="500" spans="2:9" ht="15" customHeight="1" outlineLevel="1" x14ac:dyDescent="0.2">
      <c r="B500" s="228" t="s">
        <v>32</v>
      </c>
      <c r="C500" s="71"/>
      <c r="D500" s="76"/>
      <c r="E500" s="76"/>
      <c r="F500" s="76"/>
      <c r="G500" s="76"/>
      <c r="H500" s="76"/>
      <c r="I500" s="76"/>
    </row>
    <row r="501" spans="2:9" ht="15" customHeight="1" outlineLevel="1" x14ac:dyDescent="0.2">
      <c r="B501" s="75">
        <v>2020</v>
      </c>
      <c r="C501" s="71"/>
      <c r="D501" s="76">
        <v>537</v>
      </c>
      <c r="E501" s="180"/>
      <c r="F501" s="76">
        <v>368</v>
      </c>
      <c r="G501" s="180"/>
      <c r="H501" s="76">
        <v>169</v>
      </c>
      <c r="I501" s="76"/>
    </row>
    <row r="502" spans="2:9" ht="15" customHeight="1" outlineLevel="1" x14ac:dyDescent="0.2">
      <c r="B502" s="75">
        <v>2019</v>
      </c>
      <c r="C502" s="71"/>
      <c r="D502" s="180">
        <v>543</v>
      </c>
      <c r="E502" s="180"/>
      <c r="F502" s="180">
        <v>372</v>
      </c>
      <c r="G502" s="180"/>
      <c r="H502" s="180">
        <v>171</v>
      </c>
      <c r="I502" s="76"/>
    </row>
    <row r="503" spans="2:9" ht="15" customHeight="1" outlineLevel="1" x14ac:dyDescent="0.2">
      <c r="B503" s="75">
        <v>2018</v>
      </c>
      <c r="C503" s="71"/>
      <c r="D503" s="76">
        <v>535</v>
      </c>
      <c r="E503" s="76"/>
      <c r="F503" s="180">
        <v>372</v>
      </c>
      <c r="G503" s="76"/>
      <c r="H503" s="180">
        <v>163</v>
      </c>
      <c r="I503" s="76"/>
    </row>
    <row r="504" spans="2:9" ht="15" customHeight="1" outlineLevel="1" x14ac:dyDescent="0.2">
      <c r="B504" s="75">
        <v>2017</v>
      </c>
      <c r="C504" s="71"/>
      <c r="D504" s="76">
        <v>546</v>
      </c>
      <c r="E504" s="76" t="s">
        <v>50</v>
      </c>
      <c r="F504" s="76">
        <v>384</v>
      </c>
      <c r="G504" s="76" t="s">
        <v>50</v>
      </c>
      <c r="H504" s="76">
        <v>162</v>
      </c>
      <c r="I504" s="76" t="s">
        <v>50</v>
      </c>
    </row>
    <row r="505" spans="2:9" ht="15" customHeight="1" outlineLevel="1" x14ac:dyDescent="0.2">
      <c r="B505" s="44">
        <v>2016</v>
      </c>
      <c r="C505" s="71"/>
      <c r="D505" s="177">
        <v>507</v>
      </c>
      <c r="E505" s="177" t="s">
        <v>50</v>
      </c>
      <c r="F505" s="177">
        <v>361</v>
      </c>
      <c r="G505" s="177" t="s">
        <v>50</v>
      </c>
      <c r="H505" s="177">
        <v>146</v>
      </c>
      <c r="I505" s="177" t="s">
        <v>50</v>
      </c>
    </row>
    <row r="506" spans="2:9" ht="15" customHeight="1" outlineLevel="1" x14ac:dyDescent="0.2">
      <c r="B506" s="44">
        <v>2015</v>
      </c>
      <c r="C506" s="71"/>
      <c r="D506" s="177">
        <v>491</v>
      </c>
      <c r="E506" s="177" t="s">
        <v>50</v>
      </c>
      <c r="F506" s="177">
        <v>354</v>
      </c>
      <c r="G506" s="177" t="s">
        <v>50</v>
      </c>
      <c r="H506" s="177">
        <v>137</v>
      </c>
      <c r="I506" s="177" t="s">
        <v>50</v>
      </c>
    </row>
    <row r="507" spans="2:9" ht="15" customHeight="1" outlineLevel="1" x14ac:dyDescent="0.2">
      <c r="B507" s="228" t="s">
        <v>33</v>
      </c>
      <c r="C507" s="71"/>
      <c r="D507" s="76"/>
      <c r="E507" s="76"/>
      <c r="F507" s="76"/>
      <c r="G507" s="76"/>
      <c r="H507" s="76"/>
      <c r="I507" s="76"/>
    </row>
    <row r="508" spans="2:9" ht="15" customHeight="1" outlineLevel="1" x14ac:dyDescent="0.2">
      <c r="B508" s="75">
        <v>2020</v>
      </c>
      <c r="C508" s="71"/>
      <c r="D508" s="76">
        <v>546</v>
      </c>
      <c r="E508" s="180"/>
      <c r="F508" s="76">
        <v>368</v>
      </c>
      <c r="G508" s="180"/>
      <c r="H508" s="76">
        <v>178</v>
      </c>
      <c r="I508" s="76"/>
    </row>
    <row r="509" spans="2:9" ht="15" customHeight="1" outlineLevel="1" x14ac:dyDescent="0.2">
      <c r="B509" s="75">
        <v>2019</v>
      </c>
      <c r="C509" s="71"/>
      <c r="D509" s="180">
        <v>536</v>
      </c>
      <c r="E509" s="180"/>
      <c r="F509" s="180">
        <v>365</v>
      </c>
      <c r="G509" s="180"/>
      <c r="H509" s="180">
        <v>171</v>
      </c>
      <c r="I509" s="76"/>
    </row>
    <row r="510" spans="2:9" ht="15" customHeight="1" outlineLevel="1" x14ac:dyDescent="0.2">
      <c r="B510" s="75">
        <v>2018</v>
      </c>
      <c r="C510" s="71"/>
      <c r="D510" s="76">
        <v>523</v>
      </c>
      <c r="E510" s="76"/>
      <c r="F510" s="180">
        <v>357</v>
      </c>
      <c r="G510" s="76"/>
      <c r="H510" s="180">
        <v>166</v>
      </c>
      <c r="I510" s="76"/>
    </row>
    <row r="511" spans="2:9" ht="15" customHeight="1" outlineLevel="1" x14ac:dyDescent="0.2">
      <c r="B511" s="75">
        <v>2017</v>
      </c>
      <c r="C511" s="71"/>
      <c r="D511" s="76">
        <v>520</v>
      </c>
      <c r="E511" s="76" t="s">
        <v>50</v>
      </c>
      <c r="F511" s="76">
        <v>356</v>
      </c>
      <c r="G511" s="76" t="s">
        <v>50</v>
      </c>
      <c r="H511" s="76">
        <v>164</v>
      </c>
      <c r="I511" s="76" t="s">
        <v>50</v>
      </c>
    </row>
    <row r="512" spans="2:9" ht="15" customHeight="1" outlineLevel="1" x14ac:dyDescent="0.2">
      <c r="B512" s="44">
        <v>2016</v>
      </c>
      <c r="C512" s="71"/>
      <c r="D512" s="177">
        <v>510</v>
      </c>
      <c r="E512" s="177" t="s">
        <v>50</v>
      </c>
      <c r="F512" s="177">
        <v>340</v>
      </c>
      <c r="G512" s="177" t="s">
        <v>50</v>
      </c>
      <c r="H512" s="177">
        <v>170</v>
      </c>
      <c r="I512" s="177" t="s">
        <v>50</v>
      </c>
    </row>
    <row r="513" spans="1:9" ht="15" customHeight="1" outlineLevel="1" x14ac:dyDescent="0.2">
      <c r="B513" s="44">
        <v>2015</v>
      </c>
      <c r="C513" s="71"/>
      <c r="D513" s="177">
        <v>527</v>
      </c>
      <c r="E513" s="177" t="s">
        <v>50</v>
      </c>
      <c r="F513" s="177">
        <v>341</v>
      </c>
      <c r="G513" s="177" t="s">
        <v>50</v>
      </c>
      <c r="H513" s="177">
        <v>186</v>
      </c>
      <c r="I513" s="177" t="s">
        <v>50</v>
      </c>
    </row>
    <row r="514" spans="1:9" ht="15" customHeight="1" x14ac:dyDescent="0.2">
      <c r="B514" s="227" t="s">
        <v>204</v>
      </c>
      <c r="C514" s="71"/>
      <c r="D514" s="76"/>
      <c r="E514" s="76"/>
      <c r="F514" s="76"/>
      <c r="G514" s="76"/>
      <c r="H514" s="76"/>
      <c r="I514" s="76"/>
    </row>
    <row r="515" spans="1:9" ht="15" customHeight="1" x14ac:dyDescent="0.2">
      <c r="B515" s="75">
        <v>2020</v>
      </c>
      <c r="C515" s="71"/>
      <c r="D515" s="76">
        <v>1558</v>
      </c>
      <c r="E515" s="180"/>
      <c r="F515" s="76">
        <v>1076</v>
      </c>
      <c r="G515" s="180"/>
      <c r="H515" s="76">
        <v>482</v>
      </c>
      <c r="I515" s="76"/>
    </row>
    <row r="516" spans="1:9" ht="15" customHeight="1" x14ac:dyDescent="0.2">
      <c r="B516" s="75">
        <v>2019</v>
      </c>
      <c r="C516" s="71"/>
      <c r="D516" s="180">
        <v>1574</v>
      </c>
      <c r="E516" s="180"/>
      <c r="F516" s="180">
        <v>1097</v>
      </c>
      <c r="G516" s="180"/>
      <c r="H516" s="180">
        <v>477</v>
      </c>
      <c r="I516" s="76"/>
    </row>
    <row r="517" spans="1:9" ht="15" customHeight="1" x14ac:dyDescent="0.2">
      <c r="B517" s="75">
        <v>2018</v>
      </c>
      <c r="C517" s="71"/>
      <c r="D517" s="76">
        <v>1513</v>
      </c>
      <c r="E517" s="76"/>
      <c r="F517" s="180">
        <v>1059</v>
      </c>
      <c r="G517" s="76"/>
      <c r="H517" s="180">
        <v>454</v>
      </c>
      <c r="I517" s="76"/>
    </row>
    <row r="518" spans="1:9" ht="15" customHeight="1" x14ac:dyDescent="0.2">
      <c r="B518" s="75">
        <v>2017</v>
      </c>
      <c r="C518" s="71"/>
      <c r="D518" s="76">
        <v>1431</v>
      </c>
      <c r="E518" s="76" t="s">
        <v>50</v>
      </c>
      <c r="F518" s="76">
        <v>998</v>
      </c>
      <c r="G518" s="76" t="s">
        <v>50</v>
      </c>
      <c r="H518" s="76">
        <v>433</v>
      </c>
      <c r="I518" s="76" t="s">
        <v>50</v>
      </c>
    </row>
    <row r="519" spans="1:9" ht="15" customHeight="1" x14ac:dyDescent="0.2">
      <c r="B519" s="44">
        <v>2016</v>
      </c>
      <c r="C519" s="71"/>
      <c r="D519" s="177">
        <v>1343</v>
      </c>
      <c r="E519" s="177" t="s">
        <v>50</v>
      </c>
      <c r="F519" s="177">
        <v>929</v>
      </c>
      <c r="G519" s="177" t="s">
        <v>50</v>
      </c>
      <c r="H519" s="177">
        <v>414</v>
      </c>
      <c r="I519" s="177" t="s">
        <v>50</v>
      </c>
    </row>
    <row r="520" spans="1:9" ht="15" customHeight="1" x14ac:dyDescent="0.2">
      <c r="B520" s="44">
        <v>2015</v>
      </c>
      <c r="C520" s="71"/>
      <c r="D520" s="177">
        <v>1346</v>
      </c>
      <c r="E520" s="177" t="s">
        <v>50</v>
      </c>
      <c r="F520" s="177">
        <v>923</v>
      </c>
      <c r="G520" s="177" t="s">
        <v>50</v>
      </c>
      <c r="H520" s="177">
        <v>423</v>
      </c>
      <c r="I520" s="177" t="s">
        <v>50</v>
      </c>
    </row>
    <row r="521" spans="1:9" s="68" customFormat="1" ht="15" customHeight="1" outlineLevel="1" x14ac:dyDescent="0.2">
      <c r="A521" s="11"/>
      <c r="B521" s="228" t="s">
        <v>17</v>
      </c>
      <c r="C521" s="71"/>
      <c r="D521" s="76"/>
      <c r="E521" s="76"/>
      <c r="F521" s="11"/>
      <c r="G521" s="76"/>
      <c r="H521" s="11"/>
      <c r="I521" s="76"/>
    </row>
    <row r="522" spans="1:9" s="68" customFormat="1" ht="15" customHeight="1" outlineLevel="1" x14ac:dyDescent="0.2">
      <c r="A522" s="11"/>
      <c r="B522" s="75">
        <v>2020</v>
      </c>
      <c r="C522" s="71"/>
      <c r="D522" s="76">
        <v>148</v>
      </c>
      <c r="E522" s="180"/>
      <c r="F522" s="76">
        <v>126</v>
      </c>
      <c r="G522" s="180"/>
      <c r="H522" s="76">
        <v>22</v>
      </c>
      <c r="I522" s="76"/>
    </row>
    <row r="523" spans="1:9" s="68" customFormat="1" ht="15" customHeight="1" outlineLevel="1" x14ac:dyDescent="0.2">
      <c r="A523" s="11"/>
      <c r="B523" s="75">
        <v>2019</v>
      </c>
      <c r="C523" s="71"/>
      <c r="D523" s="180">
        <v>159</v>
      </c>
      <c r="E523" s="180"/>
      <c r="F523" s="180">
        <v>138</v>
      </c>
      <c r="G523" s="180"/>
      <c r="H523" s="180">
        <v>21</v>
      </c>
      <c r="I523" s="76"/>
    </row>
    <row r="524" spans="1:9" s="68" customFormat="1" ht="15" customHeight="1" outlineLevel="1" x14ac:dyDescent="0.2">
      <c r="A524" s="11"/>
      <c r="B524" s="75">
        <v>2018</v>
      </c>
      <c r="C524" s="71"/>
      <c r="D524" s="76">
        <v>166</v>
      </c>
      <c r="E524" s="76"/>
      <c r="F524" s="180">
        <v>141</v>
      </c>
      <c r="G524" s="76"/>
      <c r="H524" s="180">
        <v>25</v>
      </c>
      <c r="I524" s="76"/>
    </row>
    <row r="525" spans="1:9" ht="15" customHeight="1" outlineLevel="1" x14ac:dyDescent="0.2">
      <c r="B525" s="75">
        <v>2017</v>
      </c>
      <c r="C525" s="71"/>
      <c r="D525" s="76">
        <v>155</v>
      </c>
      <c r="E525" s="76" t="s">
        <v>50</v>
      </c>
      <c r="F525" s="76">
        <v>132</v>
      </c>
      <c r="G525" s="76" t="s">
        <v>50</v>
      </c>
      <c r="H525" s="76">
        <v>23</v>
      </c>
      <c r="I525" s="76" t="s">
        <v>50</v>
      </c>
    </row>
    <row r="526" spans="1:9" ht="15" customHeight="1" outlineLevel="1" x14ac:dyDescent="0.2">
      <c r="B526" s="44">
        <v>2016</v>
      </c>
      <c r="C526" s="71"/>
      <c r="D526" s="177">
        <v>167</v>
      </c>
      <c r="E526" s="177" t="s">
        <v>50</v>
      </c>
      <c r="F526" s="177">
        <v>147</v>
      </c>
      <c r="G526" s="177" t="s">
        <v>50</v>
      </c>
      <c r="H526" s="177">
        <v>20</v>
      </c>
      <c r="I526" s="177" t="s">
        <v>50</v>
      </c>
    </row>
    <row r="527" spans="1:9" ht="15" customHeight="1" outlineLevel="1" x14ac:dyDescent="0.2">
      <c r="B527" s="44">
        <v>2015</v>
      </c>
      <c r="C527" s="71"/>
      <c r="D527" s="177">
        <v>147</v>
      </c>
      <c r="E527" s="177" t="s">
        <v>50</v>
      </c>
      <c r="F527" s="177">
        <v>125</v>
      </c>
      <c r="G527" s="177" t="s">
        <v>50</v>
      </c>
      <c r="H527" s="177">
        <v>22</v>
      </c>
      <c r="I527" s="177" t="s">
        <v>50</v>
      </c>
    </row>
    <row r="528" spans="1:9" ht="15" customHeight="1" outlineLevel="1" x14ac:dyDescent="0.2">
      <c r="B528" s="228" t="s">
        <v>18</v>
      </c>
      <c r="C528" s="71"/>
      <c r="D528" s="76"/>
      <c r="E528" s="76"/>
      <c r="F528" s="76"/>
      <c r="G528" s="76"/>
      <c r="H528" s="76"/>
      <c r="I528" s="76"/>
    </row>
    <row r="529" spans="2:9" ht="15" customHeight="1" outlineLevel="1" x14ac:dyDescent="0.2">
      <c r="B529" s="75">
        <v>2020</v>
      </c>
      <c r="C529" s="71"/>
      <c r="D529" s="76">
        <v>0</v>
      </c>
      <c r="E529" s="180"/>
      <c r="F529" s="76">
        <v>0</v>
      </c>
      <c r="G529" s="180"/>
      <c r="H529" s="76">
        <v>0</v>
      </c>
      <c r="I529" s="76"/>
    </row>
    <row r="530" spans="2:9" ht="15" customHeight="1" outlineLevel="1" x14ac:dyDescent="0.2">
      <c r="B530" s="75">
        <v>2019</v>
      </c>
      <c r="C530" s="71"/>
      <c r="D530" s="76">
        <v>0</v>
      </c>
      <c r="E530" s="76"/>
      <c r="F530" s="76">
        <v>0</v>
      </c>
      <c r="G530" s="76"/>
      <c r="H530" s="76">
        <v>0</v>
      </c>
      <c r="I530" s="76"/>
    </row>
    <row r="531" spans="2:9" ht="15" customHeight="1" outlineLevel="1" x14ac:dyDescent="0.2">
      <c r="B531" s="75">
        <v>2018</v>
      </c>
      <c r="C531" s="71"/>
      <c r="D531" s="76">
        <v>0</v>
      </c>
      <c r="E531" s="76"/>
      <c r="F531" s="76">
        <v>0</v>
      </c>
      <c r="G531" s="76"/>
      <c r="H531" s="76">
        <v>0</v>
      </c>
      <c r="I531" s="76"/>
    </row>
    <row r="532" spans="2:9" ht="15" customHeight="1" outlineLevel="1" x14ac:dyDescent="0.2">
      <c r="B532" s="75">
        <v>2017</v>
      </c>
      <c r="C532" s="71"/>
      <c r="D532" s="76">
        <v>0</v>
      </c>
      <c r="E532" s="76" t="s">
        <v>50</v>
      </c>
      <c r="F532" s="76">
        <v>0</v>
      </c>
      <c r="G532" s="76" t="s">
        <v>50</v>
      </c>
      <c r="H532" s="76">
        <v>0</v>
      </c>
      <c r="I532" s="76" t="s">
        <v>50</v>
      </c>
    </row>
    <row r="533" spans="2:9" ht="15" customHeight="1" outlineLevel="1" x14ac:dyDescent="0.2">
      <c r="B533" s="44">
        <v>2016</v>
      </c>
      <c r="C533" s="71"/>
      <c r="D533" s="76">
        <v>0</v>
      </c>
      <c r="E533" s="76" t="s">
        <v>50</v>
      </c>
      <c r="F533" s="76">
        <v>0</v>
      </c>
      <c r="G533" s="76" t="s">
        <v>50</v>
      </c>
      <c r="H533" s="76">
        <v>0</v>
      </c>
      <c r="I533" s="76" t="s">
        <v>50</v>
      </c>
    </row>
    <row r="534" spans="2:9" ht="15" customHeight="1" outlineLevel="1" x14ac:dyDescent="0.2">
      <c r="B534" s="44">
        <v>2015</v>
      </c>
      <c r="C534" s="71"/>
      <c r="D534" s="76">
        <v>0</v>
      </c>
      <c r="E534" s="76" t="s">
        <v>50</v>
      </c>
      <c r="F534" s="76">
        <v>0</v>
      </c>
      <c r="G534" s="76" t="s">
        <v>50</v>
      </c>
      <c r="H534" s="76">
        <v>0</v>
      </c>
      <c r="I534" s="76" t="s">
        <v>50</v>
      </c>
    </row>
    <row r="535" spans="2:9" ht="15" customHeight="1" outlineLevel="1" x14ac:dyDescent="0.2">
      <c r="B535" s="228" t="s">
        <v>19</v>
      </c>
      <c r="C535" s="71"/>
      <c r="D535" s="76"/>
      <c r="E535" s="76"/>
      <c r="F535" s="76"/>
      <c r="G535" s="76"/>
      <c r="H535" s="76"/>
      <c r="I535" s="76"/>
    </row>
    <row r="536" spans="2:9" ht="15" customHeight="1" outlineLevel="1" x14ac:dyDescent="0.2">
      <c r="B536" s="75">
        <v>2020</v>
      </c>
      <c r="C536" s="71"/>
      <c r="D536" s="76">
        <v>69</v>
      </c>
      <c r="E536" s="180"/>
      <c r="F536" s="76">
        <v>17</v>
      </c>
      <c r="G536" s="180"/>
      <c r="H536" s="76">
        <v>52</v>
      </c>
      <c r="I536" s="76"/>
    </row>
    <row r="537" spans="2:9" ht="15" customHeight="1" outlineLevel="1" x14ac:dyDescent="0.2">
      <c r="B537" s="75">
        <v>2019</v>
      </c>
      <c r="C537" s="71"/>
      <c r="D537" s="180">
        <v>69</v>
      </c>
      <c r="E537" s="180"/>
      <c r="F537" s="180">
        <v>16</v>
      </c>
      <c r="G537" s="180"/>
      <c r="H537" s="180">
        <v>53</v>
      </c>
      <c r="I537" s="76"/>
    </row>
    <row r="538" spans="2:9" ht="15" customHeight="1" outlineLevel="1" x14ac:dyDescent="0.2">
      <c r="B538" s="75">
        <v>2018</v>
      </c>
      <c r="C538" s="71"/>
      <c r="D538" s="76">
        <v>62</v>
      </c>
      <c r="E538" s="76"/>
      <c r="F538" s="180">
        <v>15</v>
      </c>
      <c r="G538" s="76"/>
      <c r="H538" s="180">
        <v>47</v>
      </c>
      <c r="I538" s="76"/>
    </row>
    <row r="539" spans="2:9" ht="15" customHeight="1" outlineLevel="1" x14ac:dyDescent="0.2">
      <c r="B539" s="75">
        <v>2017</v>
      </c>
      <c r="C539" s="71"/>
      <c r="D539" s="76">
        <v>63</v>
      </c>
      <c r="E539" s="76" t="s">
        <v>50</v>
      </c>
      <c r="F539" s="76">
        <v>15</v>
      </c>
      <c r="G539" s="76" t="s">
        <v>50</v>
      </c>
      <c r="H539" s="76">
        <v>48</v>
      </c>
      <c r="I539" s="76" t="s">
        <v>50</v>
      </c>
    </row>
    <row r="540" spans="2:9" ht="15" customHeight="1" outlineLevel="1" x14ac:dyDescent="0.2">
      <c r="B540" s="44">
        <v>2016</v>
      </c>
      <c r="C540" s="71"/>
      <c r="D540" s="177">
        <v>64</v>
      </c>
      <c r="E540" s="177" t="s">
        <v>50</v>
      </c>
      <c r="F540" s="177">
        <v>18</v>
      </c>
      <c r="G540" s="177" t="s">
        <v>50</v>
      </c>
      <c r="H540" s="177">
        <v>46</v>
      </c>
      <c r="I540" s="177" t="s">
        <v>50</v>
      </c>
    </row>
    <row r="541" spans="2:9" ht="15" customHeight="1" outlineLevel="1" x14ac:dyDescent="0.2">
      <c r="B541" s="44">
        <v>2015</v>
      </c>
      <c r="C541" s="71"/>
      <c r="D541" s="177">
        <v>58</v>
      </c>
      <c r="E541" s="177" t="s">
        <v>50</v>
      </c>
      <c r="F541" s="177">
        <v>14</v>
      </c>
      <c r="G541" s="177" t="s">
        <v>50</v>
      </c>
      <c r="H541" s="177">
        <v>44</v>
      </c>
      <c r="I541" s="177" t="s">
        <v>50</v>
      </c>
    </row>
    <row r="542" spans="2:9" ht="15" customHeight="1" outlineLevel="1" x14ac:dyDescent="0.2">
      <c r="B542" s="228" t="s">
        <v>20</v>
      </c>
      <c r="C542" s="71"/>
      <c r="D542" s="76"/>
      <c r="E542" s="76"/>
      <c r="F542" s="76"/>
      <c r="G542" s="76"/>
      <c r="H542" s="76"/>
      <c r="I542" s="76"/>
    </row>
    <row r="543" spans="2:9" ht="15" customHeight="1" outlineLevel="1" x14ac:dyDescent="0.2">
      <c r="B543" s="75">
        <v>2020</v>
      </c>
      <c r="C543" s="71"/>
      <c r="D543" s="76">
        <v>4</v>
      </c>
      <c r="E543" s="180"/>
      <c r="F543" s="76">
        <v>1</v>
      </c>
      <c r="G543" s="180"/>
      <c r="H543" s="76">
        <v>3</v>
      </c>
      <c r="I543" s="76"/>
    </row>
    <row r="544" spans="2:9" ht="15" customHeight="1" outlineLevel="1" x14ac:dyDescent="0.2">
      <c r="B544" s="75">
        <v>2019</v>
      </c>
      <c r="C544" s="71"/>
      <c r="D544" s="180">
        <v>4</v>
      </c>
      <c r="E544" s="180"/>
      <c r="F544" s="180">
        <v>1</v>
      </c>
      <c r="G544" s="180"/>
      <c r="H544" s="180">
        <v>3</v>
      </c>
      <c r="I544" s="76"/>
    </row>
    <row r="545" spans="2:9" ht="15" customHeight="1" outlineLevel="1" x14ac:dyDescent="0.2">
      <c r="B545" s="75">
        <v>2018</v>
      </c>
      <c r="C545" s="71"/>
      <c r="D545" s="76">
        <v>3</v>
      </c>
      <c r="E545" s="76"/>
      <c r="F545" s="76">
        <v>0</v>
      </c>
      <c r="G545" s="76"/>
      <c r="H545" s="180">
        <v>3</v>
      </c>
      <c r="I545" s="76"/>
    </row>
    <row r="546" spans="2:9" ht="15" customHeight="1" outlineLevel="1" x14ac:dyDescent="0.2">
      <c r="B546" s="75">
        <v>2017</v>
      </c>
      <c r="C546" s="71"/>
      <c r="D546" s="76">
        <v>3</v>
      </c>
      <c r="E546" s="76" t="s">
        <v>50</v>
      </c>
      <c r="F546" s="76">
        <v>0</v>
      </c>
      <c r="G546" s="76" t="s">
        <v>50</v>
      </c>
      <c r="H546" s="76">
        <v>3</v>
      </c>
      <c r="I546" s="76" t="s">
        <v>50</v>
      </c>
    </row>
    <row r="547" spans="2:9" ht="15" customHeight="1" outlineLevel="1" x14ac:dyDescent="0.2">
      <c r="B547" s="44">
        <v>2016</v>
      </c>
      <c r="C547" s="71"/>
      <c r="D547" s="177">
        <v>2</v>
      </c>
      <c r="E547" s="177" t="s">
        <v>50</v>
      </c>
      <c r="F547" s="76">
        <v>0</v>
      </c>
      <c r="G547" s="177" t="s">
        <v>50</v>
      </c>
      <c r="H547" s="76">
        <v>2</v>
      </c>
      <c r="I547" s="177" t="s">
        <v>50</v>
      </c>
    </row>
    <row r="548" spans="2:9" ht="15" customHeight="1" outlineLevel="1" x14ac:dyDescent="0.2">
      <c r="B548" s="44">
        <v>2015</v>
      </c>
      <c r="C548" s="71"/>
      <c r="D548" s="177">
        <v>2</v>
      </c>
      <c r="E548" s="177" t="s">
        <v>50</v>
      </c>
      <c r="F548" s="76">
        <v>0</v>
      </c>
      <c r="G548" s="177" t="s">
        <v>50</v>
      </c>
      <c r="H548" s="76">
        <v>2</v>
      </c>
      <c r="I548" s="177" t="s">
        <v>50</v>
      </c>
    </row>
    <row r="549" spans="2:9" ht="15" customHeight="1" outlineLevel="1" x14ac:dyDescent="0.2">
      <c r="B549" s="228" t="s">
        <v>21</v>
      </c>
      <c r="C549" s="71"/>
      <c r="D549" s="76"/>
      <c r="E549" s="76"/>
      <c r="F549" s="76"/>
      <c r="G549" s="76"/>
      <c r="H549" s="76"/>
      <c r="I549" s="76"/>
    </row>
    <row r="550" spans="2:9" ht="15" customHeight="1" outlineLevel="1" x14ac:dyDescent="0.2">
      <c r="B550" s="75">
        <v>2020</v>
      </c>
      <c r="C550" s="71"/>
      <c r="D550" s="76">
        <v>1</v>
      </c>
      <c r="E550" s="180"/>
      <c r="F550" s="76">
        <v>0</v>
      </c>
      <c r="G550" s="180"/>
      <c r="H550" s="76">
        <v>1</v>
      </c>
      <c r="I550" s="76"/>
    </row>
    <row r="551" spans="2:9" ht="15" customHeight="1" outlineLevel="1" x14ac:dyDescent="0.2">
      <c r="B551" s="75">
        <v>2019</v>
      </c>
      <c r="C551" s="71"/>
      <c r="D551" s="180">
        <v>2</v>
      </c>
      <c r="E551" s="180"/>
      <c r="F551" s="76">
        <v>0</v>
      </c>
      <c r="G551" s="180"/>
      <c r="H551" s="180">
        <v>2</v>
      </c>
      <c r="I551" s="76"/>
    </row>
    <row r="552" spans="2:9" ht="15" customHeight="1" outlineLevel="1" x14ac:dyDescent="0.2">
      <c r="B552" s="75">
        <v>2018</v>
      </c>
      <c r="C552" s="71"/>
      <c r="D552" s="76">
        <v>3</v>
      </c>
      <c r="E552" s="76"/>
      <c r="F552" s="76">
        <v>0</v>
      </c>
      <c r="G552" s="76"/>
      <c r="H552" s="76">
        <v>3</v>
      </c>
      <c r="I552" s="76"/>
    </row>
    <row r="553" spans="2:9" ht="15" customHeight="1" outlineLevel="1" x14ac:dyDescent="0.2">
      <c r="B553" s="75">
        <v>2017</v>
      </c>
      <c r="C553" s="71"/>
      <c r="D553" s="76">
        <v>4</v>
      </c>
      <c r="E553" s="76" t="s">
        <v>50</v>
      </c>
      <c r="F553" s="76">
        <v>0</v>
      </c>
      <c r="G553" s="76" t="s">
        <v>50</v>
      </c>
      <c r="H553" s="76">
        <v>4</v>
      </c>
      <c r="I553" s="76" t="s">
        <v>50</v>
      </c>
    </row>
    <row r="554" spans="2:9" ht="15" customHeight="1" outlineLevel="1" x14ac:dyDescent="0.2">
      <c r="B554" s="44">
        <v>2016</v>
      </c>
      <c r="C554" s="71"/>
      <c r="D554" s="177">
        <v>4</v>
      </c>
      <c r="E554" s="177" t="s">
        <v>50</v>
      </c>
      <c r="F554" s="76">
        <v>0</v>
      </c>
      <c r="G554" s="177" t="s">
        <v>50</v>
      </c>
      <c r="H554" s="76">
        <v>4</v>
      </c>
      <c r="I554" s="177" t="s">
        <v>50</v>
      </c>
    </row>
    <row r="555" spans="2:9" ht="15" customHeight="1" outlineLevel="1" x14ac:dyDescent="0.2">
      <c r="B555" s="44">
        <v>2015</v>
      </c>
      <c r="C555" s="71"/>
      <c r="D555" s="177">
        <v>3</v>
      </c>
      <c r="E555" s="177" t="s">
        <v>50</v>
      </c>
      <c r="F555" s="76">
        <v>0</v>
      </c>
      <c r="G555" s="177" t="s">
        <v>50</v>
      </c>
      <c r="H555" s="76">
        <v>3</v>
      </c>
      <c r="I555" s="177" t="s">
        <v>50</v>
      </c>
    </row>
    <row r="556" spans="2:9" ht="15" customHeight="1" outlineLevel="1" x14ac:dyDescent="0.2">
      <c r="B556" s="228" t="s">
        <v>22</v>
      </c>
      <c r="C556" s="71"/>
      <c r="D556" s="76"/>
      <c r="E556" s="76"/>
      <c r="F556" s="76"/>
      <c r="G556" s="76"/>
      <c r="H556" s="76"/>
      <c r="I556" s="76"/>
    </row>
    <row r="557" spans="2:9" ht="15" customHeight="1" outlineLevel="1" x14ac:dyDescent="0.2">
      <c r="B557" s="75">
        <v>2020</v>
      </c>
      <c r="C557" s="71"/>
      <c r="D557" s="76">
        <v>120</v>
      </c>
      <c r="E557" s="180"/>
      <c r="F557" s="76">
        <v>35</v>
      </c>
      <c r="G557" s="180"/>
      <c r="H557" s="76">
        <v>85</v>
      </c>
      <c r="I557" s="76"/>
    </row>
    <row r="558" spans="2:9" ht="15" customHeight="1" outlineLevel="1" x14ac:dyDescent="0.2">
      <c r="B558" s="75">
        <v>2019</v>
      </c>
      <c r="C558" s="71"/>
      <c r="D558" s="180">
        <v>113</v>
      </c>
      <c r="E558" s="180"/>
      <c r="F558" s="180">
        <v>31</v>
      </c>
      <c r="G558" s="180"/>
      <c r="H558" s="180">
        <v>82</v>
      </c>
      <c r="I558" s="76"/>
    </row>
    <row r="559" spans="2:9" ht="15" customHeight="1" outlineLevel="1" x14ac:dyDescent="0.2">
      <c r="B559" s="75">
        <v>2018</v>
      </c>
      <c r="C559" s="71"/>
      <c r="D559" s="76">
        <v>107</v>
      </c>
      <c r="E559" s="76"/>
      <c r="F559" s="180">
        <v>30</v>
      </c>
      <c r="G559" s="76"/>
      <c r="H559" s="180">
        <v>77</v>
      </c>
      <c r="I559" s="76"/>
    </row>
    <row r="560" spans="2:9" ht="15" customHeight="1" outlineLevel="1" x14ac:dyDescent="0.2">
      <c r="B560" s="75">
        <v>2017</v>
      </c>
      <c r="C560" s="71"/>
      <c r="D560" s="76">
        <v>97</v>
      </c>
      <c r="E560" s="76" t="s">
        <v>50</v>
      </c>
      <c r="F560" s="76">
        <v>25</v>
      </c>
      <c r="G560" s="76" t="s">
        <v>50</v>
      </c>
      <c r="H560" s="76">
        <v>72</v>
      </c>
      <c r="I560" s="76" t="s">
        <v>50</v>
      </c>
    </row>
    <row r="561" spans="2:9" ht="15" customHeight="1" outlineLevel="1" x14ac:dyDescent="0.2">
      <c r="B561" s="44">
        <v>2016</v>
      </c>
      <c r="C561" s="71"/>
      <c r="D561" s="177">
        <v>94</v>
      </c>
      <c r="E561" s="177" t="s">
        <v>50</v>
      </c>
      <c r="F561" s="179">
        <v>20</v>
      </c>
      <c r="G561" s="177" t="s">
        <v>50</v>
      </c>
      <c r="H561" s="177">
        <v>74</v>
      </c>
      <c r="I561" s="177" t="s">
        <v>50</v>
      </c>
    </row>
    <row r="562" spans="2:9" ht="15" customHeight="1" outlineLevel="1" x14ac:dyDescent="0.2">
      <c r="B562" s="44">
        <v>2015</v>
      </c>
      <c r="C562" s="71"/>
      <c r="D562" s="177">
        <v>98</v>
      </c>
      <c r="E562" s="177" t="s">
        <v>50</v>
      </c>
      <c r="F562" s="177">
        <v>20</v>
      </c>
      <c r="G562" s="177" t="s">
        <v>50</v>
      </c>
      <c r="H562" s="177">
        <v>78</v>
      </c>
      <c r="I562" s="177" t="s">
        <v>50</v>
      </c>
    </row>
    <row r="563" spans="2:9" ht="15" customHeight="1" outlineLevel="1" x14ac:dyDescent="0.2">
      <c r="B563" s="228" t="s">
        <v>23</v>
      </c>
      <c r="C563" s="71"/>
      <c r="D563" s="76"/>
      <c r="E563" s="76"/>
      <c r="F563" s="76"/>
      <c r="G563" s="76"/>
      <c r="H563" s="76"/>
      <c r="I563" s="76"/>
    </row>
    <row r="564" spans="2:9" ht="15" customHeight="1" outlineLevel="1" x14ac:dyDescent="0.2">
      <c r="B564" s="75">
        <v>2020</v>
      </c>
      <c r="C564" s="71"/>
      <c r="D564" s="76">
        <v>234</v>
      </c>
      <c r="E564" s="180"/>
      <c r="F564" s="76">
        <v>133</v>
      </c>
      <c r="G564" s="180"/>
      <c r="H564" s="76">
        <v>101</v>
      </c>
      <c r="I564" s="76"/>
    </row>
    <row r="565" spans="2:9" ht="15" customHeight="1" outlineLevel="1" x14ac:dyDescent="0.2">
      <c r="B565" s="75">
        <v>2019</v>
      </c>
      <c r="C565" s="71"/>
      <c r="D565" s="180">
        <v>232</v>
      </c>
      <c r="E565" s="180"/>
      <c r="F565" s="180">
        <v>129</v>
      </c>
      <c r="G565" s="180"/>
      <c r="H565" s="180">
        <v>103</v>
      </c>
      <c r="I565" s="76"/>
    </row>
    <row r="566" spans="2:9" ht="15" customHeight="1" outlineLevel="1" x14ac:dyDescent="0.2">
      <c r="B566" s="75">
        <v>2018</v>
      </c>
      <c r="C566" s="71"/>
      <c r="D566" s="76">
        <v>224</v>
      </c>
      <c r="E566" s="76"/>
      <c r="F566" s="180">
        <v>127</v>
      </c>
      <c r="G566" s="76"/>
      <c r="H566" s="180">
        <v>97</v>
      </c>
      <c r="I566" s="76"/>
    </row>
    <row r="567" spans="2:9" ht="15" customHeight="1" outlineLevel="1" x14ac:dyDescent="0.2">
      <c r="B567" s="75">
        <v>2017</v>
      </c>
      <c r="C567" s="71"/>
      <c r="D567" s="76">
        <v>218</v>
      </c>
      <c r="E567" s="76" t="s">
        <v>50</v>
      </c>
      <c r="F567" s="76">
        <v>120</v>
      </c>
      <c r="G567" s="76" t="s">
        <v>50</v>
      </c>
      <c r="H567" s="76">
        <v>98</v>
      </c>
      <c r="I567" s="76" t="s">
        <v>50</v>
      </c>
    </row>
    <row r="568" spans="2:9" ht="15" customHeight="1" outlineLevel="1" x14ac:dyDescent="0.2">
      <c r="B568" s="44">
        <v>2016</v>
      </c>
      <c r="C568" s="71"/>
      <c r="D568" s="177">
        <v>211</v>
      </c>
      <c r="E568" s="177" t="s">
        <v>50</v>
      </c>
      <c r="F568" s="177">
        <v>117</v>
      </c>
      <c r="G568" s="177" t="s">
        <v>50</v>
      </c>
      <c r="H568" s="177">
        <v>94</v>
      </c>
      <c r="I568" s="177" t="s">
        <v>50</v>
      </c>
    </row>
    <row r="569" spans="2:9" ht="15" customHeight="1" outlineLevel="1" x14ac:dyDescent="0.2">
      <c r="B569" s="44">
        <v>2015</v>
      </c>
      <c r="C569" s="71"/>
      <c r="D569" s="177">
        <v>233</v>
      </c>
      <c r="E569" s="177" t="s">
        <v>50</v>
      </c>
      <c r="F569" s="177">
        <v>145</v>
      </c>
      <c r="G569" s="177" t="s">
        <v>50</v>
      </c>
      <c r="H569" s="177">
        <v>88</v>
      </c>
      <c r="I569" s="177" t="s">
        <v>50</v>
      </c>
    </row>
    <row r="570" spans="2:9" ht="15" customHeight="1" outlineLevel="1" x14ac:dyDescent="0.2">
      <c r="B570" s="228" t="s">
        <v>24</v>
      </c>
      <c r="C570" s="71"/>
      <c r="D570" s="76"/>
      <c r="E570" s="76"/>
      <c r="F570" s="76"/>
      <c r="G570" s="76"/>
      <c r="H570" s="76"/>
      <c r="I570" s="76"/>
    </row>
    <row r="571" spans="2:9" ht="15" customHeight="1" outlineLevel="1" x14ac:dyDescent="0.2">
      <c r="B571" s="75">
        <v>2020</v>
      </c>
      <c r="C571" s="71"/>
      <c r="D571" s="76">
        <v>73</v>
      </c>
      <c r="E571" s="180"/>
      <c r="F571" s="76">
        <v>40</v>
      </c>
      <c r="G571" s="180"/>
      <c r="H571" s="76">
        <v>33</v>
      </c>
      <c r="I571" s="76"/>
    </row>
    <row r="572" spans="2:9" ht="15" customHeight="1" outlineLevel="1" x14ac:dyDescent="0.2">
      <c r="B572" s="75">
        <v>2019</v>
      </c>
      <c r="C572" s="71"/>
      <c r="D572" s="180">
        <v>72</v>
      </c>
      <c r="E572" s="180"/>
      <c r="F572" s="180">
        <v>38</v>
      </c>
      <c r="G572" s="180"/>
      <c r="H572" s="180">
        <v>34</v>
      </c>
      <c r="I572" s="76"/>
    </row>
    <row r="573" spans="2:9" ht="15" customHeight="1" outlineLevel="1" x14ac:dyDescent="0.2">
      <c r="B573" s="75">
        <v>2018</v>
      </c>
      <c r="C573" s="71"/>
      <c r="D573" s="76">
        <v>69</v>
      </c>
      <c r="E573" s="76"/>
      <c r="F573" s="76">
        <v>36</v>
      </c>
      <c r="G573" s="76"/>
      <c r="H573" s="76">
        <v>33</v>
      </c>
      <c r="I573" s="76"/>
    </row>
    <row r="574" spans="2:9" ht="15" customHeight="1" outlineLevel="1" x14ac:dyDescent="0.2">
      <c r="B574" s="75">
        <v>2017</v>
      </c>
      <c r="C574" s="71"/>
      <c r="D574" s="76">
        <v>63</v>
      </c>
      <c r="E574" s="76" t="s">
        <v>50</v>
      </c>
      <c r="F574" s="76">
        <v>30</v>
      </c>
      <c r="G574" s="76" t="s">
        <v>50</v>
      </c>
      <c r="H574" s="76">
        <v>33</v>
      </c>
      <c r="I574" s="76" t="s">
        <v>50</v>
      </c>
    </row>
    <row r="575" spans="2:9" ht="15" customHeight="1" outlineLevel="1" x14ac:dyDescent="0.2">
      <c r="B575" s="44">
        <v>2016</v>
      </c>
      <c r="C575" s="71"/>
      <c r="D575" s="177">
        <v>66</v>
      </c>
      <c r="E575" s="177" t="s">
        <v>50</v>
      </c>
      <c r="F575" s="177">
        <v>31</v>
      </c>
      <c r="G575" s="177" t="s">
        <v>50</v>
      </c>
      <c r="H575" s="177">
        <v>35</v>
      </c>
      <c r="I575" s="177" t="s">
        <v>50</v>
      </c>
    </row>
    <row r="576" spans="2:9" ht="15" customHeight="1" outlineLevel="1" x14ac:dyDescent="0.2">
      <c r="B576" s="44">
        <v>2015</v>
      </c>
      <c r="C576" s="71"/>
      <c r="D576" s="177">
        <v>67</v>
      </c>
      <c r="E576" s="177" t="s">
        <v>50</v>
      </c>
      <c r="F576" s="177">
        <v>27</v>
      </c>
      <c r="G576" s="177" t="s">
        <v>50</v>
      </c>
      <c r="H576" s="177">
        <v>40</v>
      </c>
      <c r="I576" s="177" t="s">
        <v>50</v>
      </c>
    </row>
    <row r="577" spans="2:9" ht="15" customHeight="1" outlineLevel="1" x14ac:dyDescent="0.2">
      <c r="B577" s="228" t="s">
        <v>25</v>
      </c>
      <c r="C577" s="71"/>
      <c r="D577" s="76"/>
      <c r="E577" s="76"/>
      <c r="F577" s="76"/>
      <c r="G577" s="76"/>
      <c r="H577" s="76"/>
      <c r="I577" s="76"/>
    </row>
    <row r="578" spans="2:9" ht="15" customHeight="1" outlineLevel="1" x14ac:dyDescent="0.2">
      <c r="B578" s="75">
        <v>2020</v>
      </c>
      <c r="C578" s="71"/>
      <c r="D578" s="76">
        <v>237</v>
      </c>
      <c r="E578" s="180"/>
      <c r="F578" s="76">
        <v>154</v>
      </c>
      <c r="G578" s="180"/>
      <c r="H578" s="76">
        <v>83</v>
      </c>
      <c r="I578" s="76"/>
    </row>
    <row r="579" spans="2:9" ht="15" customHeight="1" outlineLevel="1" x14ac:dyDescent="0.2">
      <c r="B579" s="75">
        <v>2019</v>
      </c>
      <c r="C579" s="71"/>
      <c r="D579" s="180">
        <v>253</v>
      </c>
      <c r="E579" s="180"/>
      <c r="F579" s="180">
        <v>170</v>
      </c>
      <c r="G579" s="180"/>
      <c r="H579" s="180">
        <v>83</v>
      </c>
      <c r="I579" s="76"/>
    </row>
    <row r="580" spans="2:9" ht="15" customHeight="1" outlineLevel="1" x14ac:dyDescent="0.2">
      <c r="B580" s="75">
        <v>2018</v>
      </c>
      <c r="C580" s="71"/>
      <c r="D580" s="76">
        <v>251</v>
      </c>
      <c r="E580" s="76"/>
      <c r="F580" s="180">
        <v>164</v>
      </c>
      <c r="G580" s="76"/>
      <c r="H580" s="180">
        <v>87</v>
      </c>
      <c r="I580" s="76"/>
    </row>
    <row r="581" spans="2:9" ht="15" customHeight="1" outlineLevel="1" x14ac:dyDescent="0.2">
      <c r="B581" s="75">
        <v>2017</v>
      </c>
      <c r="C581" s="71"/>
      <c r="D581" s="76">
        <v>225</v>
      </c>
      <c r="E581" s="76" t="s">
        <v>50</v>
      </c>
      <c r="F581" s="76">
        <v>144</v>
      </c>
      <c r="G581" s="76" t="s">
        <v>50</v>
      </c>
      <c r="H581" s="76">
        <v>81</v>
      </c>
      <c r="I581" s="76" t="s">
        <v>50</v>
      </c>
    </row>
    <row r="582" spans="2:9" ht="15" customHeight="1" outlineLevel="1" x14ac:dyDescent="0.2">
      <c r="B582" s="44">
        <v>2016</v>
      </c>
      <c r="C582" s="71"/>
      <c r="D582" s="177">
        <v>202</v>
      </c>
      <c r="E582" s="177" t="s">
        <v>50</v>
      </c>
      <c r="F582" s="177">
        <v>127</v>
      </c>
      <c r="G582" s="177" t="s">
        <v>50</v>
      </c>
      <c r="H582" s="177">
        <v>75</v>
      </c>
      <c r="I582" s="177" t="s">
        <v>50</v>
      </c>
    </row>
    <row r="583" spans="2:9" ht="15" customHeight="1" outlineLevel="1" x14ac:dyDescent="0.2">
      <c r="B583" s="44">
        <v>2015</v>
      </c>
      <c r="C583" s="71"/>
      <c r="D583" s="177">
        <v>200</v>
      </c>
      <c r="E583" s="177" t="s">
        <v>50</v>
      </c>
      <c r="F583" s="177">
        <v>121</v>
      </c>
      <c r="G583" s="177" t="s">
        <v>50</v>
      </c>
      <c r="H583" s="177">
        <v>79</v>
      </c>
      <c r="I583" s="177" t="s">
        <v>50</v>
      </c>
    </row>
    <row r="584" spans="2:9" ht="15" customHeight="1" outlineLevel="1" x14ac:dyDescent="0.2">
      <c r="B584" s="228" t="s">
        <v>26</v>
      </c>
      <c r="C584" s="71"/>
      <c r="D584" s="76"/>
      <c r="E584" s="76"/>
      <c r="F584" s="76"/>
      <c r="G584" s="76"/>
      <c r="H584" s="76"/>
      <c r="I584" s="76"/>
    </row>
    <row r="585" spans="2:9" ht="15" customHeight="1" outlineLevel="1" x14ac:dyDescent="0.2">
      <c r="B585" s="75">
        <v>2020</v>
      </c>
      <c r="C585" s="71"/>
      <c r="D585" s="76">
        <v>14</v>
      </c>
      <c r="E585" s="180"/>
      <c r="F585" s="76">
        <v>8</v>
      </c>
      <c r="G585" s="180"/>
      <c r="H585" s="76">
        <v>6</v>
      </c>
      <c r="I585" s="76"/>
    </row>
    <row r="586" spans="2:9" ht="15" customHeight="1" outlineLevel="1" x14ac:dyDescent="0.2">
      <c r="B586" s="75">
        <v>2019</v>
      </c>
      <c r="C586" s="71"/>
      <c r="D586" s="180">
        <v>11</v>
      </c>
      <c r="E586" s="180"/>
      <c r="F586" s="180">
        <v>6</v>
      </c>
      <c r="G586" s="180"/>
      <c r="H586" s="180">
        <v>5</v>
      </c>
      <c r="I586" s="76"/>
    </row>
    <row r="587" spans="2:9" ht="15" customHeight="1" outlineLevel="1" x14ac:dyDescent="0.2">
      <c r="B587" s="75">
        <v>2018</v>
      </c>
      <c r="C587" s="71"/>
      <c r="D587" s="76">
        <v>9</v>
      </c>
      <c r="E587" s="76"/>
      <c r="F587" s="180">
        <v>5</v>
      </c>
      <c r="G587" s="76"/>
      <c r="H587" s="180">
        <v>4</v>
      </c>
      <c r="I587" s="76"/>
    </row>
    <row r="588" spans="2:9" ht="15" customHeight="1" outlineLevel="1" x14ac:dyDescent="0.2">
      <c r="B588" s="75">
        <v>2017</v>
      </c>
      <c r="C588" s="71"/>
      <c r="D588" s="76">
        <v>8</v>
      </c>
      <c r="E588" s="76" t="s">
        <v>50</v>
      </c>
      <c r="F588" s="76">
        <v>6</v>
      </c>
      <c r="G588" s="76" t="s">
        <v>50</v>
      </c>
      <c r="H588" s="76">
        <v>2</v>
      </c>
      <c r="I588" s="76" t="s">
        <v>50</v>
      </c>
    </row>
    <row r="589" spans="2:9" ht="15" customHeight="1" outlineLevel="1" x14ac:dyDescent="0.2">
      <c r="B589" s="44">
        <v>2016</v>
      </c>
      <c r="C589" s="71"/>
      <c r="D589" s="177">
        <v>7</v>
      </c>
      <c r="E589" s="177" t="s">
        <v>50</v>
      </c>
      <c r="F589" s="179">
        <v>6</v>
      </c>
      <c r="G589" s="177" t="s">
        <v>50</v>
      </c>
      <c r="H589" s="177">
        <v>1</v>
      </c>
      <c r="I589" s="177" t="s">
        <v>50</v>
      </c>
    </row>
    <row r="590" spans="2:9" ht="15" customHeight="1" outlineLevel="1" x14ac:dyDescent="0.2">
      <c r="B590" s="44">
        <v>2015</v>
      </c>
      <c r="C590" s="71"/>
      <c r="D590" s="177">
        <v>7</v>
      </c>
      <c r="E590" s="177" t="s">
        <v>50</v>
      </c>
      <c r="F590" s="177">
        <v>5</v>
      </c>
      <c r="G590" s="177" t="s">
        <v>50</v>
      </c>
      <c r="H590" s="177">
        <v>2</v>
      </c>
      <c r="I590" s="177" t="s">
        <v>50</v>
      </c>
    </row>
    <row r="591" spans="2:9" ht="15" customHeight="1" outlineLevel="1" x14ac:dyDescent="0.2">
      <c r="B591" s="228" t="s">
        <v>27</v>
      </c>
      <c r="C591" s="71"/>
      <c r="D591" s="76"/>
      <c r="E591" s="76"/>
      <c r="F591" s="76"/>
      <c r="G591" s="76"/>
      <c r="H591" s="76"/>
      <c r="I591" s="76"/>
    </row>
    <row r="592" spans="2:9" ht="15" customHeight="1" outlineLevel="1" x14ac:dyDescent="0.2">
      <c r="B592" s="75">
        <v>2020</v>
      </c>
      <c r="C592" s="71"/>
      <c r="D592" s="76">
        <v>28</v>
      </c>
      <c r="E592" s="180"/>
      <c r="F592" s="76">
        <v>12</v>
      </c>
      <c r="G592" s="180"/>
      <c r="H592" s="76">
        <v>16</v>
      </c>
      <c r="I592" s="76"/>
    </row>
    <row r="593" spans="2:9" ht="15" customHeight="1" outlineLevel="1" x14ac:dyDescent="0.2">
      <c r="B593" s="75">
        <v>2019</v>
      </c>
      <c r="C593" s="71"/>
      <c r="D593" s="180">
        <v>30</v>
      </c>
      <c r="E593" s="180"/>
      <c r="F593" s="180">
        <v>16</v>
      </c>
      <c r="G593" s="180"/>
      <c r="H593" s="180">
        <v>14</v>
      </c>
      <c r="I593" s="76"/>
    </row>
    <row r="594" spans="2:9" ht="15" customHeight="1" outlineLevel="1" x14ac:dyDescent="0.2">
      <c r="B594" s="75">
        <v>2018</v>
      </c>
      <c r="C594" s="71"/>
      <c r="D594" s="76">
        <v>31</v>
      </c>
      <c r="E594" s="76"/>
      <c r="F594" s="180">
        <v>17</v>
      </c>
      <c r="G594" s="76"/>
      <c r="H594" s="180">
        <v>14</v>
      </c>
      <c r="I594" s="76"/>
    </row>
    <row r="595" spans="2:9" ht="15" customHeight="1" outlineLevel="1" x14ac:dyDescent="0.2">
      <c r="B595" s="75">
        <v>2017</v>
      </c>
      <c r="C595" s="71"/>
      <c r="D595" s="76">
        <v>27</v>
      </c>
      <c r="E595" s="76" t="s">
        <v>50</v>
      </c>
      <c r="F595" s="76">
        <v>14</v>
      </c>
      <c r="G595" s="76" t="s">
        <v>50</v>
      </c>
      <c r="H595" s="76">
        <v>13</v>
      </c>
      <c r="I595" s="76" t="s">
        <v>50</v>
      </c>
    </row>
    <row r="596" spans="2:9" ht="15" customHeight="1" outlineLevel="1" x14ac:dyDescent="0.2">
      <c r="B596" s="44">
        <v>2016</v>
      </c>
      <c r="C596" s="71"/>
      <c r="D596" s="177">
        <v>20</v>
      </c>
      <c r="E596" s="177" t="s">
        <v>50</v>
      </c>
      <c r="F596" s="179">
        <v>12</v>
      </c>
      <c r="G596" s="177" t="s">
        <v>50</v>
      </c>
      <c r="H596" s="177">
        <v>8</v>
      </c>
      <c r="I596" s="177" t="s">
        <v>50</v>
      </c>
    </row>
    <row r="597" spans="2:9" ht="15" customHeight="1" outlineLevel="1" x14ac:dyDescent="0.2">
      <c r="B597" s="44">
        <v>2015</v>
      </c>
      <c r="C597" s="71"/>
      <c r="D597" s="177">
        <v>21</v>
      </c>
      <c r="E597" s="177" t="s">
        <v>50</v>
      </c>
      <c r="F597" s="177">
        <v>12</v>
      </c>
      <c r="G597" s="177" t="s">
        <v>50</v>
      </c>
      <c r="H597" s="177">
        <v>9</v>
      </c>
      <c r="I597" s="177" t="s">
        <v>50</v>
      </c>
    </row>
    <row r="598" spans="2:9" ht="15" customHeight="1" outlineLevel="1" x14ac:dyDescent="0.2">
      <c r="B598" s="228" t="s">
        <v>28</v>
      </c>
      <c r="C598" s="71"/>
      <c r="D598" s="76"/>
      <c r="E598" s="76"/>
      <c r="F598" s="76"/>
      <c r="G598" s="76"/>
      <c r="H598" s="76"/>
      <c r="I598" s="76"/>
    </row>
    <row r="599" spans="2:9" ht="15" customHeight="1" outlineLevel="1" x14ac:dyDescent="0.2">
      <c r="B599" s="75">
        <v>2020</v>
      </c>
      <c r="C599" s="71"/>
      <c r="D599" s="76">
        <v>84</v>
      </c>
      <c r="E599" s="180"/>
      <c r="F599" s="76">
        <v>62</v>
      </c>
      <c r="G599" s="180"/>
      <c r="H599" s="76">
        <v>22</v>
      </c>
      <c r="I599" s="76"/>
    </row>
    <row r="600" spans="2:9" ht="15" customHeight="1" outlineLevel="1" x14ac:dyDescent="0.2">
      <c r="B600" s="75">
        <v>2019</v>
      </c>
      <c r="C600" s="71"/>
      <c r="D600" s="180">
        <v>82</v>
      </c>
      <c r="E600" s="180"/>
      <c r="F600" s="180">
        <v>60</v>
      </c>
      <c r="G600" s="180"/>
      <c r="H600" s="180">
        <v>22</v>
      </c>
      <c r="I600" s="76"/>
    </row>
    <row r="601" spans="2:9" ht="15" customHeight="1" outlineLevel="1" x14ac:dyDescent="0.2">
      <c r="B601" s="75">
        <v>2018</v>
      </c>
      <c r="C601" s="71"/>
      <c r="D601" s="76">
        <v>76</v>
      </c>
      <c r="E601" s="76"/>
      <c r="F601" s="180">
        <v>56</v>
      </c>
      <c r="G601" s="76"/>
      <c r="H601" s="180">
        <v>20</v>
      </c>
      <c r="I601" s="76"/>
    </row>
    <row r="602" spans="2:9" ht="15" customHeight="1" outlineLevel="1" x14ac:dyDescent="0.2">
      <c r="B602" s="75">
        <v>2017</v>
      </c>
      <c r="C602" s="71"/>
      <c r="D602" s="76">
        <v>70</v>
      </c>
      <c r="E602" s="76" t="s">
        <v>50</v>
      </c>
      <c r="F602" s="76">
        <v>55</v>
      </c>
      <c r="G602" s="76" t="s">
        <v>50</v>
      </c>
      <c r="H602" s="76">
        <v>15</v>
      </c>
      <c r="I602" s="76" t="s">
        <v>50</v>
      </c>
    </row>
    <row r="603" spans="2:9" ht="15" customHeight="1" outlineLevel="1" x14ac:dyDescent="0.2">
      <c r="B603" s="44">
        <v>2016</v>
      </c>
      <c r="C603" s="71"/>
      <c r="D603" s="177">
        <v>64</v>
      </c>
      <c r="E603" s="177" t="s">
        <v>50</v>
      </c>
      <c r="F603" s="179">
        <v>47</v>
      </c>
      <c r="G603" s="177" t="s">
        <v>50</v>
      </c>
      <c r="H603" s="177">
        <v>17</v>
      </c>
      <c r="I603" s="177" t="s">
        <v>50</v>
      </c>
    </row>
    <row r="604" spans="2:9" ht="15" customHeight="1" outlineLevel="1" x14ac:dyDescent="0.2">
      <c r="B604" s="44">
        <v>2015</v>
      </c>
      <c r="C604" s="71"/>
      <c r="D604" s="177">
        <v>65</v>
      </c>
      <c r="E604" s="177" t="s">
        <v>50</v>
      </c>
      <c r="F604" s="177">
        <v>46</v>
      </c>
      <c r="G604" s="177" t="s">
        <v>50</v>
      </c>
      <c r="H604" s="177">
        <v>19</v>
      </c>
      <c r="I604" s="177" t="s">
        <v>50</v>
      </c>
    </row>
    <row r="605" spans="2:9" ht="15" customHeight="1" outlineLevel="1" x14ac:dyDescent="0.2">
      <c r="B605" s="228" t="s">
        <v>29</v>
      </c>
      <c r="C605" s="71"/>
      <c r="D605" s="76"/>
      <c r="E605" s="76"/>
      <c r="F605" s="76"/>
      <c r="G605" s="76"/>
      <c r="H605" s="76"/>
      <c r="I605" s="76"/>
    </row>
    <row r="606" spans="2:9" ht="15" customHeight="1" outlineLevel="1" x14ac:dyDescent="0.2">
      <c r="B606" s="75">
        <v>2020</v>
      </c>
      <c r="C606" s="71"/>
      <c r="D606" s="76">
        <v>219</v>
      </c>
      <c r="E606" s="180"/>
      <c r="F606" s="76">
        <v>206</v>
      </c>
      <c r="G606" s="180"/>
      <c r="H606" s="76">
        <v>13</v>
      </c>
      <c r="I606" s="76"/>
    </row>
    <row r="607" spans="2:9" ht="15" customHeight="1" outlineLevel="1" x14ac:dyDescent="0.2">
      <c r="B607" s="75">
        <v>2019</v>
      </c>
      <c r="C607" s="71"/>
      <c r="D607" s="180">
        <v>232</v>
      </c>
      <c r="E607" s="180"/>
      <c r="F607" s="180">
        <v>220</v>
      </c>
      <c r="G607" s="180"/>
      <c r="H607" s="180">
        <v>12</v>
      </c>
      <c r="I607" s="76"/>
    </row>
    <row r="608" spans="2:9" ht="15" customHeight="1" outlineLevel="1" x14ac:dyDescent="0.2">
      <c r="B608" s="75">
        <v>2018</v>
      </c>
      <c r="C608" s="71"/>
      <c r="D608" s="76">
        <v>228</v>
      </c>
      <c r="E608" s="76"/>
      <c r="F608" s="180">
        <v>217</v>
      </c>
      <c r="G608" s="76"/>
      <c r="H608" s="180">
        <v>11</v>
      </c>
      <c r="I608" s="76"/>
    </row>
    <row r="609" spans="2:9" ht="15" customHeight="1" outlineLevel="1" x14ac:dyDescent="0.2">
      <c r="B609" s="75">
        <v>2017</v>
      </c>
      <c r="C609" s="71"/>
      <c r="D609" s="76">
        <v>231</v>
      </c>
      <c r="E609" s="76" t="s">
        <v>50</v>
      </c>
      <c r="F609" s="76">
        <v>223</v>
      </c>
      <c r="G609" s="76" t="s">
        <v>50</v>
      </c>
      <c r="H609" s="76">
        <v>8</v>
      </c>
      <c r="I609" s="76" t="s">
        <v>50</v>
      </c>
    </row>
    <row r="610" spans="2:9" ht="15" customHeight="1" outlineLevel="1" x14ac:dyDescent="0.2">
      <c r="B610" s="44">
        <v>2016</v>
      </c>
      <c r="C610" s="71"/>
      <c r="D610" s="177">
        <v>199</v>
      </c>
      <c r="E610" s="177" t="s">
        <v>50</v>
      </c>
      <c r="F610" s="177">
        <v>191</v>
      </c>
      <c r="G610" s="177" t="s">
        <v>50</v>
      </c>
      <c r="H610" s="177">
        <v>8</v>
      </c>
      <c r="I610" s="177" t="s">
        <v>50</v>
      </c>
    </row>
    <row r="611" spans="2:9" ht="15" customHeight="1" outlineLevel="1" x14ac:dyDescent="0.2">
      <c r="B611" s="44">
        <v>2015</v>
      </c>
      <c r="C611" s="71"/>
      <c r="D611" s="177">
        <v>208</v>
      </c>
      <c r="E611" s="177" t="s">
        <v>50</v>
      </c>
      <c r="F611" s="177">
        <v>200</v>
      </c>
      <c r="G611" s="177" t="s">
        <v>50</v>
      </c>
      <c r="H611" s="177">
        <v>8</v>
      </c>
      <c r="I611" s="177" t="s">
        <v>50</v>
      </c>
    </row>
    <row r="612" spans="2:9" ht="15" customHeight="1" outlineLevel="1" x14ac:dyDescent="0.2">
      <c r="B612" s="228" t="s">
        <v>30</v>
      </c>
      <c r="C612" s="71"/>
      <c r="D612" s="76"/>
      <c r="E612" s="76"/>
      <c r="F612" s="76"/>
      <c r="G612" s="76"/>
      <c r="H612" s="76"/>
      <c r="I612" s="76"/>
    </row>
    <row r="613" spans="2:9" ht="15" customHeight="1" outlineLevel="1" x14ac:dyDescent="0.2">
      <c r="B613" s="75">
        <v>2020</v>
      </c>
      <c r="C613" s="71"/>
      <c r="D613" s="76">
        <v>50</v>
      </c>
      <c r="E613" s="180"/>
      <c r="F613" s="76">
        <v>47</v>
      </c>
      <c r="G613" s="180"/>
      <c r="H613" s="76">
        <v>3</v>
      </c>
      <c r="I613" s="76"/>
    </row>
    <row r="614" spans="2:9" ht="15" customHeight="1" outlineLevel="1" x14ac:dyDescent="0.2">
      <c r="B614" s="75">
        <v>2019</v>
      </c>
      <c r="C614" s="71"/>
      <c r="D614" s="180">
        <v>48</v>
      </c>
      <c r="E614" s="180"/>
      <c r="F614" s="180">
        <v>46</v>
      </c>
      <c r="G614" s="180"/>
      <c r="H614" s="180">
        <v>2</v>
      </c>
      <c r="I614" s="76"/>
    </row>
    <row r="615" spans="2:9" ht="15" customHeight="1" outlineLevel="1" x14ac:dyDescent="0.2">
      <c r="B615" s="75">
        <v>2018</v>
      </c>
      <c r="C615" s="71"/>
      <c r="D615" s="76">
        <v>41</v>
      </c>
      <c r="E615" s="76"/>
      <c r="F615" s="180">
        <v>39</v>
      </c>
      <c r="G615" s="76"/>
      <c r="H615" s="180">
        <v>2</v>
      </c>
      <c r="I615" s="76"/>
    </row>
    <row r="616" spans="2:9" ht="15" customHeight="1" outlineLevel="1" x14ac:dyDescent="0.2">
      <c r="B616" s="75">
        <v>2017</v>
      </c>
      <c r="C616" s="71"/>
      <c r="D616" s="76">
        <v>39</v>
      </c>
      <c r="E616" s="76" t="s">
        <v>50</v>
      </c>
      <c r="F616" s="76">
        <v>37</v>
      </c>
      <c r="G616" s="76" t="s">
        <v>50</v>
      </c>
      <c r="H616" s="76">
        <v>2</v>
      </c>
      <c r="I616" s="76" t="s">
        <v>50</v>
      </c>
    </row>
    <row r="617" spans="2:9" ht="15" customHeight="1" outlineLevel="1" x14ac:dyDescent="0.2">
      <c r="B617" s="44">
        <v>2016</v>
      </c>
      <c r="C617" s="71"/>
      <c r="D617" s="177">
        <v>34</v>
      </c>
      <c r="E617" s="177" t="s">
        <v>50</v>
      </c>
      <c r="F617" s="177">
        <v>32</v>
      </c>
      <c r="G617" s="177" t="s">
        <v>50</v>
      </c>
      <c r="H617" s="177">
        <v>2</v>
      </c>
      <c r="I617" s="177" t="s">
        <v>50</v>
      </c>
    </row>
    <row r="618" spans="2:9" ht="15" customHeight="1" outlineLevel="1" x14ac:dyDescent="0.2">
      <c r="B618" s="44">
        <v>2015</v>
      </c>
      <c r="C618" s="71"/>
      <c r="D618" s="177">
        <v>40</v>
      </c>
      <c r="E618" s="177" t="s">
        <v>50</v>
      </c>
      <c r="F618" s="177">
        <v>38</v>
      </c>
      <c r="G618" s="177" t="s">
        <v>50</v>
      </c>
      <c r="H618" s="177">
        <v>2</v>
      </c>
      <c r="I618" s="177" t="s">
        <v>50</v>
      </c>
    </row>
    <row r="619" spans="2:9" ht="15" customHeight="1" outlineLevel="1" x14ac:dyDescent="0.2">
      <c r="B619" s="228" t="s">
        <v>31</v>
      </c>
      <c r="C619" s="71"/>
      <c r="D619" s="76"/>
      <c r="E619" s="76"/>
      <c r="F619" s="76"/>
      <c r="G619" s="76"/>
      <c r="H619" s="76"/>
      <c r="I619" s="76"/>
    </row>
    <row r="620" spans="2:9" ht="15" customHeight="1" outlineLevel="1" x14ac:dyDescent="0.2">
      <c r="B620" s="75">
        <v>2020</v>
      </c>
      <c r="C620" s="71"/>
      <c r="D620" s="76">
        <v>139</v>
      </c>
      <c r="E620" s="180"/>
      <c r="F620" s="76">
        <v>119</v>
      </c>
      <c r="G620" s="180"/>
      <c r="H620" s="76">
        <v>20</v>
      </c>
      <c r="I620" s="76"/>
    </row>
    <row r="621" spans="2:9" ht="15" customHeight="1" outlineLevel="1" x14ac:dyDescent="0.2">
      <c r="B621" s="75">
        <v>2019</v>
      </c>
      <c r="C621" s="71"/>
      <c r="D621" s="180">
        <v>133</v>
      </c>
      <c r="E621" s="180"/>
      <c r="F621" s="180">
        <v>115</v>
      </c>
      <c r="G621" s="180"/>
      <c r="H621" s="180">
        <v>18</v>
      </c>
      <c r="I621" s="76"/>
    </row>
    <row r="622" spans="2:9" ht="15" customHeight="1" outlineLevel="1" x14ac:dyDescent="0.2">
      <c r="B622" s="75">
        <v>2018</v>
      </c>
      <c r="C622" s="71"/>
      <c r="D622" s="76">
        <v>124</v>
      </c>
      <c r="E622" s="76"/>
      <c r="F622" s="180">
        <v>111</v>
      </c>
      <c r="G622" s="76"/>
      <c r="H622" s="180">
        <v>13</v>
      </c>
      <c r="I622" s="76"/>
    </row>
    <row r="623" spans="2:9" ht="15" customHeight="1" outlineLevel="1" x14ac:dyDescent="0.2">
      <c r="B623" s="75">
        <v>2017</v>
      </c>
      <c r="C623" s="71"/>
      <c r="D623" s="76">
        <v>117</v>
      </c>
      <c r="E623" s="76" t="s">
        <v>50</v>
      </c>
      <c r="F623" s="76">
        <v>104</v>
      </c>
      <c r="G623" s="76" t="s">
        <v>50</v>
      </c>
      <c r="H623" s="76">
        <v>13</v>
      </c>
      <c r="I623" s="76" t="s">
        <v>50</v>
      </c>
    </row>
    <row r="624" spans="2:9" ht="15" customHeight="1" outlineLevel="1" x14ac:dyDescent="0.2">
      <c r="B624" s="44">
        <v>2016</v>
      </c>
      <c r="C624" s="71"/>
      <c r="D624" s="177">
        <v>103</v>
      </c>
      <c r="E624" s="177" t="s">
        <v>50</v>
      </c>
      <c r="F624" s="177">
        <v>92</v>
      </c>
      <c r="G624" s="177" t="s">
        <v>50</v>
      </c>
      <c r="H624" s="177">
        <v>11</v>
      </c>
      <c r="I624" s="177" t="s">
        <v>50</v>
      </c>
    </row>
    <row r="625" spans="2:9" ht="15" customHeight="1" outlineLevel="1" x14ac:dyDescent="0.2">
      <c r="B625" s="44">
        <v>2015</v>
      </c>
      <c r="C625" s="71"/>
      <c r="D625" s="177">
        <v>96</v>
      </c>
      <c r="E625" s="177" t="s">
        <v>50</v>
      </c>
      <c r="F625" s="177">
        <v>86</v>
      </c>
      <c r="G625" s="177" t="s">
        <v>50</v>
      </c>
      <c r="H625" s="177">
        <v>10</v>
      </c>
      <c r="I625" s="177" t="s">
        <v>50</v>
      </c>
    </row>
    <row r="626" spans="2:9" ht="15" customHeight="1" outlineLevel="1" x14ac:dyDescent="0.2">
      <c r="B626" s="228" t="s">
        <v>32</v>
      </c>
      <c r="C626" s="71"/>
      <c r="D626" s="76"/>
      <c r="E626" s="76"/>
      <c r="F626" s="76"/>
      <c r="G626" s="76"/>
      <c r="H626" s="76"/>
      <c r="I626" s="76"/>
    </row>
    <row r="627" spans="2:9" ht="15" customHeight="1" outlineLevel="1" x14ac:dyDescent="0.2">
      <c r="B627" s="75">
        <v>2020</v>
      </c>
      <c r="C627" s="71"/>
      <c r="D627" s="76">
        <v>46</v>
      </c>
      <c r="E627" s="180"/>
      <c r="F627" s="76">
        <v>31</v>
      </c>
      <c r="G627" s="180"/>
      <c r="H627" s="76">
        <v>15</v>
      </c>
      <c r="I627" s="76"/>
    </row>
    <row r="628" spans="2:9" ht="15" customHeight="1" outlineLevel="1" x14ac:dyDescent="0.2">
      <c r="B628" s="75">
        <v>2019</v>
      </c>
      <c r="C628" s="71"/>
      <c r="D628" s="180">
        <v>54</v>
      </c>
      <c r="E628" s="180"/>
      <c r="F628" s="180">
        <v>38</v>
      </c>
      <c r="G628" s="180"/>
      <c r="H628" s="180">
        <v>16</v>
      </c>
      <c r="I628" s="76"/>
    </row>
    <row r="629" spans="2:9" ht="15" customHeight="1" outlineLevel="1" x14ac:dyDescent="0.2">
      <c r="B629" s="75">
        <v>2018</v>
      </c>
      <c r="C629" s="71"/>
      <c r="D629" s="76">
        <v>48</v>
      </c>
      <c r="E629" s="76"/>
      <c r="F629" s="180">
        <v>36</v>
      </c>
      <c r="G629" s="76"/>
      <c r="H629" s="180">
        <v>12</v>
      </c>
      <c r="I629" s="76"/>
    </row>
    <row r="630" spans="2:9" ht="15" customHeight="1" outlineLevel="1" x14ac:dyDescent="0.2">
      <c r="B630" s="75">
        <v>2017</v>
      </c>
      <c r="C630" s="71"/>
      <c r="D630" s="76">
        <v>48</v>
      </c>
      <c r="E630" s="76" t="s">
        <v>50</v>
      </c>
      <c r="F630" s="76">
        <v>36</v>
      </c>
      <c r="G630" s="76" t="s">
        <v>50</v>
      </c>
      <c r="H630" s="76">
        <v>12</v>
      </c>
      <c r="I630" s="76" t="s">
        <v>50</v>
      </c>
    </row>
    <row r="631" spans="2:9" ht="15" customHeight="1" outlineLevel="1" x14ac:dyDescent="0.2">
      <c r="B631" s="44">
        <v>2016</v>
      </c>
      <c r="C631" s="71"/>
      <c r="D631" s="177">
        <v>46</v>
      </c>
      <c r="E631" s="177" t="s">
        <v>50</v>
      </c>
      <c r="F631" s="177">
        <v>35</v>
      </c>
      <c r="G631" s="177" t="s">
        <v>50</v>
      </c>
      <c r="H631" s="177">
        <v>11</v>
      </c>
      <c r="I631" s="177" t="s">
        <v>50</v>
      </c>
    </row>
    <row r="632" spans="2:9" ht="15" customHeight="1" outlineLevel="1" x14ac:dyDescent="0.2">
      <c r="B632" s="44">
        <v>2015</v>
      </c>
      <c r="C632" s="71"/>
      <c r="D632" s="177">
        <v>39</v>
      </c>
      <c r="E632" s="177" t="s">
        <v>50</v>
      </c>
      <c r="F632" s="177">
        <v>29</v>
      </c>
      <c r="G632" s="177" t="s">
        <v>50</v>
      </c>
      <c r="H632" s="177">
        <v>10</v>
      </c>
      <c r="I632" s="177" t="s">
        <v>50</v>
      </c>
    </row>
    <row r="633" spans="2:9" ht="15" customHeight="1" outlineLevel="1" x14ac:dyDescent="0.2">
      <c r="B633" s="228" t="s">
        <v>33</v>
      </c>
      <c r="C633" s="71"/>
      <c r="D633" s="76"/>
      <c r="E633" s="76"/>
      <c r="F633" s="76"/>
      <c r="G633" s="76"/>
      <c r="H633" s="76"/>
      <c r="I633" s="76"/>
    </row>
    <row r="634" spans="2:9" ht="15" customHeight="1" outlineLevel="1" x14ac:dyDescent="0.2">
      <c r="B634" s="75">
        <v>2020</v>
      </c>
      <c r="C634" s="71"/>
      <c r="D634" s="76">
        <v>92</v>
      </c>
      <c r="E634" s="180"/>
      <c r="F634" s="76">
        <v>85</v>
      </c>
      <c r="G634" s="180"/>
      <c r="H634" s="76">
        <v>7</v>
      </c>
      <c r="I634" s="76"/>
    </row>
    <row r="635" spans="2:9" ht="15" customHeight="1" outlineLevel="1" x14ac:dyDescent="0.2">
      <c r="B635" s="75">
        <v>2019</v>
      </c>
      <c r="C635" s="71"/>
      <c r="D635" s="180">
        <v>80</v>
      </c>
      <c r="E635" s="180"/>
      <c r="F635" s="180">
        <v>73</v>
      </c>
      <c r="G635" s="180"/>
      <c r="H635" s="180">
        <v>7</v>
      </c>
      <c r="I635" s="76"/>
    </row>
    <row r="636" spans="2:9" ht="15" customHeight="1" outlineLevel="1" x14ac:dyDescent="0.2">
      <c r="B636" s="75">
        <v>2018</v>
      </c>
      <c r="C636" s="71"/>
      <c r="D636" s="76">
        <v>71</v>
      </c>
      <c r="E636" s="76"/>
      <c r="F636" s="180">
        <v>65</v>
      </c>
      <c r="G636" s="76"/>
      <c r="H636" s="180">
        <v>6</v>
      </c>
      <c r="I636" s="76"/>
    </row>
    <row r="637" spans="2:9" ht="15" customHeight="1" outlineLevel="1" x14ac:dyDescent="0.2">
      <c r="B637" s="75">
        <v>2017</v>
      </c>
      <c r="C637" s="71"/>
      <c r="D637" s="76">
        <v>63</v>
      </c>
      <c r="E637" s="76" t="s">
        <v>50</v>
      </c>
      <c r="F637" s="76">
        <v>57</v>
      </c>
      <c r="G637" s="76" t="s">
        <v>50</v>
      </c>
      <c r="H637" s="76">
        <v>6</v>
      </c>
      <c r="I637" s="76" t="s">
        <v>50</v>
      </c>
    </row>
    <row r="638" spans="2:9" ht="15" customHeight="1" outlineLevel="1" x14ac:dyDescent="0.2">
      <c r="B638" s="44">
        <v>2016</v>
      </c>
      <c r="C638" s="71"/>
      <c r="D638" s="177">
        <v>60</v>
      </c>
      <c r="E638" s="177" t="s">
        <v>50</v>
      </c>
      <c r="F638" s="177">
        <v>54</v>
      </c>
      <c r="G638" s="177" t="s">
        <v>50</v>
      </c>
      <c r="H638" s="177">
        <v>6</v>
      </c>
      <c r="I638" s="177" t="s">
        <v>50</v>
      </c>
    </row>
    <row r="639" spans="2:9" ht="15" customHeight="1" outlineLevel="1" x14ac:dyDescent="0.2">
      <c r="B639" s="44">
        <v>2015</v>
      </c>
      <c r="C639" s="71"/>
      <c r="D639" s="177">
        <v>62</v>
      </c>
      <c r="E639" s="177" t="s">
        <v>50</v>
      </c>
      <c r="F639" s="177">
        <v>55</v>
      </c>
      <c r="G639" s="177" t="s">
        <v>50</v>
      </c>
      <c r="H639" s="177">
        <v>7</v>
      </c>
      <c r="I639" s="177" t="s">
        <v>50</v>
      </c>
    </row>
    <row r="640" spans="2:9" ht="15" customHeight="1" x14ac:dyDescent="0.2">
      <c r="B640" s="258" t="s">
        <v>205</v>
      </c>
      <c r="C640" s="173"/>
      <c r="D640" s="173"/>
      <c r="E640" s="76"/>
      <c r="F640" s="76"/>
      <c r="G640" s="76"/>
      <c r="H640" s="76"/>
      <c r="I640" s="76"/>
    </row>
    <row r="641" spans="1:14" ht="15" customHeight="1" x14ac:dyDescent="0.2">
      <c r="B641" s="75">
        <v>2020</v>
      </c>
      <c r="C641" s="173"/>
      <c r="D641" s="76">
        <v>1482</v>
      </c>
      <c r="E641" s="180"/>
      <c r="F641" s="76">
        <v>1245</v>
      </c>
      <c r="G641" s="180"/>
      <c r="H641" s="76">
        <v>237</v>
      </c>
      <c r="I641" s="76"/>
    </row>
    <row r="642" spans="1:14" ht="15" customHeight="1" x14ac:dyDescent="0.2">
      <c r="B642" s="75">
        <v>2019</v>
      </c>
      <c r="C642" s="71"/>
      <c r="D642" s="180">
        <v>1467</v>
      </c>
      <c r="E642" s="180"/>
      <c r="F642" s="180">
        <v>1249</v>
      </c>
      <c r="G642" s="180"/>
      <c r="H642" s="180">
        <v>218</v>
      </c>
      <c r="I642" s="76"/>
      <c r="L642" s="68"/>
      <c r="M642" s="68"/>
      <c r="N642" s="68"/>
    </row>
    <row r="643" spans="1:14" ht="15" customHeight="1" x14ac:dyDescent="0.2">
      <c r="B643" s="75">
        <v>2018</v>
      </c>
      <c r="C643" s="71"/>
      <c r="D643" s="76">
        <v>1408</v>
      </c>
      <c r="E643" s="76"/>
      <c r="F643" s="180">
        <v>1203</v>
      </c>
      <c r="G643" s="76"/>
      <c r="H643" s="180">
        <v>205</v>
      </c>
      <c r="I643" s="76"/>
      <c r="L643" s="68"/>
      <c r="M643" s="68"/>
      <c r="N643" s="68"/>
    </row>
    <row r="644" spans="1:14" ht="15" customHeight="1" x14ac:dyDescent="0.2">
      <c r="B644" s="75">
        <v>2017</v>
      </c>
      <c r="C644" s="71"/>
      <c r="D644" s="76">
        <v>1302</v>
      </c>
      <c r="E644" s="76" t="s">
        <v>50</v>
      </c>
      <c r="F644" s="76">
        <v>1105</v>
      </c>
      <c r="G644" s="76" t="s">
        <v>50</v>
      </c>
      <c r="H644" s="76">
        <v>197</v>
      </c>
      <c r="I644" s="76" t="s">
        <v>50</v>
      </c>
      <c r="L644" s="68"/>
      <c r="M644" s="68"/>
      <c r="N644" s="68"/>
    </row>
    <row r="645" spans="1:14" ht="15" customHeight="1" x14ac:dyDescent="0.2">
      <c r="B645" s="44">
        <v>2016</v>
      </c>
      <c r="C645" s="71"/>
      <c r="D645" s="177">
        <v>1244</v>
      </c>
      <c r="E645" s="177" t="s">
        <v>50</v>
      </c>
      <c r="F645" s="177">
        <v>1048</v>
      </c>
      <c r="G645" s="177" t="s">
        <v>50</v>
      </c>
      <c r="H645" s="177">
        <v>196</v>
      </c>
      <c r="I645" s="177" t="s">
        <v>50</v>
      </c>
    </row>
    <row r="646" spans="1:14" ht="15" customHeight="1" x14ac:dyDescent="0.2">
      <c r="B646" s="69">
        <v>2015</v>
      </c>
      <c r="C646" s="71"/>
      <c r="D646" s="177">
        <v>1160</v>
      </c>
      <c r="E646" s="177" t="s">
        <v>50</v>
      </c>
      <c r="F646" s="177">
        <v>972</v>
      </c>
      <c r="G646" s="177" t="s">
        <v>50</v>
      </c>
      <c r="H646" s="177">
        <v>188</v>
      </c>
      <c r="I646" s="177" t="s">
        <v>50</v>
      </c>
    </row>
    <row r="647" spans="1:14" s="68" customFormat="1" ht="15" customHeight="1" outlineLevel="1" x14ac:dyDescent="0.2">
      <c r="A647" s="11"/>
      <c r="B647" s="228" t="s">
        <v>17</v>
      </c>
      <c r="C647" s="71"/>
      <c r="D647" s="76"/>
      <c r="E647" s="76"/>
      <c r="F647" s="11"/>
      <c r="G647" s="76"/>
      <c r="H647" s="11"/>
      <c r="I647" s="76"/>
    </row>
    <row r="648" spans="1:14" s="68" customFormat="1" ht="15" customHeight="1" outlineLevel="1" x14ac:dyDescent="0.2">
      <c r="A648" s="11"/>
      <c r="B648" s="75">
        <v>2020</v>
      </c>
      <c r="C648" s="71"/>
      <c r="D648" s="76">
        <v>786</v>
      </c>
      <c r="E648" s="180"/>
      <c r="F648" s="76">
        <v>778</v>
      </c>
      <c r="G648" s="180"/>
      <c r="H648" s="76">
        <v>8</v>
      </c>
      <c r="I648" s="76"/>
    </row>
    <row r="649" spans="1:14" s="68" customFormat="1" ht="15" customHeight="1" outlineLevel="1" x14ac:dyDescent="0.2">
      <c r="A649" s="11"/>
      <c r="B649" s="75">
        <v>2019</v>
      </c>
      <c r="C649" s="71"/>
      <c r="D649" s="180">
        <v>790</v>
      </c>
      <c r="E649" s="180"/>
      <c r="F649" s="180">
        <v>781</v>
      </c>
      <c r="G649" s="180"/>
      <c r="H649" s="180">
        <v>9</v>
      </c>
      <c r="I649" s="76"/>
    </row>
    <row r="650" spans="1:14" s="68" customFormat="1" ht="15" customHeight="1" outlineLevel="1" x14ac:dyDescent="0.2">
      <c r="A650" s="11"/>
      <c r="B650" s="75">
        <v>2018</v>
      </c>
      <c r="C650" s="71"/>
      <c r="D650" s="76">
        <v>793</v>
      </c>
      <c r="E650" s="76"/>
      <c r="F650" s="180">
        <v>784</v>
      </c>
      <c r="G650" s="76"/>
      <c r="H650" s="180">
        <v>9</v>
      </c>
      <c r="I650" s="76"/>
    </row>
    <row r="651" spans="1:14" ht="15" customHeight="1" outlineLevel="1" x14ac:dyDescent="0.2">
      <c r="B651" s="75">
        <v>2017</v>
      </c>
      <c r="C651" s="71"/>
      <c r="D651" s="76">
        <v>760</v>
      </c>
      <c r="E651" s="76" t="s">
        <v>50</v>
      </c>
      <c r="F651" s="76">
        <v>752</v>
      </c>
      <c r="G651" s="76" t="s">
        <v>50</v>
      </c>
      <c r="H651" s="76">
        <v>8</v>
      </c>
      <c r="I651" s="76" t="s">
        <v>50</v>
      </c>
    </row>
    <row r="652" spans="1:14" ht="15" customHeight="1" outlineLevel="1" x14ac:dyDescent="0.2">
      <c r="B652" s="44">
        <v>2016</v>
      </c>
      <c r="C652" s="71"/>
      <c r="D652" s="177">
        <v>746</v>
      </c>
      <c r="E652" s="177" t="s">
        <v>50</v>
      </c>
      <c r="F652" s="177">
        <v>737</v>
      </c>
      <c r="G652" s="177" t="s">
        <v>50</v>
      </c>
      <c r="H652" s="177">
        <v>9</v>
      </c>
      <c r="I652" s="177" t="s">
        <v>50</v>
      </c>
    </row>
    <row r="653" spans="1:14" ht="15" customHeight="1" outlineLevel="1" x14ac:dyDescent="0.2">
      <c r="B653" s="44">
        <v>2015</v>
      </c>
      <c r="C653" s="71"/>
      <c r="D653" s="177">
        <v>716</v>
      </c>
      <c r="E653" s="177" t="s">
        <v>50</v>
      </c>
      <c r="F653" s="177">
        <v>707</v>
      </c>
      <c r="G653" s="177" t="s">
        <v>50</v>
      </c>
      <c r="H653" s="177">
        <v>9</v>
      </c>
      <c r="I653" s="177" t="s">
        <v>50</v>
      </c>
    </row>
    <row r="654" spans="1:14" ht="15" customHeight="1" outlineLevel="1" x14ac:dyDescent="0.2">
      <c r="B654" s="228" t="s">
        <v>18</v>
      </c>
      <c r="C654" s="71"/>
      <c r="D654" s="76"/>
      <c r="E654" s="76"/>
      <c r="F654" s="76"/>
      <c r="G654" s="76"/>
      <c r="H654" s="76"/>
      <c r="I654" s="76"/>
    </row>
    <row r="655" spans="1:14" ht="15" customHeight="1" outlineLevel="1" x14ac:dyDescent="0.2">
      <c r="B655" s="75">
        <v>2020</v>
      </c>
      <c r="C655" s="71"/>
      <c r="D655" s="76">
        <v>0</v>
      </c>
      <c r="E655" s="180"/>
      <c r="F655" s="76">
        <v>0</v>
      </c>
      <c r="G655" s="180"/>
      <c r="H655" s="76">
        <v>0</v>
      </c>
      <c r="I655" s="76"/>
    </row>
    <row r="656" spans="1:14" ht="15" customHeight="1" outlineLevel="1" x14ac:dyDescent="0.2">
      <c r="B656" s="75">
        <v>2019</v>
      </c>
      <c r="C656" s="71"/>
      <c r="D656" s="76">
        <v>0</v>
      </c>
      <c r="E656" s="76"/>
      <c r="F656" s="76">
        <v>0</v>
      </c>
      <c r="G656" s="76"/>
      <c r="H656" s="76">
        <v>0</v>
      </c>
      <c r="I656" s="76"/>
    </row>
    <row r="657" spans="2:9" ht="15" customHeight="1" outlineLevel="1" x14ac:dyDescent="0.2">
      <c r="B657" s="75">
        <v>2018</v>
      </c>
      <c r="C657" s="71"/>
      <c r="D657" s="76">
        <v>0</v>
      </c>
      <c r="E657" s="76"/>
      <c r="F657" s="76">
        <v>0</v>
      </c>
      <c r="G657" s="76"/>
      <c r="H657" s="76">
        <v>0</v>
      </c>
      <c r="I657" s="76"/>
    </row>
    <row r="658" spans="2:9" ht="15" customHeight="1" outlineLevel="1" x14ac:dyDescent="0.2">
      <c r="B658" s="75">
        <v>2017</v>
      </c>
      <c r="C658" s="71"/>
      <c r="D658" s="76">
        <v>0</v>
      </c>
      <c r="E658" s="76" t="s">
        <v>50</v>
      </c>
      <c r="F658" s="76">
        <v>0</v>
      </c>
      <c r="G658" s="76" t="s">
        <v>50</v>
      </c>
      <c r="H658" s="76">
        <v>0</v>
      </c>
      <c r="I658" s="76" t="s">
        <v>50</v>
      </c>
    </row>
    <row r="659" spans="2:9" ht="15" customHeight="1" outlineLevel="1" x14ac:dyDescent="0.2">
      <c r="B659" s="44">
        <v>2016</v>
      </c>
      <c r="C659" s="71"/>
      <c r="D659" s="177">
        <v>1</v>
      </c>
      <c r="E659" s="177" t="s">
        <v>50</v>
      </c>
      <c r="F659" s="54">
        <v>0</v>
      </c>
      <c r="G659" s="177" t="s">
        <v>50</v>
      </c>
      <c r="H659" s="76">
        <v>1</v>
      </c>
      <c r="I659" s="177" t="s">
        <v>50</v>
      </c>
    </row>
    <row r="660" spans="2:9" ht="15" customHeight="1" outlineLevel="1" x14ac:dyDescent="0.2">
      <c r="B660" s="44">
        <v>2015</v>
      </c>
      <c r="C660" s="71"/>
      <c r="D660" s="177">
        <v>1</v>
      </c>
      <c r="E660" s="177" t="s">
        <v>50</v>
      </c>
      <c r="F660" s="76">
        <v>0</v>
      </c>
      <c r="G660" s="177" t="s">
        <v>50</v>
      </c>
      <c r="H660" s="76">
        <v>1</v>
      </c>
      <c r="I660" s="177" t="s">
        <v>50</v>
      </c>
    </row>
    <row r="661" spans="2:9" ht="15" customHeight="1" outlineLevel="1" x14ac:dyDescent="0.2">
      <c r="B661" s="228" t="s">
        <v>19</v>
      </c>
      <c r="C661" s="71"/>
      <c r="D661" s="76"/>
      <c r="E661" s="76"/>
      <c r="F661" s="76"/>
      <c r="G661" s="76"/>
      <c r="H661" s="76"/>
      <c r="I661" s="76"/>
    </row>
    <row r="662" spans="2:9" ht="15" customHeight="1" outlineLevel="1" x14ac:dyDescent="0.2">
      <c r="B662" s="75">
        <v>2020</v>
      </c>
      <c r="C662" s="71"/>
      <c r="D662" s="76">
        <v>30</v>
      </c>
      <c r="E662" s="180"/>
      <c r="F662" s="76">
        <v>12</v>
      </c>
      <c r="G662" s="180"/>
      <c r="H662" s="76">
        <v>18</v>
      </c>
      <c r="I662" s="76"/>
    </row>
    <row r="663" spans="2:9" ht="15" customHeight="1" outlineLevel="1" x14ac:dyDescent="0.2">
      <c r="B663" s="75">
        <v>2019</v>
      </c>
      <c r="C663" s="71"/>
      <c r="D663" s="180">
        <v>29</v>
      </c>
      <c r="E663" s="180"/>
      <c r="F663" s="180">
        <v>12</v>
      </c>
      <c r="G663" s="180"/>
      <c r="H663" s="180">
        <v>17</v>
      </c>
      <c r="I663" s="76"/>
    </row>
    <row r="664" spans="2:9" ht="15" customHeight="1" outlineLevel="1" x14ac:dyDescent="0.2">
      <c r="B664" s="75">
        <v>2018</v>
      </c>
      <c r="C664" s="71"/>
      <c r="D664" s="76">
        <v>24</v>
      </c>
      <c r="E664" s="76"/>
      <c r="F664" s="180">
        <v>9</v>
      </c>
      <c r="G664" s="76"/>
      <c r="H664" s="180">
        <v>15</v>
      </c>
      <c r="I664" s="76"/>
    </row>
    <row r="665" spans="2:9" ht="15" customHeight="1" outlineLevel="1" x14ac:dyDescent="0.2">
      <c r="B665" s="75">
        <v>2017</v>
      </c>
      <c r="C665" s="71"/>
      <c r="D665" s="76">
        <v>23</v>
      </c>
      <c r="E665" s="76" t="s">
        <v>50</v>
      </c>
      <c r="F665" s="76">
        <v>8</v>
      </c>
      <c r="G665" s="76" t="s">
        <v>50</v>
      </c>
      <c r="H665" s="76">
        <v>15</v>
      </c>
      <c r="I665" s="76" t="s">
        <v>50</v>
      </c>
    </row>
    <row r="666" spans="2:9" ht="15" customHeight="1" outlineLevel="1" x14ac:dyDescent="0.2">
      <c r="B666" s="44">
        <v>2016</v>
      </c>
      <c r="C666" s="71"/>
      <c r="D666" s="177">
        <v>24</v>
      </c>
      <c r="E666" s="177" t="s">
        <v>50</v>
      </c>
      <c r="F666" s="177">
        <v>8</v>
      </c>
      <c r="G666" s="177" t="s">
        <v>50</v>
      </c>
      <c r="H666" s="177">
        <v>16</v>
      </c>
      <c r="I666" s="177" t="s">
        <v>50</v>
      </c>
    </row>
    <row r="667" spans="2:9" ht="15" customHeight="1" outlineLevel="1" x14ac:dyDescent="0.2">
      <c r="B667" s="44">
        <v>2015</v>
      </c>
      <c r="C667" s="71"/>
      <c r="D667" s="177">
        <v>23</v>
      </c>
      <c r="E667" s="177" t="s">
        <v>50</v>
      </c>
      <c r="F667" s="177">
        <v>7</v>
      </c>
      <c r="G667" s="177" t="s">
        <v>50</v>
      </c>
      <c r="H667" s="177">
        <v>16</v>
      </c>
      <c r="I667" s="177" t="s">
        <v>50</v>
      </c>
    </row>
    <row r="668" spans="2:9" ht="15" customHeight="1" outlineLevel="1" x14ac:dyDescent="0.2">
      <c r="B668" s="228" t="s">
        <v>20</v>
      </c>
      <c r="C668" s="71"/>
      <c r="D668" s="76"/>
      <c r="E668" s="76"/>
      <c r="F668" s="76"/>
      <c r="G668" s="76"/>
      <c r="H668" s="76"/>
      <c r="I668" s="76"/>
    </row>
    <row r="669" spans="2:9" ht="15" customHeight="1" outlineLevel="1" x14ac:dyDescent="0.2">
      <c r="B669" s="75">
        <v>2020</v>
      </c>
      <c r="C669" s="71"/>
      <c r="D669" s="76">
        <v>7</v>
      </c>
      <c r="E669" s="180"/>
      <c r="F669" s="76">
        <v>6</v>
      </c>
      <c r="G669" s="180"/>
      <c r="H669" s="76">
        <v>1</v>
      </c>
      <c r="I669" s="76"/>
    </row>
    <row r="670" spans="2:9" ht="15" customHeight="1" outlineLevel="1" x14ac:dyDescent="0.2">
      <c r="B670" s="75">
        <v>2019</v>
      </c>
      <c r="C670" s="71"/>
      <c r="D670" s="180">
        <v>8</v>
      </c>
      <c r="E670" s="180"/>
      <c r="F670" s="180">
        <v>7</v>
      </c>
      <c r="G670" s="180"/>
      <c r="H670" s="180">
        <v>1</v>
      </c>
      <c r="I670" s="76"/>
    </row>
    <row r="671" spans="2:9" ht="15" customHeight="1" outlineLevel="1" x14ac:dyDescent="0.2">
      <c r="B671" s="75">
        <v>2018</v>
      </c>
      <c r="C671" s="71"/>
      <c r="D671" s="76">
        <v>8</v>
      </c>
      <c r="E671" s="76"/>
      <c r="F671" s="180">
        <v>7</v>
      </c>
      <c r="G671" s="76"/>
      <c r="H671" s="180">
        <v>1</v>
      </c>
      <c r="I671" s="76"/>
    </row>
    <row r="672" spans="2:9" ht="15" customHeight="1" outlineLevel="1" x14ac:dyDescent="0.2">
      <c r="B672" s="75">
        <v>2017</v>
      </c>
      <c r="C672" s="71"/>
      <c r="D672" s="76">
        <v>6</v>
      </c>
      <c r="E672" s="76" t="s">
        <v>50</v>
      </c>
      <c r="F672" s="76">
        <v>6</v>
      </c>
      <c r="G672" s="76" t="s">
        <v>50</v>
      </c>
      <c r="H672" s="76">
        <v>0</v>
      </c>
      <c r="I672" s="76" t="s">
        <v>50</v>
      </c>
    </row>
    <row r="673" spans="2:9" ht="15" customHeight="1" outlineLevel="1" x14ac:dyDescent="0.2">
      <c r="B673" s="44">
        <v>2016</v>
      </c>
      <c r="C673" s="71"/>
      <c r="D673" s="177">
        <v>7</v>
      </c>
      <c r="E673" s="177" t="s">
        <v>50</v>
      </c>
      <c r="F673" s="179">
        <v>7</v>
      </c>
      <c r="G673" s="177" t="s">
        <v>50</v>
      </c>
      <c r="H673" s="76">
        <v>0</v>
      </c>
      <c r="I673" s="177" t="s">
        <v>50</v>
      </c>
    </row>
    <row r="674" spans="2:9" ht="15" customHeight="1" outlineLevel="1" x14ac:dyDescent="0.2">
      <c r="B674" s="44">
        <v>2015</v>
      </c>
      <c r="C674" s="71"/>
      <c r="D674" s="76">
        <v>0</v>
      </c>
      <c r="E674" s="76" t="s">
        <v>50</v>
      </c>
      <c r="F674" s="76">
        <v>0</v>
      </c>
      <c r="G674" s="76" t="s">
        <v>50</v>
      </c>
      <c r="H674" s="76">
        <v>0</v>
      </c>
      <c r="I674" s="76" t="s">
        <v>50</v>
      </c>
    </row>
    <row r="675" spans="2:9" ht="15" customHeight="1" outlineLevel="1" x14ac:dyDescent="0.2">
      <c r="B675" s="228" t="s">
        <v>21</v>
      </c>
      <c r="C675" s="71"/>
      <c r="D675" s="76"/>
      <c r="E675" s="76"/>
      <c r="F675" s="76"/>
      <c r="G675" s="76"/>
      <c r="H675" s="76"/>
      <c r="I675" s="76"/>
    </row>
    <row r="676" spans="2:9" ht="15" customHeight="1" outlineLevel="1" x14ac:dyDescent="0.2">
      <c r="B676" s="75">
        <v>2020</v>
      </c>
      <c r="C676" s="71"/>
      <c r="D676" s="76">
        <v>0</v>
      </c>
      <c r="E676" s="180"/>
      <c r="F676" s="76">
        <v>0</v>
      </c>
      <c r="G676" s="180"/>
      <c r="H676" s="76">
        <v>0</v>
      </c>
      <c r="I676" s="76"/>
    </row>
    <row r="677" spans="2:9" ht="15" customHeight="1" outlineLevel="1" x14ac:dyDescent="0.2">
      <c r="B677" s="75">
        <v>2019</v>
      </c>
      <c r="C677" s="71"/>
      <c r="D677" s="76">
        <v>0</v>
      </c>
      <c r="E677" s="76"/>
      <c r="F677" s="76">
        <v>0</v>
      </c>
      <c r="G677" s="76"/>
      <c r="H677" s="76">
        <v>0</v>
      </c>
      <c r="I677" s="76"/>
    </row>
    <row r="678" spans="2:9" ht="15" customHeight="1" outlineLevel="1" x14ac:dyDescent="0.2">
      <c r="B678" s="75">
        <v>2018</v>
      </c>
      <c r="C678" s="71"/>
      <c r="D678" s="76">
        <v>0</v>
      </c>
      <c r="E678" s="76"/>
      <c r="F678" s="76">
        <v>0</v>
      </c>
      <c r="G678" s="76"/>
      <c r="H678" s="76">
        <v>0</v>
      </c>
      <c r="I678" s="76"/>
    </row>
    <row r="679" spans="2:9" ht="15" customHeight="1" outlineLevel="1" x14ac:dyDescent="0.2">
      <c r="B679" s="75">
        <v>2017</v>
      </c>
      <c r="C679" s="71"/>
      <c r="D679" s="76">
        <v>1</v>
      </c>
      <c r="E679" s="76" t="s">
        <v>50</v>
      </c>
      <c r="F679" s="76">
        <v>0</v>
      </c>
      <c r="G679" s="76" t="s">
        <v>50</v>
      </c>
      <c r="H679" s="76">
        <v>1</v>
      </c>
      <c r="I679" s="76" t="s">
        <v>50</v>
      </c>
    </row>
    <row r="680" spans="2:9" ht="15" customHeight="1" outlineLevel="1" x14ac:dyDescent="0.2">
      <c r="B680" s="44">
        <v>2016</v>
      </c>
      <c r="C680" s="71"/>
      <c r="D680" s="177">
        <v>1</v>
      </c>
      <c r="E680" s="177" t="s">
        <v>50</v>
      </c>
      <c r="F680" s="76">
        <v>0</v>
      </c>
      <c r="G680" s="177" t="s">
        <v>50</v>
      </c>
      <c r="H680" s="76">
        <v>1</v>
      </c>
      <c r="I680" s="177" t="s">
        <v>50</v>
      </c>
    </row>
    <row r="681" spans="2:9" ht="15" customHeight="1" outlineLevel="1" x14ac:dyDescent="0.2">
      <c r="B681" s="44">
        <v>2015</v>
      </c>
      <c r="C681" s="71"/>
      <c r="D681" s="76">
        <v>0</v>
      </c>
      <c r="E681" s="76" t="s">
        <v>50</v>
      </c>
      <c r="F681" s="76">
        <v>0</v>
      </c>
      <c r="G681" s="76" t="s">
        <v>50</v>
      </c>
      <c r="H681" s="76">
        <v>0</v>
      </c>
      <c r="I681" s="76" t="s">
        <v>50</v>
      </c>
    </row>
    <row r="682" spans="2:9" ht="15" customHeight="1" outlineLevel="1" x14ac:dyDescent="0.2">
      <c r="B682" s="228" t="s">
        <v>22</v>
      </c>
      <c r="C682" s="71"/>
      <c r="D682" s="76"/>
      <c r="E682" s="76"/>
      <c r="F682" s="76"/>
      <c r="G682" s="76"/>
      <c r="H682" s="76"/>
      <c r="I682" s="76"/>
    </row>
    <row r="683" spans="2:9" ht="15" customHeight="1" outlineLevel="1" x14ac:dyDescent="0.2">
      <c r="B683" s="75">
        <v>2020</v>
      </c>
      <c r="C683" s="71"/>
      <c r="D683" s="76">
        <v>70</v>
      </c>
      <c r="E683" s="180"/>
      <c r="F683" s="76">
        <v>29</v>
      </c>
      <c r="G683" s="180"/>
      <c r="H683" s="76">
        <v>41</v>
      </c>
      <c r="I683" s="76"/>
    </row>
    <row r="684" spans="2:9" ht="15" customHeight="1" outlineLevel="1" x14ac:dyDescent="0.2">
      <c r="B684" s="75">
        <v>2019</v>
      </c>
      <c r="C684" s="71"/>
      <c r="D684" s="180">
        <v>68</v>
      </c>
      <c r="E684" s="180"/>
      <c r="F684" s="180">
        <v>29</v>
      </c>
      <c r="G684" s="180"/>
      <c r="H684" s="180">
        <v>39</v>
      </c>
      <c r="I684" s="76"/>
    </row>
    <row r="685" spans="2:9" ht="15" customHeight="1" outlineLevel="1" x14ac:dyDescent="0.2">
      <c r="B685" s="75">
        <v>2018</v>
      </c>
      <c r="C685" s="71"/>
      <c r="D685" s="76">
        <v>65</v>
      </c>
      <c r="E685" s="76"/>
      <c r="F685" s="180">
        <v>28</v>
      </c>
      <c r="G685" s="76"/>
      <c r="H685" s="180">
        <v>37</v>
      </c>
      <c r="I685" s="76"/>
    </row>
    <row r="686" spans="2:9" ht="15" customHeight="1" outlineLevel="1" x14ac:dyDescent="0.2">
      <c r="B686" s="75">
        <v>2017</v>
      </c>
      <c r="C686" s="71"/>
      <c r="D686" s="76">
        <v>53</v>
      </c>
      <c r="E686" s="76" t="s">
        <v>50</v>
      </c>
      <c r="F686" s="76">
        <v>20</v>
      </c>
      <c r="G686" s="76" t="s">
        <v>50</v>
      </c>
      <c r="H686" s="76">
        <v>33</v>
      </c>
      <c r="I686" s="76" t="s">
        <v>50</v>
      </c>
    </row>
    <row r="687" spans="2:9" ht="15" customHeight="1" outlineLevel="1" x14ac:dyDescent="0.2">
      <c r="B687" s="44">
        <v>2016</v>
      </c>
      <c r="C687" s="71"/>
      <c r="D687" s="177">
        <v>51</v>
      </c>
      <c r="E687" s="177" t="s">
        <v>50</v>
      </c>
      <c r="F687" s="177">
        <v>17</v>
      </c>
      <c r="G687" s="177" t="s">
        <v>50</v>
      </c>
      <c r="H687" s="177">
        <v>34</v>
      </c>
      <c r="I687" s="177" t="s">
        <v>50</v>
      </c>
    </row>
    <row r="688" spans="2:9" ht="15" customHeight="1" outlineLevel="1" x14ac:dyDescent="0.2">
      <c r="B688" s="44">
        <v>2015</v>
      </c>
      <c r="C688" s="71"/>
      <c r="D688" s="177">
        <v>48</v>
      </c>
      <c r="E688" s="177" t="s">
        <v>50</v>
      </c>
      <c r="F688" s="177">
        <v>13</v>
      </c>
      <c r="G688" s="177" t="s">
        <v>50</v>
      </c>
      <c r="H688" s="177">
        <v>35</v>
      </c>
      <c r="I688" s="177" t="s">
        <v>50</v>
      </c>
    </row>
    <row r="689" spans="2:9" ht="15" customHeight="1" outlineLevel="1" x14ac:dyDescent="0.2">
      <c r="B689" s="228" t="s">
        <v>23</v>
      </c>
      <c r="C689" s="71"/>
      <c r="D689" s="76"/>
      <c r="E689" s="76"/>
      <c r="F689" s="76"/>
      <c r="G689" s="76"/>
      <c r="H689" s="76"/>
      <c r="I689" s="76"/>
    </row>
    <row r="690" spans="2:9" ht="15" customHeight="1" outlineLevel="1" x14ac:dyDescent="0.2">
      <c r="B690" s="75">
        <v>2020</v>
      </c>
      <c r="C690" s="71"/>
      <c r="D690" s="76">
        <v>125</v>
      </c>
      <c r="E690" s="180"/>
      <c r="F690" s="76">
        <v>74</v>
      </c>
      <c r="G690" s="180"/>
      <c r="H690" s="76">
        <v>51</v>
      </c>
      <c r="I690" s="76"/>
    </row>
    <row r="691" spans="2:9" ht="15" customHeight="1" outlineLevel="1" x14ac:dyDescent="0.2">
      <c r="B691" s="75">
        <v>2019</v>
      </c>
      <c r="C691" s="71"/>
      <c r="D691" s="180">
        <v>125</v>
      </c>
      <c r="E691" s="180"/>
      <c r="F691" s="180">
        <v>77</v>
      </c>
      <c r="G691" s="180"/>
      <c r="H691" s="180">
        <v>48</v>
      </c>
      <c r="I691" s="76"/>
    </row>
    <row r="692" spans="2:9" ht="15" customHeight="1" outlineLevel="1" x14ac:dyDescent="0.2">
      <c r="B692" s="75">
        <v>2018</v>
      </c>
      <c r="C692" s="71"/>
      <c r="D692" s="76">
        <v>111</v>
      </c>
      <c r="E692" s="76"/>
      <c r="F692" s="180">
        <v>68</v>
      </c>
      <c r="G692" s="76"/>
      <c r="H692" s="180">
        <v>43</v>
      </c>
      <c r="I692" s="76"/>
    </row>
    <row r="693" spans="2:9" ht="15" customHeight="1" outlineLevel="1" x14ac:dyDescent="0.2">
      <c r="B693" s="75">
        <v>2017</v>
      </c>
      <c r="C693" s="71"/>
      <c r="D693" s="76">
        <v>104</v>
      </c>
      <c r="E693" s="76" t="s">
        <v>50</v>
      </c>
      <c r="F693" s="76">
        <v>62</v>
      </c>
      <c r="G693" s="76" t="s">
        <v>50</v>
      </c>
      <c r="H693" s="76">
        <v>42</v>
      </c>
      <c r="I693" s="76" t="s">
        <v>50</v>
      </c>
    </row>
    <row r="694" spans="2:9" ht="15" customHeight="1" outlineLevel="1" x14ac:dyDescent="0.2">
      <c r="B694" s="44">
        <v>2016</v>
      </c>
      <c r="C694" s="71"/>
      <c r="D694" s="177">
        <v>103</v>
      </c>
      <c r="E694" s="177" t="s">
        <v>50</v>
      </c>
      <c r="F694" s="177">
        <v>58</v>
      </c>
      <c r="G694" s="177" t="s">
        <v>50</v>
      </c>
      <c r="H694" s="177">
        <v>45</v>
      </c>
      <c r="I694" s="177" t="s">
        <v>50</v>
      </c>
    </row>
    <row r="695" spans="2:9" ht="15" customHeight="1" outlineLevel="1" x14ac:dyDescent="0.2">
      <c r="B695" s="44">
        <v>2015</v>
      </c>
      <c r="C695" s="71"/>
      <c r="D695" s="177">
        <v>102</v>
      </c>
      <c r="E695" s="177" t="s">
        <v>50</v>
      </c>
      <c r="F695" s="177">
        <v>57</v>
      </c>
      <c r="G695" s="177" t="s">
        <v>50</v>
      </c>
      <c r="H695" s="177">
        <v>45</v>
      </c>
      <c r="I695" s="177" t="s">
        <v>50</v>
      </c>
    </row>
    <row r="696" spans="2:9" ht="15" customHeight="1" outlineLevel="1" x14ac:dyDescent="0.2">
      <c r="B696" s="228" t="s">
        <v>24</v>
      </c>
      <c r="C696" s="71"/>
      <c r="D696" s="76"/>
      <c r="E696" s="76"/>
      <c r="F696" s="76"/>
      <c r="G696" s="76"/>
      <c r="H696" s="76"/>
      <c r="I696" s="76"/>
    </row>
    <row r="697" spans="2:9" ht="15" customHeight="1" outlineLevel="1" x14ac:dyDescent="0.2">
      <c r="B697" s="75">
        <v>2020</v>
      </c>
      <c r="C697" s="71"/>
      <c r="D697" s="76">
        <v>29</v>
      </c>
      <c r="E697" s="180"/>
      <c r="F697" s="76">
        <v>14</v>
      </c>
      <c r="G697" s="180"/>
      <c r="H697" s="76">
        <v>15</v>
      </c>
      <c r="I697" s="76"/>
    </row>
    <row r="698" spans="2:9" ht="15" customHeight="1" outlineLevel="1" x14ac:dyDescent="0.2">
      <c r="B698" s="75">
        <v>2019</v>
      </c>
      <c r="C698" s="71"/>
      <c r="D698" s="180">
        <v>29</v>
      </c>
      <c r="E698" s="180"/>
      <c r="F698" s="180">
        <v>14</v>
      </c>
      <c r="G698" s="180"/>
      <c r="H698" s="180">
        <v>15</v>
      </c>
      <c r="I698" s="76"/>
    </row>
    <row r="699" spans="2:9" ht="15" customHeight="1" outlineLevel="1" x14ac:dyDescent="0.2">
      <c r="B699" s="75">
        <v>2018</v>
      </c>
      <c r="C699" s="71"/>
      <c r="D699" s="76">
        <v>30</v>
      </c>
      <c r="E699" s="76"/>
      <c r="F699" s="180">
        <v>14</v>
      </c>
      <c r="G699" s="76"/>
      <c r="H699" s="180">
        <v>16</v>
      </c>
      <c r="I699" s="76"/>
    </row>
    <row r="700" spans="2:9" ht="15" customHeight="1" outlineLevel="1" x14ac:dyDescent="0.2">
      <c r="B700" s="75">
        <v>2017</v>
      </c>
      <c r="C700" s="71"/>
      <c r="D700" s="76">
        <v>29</v>
      </c>
      <c r="E700" s="76" t="s">
        <v>50</v>
      </c>
      <c r="F700" s="76">
        <v>13</v>
      </c>
      <c r="G700" s="76" t="s">
        <v>50</v>
      </c>
      <c r="H700" s="76">
        <v>16</v>
      </c>
      <c r="I700" s="76" t="s">
        <v>50</v>
      </c>
    </row>
    <row r="701" spans="2:9" ht="15" customHeight="1" outlineLevel="1" x14ac:dyDescent="0.2">
      <c r="B701" s="44">
        <v>2016</v>
      </c>
      <c r="C701" s="71"/>
      <c r="D701" s="177">
        <v>26</v>
      </c>
      <c r="E701" s="177" t="s">
        <v>50</v>
      </c>
      <c r="F701" s="177">
        <v>12</v>
      </c>
      <c r="G701" s="177" t="s">
        <v>50</v>
      </c>
      <c r="H701" s="177">
        <v>14</v>
      </c>
      <c r="I701" s="177" t="s">
        <v>50</v>
      </c>
    </row>
    <row r="702" spans="2:9" ht="15" customHeight="1" outlineLevel="1" x14ac:dyDescent="0.2">
      <c r="B702" s="44">
        <v>2015</v>
      </c>
      <c r="C702" s="71"/>
      <c r="D702" s="177">
        <v>26</v>
      </c>
      <c r="E702" s="177" t="s">
        <v>50</v>
      </c>
      <c r="F702" s="177">
        <v>12</v>
      </c>
      <c r="G702" s="177" t="s">
        <v>50</v>
      </c>
      <c r="H702" s="177">
        <v>14</v>
      </c>
      <c r="I702" s="177" t="s">
        <v>50</v>
      </c>
    </row>
    <row r="703" spans="2:9" ht="15" customHeight="1" outlineLevel="1" x14ac:dyDescent="0.2">
      <c r="B703" s="228" t="s">
        <v>25</v>
      </c>
      <c r="C703" s="71"/>
      <c r="D703" s="76"/>
      <c r="E703" s="76"/>
      <c r="F703" s="76"/>
      <c r="G703" s="76"/>
      <c r="H703" s="76"/>
      <c r="I703" s="76"/>
    </row>
    <row r="704" spans="2:9" ht="15" customHeight="1" outlineLevel="1" x14ac:dyDescent="0.2">
      <c r="B704" s="75">
        <v>2020</v>
      </c>
      <c r="C704" s="71"/>
      <c r="D704" s="76">
        <v>156</v>
      </c>
      <c r="E704" s="180"/>
      <c r="F704" s="76">
        <v>106</v>
      </c>
      <c r="G704" s="180"/>
      <c r="H704" s="76">
        <v>50</v>
      </c>
      <c r="I704" s="76"/>
    </row>
    <row r="705" spans="2:9" ht="15" customHeight="1" outlineLevel="1" x14ac:dyDescent="0.2">
      <c r="B705" s="75">
        <v>2019</v>
      </c>
      <c r="C705" s="71"/>
      <c r="D705" s="180">
        <v>152</v>
      </c>
      <c r="E705" s="180"/>
      <c r="F705" s="180">
        <v>106</v>
      </c>
      <c r="G705" s="180"/>
      <c r="H705" s="180">
        <v>46</v>
      </c>
      <c r="I705" s="76"/>
    </row>
    <row r="706" spans="2:9" ht="15" customHeight="1" outlineLevel="1" x14ac:dyDescent="0.2">
      <c r="B706" s="75">
        <v>2018</v>
      </c>
      <c r="C706" s="71"/>
      <c r="D706" s="76">
        <v>140</v>
      </c>
      <c r="E706" s="76"/>
      <c r="F706" s="180">
        <v>99</v>
      </c>
      <c r="G706" s="76"/>
      <c r="H706" s="180">
        <v>41</v>
      </c>
      <c r="I706" s="76"/>
    </row>
    <row r="707" spans="2:9" ht="15" customHeight="1" outlineLevel="1" x14ac:dyDescent="0.2">
      <c r="B707" s="75">
        <v>2017</v>
      </c>
      <c r="C707" s="71"/>
      <c r="D707" s="76">
        <v>115</v>
      </c>
      <c r="E707" s="76" t="s">
        <v>50</v>
      </c>
      <c r="F707" s="76">
        <v>75</v>
      </c>
      <c r="G707" s="76" t="s">
        <v>50</v>
      </c>
      <c r="H707" s="76">
        <v>40</v>
      </c>
      <c r="I707" s="76" t="s">
        <v>50</v>
      </c>
    </row>
    <row r="708" spans="2:9" ht="15" customHeight="1" outlineLevel="1" x14ac:dyDescent="0.2">
      <c r="B708" s="44">
        <v>2016</v>
      </c>
      <c r="C708" s="71"/>
      <c r="D708" s="177">
        <v>100</v>
      </c>
      <c r="E708" s="177" t="s">
        <v>50</v>
      </c>
      <c r="F708" s="177">
        <v>64</v>
      </c>
      <c r="G708" s="177" t="s">
        <v>50</v>
      </c>
      <c r="H708" s="177">
        <v>36</v>
      </c>
      <c r="I708" s="177" t="s">
        <v>50</v>
      </c>
    </row>
    <row r="709" spans="2:9" ht="15" customHeight="1" outlineLevel="1" x14ac:dyDescent="0.2">
      <c r="B709" s="44">
        <v>2015</v>
      </c>
      <c r="C709" s="71"/>
      <c r="D709" s="177">
        <v>76</v>
      </c>
      <c r="E709" s="177" t="s">
        <v>50</v>
      </c>
      <c r="F709" s="177">
        <v>47</v>
      </c>
      <c r="G709" s="177" t="s">
        <v>50</v>
      </c>
      <c r="H709" s="177">
        <v>29</v>
      </c>
      <c r="I709" s="177" t="s">
        <v>50</v>
      </c>
    </row>
    <row r="710" spans="2:9" ht="15" customHeight="1" outlineLevel="1" x14ac:dyDescent="0.2">
      <c r="B710" s="228" t="s">
        <v>26</v>
      </c>
      <c r="C710" s="71"/>
      <c r="D710" s="76"/>
      <c r="E710" s="76"/>
      <c r="F710" s="76"/>
      <c r="G710" s="76"/>
      <c r="H710" s="76"/>
      <c r="I710" s="76"/>
    </row>
    <row r="711" spans="2:9" ht="15" customHeight="1" outlineLevel="1" x14ac:dyDescent="0.2">
      <c r="B711" s="75">
        <v>2020</v>
      </c>
      <c r="C711" s="71"/>
      <c r="D711" s="76">
        <v>4</v>
      </c>
      <c r="E711" s="180"/>
      <c r="F711" s="76">
        <v>3</v>
      </c>
      <c r="G711" s="180"/>
      <c r="H711" s="76">
        <v>1</v>
      </c>
      <c r="I711" s="76"/>
    </row>
    <row r="712" spans="2:9" ht="15" customHeight="1" outlineLevel="1" x14ac:dyDescent="0.2">
      <c r="B712" s="75">
        <v>2019</v>
      </c>
      <c r="C712" s="71"/>
      <c r="D712" s="180">
        <v>4</v>
      </c>
      <c r="E712" s="180"/>
      <c r="F712" s="180">
        <v>4</v>
      </c>
      <c r="G712" s="180"/>
      <c r="H712" s="76">
        <v>0</v>
      </c>
      <c r="I712" s="76"/>
    </row>
    <row r="713" spans="2:9" ht="15" customHeight="1" outlineLevel="1" x14ac:dyDescent="0.2">
      <c r="B713" s="75">
        <v>2018</v>
      </c>
      <c r="C713" s="71"/>
      <c r="D713" s="76">
        <v>6</v>
      </c>
      <c r="E713" s="76"/>
      <c r="F713" s="180">
        <v>5</v>
      </c>
      <c r="G713" s="76"/>
      <c r="H713" s="180">
        <v>1</v>
      </c>
      <c r="I713" s="76"/>
    </row>
    <row r="714" spans="2:9" ht="15" customHeight="1" outlineLevel="1" x14ac:dyDescent="0.2">
      <c r="B714" s="75">
        <v>2017</v>
      </c>
      <c r="C714" s="71"/>
      <c r="D714" s="76">
        <v>6</v>
      </c>
      <c r="E714" s="76" t="s">
        <v>50</v>
      </c>
      <c r="F714" s="76">
        <v>4</v>
      </c>
      <c r="G714" s="76" t="s">
        <v>50</v>
      </c>
      <c r="H714" s="76">
        <v>2</v>
      </c>
      <c r="I714" s="76" t="s">
        <v>50</v>
      </c>
    </row>
    <row r="715" spans="2:9" ht="15" customHeight="1" outlineLevel="1" x14ac:dyDescent="0.2">
      <c r="B715" s="44">
        <v>2016</v>
      </c>
      <c r="C715" s="71"/>
      <c r="D715" s="177">
        <v>3</v>
      </c>
      <c r="E715" s="177" t="s">
        <v>50</v>
      </c>
      <c r="F715" s="177">
        <v>2</v>
      </c>
      <c r="G715" s="177" t="s">
        <v>50</v>
      </c>
      <c r="H715" s="177">
        <v>1</v>
      </c>
      <c r="I715" s="177" t="s">
        <v>50</v>
      </c>
    </row>
    <row r="716" spans="2:9" ht="15" customHeight="1" outlineLevel="1" x14ac:dyDescent="0.2">
      <c r="B716" s="44">
        <v>2015</v>
      </c>
      <c r="C716" s="71"/>
      <c r="D716" s="177">
        <v>2</v>
      </c>
      <c r="E716" s="177" t="s">
        <v>50</v>
      </c>
      <c r="F716" s="76">
        <v>1</v>
      </c>
      <c r="G716" s="177" t="s">
        <v>50</v>
      </c>
      <c r="H716" s="76">
        <v>1</v>
      </c>
      <c r="I716" s="177" t="s">
        <v>50</v>
      </c>
    </row>
    <row r="717" spans="2:9" ht="15" customHeight="1" outlineLevel="1" x14ac:dyDescent="0.2">
      <c r="B717" s="228" t="s">
        <v>27</v>
      </c>
      <c r="C717" s="71"/>
      <c r="D717" s="76"/>
      <c r="E717" s="76"/>
      <c r="F717" s="76"/>
      <c r="G717" s="76"/>
      <c r="H717" s="76"/>
      <c r="I717" s="76"/>
    </row>
    <row r="718" spans="2:9" ht="15" customHeight="1" outlineLevel="1" x14ac:dyDescent="0.2">
      <c r="B718" s="75">
        <v>2020</v>
      </c>
      <c r="C718" s="71"/>
      <c r="D718" s="76">
        <v>17</v>
      </c>
      <c r="E718" s="180"/>
      <c r="F718" s="76">
        <v>2</v>
      </c>
      <c r="G718" s="180"/>
      <c r="H718" s="76">
        <v>15</v>
      </c>
      <c r="I718" s="76"/>
    </row>
    <row r="719" spans="2:9" ht="15" customHeight="1" outlineLevel="1" x14ac:dyDescent="0.2">
      <c r="B719" s="75">
        <v>2019</v>
      </c>
      <c r="C719" s="71"/>
      <c r="D719" s="180">
        <v>19</v>
      </c>
      <c r="E719" s="180"/>
      <c r="F719" s="180">
        <v>5</v>
      </c>
      <c r="G719" s="180"/>
      <c r="H719" s="180">
        <v>14</v>
      </c>
      <c r="I719" s="76"/>
    </row>
    <row r="720" spans="2:9" ht="15" customHeight="1" outlineLevel="1" x14ac:dyDescent="0.2">
      <c r="B720" s="75">
        <v>2018</v>
      </c>
      <c r="C720" s="71"/>
      <c r="D720" s="76">
        <v>16</v>
      </c>
      <c r="E720" s="76"/>
      <c r="F720" s="180">
        <v>3</v>
      </c>
      <c r="G720" s="76"/>
      <c r="H720" s="180">
        <v>13</v>
      </c>
      <c r="I720" s="76"/>
    </row>
    <row r="721" spans="2:9" ht="15" customHeight="1" outlineLevel="1" x14ac:dyDescent="0.2">
      <c r="B721" s="75">
        <v>2017</v>
      </c>
      <c r="C721" s="71"/>
      <c r="D721" s="76">
        <v>14</v>
      </c>
      <c r="E721" s="76" t="s">
        <v>50</v>
      </c>
      <c r="F721" s="76">
        <v>2</v>
      </c>
      <c r="G721" s="76" t="s">
        <v>50</v>
      </c>
      <c r="H721" s="76">
        <v>12</v>
      </c>
      <c r="I721" s="76" t="s">
        <v>50</v>
      </c>
    </row>
    <row r="722" spans="2:9" ht="15" customHeight="1" outlineLevel="1" x14ac:dyDescent="0.2">
      <c r="B722" s="44">
        <v>2016</v>
      </c>
      <c r="C722" s="71"/>
      <c r="D722" s="177">
        <v>12</v>
      </c>
      <c r="E722" s="177" t="s">
        <v>50</v>
      </c>
      <c r="F722" s="177">
        <v>1</v>
      </c>
      <c r="G722" s="177" t="s">
        <v>50</v>
      </c>
      <c r="H722" s="177">
        <v>11</v>
      </c>
      <c r="I722" s="177" t="s">
        <v>50</v>
      </c>
    </row>
    <row r="723" spans="2:9" ht="15" customHeight="1" outlineLevel="1" x14ac:dyDescent="0.2">
      <c r="B723" s="44">
        <v>2015</v>
      </c>
      <c r="C723" s="71"/>
      <c r="D723" s="177">
        <v>12</v>
      </c>
      <c r="E723" s="177" t="s">
        <v>50</v>
      </c>
      <c r="F723" s="177">
        <v>1</v>
      </c>
      <c r="G723" s="177" t="s">
        <v>50</v>
      </c>
      <c r="H723" s="177">
        <v>11</v>
      </c>
      <c r="I723" s="177" t="s">
        <v>50</v>
      </c>
    </row>
    <row r="724" spans="2:9" ht="15" customHeight="1" outlineLevel="1" x14ac:dyDescent="0.2">
      <c r="B724" s="228" t="s">
        <v>28</v>
      </c>
      <c r="C724" s="71"/>
      <c r="D724" s="76"/>
      <c r="E724" s="76"/>
      <c r="F724" s="76"/>
      <c r="G724" s="76"/>
      <c r="H724" s="76"/>
      <c r="I724" s="76"/>
    </row>
    <row r="725" spans="2:9" ht="15" customHeight="1" outlineLevel="1" x14ac:dyDescent="0.2">
      <c r="B725" s="75">
        <v>2020</v>
      </c>
      <c r="C725" s="71"/>
      <c r="D725" s="76">
        <v>43</v>
      </c>
      <c r="E725" s="180"/>
      <c r="F725" s="76">
        <v>29</v>
      </c>
      <c r="G725" s="180"/>
      <c r="H725" s="76">
        <v>14</v>
      </c>
      <c r="I725" s="76"/>
    </row>
    <row r="726" spans="2:9" ht="15" customHeight="1" outlineLevel="1" x14ac:dyDescent="0.2">
      <c r="B726" s="75">
        <v>2019</v>
      </c>
      <c r="C726" s="71"/>
      <c r="D726" s="180">
        <v>35</v>
      </c>
      <c r="E726" s="180"/>
      <c r="F726" s="180">
        <v>25</v>
      </c>
      <c r="G726" s="180"/>
      <c r="H726" s="180">
        <v>10</v>
      </c>
      <c r="I726" s="76"/>
    </row>
    <row r="727" spans="2:9" ht="15" customHeight="1" outlineLevel="1" x14ac:dyDescent="0.2">
      <c r="B727" s="75">
        <v>2018</v>
      </c>
      <c r="C727" s="71"/>
      <c r="D727" s="76">
        <v>38</v>
      </c>
      <c r="E727" s="76"/>
      <c r="F727" s="180">
        <v>27</v>
      </c>
      <c r="G727" s="76"/>
      <c r="H727" s="180">
        <v>11</v>
      </c>
      <c r="I727" s="76"/>
    </row>
    <row r="728" spans="2:9" ht="15" customHeight="1" outlineLevel="1" x14ac:dyDescent="0.2">
      <c r="B728" s="75">
        <v>2017</v>
      </c>
      <c r="C728" s="71"/>
      <c r="D728" s="76">
        <v>36</v>
      </c>
      <c r="E728" s="76" t="s">
        <v>50</v>
      </c>
      <c r="F728" s="76">
        <v>25</v>
      </c>
      <c r="G728" s="76" t="s">
        <v>50</v>
      </c>
      <c r="H728" s="76">
        <v>11</v>
      </c>
      <c r="I728" s="76" t="s">
        <v>50</v>
      </c>
    </row>
    <row r="729" spans="2:9" ht="15" customHeight="1" outlineLevel="1" x14ac:dyDescent="0.2">
      <c r="B729" s="44">
        <v>2016</v>
      </c>
      <c r="C729" s="71"/>
      <c r="D729" s="177">
        <v>32</v>
      </c>
      <c r="E729" s="177" t="s">
        <v>50</v>
      </c>
      <c r="F729" s="179">
        <v>22</v>
      </c>
      <c r="G729" s="177" t="s">
        <v>50</v>
      </c>
      <c r="H729" s="177">
        <v>10</v>
      </c>
      <c r="I729" s="177" t="s">
        <v>50</v>
      </c>
    </row>
    <row r="730" spans="2:9" ht="15" customHeight="1" outlineLevel="1" x14ac:dyDescent="0.2">
      <c r="B730" s="44">
        <v>2015</v>
      </c>
      <c r="C730" s="71"/>
      <c r="D730" s="177">
        <v>27</v>
      </c>
      <c r="E730" s="177" t="s">
        <v>50</v>
      </c>
      <c r="F730" s="177">
        <v>17</v>
      </c>
      <c r="G730" s="177" t="s">
        <v>50</v>
      </c>
      <c r="H730" s="177">
        <v>10</v>
      </c>
      <c r="I730" s="177" t="s">
        <v>50</v>
      </c>
    </row>
    <row r="731" spans="2:9" ht="15" customHeight="1" outlineLevel="1" x14ac:dyDescent="0.2">
      <c r="B731" s="228" t="s">
        <v>29</v>
      </c>
      <c r="C731" s="71"/>
      <c r="D731" s="76"/>
      <c r="E731" s="76"/>
      <c r="F731" s="76"/>
      <c r="G731" s="76"/>
      <c r="H731" s="76"/>
      <c r="I731" s="76"/>
    </row>
    <row r="732" spans="2:9" ht="15" customHeight="1" outlineLevel="1" x14ac:dyDescent="0.2">
      <c r="B732" s="75">
        <v>2020</v>
      </c>
      <c r="C732" s="71"/>
      <c r="D732" s="76">
        <v>109</v>
      </c>
      <c r="E732" s="180"/>
      <c r="F732" s="76">
        <v>106</v>
      </c>
      <c r="G732" s="180"/>
      <c r="H732" s="76">
        <v>3</v>
      </c>
      <c r="I732" s="76"/>
    </row>
    <row r="733" spans="2:9" ht="15" customHeight="1" outlineLevel="1" x14ac:dyDescent="0.2">
      <c r="B733" s="75">
        <v>2019</v>
      </c>
      <c r="C733" s="71"/>
      <c r="D733" s="180">
        <v>106</v>
      </c>
      <c r="E733" s="180"/>
      <c r="F733" s="180">
        <v>103</v>
      </c>
      <c r="G733" s="180"/>
      <c r="H733" s="180">
        <v>3</v>
      </c>
      <c r="I733" s="76"/>
    </row>
    <row r="734" spans="2:9" ht="15" customHeight="1" outlineLevel="1" x14ac:dyDescent="0.2">
      <c r="B734" s="75">
        <v>2018</v>
      </c>
      <c r="C734" s="71"/>
      <c r="D734" s="76">
        <v>81</v>
      </c>
      <c r="E734" s="76"/>
      <c r="F734" s="180">
        <v>77</v>
      </c>
      <c r="G734" s="76"/>
      <c r="H734" s="180">
        <v>4</v>
      </c>
      <c r="I734" s="76"/>
    </row>
    <row r="735" spans="2:9" ht="15" customHeight="1" outlineLevel="1" x14ac:dyDescent="0.2">
      <c r="B735" s="75">
        <v>2017</v>
      </c>
      <c r="C735" s="71"/>
      <c r="D735" s="76">
        <v>77</v>
      </c>
      <c r="E735" s="76" t="s">
        <v>50</v>
      </c>
      <c r="F735" s="76">
        <v>73</v>
      </c>
      <c r="G735" s="76" t="s">
        <v>50</v>
      </c>
      <c r="H735" s="76">
        <v>4</v>
      </c>
      <c r="I735" s="76" t="s">
        <v>50</v>
      </c>
    </row>
    <row r="736" spans="2:9" ht="15" customHeight="1" outlineLevel="1" x14ac:dyDescent="0.2">
      <c r="B736" s="44">
        <v>2016</v>
      </c>
      <c r="C736" s="71"/>
      <c r="D736" s="177">
        <v>62</v>
      </c>
      <c r="E736" s="177" t="s">
        <v>50</v>
      </c>
      <c r="F736" s="177">
        <v>58</v>
      </c>
      <c r="G736" s="177" t="s">
        <v>50</v>
      </c>
      <c r="H736" s="177">
        <v>4</v>
      </c>
      <c r="I736" s="177" t="s">
        <v>50</v>
      </c>
    </row>
    <row r="737" spans="2:9" ht="15" customHeight="1" outlineLevel="1" x14ac:dyDescent="0.2">
      <c r="B737" s="44">
        <v>2015</v>
      </c>
      <c r="C737" s="71"/>
      <c r="D737" s="177">
        <v>62</v>
      </c>
      <c r="E737" s="177" t="s">
        <v>50</v>
      </c>
      <c r="F737" s="177">
        <v>58</v>
      </c>
      <c r="G737" s="177" t="s">
        <v>50</v>
      </c>
      <c r="H737" s="177">
        <v>4</v>
      </c>
      <c r="I737" s="177" t="s">
        <v>50</v>
      </c>
    </row>
    <row r="738" spans="2:9" ht="15" customHeight="1" outlineLevel="1" x14ac:dyDescent="0.2">
      <c r="B738" s="228" t="s">
        <v>30</v>
      </c>
      <c r="C738" s="71"/>
      <c r="D738" s="76"/>
      <c r="E738" s="76"/>
      <c r="F738" s="76"/>
      <c r="G738" s="76"/>
      <c r="H738" s="76"/>
      <c r="I738" s="76"/>
    </row>
    <row r="739" spans="2:9" ht="15" customHeight="1" outlineLevel="1" x14ac:dyDescent="0.2">
      <c r="B739" s="75">
        <v>2020</v>
      </c>
      <c r="C739" s="71"/>
      <c r="D739">
        <v>19</v>
      </c>
      <c r="E739" s="76"/>
      <c r="F739" s="180">
        <v>16</v>
      </c>
      <c r="G739" s="76"/>
      <c r="H739" s="180">
        <v>3</v>
      </c>
      <c r="I739" s="76"/>
    </row>
    <row r="740" spans="2:9" ht="15" customHeight="1" outlineLevel="1" x14ac:dyDescent="0.2">
      <c r="B740" s="75">
        <v>2019</v>
      </c>
      <c r="C740" s="71"/>
      <c r="D740" s="180">
        <v>16</v>
      </c>
      <c r="E740" s="180"/>
      <c r="F740" s="180">
        <v>13</v>
      </c>
      <c r="G740" s="180"/>
      <c r="H740" s="180">
        <v>3</v>
      </c>
      <c r="I740" s="76"/>
    </row>
    <row r="741" spans="2:9" ht="15" customHeight="1" outlineLevel="1" x14ac:dyDescent="0.2">
      <c r="B741" s="75">
        <v>2018</v>
      </c>
      <c r="C741" s="71"/>
      <c r="D741" s="76">
        <v>17</v>
      </c>
      <c r="E741" s="76"/>
      <c r="F741" s="180">
        <v>14</v>
      </c>
      <c r="G741" s="76"/>
      <c r="H741" s="180">
        <v>3</v>
      </c>
      <c r="I741" s="76"/>
    </row>
    <row r="742" spans="2:9" ht="15" customHeight="1" outlineLevel="1" x14ac:dyDescent="0.2">
      <c r="B742" s="75">
        <v>2017</v>
      </c>
      <c r="C742" s="71"/>
      <c r="D742" s="76">
        <v>16</v>
      </c>
      <c r="E742" s="76" t="s">
        <v>50</v>
      </c>
      <c r="F742" s="76">
        <v>13</v>
      </c>
      <c r="G742" s="76" t="s">
        <v>50</v>
      </c>
      <c r="H742" s="76">
        <v>3</v>
      </c>
      <c r="I742" s="76" t="s">
        <v>50</v>
      </c>
    </row>
    <row r="743" spans="2:9" ht="15" customHeight="1" outlineLevel="1" x14ac:dyDescent="0.2">
      <c r="B743" s="44">
        <v>2016</v>
      </c>
      <c r="C743" s="71"/>
      <c r="D743" s="177">
        <v>17</v>
      </c>
      <c r="E743" s="177" t="s">
        <v>50</v>
      </c>
      <c r="F743" s="177">
        <v>14</v>
      </c>
      <c r="G743" s="177" t="s">
        <v>50</v>
      </c>
      <c r="H743" s="177">
        <v>3</v>
      </c>
      <c r="I743" s="177" t="s">
        <v>50</v>
      </c>
    </row>
    <row r="744" spans="2:9" ht="15" customHeight="1" outlineLevel="1" x14ac:dyDescent="0.2">
      <c r="B744" s="44">
        <v>2015</v>
      </c>
      <c r="C744" s="71"/>
      <c r="D744" s="177">
        <v>15</v>
      </c>
      <c r="E744" s="177" t="s">
        <v>50</v>
      </c>
      <c r="F744" s="177">
        <v>11</v>
      </c>
      <c r="G744" s="177" t="s">
        <v>50</v>
      </c>
      <c r="H744" s="177">
        <v>4</v>
      </c>
      <c r="I744" s="177" t="s">
        <v>50</v>
      </c>
    </row>
    <row r="745" spans="2:9" ht="15" customHeight="1" outlineLevel="1" x14ac:dyDescent="0.2">
      <c r="B745" s="228" t="s">
        <v>31</v>
      </c>
      <c r="C745" s="71"/>
      <c r="D745" s="177"/>
      <c r="E745" s="177"/>
      <c r="F745" s="76"/>
      <c r="G745" s="177"/>
      <c r="H745" s="76"/>
      <c r="I745" s="177"/>
    </row>
    <row r="746" spans="2:9" ht="15" customHeight="1" outlineLevel="1" x14ac:dyDescent="0.2">
      <c r="B746" s="75">
        <v>2020</v>
      </c>
      <c r="C746" s="71"/>
      <c r="D746" s="76">
        <v>23</v>
      </c>
      <c r="E746" s="180"/>
      <c r="F746" s="76">
        <v>21</v>
      </c>
      <c r="G746" s="180"/>
      <c r="H746" s="76">
        <v>2</v>
      </c>
      <c r="I746" s="177"/>
    </row>
    <row r="747" spans="2:9" ht="15" customHeight="1" outlineLevel="1" x14ac:dyDescent="0.2">
      <c r="B747" s="75">
        <v>2019</v>
      </c>
      <c r="C747" s="71"/>
      <c r="D747" s="180">
        <v>25</v>
      </c>
      <c r="E747" s="180"/>
      <c r="F747" s="180">
        <v>23</v>
      </c>
      <c r="G747" s="180"/>
      <c r="H747" s="180">
        <v>2</v>
      </c>
      <c r="I747" s="177"/>
    </row>
    <row r="748" spans="2:9" ht="15" customHeight="1" outlineLevel="1" x14ac:dyDescent="0.2">
      <c r="B748" s="75">
        <v>2018</v>
      </c>
      <c r="C748" s="71"/>
      <c r="D748" s="76">
        <v>19</v>
      </c>
      <c r="E748" s="76"/>
      <c r="F748" s="180">
        <v>19</v>
      </c>
      <c r="G748" s="76"/>
      <c r="H748" s="186">
        <v>0</v>
      </c>
      <c r="I748" s="76"/>
    </row>
    <row r="749" spans="2:9" ht="15" customHeight="1" outlineLevel="1" x14ac:dyDescent="0.2">
      <c r="B749" s="75">
        <v>2017</v>
      </c>
      <c r="C749" s="71"/>
      <c r="D749" s="177">
        <v>14</v>
      </c>
      <c r="E749" s="177" t="s">
        <v>50</v>
      </c>
      <c r="F749" s="76">
        <v>12</v>
      </c>
      <c r="G749" s="177" t="s">
        <v>50</v>
      </c>
      <c r="H749" s="76">
        <v>2</v>
      </c>
      <c r="I749" s="177" t="s">
        <v>50</v>
      </c>
    </row>
    <row r="750" spans="2:9" ht="15" customHeight="1" outlineLevel="1" x14ac:dyDescent="0.2">
      <c r="B750" s="44">
        <v>2016</v>
      </c>
      <c r="C750" s="71"/>
      <c r="D750" s="177">
        <v>15</v>
      </c>
      <c r="E750" s="177" t="s">
        <v>50</v>
      </c>
      <c r="F750" s="177">
        <v>13</v>
      </c>
      <c r="G750" s="177" t="s">
        <v>50</v>
      </c>
      <c r="H750" s="177">
        <v>2</v>
      </c>
      <c r="I750" s="177" t="s">
        <v>50</v>
      </c>
    </row>
    <row r="751" spans="2:9" ht="15" customHeight="1" outlineLevel="1" x14ac:dyDescent="0.2">
      <c r="B751" s="44">
        <v>2015</v>
      </c>
      <c r="C751" s="71"/>
      <c r="D751" s="177">
        <v>14</v>
      </c>
      <c r="E751" s="177" t="s">
        <v>50</v>
      </c>
      <c r="F751" s="177">
        <v>12</v>
      </c>
      <c r="G751" s="177" t="s">
        <v>50</v>
      </c>
      <c r="H751" s="177">
        <v>2</v>
      </c>
      <c r="I751" s="177" t="s">
        <v>50</v>
      </c>
    </row>
    <row r="752" spans="2:9" ht="15" customHeight="1" outlineLevel="1" x14ac:dyDescent="0.2">
      <c r="B752" s="228" t="s">
        <v>32</v>
      </c>
      <c r="C752" s="71"/>
      <c r="D752" s="76"/>
      <c r="E752" s="76"/>
      <c r="F752" s="76"/>
      <c r="G752" s="76"/>
      <c r="H752" s="76"/>
      <c r="I752" s="76"/>
    </row>
    <row r="753" spans="2:9" ht="15" customHeight="1" outlineLevel="1" x14ac:dyDescent="0.2">
      <c r="B753" s="75">
        <v>2020</v>
      </c>
      <c r="C753" s="71"/>
      <c r="D753" s="76">
        <v>30</v>
      </c>
      <c r="E753" s="180"/>
      <c r="F753" s="76">
        <v>25</v>
      </c>
      <c r="G753" s="180"/>
      <c r="H753" s="76">
        <v>5</v>
      </c>
      <c r="I753" s="76"/>
    </row>
    <row r="754" spans="2:9" ht="15" customHeight="1" outlineLevel="1" x14ac:dyDescent="0.2">
      <c r="B754" s="75">
        <v>2019</v>
      </c>
      <c r="C754" s="71"/>
      <c r="D754" s="180">
        <v>30</v>
      </c>
      <c r="E754" s="180"/>
      <c r="F754" s="180">
        <v>27</v>
      </c>
      <c r="G754" s="180"/>
      <c r="H754" s="180">
        <v>3</v>
      </c>
      <c r="I754" s="76"/>
    </row>
    <row r="755" spans="2:9" ht="15" customHeight="1" outlineLevel="1" x14ac:dyDescent="0.2">
      <c r="B755" s="75">
        <v>2018</v>
      </c>
      <c r="C755" s="71"/>
      <c r="D755" s="76">
        <v>28</v>
      </c>
      <c r="E755" s="76"/>
      <c r="F755" s="180">
        <v>25</v>
      </c>
      <c r="G755" s="76"/>
      <c r="H755" s="180">
        <v>3</v>
      </c>
      <c r="I755" s="76"/>
    </row>
    <row r="756" spans="2:9" ht="15" customHeight="1" outlineLevel="1" x14ac:dyDescent="0.2">
      <c r="B756" s="75">
        <v>2017</v>
      </c>
      <c r="C756" s="71"/>
      <c r="D756" s="76">
        <v>23</v>
      </c>
      <c r="E756" s="76" t="s">
        <v>50</v>
      </c>
      <c r="F756" s="76">
        <v>21</v>
      </c>
      <c r="G756" s="76" t="s">
        <v>50</v>
      </c>
      <c r="H756" s="76">
        <v>2</v>
      </c>
      <c r="I756" s="76" t="s">
        <v>50</v>
      </c>
    </row>
    <row r="757" spans="2:9" ht="15" customHeight="1" outlineLevel="1" x14ac:dyDescent="0.2">
      <c r="B757" s="44">
        <v>2016</v>
      </c>
      <c r="C757" s="71"/>
      <c r="D757" s="177">
        <v>21</v>
      </c>
      <c r="E757" s="177" t="s">
        <v>50</v>
      </c>
      <c r="F757" s="76">
        <v>18</v>
      </c>
      <c r="G757" s="177" t="s">
        <v>50</v>
      </c>
      <c r="H757" s="76">
        <v>3</v>
      </c>
      <c r="I757" s="177" t="s">
        <v>50</v>
      </c>
    </row>
    <row r="758" spans="2:9" ht="15" customHeight="1" outlineLevel="1" x14ac:dyDescent="0.2">
      <c r="B758" s="44">
        <v>2015</v>
      </c>
      <c r="C758" s="71"/>
      <c r="D758" s="177">
        <v>17</v>
      </c>
      <c r="E758" s="177" t="s">
        <v>50</v>
      </c>
      <c r="F758" s="177">
        <v>14</v>
      </c>
      <c r="G758" s="177" t="s">
        <v>50</v>
      </c>
      <c r="H758" s="177">
        <v>3</v>
      </c>
      <c r="I758" s="177" t="s">
        <v>50</v>
      </c>
    </row>
    <row r="759" spans="2:9" ht="15" customHeight="1" outlineLevel="1" x14ac:dyDescent="0.2">
      <c r="B759" s="228" t="s">
        <v>33</v>
      </c>
      <c r="C759" s="71"/>
      <c r="D759" s="76"/>
      <c r="E759" s="76"/>
      <c r="F759" s="76"/>
      <c r="G759" s="76"/>
      <c r="H759" s="76"/>
      <c r="I759" s="76"/>
    </row>
    <row r="760" spans="2:9" ht="15" customHeight="1" outlineLevel="1" x14ac:dyDescent="0.2">
      <c r="B760" s="75">
        <v>2020</v>
      </c>
      <c r="C760" s="71"/>
      <c r="D760" s="76">
        <v>34</v>
      </c>
      <c r="E760" s="180"/>
      <c r="F760" s="76">
        <v>24</v>
      </c>
      <c r="G760" s="180"/>
      <c r="H760" s="76">
        <v>10</v>
      </c>
      <c r="I760" s="76"/>
    </row>
    <row r="761" spans="2:9" ht="15" customHeight="1" outlineLevel="1" x14ac:dyDescent="0.2">
      <c r="B761" s="75">
        <v>2019</v>
      </c>
      <c r="C761" s="71"/>
      <c r="D761" s="180">
        <v>31</v>
      </c>
      <c r="E761" s="180"/>
      <c r="F761" s="180">
        <v>23</v>
      </c>
      <c r="G761" s="180"/>
      <c r="H761" s="180">
        <v>8</v>
      </c>
      <c r="I761" s="76"/>
    </row>
    <row r="762" spans="2:9" ht="15" customHeight="1" outlineLevel="1" x14ac:dyDescent="0.2">
      <c r="B762" s="75">
        <v>2018</v>
      </c>
      <c r="C762" s="71"/>
      <c r="D762" s="76">
        <v>32</v>
      </c>
      <c r="E762" s="76"/>
      <c r="F762" s="180">
        <v>24</v>
      </c>
      <c r="G762" s="76"/>
      <c r="H762" s="180">
        <v>8</v>
      </c>
      <c r="I762" s="76"/>
    </row>
    <row r="763" spans="2:9" ht="15" customHeight="1" outlineLevel="1" x14ac:dyDescent="0.2">
      <c r="B763" s="75">
        <v>2017</v>
      </c>
      <c r="C763" s="71"/>
      <c r="D763" s="76">
        <v>25</v>
      </c>
      <c r="E763" s="76" t="s">
        <v>50</v>
      </c>
      <c r="F763" s="76">
        <v>19</v>
      </c>
      <c r="G763" s="76" t="s">
        <v>50</v>
      </c>
      <c r="H763" s="76">
        <v>6</v>
      </c>
      <c r="I763" s="76" t="s">
        <v>50</v>
      </c>
    </row>
    <row r="764" spans="2:9" ht="15" customHeight="1" outlineLevel="1" x14ac:dyDescent="0.2">
      <c r="B764" s="44">
        <v>2016</v>
      </c>
      <c r="C764" s="71"/>
      <c r="D764" s="177">
        <v>23</v>
      </c>
      <c r="E764" s="177" t="s">
        <v>50</v>
      </c>
      <c r="F764" s="177">
        <v>17</v>
      </c>
      <c r="G764" s="177" t="s">
        <v>50</v>
      </c>
      <c r="H764" s="177">
        <v>6</v>
      </c>
      <c r="I764" s="177" t="s">
        <v>50</v>
      </c>
    </row>
    <row r="765" spans="2:9" ht="15" customHeight="1" outlineLevel="1" x14ac:dyDescent="0.2">
      <c r="B765" s="44">
        <v>2015</v>
      </c>
      <c r="C765" s="71"/>
      <c r="D765" s="177">
        <v>19</v>
      </c>
      <c r="E765" s="177" t="s">
        <v>50</v>
      </c>
      <c r="F765" s="177">
        <v>15</v>
      </c>
      <c r="G765" s="177" t="s">
        <v>50</v>
      </c>
      <c r="H765" s="177">
        <v>4</v>
      </c>
      <c r="I765" s="177" t="s">
        <v>50</v>
      </c>
    </row>
    <row r="766" spans="2:9" ht="15" customHeight="1" x14ac:dyDescent="0.2">
      <c r="B766" s="258" t="s">
        <v>206</v>
      </c>
      <c r="C766" s="173"/>
      <c r="D766" s="173"/>
      <c r="E766" s="76"/>
      <c r="F766" s="76"/>
      <c r="G766" s="76"/>
      <c r="H766" s="76"/>
      <c r="I766" s="76"/>
    </row>
    <row r="767" spans="2:9" ht="15" customHeight="1" x14ac:dyDescent="0.2">
      <c r="B767" s="75">
        <v>2020</v>
      </c>
      <c r="C767" s="173"/>
      <c r="D767" s="76">
        <v>329</v>
      </c>
      <c r="E767" s="180"/>
      <c r="F767" s="76">
        <v>257</v>
      </c>
      <c r="G767" s="180"/>
      <c r="H767" s="76">
        <v>72</v>
      </c>
      <c r="I767" s="76"/>
    </row>
    <row r="768" spans="2:9" ht="15" customHeight="1" x14ac:dyDescent="0.2">
      <c r="B768" s="75">
        <v>2019</v>
      </c>
      <c r="C768" s="71"/>
      <c r="D768" s="180">
        <v>325</v>
      </c>
      <c r="E768" s="180"/>
      <c r="F768" s="180">
        <v>257</v>
      </c>
      <c r="G768" s="180"/>
      <c r="H768" s="180">
        <v>68</v>
      </c>
      <c r="I768" s="76"/>
    </row>
    <row r="769" spans="1:9" ht="15" customHeight="1" x14ac:dyDescent="0.2">
      <c r="B769" s="75">
        <v>2018</v>
      </c>
      <c r="C769" s="71"/>
      <c r="D769" s="76">
        <v>319</v>
      </c>
      <c r="E769" s="76"/>
      <c r="F769" s="180">
        <v>260</v>
      </c>
      <c r="G769" s="76"/>
      <c r="H769" s="180">
        <v>59</v>
      </c>
      <c r="I769" s="76"/>
    </row>
    <row r="770" spans="1:9" ht="15" customHeight="1" x14ac:dyDescent="0.2">
      <c r="B770" s="75">
        <v>2017</v>
      </c>
      <c r="C770" s="71"/>
      <c r="D770" s="76">
        <v>307</v>
      </c>
      <c r="E770" s="76" t="s">
        <v>50</v>
      </c>
      <c r="F770" s="76">
        <v>253</v>
      </c>
      <c r="G770" s="76" t="s">
        <v>50</v>
      </c>
      <c r="H770" s="76">
        <v>54</v>
      </c>
      <c r="I770" s="76" t="s">
        <v>50</v>
      </c>
    </row>
    <row r="771" spans="1:9" ht="15" customHeight="1" x14ac:dyDescent="0.2">
      <c r="B771" s="44">
        <v>2016</v>
      </c>
      <c r="C771" s="71"/>
      <c r="D771" s="177">
        <v>268</v>
      </c>
      <c r="E771" s="177" t="s">
        <v>50</v>
      </c>
      <c r="F771" s="177">
        <v>223</v>
      </c>
      <c r="G771" s="177" t="s">
        <v>50</v>
      </c>
      <c r="H771" s="177">
        <v>45</v>
      </c>
      <c r="I771" s="177" t="s">
        <v>50</v>
      </c>
    </row>
    <row r="772" spans="1:9" ht="15" customHeight="1" x14ac:dyDescent="0.2">
      <c r="B772" s="44">
        <v>2015</v>
      </c>
      <c r="C772" s="71"/>
      <c r="D772" s="177">
        <v>271</v>
      </c>
      <c r="E772" s="177" t="s">
        <v>50</v>
      </c>
      <c r="F772" s="177">
        <v>225</v>
      </c>
      <c r="G772" s="177" t="s">
        <v>50</v>
      </c>
      <c r="H772" s="177">
        <v>46</v>
      </c>
      <c r="I772" s="177" t="s">
        <v>50</v>
      </c>
    </row>
    <row r="773" spans="1:9" s="68" customFormat="1" ht="15" customHeight="1" outlineLevel="1" x14ac:dyDescent="0.2">
      <c r="A773" s="11"/>
      <c r="B773" s="228" t="s">
        <v>17</v>
      </c>
      <c r="C773" s="71"/>
      <c r="D773" s="76"/>
      <c r="E773" s="76"/>
      <c r="F773" s="11"/>
      <c r="G773" s="76"/>
      <c r="H773" s="11"/>
      <c r="I773" s="76"/>
    </row>
    <row r="774" spans="1:9" s="68" customFormat="1" ht="15" customHeight="1" outlineLevel="1" x14ac:dyDescent="0.2">
      <c r="A774" s="11"/>
      <c r="B774" s="75">
        <v>2020</v>
      </c>
      <c r="C774" s="71"/>
      <c r="D774" s="76">
        <v>99</v>
      </c>
      <c r="E774" s="180"/>
      <c r="F774" s="76">
        <v>98</v>
      </c>
      <c r="G774" s="180"/>
      <c r="H774" s="76">
        <v>1</v>
      </c>
      <c r="I774" s="76"/>
    </row>
    <row r="775" spans="1:9" s="68" customFormat="1" ht="15" customHeight="1" outlineLevel="1" x14ac:dyDescent="0.2">
      <c r="A775" s="11"/>
      <c r="B775" s="75">
        <v>2019</v>
      </c>
      <c r="C775" s="71"/>
      <c r="D775" s="180">
        <v>109</v>
      </c>
      <c r="E775" s="180"/>
      <c r="F775" s="180">
        <v>108</v>
      </c>
      <c r="G775" s="180"/>
      <c r="H775" s="180">
        <v>1</v>
      </c>
      <c r="I775" s="76"/>
    </row>
    <row r="776" spans="1:9" s="68" customFormat="1" ht="15" customHeight="1" outlineLevel="1" x14ac:dyDescent="0.2">
      <c r="A776" s="11"/>
      <c r="B776" s="75">
        <v>2018</v>
      </c>
      <c r="C776" s="71"/>
      <c r="D776" s="76">
        <v>103</v>
      </c>
      <c r="E776" s="76"/>
      <c r="F776" s="180">
        <v>102</v>
      </c>
      <c r="G776" s="76"/>
      <c r="H776" s="180">
        <v>1</v>
      </c>
      <c r="I776" s="76"/>
    </row>
    <row r="777" spans="1:9" ht="15" customHeight="1" outlineLevel="1" x14ac:dyDescent="0.2">
      <c r="B777" s="75">
        <v>2017</v>
      </c>
      <c r="C777" s="71"/>
      <c r="D777" s="76">
        <v>114</v>
      </c>
      <c r="E777" s="76" t="s">
        <v>50</v>
      </c>
      <c r="F777" s="76">
        <v>112</v>
      </c>
      <c r="G777" s="76" t="s">
        <v>50</v>
      </c>
      <c r="H777" s="76">
        <v>2</v>
      </c>
      <c r="I777" s="76" t="s">
        <v>50</v>
      </c>
    </row>
    <row r="778" spans="1:9" ht="15" customHeight="1" outlineLevel="1" x14ac:dyDescent="0.2">
      <c r="B778" s="44">
        <v>2016</v>
      </c>
      <c r="C778" s="71"/>
      <c r="D778" s="177">
        <v>109</v>
      </c>
      <c r="E778" s="177" t="s">
        <v>50</v>
      </c>
      <c r="F778" s="177">
        <v>107</v>
      </c>
      <c r="G778" s="177" t="s">
        <v>50</v>
      </c>
      <c r="H778" s="177">
        <v>2</v>
      </c>
      <c r="I778" s="177" t="s">
        <v>50</v>
      </c>
    </row>
    <row r="779" spans="1:9" ht="15" customHeight="1" outlineLevel="1" x14ac:dyDescent="0.2">
      <c r="B779" s="44">
        <v>2015</v>
      </c>
      <c r="C779" s="71"/>
      <c r="D779" s="177">
        <v>118</v>
      </c>
      <c r="E779" s="177" t="s">
        <v>50</v>
      </c>
      <c r="F779" s="177">
        <v>116</v>
      </c>
      <c r="G779" s="177" t="s">
        <v>50</v>
      </c>
      <c r="H779" s="177">
        <v>2</v>
      </c>
      <c r="I779" s="177" t="s">
        <v>50</v>
      </c>
    </row>
    <row r="780" spans="1:9" ht="15" customHeight="1" outlineLevel="1" x14ac:dyDescent="0.2">
      <c r="B780" s="228" t="s">
        <v>18</v>
      </c>
      <c r="C780" s="71"/>
      <c r="D780" s="76"/>
      <c r="E780" s="76"/>
      <c r="F780" s="76"/>
      <c r="G780" s="76"/>
      <c r="H780" s="76"/>
      <c r="I780" s="76"/>
    </row>
    <row r="781" spans="1:9" ht="15" customHeight="1" outlineLevel="1" x14ac:dyDescent="0.2">
      <c r="B781" s="75">
        <v>2020</v>
      </c>
      <c r="C781" s="71"/>
      <c r="D781" s="76">
        <v>0</v>
      </c>
      <c r="E781" s="180"/>
      <c r="F781" s="76">
        <v>0</v>
      </c>
      <c r="G781" s="180"/>
      <c r="H781" s="76">
        <v>0</v>
      </c>
      <c r="I781" s="76"/>
    </row>
    <row r="782" spans="1:9" ht="15" customHeight="1" outlineLevel="1" x14ac:dyDescent="0.2">
      <c r="B782" s="75">
        <v>2019</v>
      </c>
      <c r="C782" s="71"/>
      <c r="D782" s="76">
        <v>0</v>
      </c>
      <c r="E782" s="76"/>
      <c r="F782" s="76">
        <v>0</v>
      </c>
      <c r="G782" s="76"/>
      <c r="H782" s="76">
        <v>0</v>
      </c>
      <c r="I782" s="76"/>
    </row>
    <row r="783" spans="1:9" ht="15" customHeight="1" outlineLevel="1" x14ac:dyDescent="0.2">
      <c r="B783" s="75">
        <v>2018</v>
      </c>
      <c r="C783" s="71"/>
      <c r="D783" s="76">
        <v>0</v>
      </c>
      <c r="E783" s="76"/>
      <c r="F783" s="76">
        <v>0</v>
      </c>
      <c r="G783" s="76"/>
      <c r="H783" s="76">
        <v>0</v>
      </c>
      <c r="I783" s="76"/>
    </row>
    <row r="784" spans="1:9" ht="15" customHeight="1" outlineLevel="1" x14ac:dyDescent="0.2">
      <c r="B784" s="75">
        <v>2017</v>
      </c>
      <c r="C784" s="71"/>
      <c r="D784" s="76">
        <v>0</v>
      </c>
      <c r="E784" s="76" t="s">
        <v>50</v>
      </c>
      <c r="F784" s="76">
        <v>0</v>
      </c>
      <c r="G784" s="76" t="s">
        <v>50</v>
      </c>
      <c r="H784" s="76">
        <v>0</v>
      </c>
      <c r="I784" s="76" t="s">
        <v>50</v>
      </c>
    </row>
    <row r="785" spans="2:9" ht="15" customHeight="1" outlineLevel="1" x14ac:dyDescent="0.2">
      <c r="B785" s="44">
        <v>2016</v>
      </c>
      <c r="C785" s="71"/>
      <c r="D785" s="76">
        <v>0</v>
      </c>
      <c r="E785" s="76" t="s">
        <v>50</v>
      </c>
      <c r="F785" s="76">
        <v>0</v>
      </c>
      <c r="G785" s="76" t="s">
        <v>50</v>
      </c>
      <c r="H785" s="76">
        <v>0</v>
      </c>
      <c r="I785" s="76" t="s">
        <v>50</v>
      </c>
    </row>
    <row r="786" spans="2:9" ht="15" customHeight="1" outlineLevel="1" x14ac:dyDescent="0.2">
      <c r="B786" s="44">
        <v>2015</v>
      </c>
      <c r="C786" s="71"/>
      <c r="D786" s="76">
        <v>0</v>
      </c>
      <c r="E786" s="76" t="s">
        <v>50</v>
      </c>
      <c r="F786" s="76">
        <v>0</v>
      </c>
      <c r="G786" s="76" t="s">
        <v>50</v>
      </c>
      <c r="H786" s="76">
        <v>0</v>
      </c>
      <c r="I786" s="76" t="s">
        <v>50</v>
      </c>
    </row>
    <row r="787" spans="2:9" ht="15" customHeight="1" outlineLevel="1" x14ac:dyDescent="0.2">
      <c r="B787" s="228" t="s">
        <v>19</v>
      </c>
      <c r="C787" s="71"/>
      <c r="D787" s="76"/>
      <c r="E787" s="76"/>
      <c r="F787" s="76"/>
      <c r="G787" s="76"/>
      <c r="H787" s="76"/>
      <c r="I787" s="76"/>
    </row>
    <row r="788" spans="2:9" ht="15" customHeight="1" outlineLevel="1" x14ac:dyDescent="0.2">
      <c r="B788" s="75">
        <v>2020</v>
      </c>
      <c r="C788" s="71"/>
      <c r="D788" s="76">
        <v>7</v>
      </c>
      <c r="E788" s="180"/>
      <c r="F788" s="76">
        <v>3</v>
      </c>
      <c r="G788" s="180"/>
      <c r="H788" s="76">
        <v>4</v>
      </c>
      <c r="I788" s="76"/>
    </row>
    <row r="789" spans="2:9" ht="15" customHeight="1" outlineLevel="1" x14ac:dyDescent="0.2">
      <c r="B789" s="75">
        <v>2019</v>
      </c>
      <c r="C789" s="71"/>
      <c r="D789" s="180">
        <v>7</v>
      </c>
      <c r="E789" s="180"/>
      <c r="F789" s="180">
        <v>3</v>
      </c>
      <c r="G789" s="180"/>
      <c r="H789" s="180">
        <v>4</v>
      </c>
      <c r="I789" s="76"/>
    </row>
    <row r="790" spans="2:9" ht="15" customHeight="1" outlineLevel="1" x14ac:dyDescent="0.2">
      <c r="B790" s="75">
        <v>2018</v>
      </c>
      <c r="C790" s="71"/>
      <c r="D790" s="76">
        <v>6</v>
      </c>
      <c r="E790" s="76"/>
      <c r="F790" s="180">
        <v>2</v>
      </c>
      <c r="G790" s="76"/>
      <c r="H790" s="180">
        <v>4</v>
      </c>
      <c r="I790" s="76"/>
    </row>
    <row r="791" spans="2:9" ht="15" customHeight="1" outlineLevel="1" x14ac:dyDescent="0.2">
      <c r="B791" s="75">
        <v>2017</v>
      </c>
      <c r="C791" s="71"/>
      <c r="D791" s="76">
        <v>6</v>
      </c>
      <c r="E791" s="76" t="s">
        <v>50</v>
      </c>
      <c r="F791" s="76">
        <v>2</v>
      </c>
      <c r="G791" s="76" t="s">
        <v>50</v>
      </c>
      <c r="H791" s="76">
        <v>4</v>
      </c>
      <c r="I791" s="76" t="s">
        <v>50</v>
      </c>
    </row>
    <row r="792" spans="2:9" ht="15" customHeight="1" outlineLevel="1" x14ac:dyDescent="0.2">
      <c r="B792" s="44">
        <v>2016</v>
      </c>
      <c r="C792" s="71"/>
      <c r="D792" s="177">
        <v>6</v>
      </c>
      <c r="E792" s="177" t="s">
        <v>50</v>
      </c>
      <c r="F792" s="177">
        <v>2</v>
      </c>
      <c r="G792" s="177" t="s">
        <v>50</v>
      </c>
      <c r="H792" s="177">
        <v>4</v>
      </c>
      <c r="I792" s="177" t="s">
        <v>50</v>
      </c>
    </row>
    <row r="793" spans="2:9" ht="15" customHeight="1" outlineLevel="1" x14ac:dyDescent="0.2">
      <c r="B793" s="44">
        <v>2015</v>
      </c>
      <c r="C793" s="71"/>
      <c r="D793" s="177">
        <v>6</v>
      </c>
      <c r="E793" s="177" t="s">
        <v>50</v>
      </c>
      <c r="F793" s="177">
        <v>2</v>
      </c>
      <c r="G793" s="177" t="s">
        <v>50</v>
      </c>
      <c r="H793" s="177">
        <v>4</v>
      </c>
      <c r="I793" s="177" t="s">
        <v>50</v>
      </c>
    </row>
    <row r="794" spans="2:9" ht="15" customHeight="1" outlineLevel="1" x14ac:dyDescent="0.2">
      <c r="B794" s="228" t="s">
        <v>20</v>
      </c>
      <c r="C794" s="71"/>
      <c r="D794" s="76"/>
      <c r="E794" s="76"/>
      <c r="F794" s="76"/>
      <c r="G794" s="76"/>
      <c r="H794" s="76"/>
      <c r="I794" s="76"/>
    </row>
    <row r="795" spans="2:9" ht="15" customHeight="1" outlineLevel="1" x14ac:dyDescent="0.2">
      <c r="B795" s="75">
        <v>2020</v>
      </c>
      <c r="C795" s="71"/>
      <c r="D795" s="76">
        <v>0</v>
      </c>
      <c r="E795" s="180"/>
      <c r="F795" s="76">
        <v>0</v>
      </c>
      <c r="G795" s="180"/>
      <c r="H795" s="76">
        <v>0</v>
      </c>
      <c r="I795" s="76"/>
    </row>
    <row r="796" spans="2:9" ht="15" customHeight="1" outlineLevel="1" x14ac:dyDescent="0.2">
      <c r="B796" s="75">
        <v>2019</v>
      </c>
      <c r="C796" s="71"/>
      <c r="D796" s="76">
        <v>0</v>
      </c>
      <c r="E796" s="76"/>
      <c r="F796" s="76">
        <v>0</v>
      </c>
      <c r="G796" s="76"/>
      <c r="H796" s="76">
        <v>0</v>
      </c>
      <c r="I796" s="76"/>
    </row>
    <row r="797" spans="2:9" ht="15" customHeight="1" outlineLevel="1" x14ac:dyDescent="0.2">
      <c r="B797" s="75">
        <v>2018</v>
      </c>
      <c r="C797" s="71"/>
      <c r="D797" s="76">
        <v>0</v>
      </c>
      <c r="E797" s="76"/>
      <c r="F797" s="76">
        <v>0</v>
      </c>
      <c r="G797" s="76"/>
      <c r="H797" s="76">
        <v>0</v>
      </c>
      <c r="I797" s="76"/>
    </row>
    <row r="798" spans="2:9" ht="15" customHeight="1" outlineLevel="1" x14ac:dyDescent="0.2">
      <c r="B798" s="75">
        <v>2017</v>
      </c>
      <c r="C798" s="71"/>
      <c r="D798" s="76">
        <v>0</v>
      </c>
      <c r="E798" s="76" t="s">
        <v>50</v>
      </c>
      <c r="F798" s="76">
        <v>0</v>
      </c>
      <c r="G798" s="76" t="s">
        <v>50</v>
      </c>
      <c r="H798" s="76">
        <v>0</v>
      </c>
      <c r="I798" s="76" t="s">
        <v>50</v>
      </c>
    </row>
    <row r="799" spans="2:9" ht="15" customHeight="1" outlineLevel="1" x14ac:dyDescent="0.2">
      <c r="B799" s="44">
        <v>2016</v>
      </c>
      <c r="C799" s="71"/>
      <c r="D799" s="76">
        <v>0</v>
      </c>
      <c r="E799" s="76" t="s">
        <v>50</v>
      </c>
      <c r="F799" s="76">
        <v>0</v>
      </c>
      <c r="G799" s="76" t="s">
        <v>50</v>
      </c>
      <c r="H799" s="76">
        <v>0</v>
      </c>
      <c r="I799" s="76" t="s">
        <v>50</v>
      </c>
    </row>
    <row r="800" spans="2:9" ht="15" customHeight="1" outlineLevel="1" x14ac:dyDescent="0.2">
      <c r="B800" s="44">
        <v>2015</v>
      </c>
      <c r="C800" s="71"/>
      <c r="D800" s="76">
        <v>0</v>
      </c>
      <c r="E800" s="76" t="s">
        <v>50</v>
      </c>
      <c r="F800" s="76">
        <v>0</v>
      </c>
      <c r="G800" s="76" t="s">
        <v>50</v>
      </c>
      <c r="H800" s="76">
        <v>0</v>
      </c>
      <c r="I800" s="76" t="s">
        <v>50</v>
      </c>
    </row>
    <row r="801" spans="2:9" ht="15" customHeight="1" outlineLevel="1" x14ac:dyDescent="0.2">
      <c r="B801" s="228" t="s">
        <v>21</v>
      </c>
      <c r="C801" s="71"/>
      <c r="D801" s="76"/>
      <c r="E801" s="76"/>
      <c r="F801" s="76"/>
      <c r="G801" s="76"/>
      <c r="H801" s="76"/>
      <c r="I801" s="76"/>
    </row>
    <row r="802" spans="2:9" ht="15" customHeight="1" outlineLevel="1" x14ac:dyDescent="0.2">
      <c r="B802" s="75">
        <v>2020</v>
      </c>
      <c r="C802" s="71"/>
      <c r="D802" s="76">
        <v>0</v>
      </c>
      <c r="E802" s="180"/>
      <c r="F802" s="76">
        <v>0</v>
      </c>
      <c r="G802" s="180"/>
      <c r="H802" s="76">
        <v>0</v>
      </c>
      <c r="I802" s="76"/>
    </row>
    <row r="803" spans="2:9" ht="15" customHeight="1" outlineLevel="1" x14ac:dyDescent="0.2">
      <c r="B803" s="75">
        <v>2019</v>
      </c>
      <c r="C803" s="71"/>
      <c r="D803" s="76">
        <v>0</v>
      </c>
      <c r="E803" s="76"/>
      <c r="F803" s="76">
        <v>0</v>
      </c>
      <c r="G803" s="76"/>
      <c r="H803" s="76">
        <v>0</v>
      </c>
      <c r="I803" s="76"/>
    </row>
    <row r="804" spans="2:9" ht="15" customHeight="1" outlineLevel="1" x14ac:dyDescent="0.2">
      <c r="B804" s="75">
        <v>2018</v>
      </c>
      <c r="C804" s="71"/>
      <c r="D804" s="76">
        <v>0</v>
      </c>
      <c r="E804" s="76"/>
      <c r="F804" s="76">
        <v>0</v>
      </c>
      <c r="G804" s="76"/>
      <c r="H804" s="76">
        <v>0</v>
      </c>
      <c r="I804" s="76"/>
    </row>
    <row r="805" spans="2:9" ht="15" customHeight="1" outlineLevel="1" x14ac:dyDescent="0.2">
      <c r="B805" s="75">
        <v>2017</v>
      </c>
      <c r="C805" s="71"/>
      <c r="D805" s="76">
        <v>0</v>
      </c>
      <c r="E805" s="76" t="s">
        <v>50</v>
      </c>
      <c r="F805" s="76">
        <v>0</v>
      </c>
      <c r="G805" s="76" t="s">
        <v>50</v>
      </c>
      <c r="H805" s="76">
        <v>0</v>
      </c>
      <c r="I805" s="76" t="s">
        <v>50</v>
      </c>
    </row>
    <row r="806" spans="2:9" ht="15" customHeight="1" outlineLevel="1" x14ac:dyDescent="0.2">
      <c r="B806" s="44">
        <v>2016</v>
      </c>
      <c r="C806" s="71"/>
      <c r="D806" s="76">
        <v>0</v>
      </c>
      <c r="E806" s="76" t="s">
        <v>50</v>
      </c>
      <c r="F806" s="76">
        <v>0</v>
      </c>
      <c r="G806" s="76" t="s">
        <v>50</v>
      </c>
      <c r="H806" s="76">
        <v>0</v>
      </c>
      <c r="I806" s="76" t="s">
        <v>50</v>
      </c>
    </row>
    <row r="807" spans="2:9" ht="15" customHeight="1" outlineLevel="1" x14ac:dyDescent="0.2">
      <c r="B807" s="44">
        <v>2015</v>
      </c>
      <c r="C807" s="71"/>
      <c r="D807" s="76">
        <v>0</v>
      </c>
      <c r="E807" s="76" t="s">
        <v>50</v>
      </c>
      <c r="F807" s="76">
        <v>0</v>
      </c>
      <c r="G807" s="76" t="s">
        <v>50</v>
      </c>
      <c r="H807" s="76">
        <v>0</v>
      </c>
      <c r="I807" s="76" t="s">
        <v>50</v>
      </c>
    </row>
    <row r="808" spans="2:9" ht="15" customHeight="1" outlineLevel="1" x14ac:dyDescent="0.2">
      <c r="B808" s="228" t="s">
        <v>22</v>
      </c>
      <c r="C808" s="71"/>
      <c r="D808" s="76"/>
      <c r="E808" s="76"/>
      <c r="F808" s="76"/>
      <c r="G808" s="76"/>
      <c r="H808" s="76"/>
      <c r="I808" s="76"/>
    </row>
    <row r="809" spans="2:9" ht="15" customHeight="1" outlineLevel="1" x14ac:dyDescent="0.2">
      <c r="B809" s="75">
        <v>2020</v>
      </c>
      <c r="C809" s="71"/>
      <c r="D809" s="76">
        <v>19</v>
      </c>
      <c r="E809" s="180"/>
      <c r="F809" s="76">
        <v>4</v>
      </c>
      <c r="G809" s="180"/>
      <c r="H809" s="76">
        <v>15</v>
      </c>
      <c r="I809" s="76"/>
    </row>
    <row r="810" spans="2:9" ht="15" customHeight="1" outlineLevel="1" x14ac:dyDescent="0.2">
      <c r="B810" s="75">
        <v>2019</v>
      </c>
      <c r="C810" s="71"/>
      <c r="D810" s="180">
        <v>14</v>
      </c>
      <c r="E810" s="180"/>
      <c r="F810" s="180">
        <v>3</v>
      </c>
      <c r="G810" s="180"/>
      <c r="H810" s="180">
        <v>11</v>
      </c>
      <c r="I810" s="76"/>
    </row>
    <row r="811" spans="2:9" ht="15" customHeight="1" outlineLevel="1" x14ac:dyDescent="0.2">
      <c r="B811" s="75">
        <v>2018</v>
      </c>
      <c r="C811" s="71"/>
      <c r="D811" s="76">
        <v>11</v>
      </c>
      <c r="E811" s="76"/>
      <c r="F811" s="180">
        <v>3</v>
      </c>
      <c r="G811" s="76"/>
      <c r="H811" s="180">
        <v>8</v>
      </c>
      <c r="I811" s="76"/>
    </row>
    <row r="812" spans="2:9" ht="15" customHeight="1" outlineLevel="1" x14ac:dyDescent="0.2">
      <c r="B812" s="75">
        <v>2017</v>
      </c>
      <c r="C812" s="71"/>
      <c r="D812" s="76">
        <v>10</v>
      </c>
      <c r="E812" s="76" t="s">
        <v>50</v>
      </c>
      <c r="F812" s="76">
        <v>3</v>
      </c>
      <c r="G812" s="76" t="s">
        <v>50</v>
      </c>
      <c r="H812" s="76">
        <v>7</v>
      </c>
      <c r="I812" s="76" t="s">
        <v>50</v>
      </c>
    </row>
    <row r="813" spans="2:9" ht="15" customHeight="1" outlineLevel="1" x14ac:dyDescent="0.2">
      <c r="B813" s="44">
        <v>2016</v>
      </c>
      <c r="C813" s="71"/>
      <c r="D813" s="177">
        <v>8</v>
      </c>
      <c r="E813" s="177" t="s">
        <v>50</v>
      </c>
      <c r="F813" s="177">
        <v>3</v>
      </c>
      <c r="G813" s="177" t="s">
        <v>50</v>
      </c>
      <c r="H813" s="177">
        <v>5</v>
      </c>
      <c r="I813" s="177" t="s">
        <v>50</v>
      </c>
    </row>
    <row r="814" spans="2:9" ht="15" customHeight="1" outlineLevel="1" x14ac:dyDescent="0.2">
      <c r="B814" s="44">
        <v>2015</v>
      </c>
      <c r="C814" s="71"/>
      <c r="D814" s="177">
        <v>10</v>
      </c>
      <c r="E814" s="177" t="s">
        <v>50</v>
      </c>
      <c r="F814" s="177">
        <v>2</v>
      </c>
      <c r="G814" s="177" t="s">
        <v>50</v>
      </c>
      <c r="H814" s="177">
        <v>8</v>
      </c>
      <c r="I814" s="177" t="s">
        <v>50</v>
      </c>
    </row>
    <row r="815" spans="2:9" ht="15" customHeight="1" outlineLevel="1" x14ac:dyDescent="0.2">
      <c r="B815" s="228" t="s">
        <v>23</v>
      </c>
      <c r="C815" s="71"/>
      <c r="D815" s="76"/>
      <c r="E815" s="76"/>
      <c r="F815" s="76"/>
      <c r="G815" s="76"/>
      <c r="H815" s="76"/>
      <c r="I815" s="76"/>
    </row>
    <row r="816" spans="2:9" ht="15" customHeight="1" outlineLevel="1" x14ac:dyDescent="0.2">
      <c r="B816" s="75">
        <v>2020</v>
      </c>
      <c r="C816" s="71"/>
      <c r="D816" s="76">
        <v>32</v>
      </c>
      <c r="E816" s="180"/>
      <c r="F816" s="76">
        <v>25</v>
      </c>
      <c r="G816" s="180"/>
      <c r="H816" s="76">
        <v>7</v>
      </c>
      <c r="I816" s="76"/>
    </row>
    <row r="817" spans="2:9" ht="15" customHeight="1" outlineLevel="1" x14ac:dyDescent="0.2">
      <c r="B817" s="75">
        <v>2019</v>
      </c>
      <c r="C817" s="71"/>
      <c r="D817" s="180">
        <v>31</v>
      </c>
      <c r="E817" s="180"/>
      <c r="F817" s="180">
        <v>24</v>
      </c>
      <c r="G817" s="180"/>
      <c r="H817" s="180">
        <v>7</v>
      </c>
      <c r="I817" s="76"/>
    </row>
    <row r="818" spans="2:9" ht="15" customHeight="1" outlineLevel="1" x14ac:dyDescent="0.2">
      <c r="B818" s="75">
        <v>2018</v>
      </c>
      <c r="C818" s="71"/>
      <c r="D818" s="76">
        <v>32</v>
      </c>
      <c r="E818" s="76"/>
      <c r="F818" s="180">
        <v>27</v>
      </c>
      <c r="G818" s="76"/>
      <c r="H818" s="180">
        <v>5</v>
      </c>
      <c r="I818" s="76"/>
    </row>
    <row r="819" spans="2:9" ht="15" customHeight="1" outlineLevel="1" x14ac:dyDescent="0.2">
      <c r="B819" s="75">
        <v>2017</v>
      </c>
      <c r="C819" s="71"/>
      <c r="D819" s="76">
        <v>30</v>
      </c>
      <c r="E819" s="76" t="s">
        <v>50</v>
      </c>
      <c r="F819" s="76">
        <v>25</v>
      </c>
      <c r="G819" s="76" t="s">
        <v>50</v>
      </c>
      <c r="H819" s="76">
        <v>5</v>
      </c>
      <c r="I819" s="76" t="s">
        <v>50</v>
      </c>
    </row>
    <row r="820" spans="2:9" ht="15" customHeight="1" outlineLevel="1" x14ac:dyDescent="0.2">
      <c r="B820" s="44">
        <v>2016</v>
      </c>
      <c r="C820" s="71"/>
      <c r="D820" s="177">
        <v>33</v>
      </c>
      <c r="E820" s="177" t="s">
        <v>50</v>
      </c>
      <c r="F820" s="179">
        <v>28</v>
      </c>
      <c r="G820" s="177" t="s">
        <v>50</v>
      </c>
      <c r="H820" s="177">
        <v>5</v>
      </c>
      <c r="I820" s="177" t="s">
        <v>50</v>
      </c>
    </row>
    <row r="821" spans="2:9" ht="15" customHeight="1" outlineLevel="1" x14ac:dyDescent="0.2">
      <c r="B821" s="44">
        <v>2015</v>
      </c>
      <c r="C821" s="71"/>
      <c r="D821" s="177">
        <v>34</v>
      </c>
      <c r="E821" s="177" t="s">
        <v>50</v>
      </c>
      <c r="F821" s="177">
        <v>31</v>
      </c>
      <c r="G821" s="177" t="s">
        <v>50</v>
      </c>
      <c r="H821" s="177">
        <v>3</v>
      </c>
      <c r="I821" s="177" t="s">
        <v>50</v>
      </c>
    </row>
    <row r="822" spans="2:9" ht="15" customHeight="1" outlineLevel="1" x14ac:dyDescent="0.2">
      <c r="B822" s="228" t="s">
        <v>24</v>
      </c>
      <c r="C822" s="71"/>
      <c r="D822" s="76"/>
      <c r="E822" s="76"/>
      <c r="F822" s="76"/>
      <c r="G822" s="76"/>
      <c r="H822" s="76"/>
      <c r="I822" s="76"/>
    </row>
    <row r="823" spans="2:9" ht="15" customHeight="1" outlineLevel="1" x14ac:dyDescent="0.2">
      <c r="B823" s="75">
        <v>2020</v>
      </c>
      <c r="C823" s="71"/>
      <c r="D823" s="76">
        <v>10</v>
      </c>
      <c r="E823" s="180"/>
      <c r="F823" s="76">
        <v>6</v>
      </c>
      <c r="G823" s="180"/>
      <c r="H823" s="76">
        <v>4</v>
      </c>
      <c r="I823" s="76"/>
    </row>
    <row r="824" spans="2:9" ht="15" customHeight="1" outlineLevel="1" x14ac:dyDescent="0.2">
      <c r="B824" s="75">
        <v>2019</v>
      </c>
      <c r="C824" s="71"/>
      <c r="D824" s="180">
        <v>8</v>
      </c>
      <c r="E824" s="180"/>
      <c r="F824" s="180">
        <v>4</v>
      </c>
      <c r="G824" s="180"/>
      <c r="H824" s="180">
        <v>4</v>
      </c>
      <c r="I824" s="76"/>
    </row>
    <row r="825" spans="2:9" ht="15" customHeight="1" outlineLevel="1" x14ac:dyDescent="0.2">
      <c r="B825" s="75">
        <v>2018</v>
      </c>
      <c r="C825" s="71"/>
      <c r="D825" s="76">
        <v>7</v>
      </c>
      <c r="E825" s="76"/>
      <c r="F825" s="180">
        <v>3</v>
      </c>
      <c r="G825" s="76"/>
      <c r="H825" s="180">
        <v>4</v>
      </c>
      <c r="I825" s="76"/>
    </row>
    <row r="826" spans="2:9" ht="15" customHeight="1" outlineLevel="1" x14ac:dyDescent="0.2">
      <c r="B826" s="75">
        <v>2017</v>
      </c>
      <c r="C826" s="71"/>
      <c r="D826" s="76">
        <v>8</v>
      </c>
      <c r="E826" s="76" t="s">
        <v>50</v>
      </c>
      <c r="F826" s="76">
        <v>4</v>
      </c>
      <c r="G826" s="76" t="s">
        <v>50</v>
      </c>
      <c r="H826" s="76">
        <v>4</v>
      </c>
      <c r="I826" s="76" t="s">
        <v>50</v>
      </c>
    </row>
    <row r="827" spans="2:9" ht="15" customHeight="1" outlineLevel="1" x14ac:dyDescent="0.2">
      <c r="B827" s="44">
        <v>2016</v>
      </c>
      <c r="C827" s="71"/>
      <c r="D827" s="177">
        <v>6</v>
      </c>
      <c r="E827" s="177" t="s">
        <v>50</v>
      </c>
      <c r="F827" s="177">
        <v>4</v>
      </c>
      <c r="G827" s="177" t="s">
        <v>50</v>
      </c>
      <c r="H827" s="177">
        <v>2</v>
      </c>
      <c r="I827" s="177" t="s">
        <v>50</v>
      </c>
    </row>
    <row r="828" spans="2:9" ht="15" customHeight="1" outlineLevel="1" x14ac:dyDescent="0.2">
      <c r="B828" s="44">
        <v>2015</v>
      </c>
      <c r="C828" s="71"/>
      <c r="D828" s="177">
        <v>7</v>
      </c>
      <c r="E828" s="177" t="s">
        <v>50</v>
      </c>
      <c r="F828" s="177">
        <v>3</v>
      </c>
      <c r="G828" s="177" t="s">
        <v>50</v>
      </c>
      <c r="H828" s="177">
        <v>4</v>
      </c>
      <c r="I828" s="177" t="s">
        <v>50</v>
      </c>
    </row>
    <row r="829" spans="2:9" ht="15" customHeight="1" outlineLevel="1" x14ac:dyDescent="0.2">
      <c r="B829" s="228" t="s">
        <v>25</v>
      </c>
      <c r="C829" s="71"/>
      <c r="D829" s="76"/>
      <c r="E829" s="76"/>
      <c r="F829" s="76"/>
      <c r="G829" s="76"/>
      <c r="H829" s="76"/>
      <c r="I829" s="76"/>
    </row>
    <row r="830" spans="2:9" ht="15" customHeight="1" outlineLevel="1" x14ac:dyDescent="0.2">
      <c r="B830" s="75">
        <v>2020</v>
      </c>
      <c r="C830" s="71"/>
      <c r="D830" s="76">
        <v>73</v>
      </c>
      <c r="E830" s="180"/>
      <c r="F830" s="76">
        <v>45</v>
      </c>
      <c r="G830" s="180"/>
      <c r="H830" s="76">
        <v>28</v>
      </c>
      <c r="I830" s="76"/>
    </row>
    <row r="831" spans="2:9" ht="15" customHeight="1" outlineLevel="1" x14ac:dyDescent="0.2">
      <c r="B831" s="75">
        <v>2019</v>
      </c>
      <c r="C831" s="71"/>
      <c r="D831" s="180">
        <v>75</v>
      </c>
      <c r="E831" s="180"/>
      <c r="F831" s="180">
        <v>46</v>
      </c>
      <c r="G831" s="180"/>
      <c r="H831" s="180">
        <v>29</v>
      </c>
      <c r="I831" s="76"/>
    </row>
    <row r="832" spans="2:9" ht="15" customHeight="1" outlineLevel="1" x14ac:dyDescent="0.2">
      <c r="B832" s="75">
        <v>2018</v>
      </c>
      <c r="C832" s="71"/>
      <c r="D832" s="76">
        <v>73</v>
      </c>
      <c r="E832" s="76"/>
      <c r="F832" s="180">
        <v>48</v>
      </c>
      <c r="G832" s="76"/>
      <c r="H832" s="180">
        <v>25</v>
      </c>
      <c r="I832" s="76"/>
    </row>
    <row r="833" spans="2:9" ht="15" customHeight="1" outlineLevel="1" x14ac:dyDescent="0.2">
      <c r="B833" s="75">
        <v>2017</v>
      </c>
      <c r="C833" s="71"/>
      <c r="D833" s="76">
        <v>66</v>
      </c>
      <c r="E833" s="76" t="s">
        <v>50</v>
      </c>
      <c r="F833" s="76">
        <v>42</v>
      </c>
      <c r="G833" s="76" t="s">
        <v>50</v>
      </c>
      <c r="H833" s="76">
        <v>24</v>
      </c>
      <c r="I833" s="76" t="s">
        <v>50</v>
      </c>
    </row>
    <row r="834" spans="2:9" ht="15" customHeight="1" outlineLevel="1" x14ac:dyDescent="0.2">
      <c r="B834" s="44">
        <v>2016</v>
      </c>
      <c r="C834" s="71"/>
      <c r="D834" s="177">
        <v>50</v>
      </c>
      <c r="E834" s="177" t="s">
        <v>50</v>
      </c>
      <c r="F834" s="177">
        <v>30</v>
      </c>
      <c r="G834" s="177" t="s">
        <v>50</v>
      </c>
      <c r="H834" s="177">
        <v>20</v>
      </c>
      <c r="I834" s="177" t="s">
        <v>50</v>
      </c>
    </row>
    <row r="835" spans="2:9" ht="15" customHeight="1" outlineLevel="1" x14ac:dyDescent="0.2">
      <c r="B835" s="44">
        <v>2015</v>
      </c>
      <c r="C835" s="71"/>
      <c r="D835" s="177">
        <v>48</v>
      </c>
      <c r="E835" s="177" t="s">
        <v>50</v>
      </c>
      <c r="F835" s="177">
        <v>28</v>
      </c>
      <c r="G835" s="177" t="s">
        <v>50</v>
      </c>
      <c r="H835" s="177">
        <v>20</v>
      </c>
      <c r="I835" s="177" t="s">
        <v>50</v>
      </c>
    </row>
    <row r="836" spans="2:9" ht="15" customHeight="1" outlineLevel="1" x14ac:dyDescent="0.2">
      <c r="B836" s="228" t="s">
        <v>26</v>
      </c>
      <c r="C836" s="71"/>
      <c r="D836" s="76"/>
      <c r="E836" s="76"/>
      <c r="F836" s="76"/>
      <c r="G836" s="76"/>
      <c r="H836" s="76"/>
      <c r="I836" s="76"/>
    </row>
    <row r="837" spans="2:9" ht="15" customHeight="1" outlineLevel="1" x14ac:dyDescent="0.2">
      <c r="B837" s="75">
        <v>2020</v>
      </c>
      <c r="C837" s="71"/>
      <c r="D837" s="76">
        <v>2</v>
      </c>
      <c r="E837" s="180"/>
      <c r="F837" s="76">
        <v>1</v>
      </c>
      <c r="G837" s="180"/>
      <c r="H837" s="76">
        <v>1</v>
      </c>
      <c r="I837" s="76"/>
    </row>
    <row r="838" spans="2:9" ht="15" customHeight="1" outlineLevel="1" x14ac:dyDescent="0.2">
      <c r="B838" s="75">
        <v>2019</v>
      </c>
      <c r="C838" s="71"/>
      <c r="D838" s="180">
        <v>2</v>
      </c>
      <c r="E838" s="180"/>
      <c r="F838" s="76">
        <v>0</v>
      </c>
      <c r="G838" s="180"/>
      <c r="H838" s="180">
        <v>2</v>
      </c>
      <c r="I838" s="76"/>
    </row>
    <row r="839" spans="2:9" ht="15" customHeight="1" outlineLevel="1" x14ac:dyDescent="0.2">
      <c r="B839" s="75">
        <v>2018</v>
      </c>
      <c r="C839" s="71"/>
      <c r="D839" s="76">
        <v>3</v>
      </c>
      <c r="E839" s="76"/>
      <c r="F839" s="76">
        <v>0</v>
      </c>
      <c r="G839" s="76"/>
      <c r="H839" s="180">
        <v>3</v>
      </c>
      <c r="I839" s="76"/>
    </row>
    <row r="840" spans="2:9" ht="15" customHeight="1" outlineLevel="1" x14ac:dyDescent="0.2">
      <c r="B840" s="75">
        <v>2017</v>
      </c>
      <c r="C840" s="71"/>
      <c r="D840" s="76">
        <v>3</v>
      </c>
      <c r="E840" s="76" t="s">
        <v>50</v>
      </c>
      <c r="F840" s="76">
        <v>0</v>
      </c>
      <c r="G840" s="76" t="s">
        <v>50</v>
      </c>
      <c r="H840" s="76">
        <v>3</v>
      </c>
      <c r="I840" s="76" t="s">
        <v>50</v>
      </c>
    </row>
    <row r="841" spans="2:9" ht="15" customHeight="1" outlineLevel="1" x14ac:dyDescent="0.2">
      <c r="B841" s="44">
        <v>2016</v>
      </c>
      <c r="C841" s="71"/>
      <c r="D841" s="177">
        <v>1</v>
      </c>
      <c r="E841" s="177" t="s">
        <v>50</v>
      </c>
      <c r="F841" s="76">
        <v>0</v>
      </c>
      <c r="G841" s="177" t="s">
        <v>50</v>
      </c>
      <c r="H841" s="76">
        <v>1</v>
      </c>
      <c r="I841" s="177" t="s">
        <v>50</v>
      </c>
    </row>
    <row r="842" spans="2:9" ht="15" customHeight="1" outlineLevel="1" x14ac:dyDescent="0.2">
      <c r="B842" s="44">
        <v>2015</v>
      </c>
      <c r="C842" s="71"/>
      <c r="D842" s="76">
        <v>0</v>
      </c>
      <c r="E842" s="76" t="s">
        <v>50</v>
      </c>
      <c r="F842" s="76">
        <v>0</v>
      </c>
      <c r="G842" s="76" t="s">
        <v>50</v>
      </c>
      <c r="H842" s="76">
        <v>0</v>
      </c>
      <c r="I842" s="76" t="s">
        <v>50</v>
      </c>
    </row>
    <row r="843" spans="2:9" ht="15" customHeight="1" outlineLevel="1" x14ac:dyDescent="0.2">
      <c r="B843" s="228" t="s">
        <v>27</v>
      </c>
      <c r="C843" s="71"/>
      <c r="D843" s="76"/>
      <c r="E843" s="76"/>
      <c r="F843" s="76"/>
      <c r="G843" s="76"/>
      <c r="H843" s="76"/>
      <c r="I843" s="76"/>
    </row>
    <row r="844" spans="2:9" ht="15" customHeight="1" outlineLevel="1" x14ac:dyDescent="0.2">
      <c r="B844" s="75">
        <v>2020</v>
      </c>
      <c r="C844" s="71"/>
      <c r="D844" s="76">
        <v>5</v>
      </c>
      <c r="E844" s="180"/>
      <c r="F844" s="76">
        <v>0</v>
      </c>
      <c r="G844" s="180"/>
      <c r="H844" s="76">
        <v>5</v>
      </c>
      <c r="I844" s="76"/>
    </row>
    <row r="845" spans="2:9" ht="15" customHeight="1" outlineLevel="1" x14ac:dyDescent="0.2">
      <c r="B845" s="75">
        <v>2019</v>
      </c>
      <c r="C845" s="71"/>
      <c r="D845" s="180">
        <v>4</v>
      </c>
      <c r="E845" s="180"/>
      <c r="F845" s="180">
        <v>1</v>
      </c>
      <c r="G845" s="180"/>
      <c r="H845" s="180">
        <v>3</v>
      </c>
      <c r="I845" s="76"/>
    </row>
    <row r="846" spans="2:9" ht="15" customHeight="1" outlineLevel="1" x14ac:dyDescent="0.2">
      <c r="B846" s="75">
        <v>2018</v>
      </c>
      <c r="C846" s="71"/>
      <c r="D846" s="76">
        <v>4</v>
      </c>
      <c r="E846" s="76"/>
      <c r="F846" s="180">
        <v>1</v>
      </c>
      <c r="G846" s="76"/>
      <c r="H846" s="180">
        <v>3</v>
      </c>
      <c r="I846" s="76"/>
    </row>
    <row r="847" spans="2:9" ht="15" customHeight="1" outlineLevel="1" x14ac:dyDescent="0.2">
      <c r="B847" s="75">
        <v>2017</v>
      </c>
      <c r="C847" s="71"/>
      <c r="D847" s="76">
        <v>2</v>
      </c>
      <c r="E847" s="76" t="s">
        <v>50</v>
      </c>
      <c r="F847" s="76">
        <v>0</v>
      </c>
      <c r="G847" s="76" t="s">
        <v>50</v>
      </c>
      <c r="H847" s="76">
        <v>2</v>
      </c>
      <c r="I847" s="76" t="s">
        <v>50</v>
      </c>
    </row>
    <row r="848" spans="2:9" ht="15" customHeight="1" outlineLevel="1" x14ac:dyDescent="0.2">
      <c r="B848" s="44">
        <v>2016</v>
      </c>
      <c r="C848" s="71"/>
      <c r="D848" s="177">
        <v>6</v>
      </c>
      <c r="E848" s="177" t="s">
        <v>50</v>
      </c>
      <c r="F848" s="177">
        <v>3</v>
      </c>
      <c r="G848" s="177" t="s">
        <v>50</v>
      </c>
      <c r="H848" s="177">
        <v>3</v>
      </c>
      <c r="I848" s="177" t="s">
        <v>50</v>
      </c>
    </row>
    <row r="849" spans="2:9" ht="15" customHeight="1" outlineLevel="1" x14ac:dyDescent="0.2">
      <c r="B849" s="44">
        <v>2015</v>
      </c>
      <c r="C849" s="71"/>
      <c r="D849" s="177">
        <v>5</v>
      </c>
      <c r="E849" s="177" t="s">
        <v>50</v>
      </c>
      <c r="F849" s="177">
        <v>2</v>
      </c>
      <c r="G849" s="177" t="s">
        <v>50</v>
      </c>
      <c r="H849" s="177">
        <v>3</v>
      </c>
      <c r="I849" s="177" t="s">
        <v>50</v>
      </c>
    </row>
    <row r="850" spans="2:9" ht="15" customHeight="1" outlineLevel="1" x14ac:dyDescent="0.2">
      <c r="B850" s="228" t="s">
        <v>28</v>
      </c>
      <c r="C850" s="71"/>
      <c r="D850" s="76"/>
      <c r="E850" s="76"/>
      <c r="F850" s="76"/>
      <c r="G850" s="76"/>
      <c r="H850" s="76"/>
      <c r="I850" s="76"/>
    </row>
    <row r="851" spans="2:9" ht="15" customHeight="1" outlineLevel="1" x14ac:dyDescent="0.2">
      <c r="B851" s="75">
        <v>2020</v>
      </c>
      <c r="C851" s="71"/>
      <c r="D851" s="76">
        <v>11</v>
      </c>
      <c r="E851" s="180"/>
      <c r="F851" s="76">
        <v>8</v>
      </c>
      <c r="G851" s="180"/>
      <c r="H851" s="76">
        <v>3</v>
      </c>
      <c r="I851" s="76"/>
    </row>
    <row r="852" spans="2:9" ht="15" customHeight="1" outlineLevel="1" x14ac:dyDescent="0.2">
      <c r="B852" s="75">
        <v>2019</v>
      </c>
      <c r="C852" s="71"/>
      <c r="D852" s="180">
        <v>10</v>
      </c>
      <c r="E852" s="180"/>
      <c r="F852" s="180">
        <v>6</v>
      </c>
      <c r="G852" s="180"/>
      <c r="H852" s="180">
        <v>4</v>
      </c>
      <c r="I852" s="76"/>
    </row>
    <row r="853" spans="2:9" ht="15" customHeight="1" outlineLevel="1" x14ac:dyDescent="0.2">
      <c r="B853" s="75">
        <v>2018</v>
      </c>
      <c r="C853" s="71"/>
      <c r="D853" s="76">
        <v>11</v>
      </c>
      <c r="E853" s="76"/>
      <c r="F853" s="180">
        <v>8</v>
      </c>
      <c r="G853" s="76"/>
      <c r="H853" s="180">
        <v>3</v>
      </c>
      <c r="I853" s="76"/>
    </row>
    <row r="854" spans="2:9" ht="15" customHeight="1" outlineLevel="1" x14ac:dyDescent="0.2">
      <c r="B854" s="75">
        <v>2017</v>
      </c>
      <c r="C854" s="71"/>
      <c r="D854" s="76">
        <v>9</v>
      </c>
      <c r="E854" s="76" t="s">
        <v>50</v>
      </c>
      <c r="F854" s="76">
        <v>8</v>
      </c>
      <c r="G854" s="76" t="s">
        <v>50</v>
      </c>
      <c r="H854" s="76">
        <v>1</v>
      </c>
      <c r="I854" s="76" t="s">
        <v>50</v>
      </c>
    </row>
    <row r="855" spans="2:9" ht="15" customHeight="1" outlineLevel="1" x14ac:dyDescent="0.2">
      <c r="B855" s="44">
        <v>2016</v>
      </c>
      <c r="C855" s="71"/>
      <c r="D855" s="177">
        <v>7</v>
      </c>
      <c r="E855" s="177" t="s">
        <v>50</v>
      </c>
      <c r="F855" s="177">
        <v>6</v>
      </c>
      <c r="G855" s="177" t="s">
        <v>50</v>
      </c>
      <c r="H855" s="177">
        <v>1</v>
      </c>
      <c r="I855" s="177" t="s">
        <v>50</v>
      </c>
    </row>
    <row r="856" spans="2:9" ht="15" customHeight="1" outlineLevel="1" x14ac:dyDescent="0.2">
      <c r="B856" s="44">
        <v>2015</v>
      </c>
      <c r="C856" s="71"/>
      <c r="D856" s="177">
        <v>7</v>
      </c>
      <c r="E856" s="177" t="s">
        <v>50</v>
      </c>
      <c r="F856" s="177">
        <v>6</v>
      </c>
      <c r="G856" s="177" t="s">
        <v>50</v>
      </c>
      <c r="H856" s="177">
        <v>1</v>
      </c>
      <c r="I856" s="177" t="s">
        <v>50</v>
      </c>
    </row>
    <row r="857" spans="2:9" ht="15" customHeight="1" outlineLevel="1" x14ac:dyDescent="0.2">
      <c r="B857" s="228" t="s">
        <v>29</v>
      </c>
      <c r="C857" s="71"/>
      <c r="D857" s="76"/>
      <c r="E857" s="76"/>
      <c r="F857" s="76"/>
      <c r="G857" s="76"/>
      <c r="H857" s="76"/>
      <c r="I857" s="76"/>
    </row>
    <row r="858" spans="2:9" ht="15" customHeight="1" outlineLevel="1" x14ac:dyDescent="0.2">
      <c r="B858" s="75">
        <v>2020</v>
      </c>
      <c r="C858" s="71"/>
      <c r="D858" s="76">
        <v>35</v>
      </c>
      <c r="E858" s="180"/>
      <c r="F858" s="76">
        <v>35</v>
      </c>
      <c r="G858" s="180"/>
      <c r="H858" s="76">
        <v>0</v>
      </c>
      <c r="I858" s="76"/>
    </row>
    <row r="859" spans="2:9" ht="15" customHeight="1" outlineLevel="1" x14ac:dyDescent="0.2">
      <c r="B859" s="75">
        <v>2019</v>
      </c>
      <c r="C859" s="71"/>
      <c r="D859" s="180">
        <v>35</v>
      </c>
      <c r="E859" s="180"/>
      <c r="F859" s="180">
        <v>35</v>
      </c>
      <c r="G859" s="180"/>
      <c r="H859" s="76">
        <v>0</v>
      </c>
      <c r="I859" s="76"/>
    </row>
    <row r="860" spans="2:9" ht="15" customHeight="1" outlineLevel="1" x14ac:dyDescent="0.2">
      <c r="B860" s="75">
        <v>2018</v>
      </c>
      <c r="C860" s="71"/>
      <c r="D860" s="76">
        <v>36</v>
      </c>
      <c r="E860" s="76"/>
      <c r="F860" s="180">
        <v>36</v>
      </c>
      <c r="G860" s="76"/>
      <c r="H860" s="76">
        <v>0</v>
      </c>
      <c r="I860" s="76"/>
    </row>
    <row r="861" spans="2:9" ht="15" customHeight="1" outlineLevel="1" x14ac:dyDescent="0.2">
      <c r="B861" s="75">
        <v>2017</v>
      </c>
      <c r="C861" s="71"/>
      <c r="D861" s="76">
        <v>33</v>
      </c>
      <c r="E861" s="76" t="s">
        <v>50</v>
      </c>
      <c r="F861" s="76">
        <v>33</v>
      </c>
      <c r="G861" s="76" t="s">
        <v>50</v>
      </c>
      <c r="H861" s="76">
        <v>0</v>
      </c>
      <c r="I861" s="76" t="s">
        <v>50</v>
      </c>
    </row>
    <row r="862" spans="2:9" ht="15" customHeight="1" outlineLevel="1" x14ac:dyDescent="0.2">
      <c r="B862" s="44">
        <v>2016</v>
      </c>
      <c r="C862" s="71"/>
      <c r="D862" s="177">
        <v>20</v>
      </c>
      <c r="E862" s="177" t="s">
        <v>50</v>
      </c>
      <c r="F862" s="177">
        <v>20</v>
      </c>
      <c r="G862" s="177" t="s">
        <v>50</v>
      </c>
      <c r="H862" s="76">
        <v>0</v>
      </c>
      <c r="I862" s="177" t="s">
        <v>50</v>
      </c>
    </row>
    <row r="863" spans="2:9" ht="15" customHeight="1" outlineLevel="1" x14ac:dyDescent="0.2">
      <c r="B863" s="44">
        <v>2015</v>
      </c>
      <c r="C863" s="71"/>
      <c r="D863" s="177">
        <v>14</v>
      </c>
      <c r="E863" s="177" t="s">
        <v>50</v>
      </c>
      <c r="F863" s="177">
        <v>14</v>
      </c>
      <c r="G863" s="177" t="s">
        <v>50</v>
      </c>
      <c r="H863" s="76">
        <v>0</v>
      </c>
      <c r="I863" s="177" t="s">
        <v>50</v>
      </c>
    </row>
    <row r="864" spans="2:9" ht="15" customHeight="1" outlineLevel="1" x14ac:dyDescent="0.2">
      <c r="B864" s="228" t="s">
        <v>30</v>
      </c>
      <c r="C864" s="71"/>
      <c r="D864" s="76"/>
      <c r="E864" s="76"/>
      <c r="F864" s="76"/>
      <c r="G864" s="76"/>
      <c r="H864" s="76"/>
      <c r="I864" s="76"/>
    </row>
    <row r="865" spans="2:9" ht="15" customHeight="1" outlineLevel="1" x14ac:dyDescent="0.2">
      <c r="B865" s="75">
        <v>2020</v>
      </c>
      <c r="C865" s="71"/>
      <c r="D865" s="76">
        <v>5</v>
      </c>
      <c r="E865" s="180"/>
      <c r="F865" s="76">
        <v>5</v>
      </c>
      <c r="G865" s="180"/>
      <c r="H865" s="76">
        <v>0</v>
      </c>
      <c r="I865" s="76"/>
    </row>
    <row r="866" spans="2:9" ht="15" customHeight="1" outlineLevel="1" x14ac:dyDescent="0.2">
      <c r="B866" s="75">
        <v>2019</v>
      </c>
      <c r="C866" s="71"/>
      <c r="D866" s="180">
        <v>4</v>
      </c>
      <c r="E866" s="180"/>
      <c r="F866" s="180">
        <v>4</v>
      </c>
      <c r="G866" s="180"/>
      <c r="H866" s="76">
        <v>0</v>
      </c>
      <c r="I866" s="76"/>
    </row>
    <row r="867" spans="2:9" ht="15" customHeight="1" outlineLevel="1" x14ac:dyDescent="0.2">
      <c r="B867" s="75">
        <v>2018</v>
      </c>
      <c r="C867" s="71"/>
      <c r="D867" s="76">
        <v>5</v>
      </c>
      <c r="E867" s="76"/>
      <c r="F867" s="180">
        <v>5</v>
      </c>
      <c r="G867" s="76"/>
      <c r="H867" s="76">
        <v>0</v>
      </c>
      <c r="I867" s="76"/>
    </row>
    <row r="868" spans="2:9" ht="15" customHeight="1" outlineLevel="1" x14ac:dyDescent="0.2">
      <c r="B868" s="75">
        <v>2017</v>
      </c>
      <c r="C868" s="71"/>
      <c r="D868" s="76">
        <v>4</v>
      </c>
      <c r="E868" s="76" t="s">
        <v>50</v>
      </c>
      <c r="F868" s="76">
        <v>4</v>
      </c>
      <c r="G868" s="76" t="s">
        <v>50</v>
      </c>
      <c r="H868" s="76">
        <v>0</v>
      </c>
      <c r="I868" s="76" t="s">
        <v>50</v>
      </c>
    </row>
    <row r="869" spans="2:9" ht="15" customHeight="1" outlineLevel="1" x14ac:dyDescent="0.2">
      <c r="B869" s="44">
        <v>2016</v>
      </c>
      <c r="C869" s="71"/>
      <c r="D869" s="177">
        <v>3</v>
      </c>
      <c r="E869" s="177" t="s">
        <v>50</v>
      </c>
      <c r="F869" s="179">
        <v>3</v>
      </c>
      <c r="G869" s="177" t="s">
        <v>50</v>
      </c>
      <c r="H869" s="76">
        <v>0</v>
      </c>
      <c r="I869" s="177" t="s">
        <v>50</v>
      </c>
    </row>
    <row r="870" spans="2:9" ht="15" customHeight="1" outlineLevel="1" x14ac:dyDescent="0.2">
      <c r="B870" s="44">
        <v>2015</v>
      </c>
      <c r="C870" s="71"/>
      <c r="D870" s="177">
        <v>2</v>
      </c>
      <c r="E870" s="177" t="s">
        <v>50</v>
      </c>
      <c r="F870" s="76">
        <v>2</v>
      </c>
      <c r="G870" s="177" t="s">
        <v>50</v>
      </c>
      <c r="H870" s="76">
        <v>0</v>
      </c>
      <c r="I870" s="177" t="s">
        <v>50</v>
      </c>
    </row>
    <row r="871" spans="2:9" ht="15" customHeight="1" outlineLevel="1" x14ac:dyDescent="0.2">
      <c r="B871" s="228" t="s">
        <v>31</v>
      </c>
      <c r="C871" s="71"/>
      <c r="D871" s="76"/>
      <c r="E871" s="76"/>
      <c r="F871" s="76"/>
      <c r="G871" s="76"/>
      <c r="H871" s="76"/>
      <c r="I871" s="76"/>
    </row>
    <row r="872" spans="2:9" ht="15" customHeight="1" outlineLevel="1" x14ac:dyDescent="0.2">
      <c r="B872" s="75">
        <v>2020</v>
      </c>
      <c r="C872" s="71"/>
      <c r="D872" s="76">
        <v>17</v>
      </c>
      <c r="E872" s="180"/>
      <c r="F872" s="76">
        <v>16</v>
      </c>
      <c r="G872" s="180"/>
      <c r="H872" s="76">
        <v>1</v>
      </c>
      <c r="I872" s="76"/>
    </row>
    <row r="873" spans="2:9" ht="15" customHeight="1" outlineLevel="1" x14ac:dyDescent="0.2">
      <c r="B873" s="75">
        <v>2019</v>
      </c>
      <c r="C873" s="71"/>
      <c r="D873" s="180">
        <v>15</v>
      </c>
      <c r="E873" s="180"/>
      <c r="F873" s="180">
        <v>14</v>
      </c>
      <c r="G873" s="180"/>
      <c r="H873" s="180">
        <v>1</v>
      </c>
      <c r="I873" s="76"/>
    </row>
    <row r="874" spans="2:9" ht="15" customHeight="1" outlineLevel="1" x14ac:dyDescent="0.2">
      <c r="B874" s="75">
        <v>2018</v>
      </c>
      <c r="C874" s="71"/>
      <c r="D874" s="76">
        <v>16</v>
      </c>
      <c r="E874" s="76"/>
      <c r="F874" s="180">
        <v>15</v>
      </c>
      <c r="G874" s="76"/>
      <c r="H874" s="180">
        <v>1</v>
      </c>
      <c r="I874" s="76"/>
    </row>
    <row r="875" spans="2:9" ht="15" customHeight="1" outlineLevel="1" x14ac:dyDescent="0.2">
      <c r="B875" s="75">
        <v>2017</v>
      </c>
      <c r="C875" s="71"/>
      <c r="D875" s="76">
        <v>12</v>
      </c>
      <c r="E875" s="76" t="s">
        <v>50</v>
      </c>
      <c r="F875" s="76">
        <v>11</v>
      </c>
      <c r="G875" s="76" t="s">
        <v>50</v>
      </c>
      <c r="H875" s="76">
        <v>1</v>
      </c>
      <c r="I875" s="76" t="s">
        <v>50</v>
      </c>
    </row>
    <row r="876" spans="2:9" ht="15" customHeight="1" outlineLevel="1" x14ac:dyDescent="0.2">
      <c r="B876" s="44">
        <v>2016</v>
      </c>
      <c r="C876" s="71"/>
      <c r="D876" s="177">
        <v>10</v>
      </c>
      <c r="E876" s="177" t="s">
        <v>50</v>
      </c>
      <c r="F876" s="177">
        <v>9</v>
      </c>
      <c r="G876" s="177" t="s">
        <v>50</v>
      </c>
      <c r="H876" s="177">
        <v>1</v>
      </c>
      <c r="I876" s="177" t="s">
        <v>50</v>
      </c>
    </row>
    <row r="877" spans="2:9" ht="15" customHeight="1" outlineLevel="1" x14ac:dyDescent="0.2">
      <c r="B877" s="44">
        <v>2015</v>
      </c>
      <c r="C877" s="71"/>
      <c r="D877" s="177">
        <v>9</v>
      </c>
      <c r="E877" s="177" t="s">
        <v>50</v>
      </c>
      <c r="F877" s="177">
        <v>9</v>
      </c>
      <c r="G877" s="177" t="s">
        <v>50</v>
      </c>
      <c r="H877" s="76">
        <v>0</v>
      </c>
      <c r="I877" s="177" t="s">
        <v>50</v>
      </c>
    </row>
    <row r="878" spans="2:9" ht="15" customHeight="1" outlineLevel="1" x14ac:dyDescent="0.2">
      <c r="B878" s="228" t="s">
        <v>32</v>
      </c>
      <c r="C878" s="71"/>
      <c r="D878" s="76"/>
      <c r="E878" s="76"/>
      <c r="F878" s="76"/>
      <c r="G878" s="76"/>
      <c r="H878" s="76"/>
      <c r="I878" s="76"/>
    </row>
    <row r="879" spans="2:9" ht="15" customHeight="1" outlineLevel="1" x14ac:dyDescent="0.2">
      <c r="B879" s="75">
        <v>2020</v>
      </c>
      <c r="C879" s="71"/>
      <c r="D879" s="76">
        <v>6</v>
      </c>
      <c r="E879" s="180"/>
      <c r="F879" s="76">
        <v>3</v>
      </c>
      <c r="G879" s="180"/>
      <c r="H879" s="76">
        <v>3</v>
      </c>
      <c r="I879" s="76"/>
    </row>
    <row r="880" spans="2:9" ht="15" customHeight="1" outlineLevel="1" x14ac:dyDescent="0.2">
      <c r="B880" s="75">
        <v>2019</v>
      </c>
      <c r="C880" s="71"/>
      <c r="D880" s="180">
        <v>5</v>
      </c>
      <c r="E880" s="180"/>
      <c r="F880" s="180">
        <v>3</v>
      </c>
      <c r="G880" s="180"/>
      <c r="H880" s="180">
        <v>2</v>
      </c>
      <c r="I880" s="76"/>
    </row>
    <row r="881" spans="2:9" ht="15" customHeight="1" outlineLevel="1" x14ac:dyDescent="0.2">
      <c r="B881" s="75">
        <v>2018</v>
      </c>
      <c r="C881" s="71"/>
      <c r="D881" s="76">
        <v>5</v>
      </c>
      <c r="E881" s="76"/>
      <c r="F881" s="180">
        <v>3</v>
      </c>
      <c r="G881" s="76"/>
      <c r="H881" s="180">
        <v>2</v>
      </c>
      <c r="I881" s="76"/>
    </row>
    <row r="882" spans="2:9" ht="15" customHeight="1" outlineLevel="1" x14ac:dyDescent="0.2">
      <c r="B882" s="75">
        <v>2017</v>
      </c>
      <c r="C882" s="71"/>
      <c r="D882" s="76">
        <v>4</v>
      </c>
      <c r="E882" s="76" t="s">
        <v>50</v>
      </c>
      <c r="F882" s="76">
        <v>3</v>
      </c>
      <c r="G882" s="76" t="s">
        <v>50</v>
      </c>
      <c r="H882" s="76">
        <v>1</v>
      </c>
      <c r="I882" s="76" t="s">
        <v>50</v>
      </c>
    </row>
    <row r="883" spans="2:9" ht="15" customHeight="1" outlineLevel="1" x14ac:dyDescent="0.2">
      <c r="B883" s="44">
        <v>2016</v>
      </c>
      <c r="C883" s="71"/>
      <c r="D883" s="177">
        <v>2</v>
      </c>
      <c r="E883" s="177" t="s">
        <v>50</v>
      </c>
      <c r="F883" s="76">
        <v>2</v>
      </c>
      <c r="G883" s="177" t="s">
        <v>50</v>
      </c>
      <c r="H883" s="76">
        <v>0</v>
      </c>
      <c r="I883" s="177" t="s">
        <v>50</v>
      </c>
    </row>
    <row r="884" spans="2:9" ht="15" customHeight="1" outlineLevel="1" x14ac:dyDescent="0.2">
      <c r="B884" s="44">
        <v>2015</v>
      </c>
      <c r="C884" s="71"/>
      <c r="D884" s="177">
        <v>2</v>
      </c>
      <c r="E884" s="177" t="s">
        <v>50</v>
      </c>
      <c r="F884" s="76">
        <v>2</v>
      </c>
      <c r="G884" s="177" t="s">
        <v>50</v>
      </c>
      <c r="H884" s="76">
        <v>0</v>
      </c>
      <c r="I884" s="177" t="s">
        <v>50</v>
      </c>
    </row>
    <row r="885" spans="2:9" ht="15" customHeight="1" outlineLevel="1" x14ac:dyDescent="0.2">
      <c r="B885" s="228" t="s">
        <v>33</v>
      </c>
      <c r="C885" s="71"/>
      <c r="D885" s="76"/>
      <c r="E885" s="76"/>
      <c r="F885" s="76"/>
      <c r="G885" s="76"/>
      <c r="H885" s="76"/>
      <c r="I885" s="76"/>
    </row>
    <row r="886" spans="2:9" ht="15" customHeight="1" outlineLevel="1" x14ac:dyDescent="0.2">
      <c r="B886" s="75">
        <v>2020</v>
      </c>
      <c r="C886" s="71"/>
      <c r="D886" s="76">
        <v>8</v>
      </c>
      <c r="E886" s="180"/>
      <c r="F886" s="76">
        <v>8</v>
      </c>
      <c r="G886" s="180"/>
      <c r="H886" s="76">
        <v>0</v>
      </c>
      <c r="I886" s="76"/>
    </row>
    <row r="887" spans="2:9" ht="15" customHeight="1" outlineLevel="1" x14ac:dyDescent="0.2">
      <c r="B887" s="75">
        <v>2019</v>
      </c>
      <c r="C887" s="71"/>
      <c r="D887" s="180">
        <v>6</v>
      </c>
      <c r="E887" s="180"/>
      <c r="F887" s="180">
        <v>6</v>
      </c>
      <c r="G887" s="180"/>
      <c r="H887" s="76">
        <v>0</v>
      </c>
      <c r="I887" s="76"/>
    </row>
    <row r="888" spans="2:9" ht="15" customHeight="1" outlineLevel="1" x14ac:dyDescent="0.2">
      <c r="B888" s="75">
        <v>2018</v>
      </c>
      <c r="C888" s="71"/>
      <c r="D888" s="76">
        <v>7</v>
      </c>
      <c r="E888" s="76"/>
      <c r="F888" s="180">
        <v>7</v>
      </c>
      <c r="G888" s="76"/>
      <c r="H888" s="76">
        <v>0</v>
      </c>
      <c r="I888" s="76"/>
    </row>
    <row r="889" spans="2:9" ht="15" customHeight="1" outlineLevel="1" x14ac:dyDescent="0.2">
      <c r="B889" s="75">
        <v>2017</v>
      </c>
      <c r="C889" s="71"/>
      <c r="D889" s="76">
        <v>6</v>
      </c>
      <c r="E889" s="76" t="s">
        <v>50</v>
      </c>
      <c r="F889" s="76">
        <v>6</v>
      </c>
      <c r="G889" s="76" t="s">
        <v>50</v>
      </c>
      <c r="H889" s="76">
        <v>0</v>
      </c>
      <c r="I889" s="76" t="s">
        <v>50</v>
      </c>
    </row>
    <row r="890" spans="2:9" ht="15" customHeight="1" outlineLevel="1" x14ac:dyDescent="0.2">
      <c r="B890" s="44">
        <v>2016</v>
      </c>
      <c r="C890" s="71"/>
      <c r="D890" s="177">
        <v>7</v>
      </c>
      <c r="E890" s="177" t="s">
        <v>50</v>
      </c>
      <c r="F890" s="177">
        <v>6</v>
      </c>
      <c r="G890" s="177" t="s">
        <v>50</v>
      </c>
      <c r="H890" s="177">
        <v>1</v>
      </c>
      <c r="I890" s="177" t="s">
        <v>50</v>
      </c>
    </row>
    <row r="891" spans="2:9" ht="15" customHeight="1" outlineLevel="1" x14ac:dyDescent="0.2">
      <c r="B891" s="44">
        <v>2015</v>
      </c>
      <c r="C891" s="71"/>
      <c r="D891" s="177">
        <v>9</v>
      </c>
      <c r="E891" s="177" t="s">
        <v>50</v>
      </c>
      <c r="F891" s="177">
        <v>8</v>
      </c>
      <c r="G891" s="177" t="s">
        <v>50</v>
      </c>
      <c r="H891" s="177">
        <v>1</v>
      </c>
      <c r="I891" s="177" t="s">
        <v>50</v>
      </c>
    </row>
    <row r="892" spans="2:9" ht="15" customHeight="1" x14ac:dyDescent="0.2">
      <c r="B892" s="258" t="s">
        <v>208</v>
      </c>
      <c r="C892" s="173"/>
      <c r="D892" s="173"/>
      <c r="E892" s="76"/>
      <c r="F892" s="76"/>
      <c r="G892" s="76"/>
      <c r="H892" s="76"/>
      <c r="I892" s="76"/>
    </row>
    <row r="893" spans="2:9" ht="15" customHeight="1" x14ac:dyDescent="0.2">
      <c r="B893" s="75">
        <v>2020</v>
      </c>
      <c r="C893" s="173"/>
      <c r="D893" s="76">
        <v>1203</v>
      </c>
      <c r="E893" s="180"/>
      <c r="F893" s="76">
        <v>887</v>
      </c>
      <c r="G893" s="180"/>
      <c r="H893" s="76">
        <v>316</v>
      </c>
      <c r="I893" s="76"/>
    </row>
    <row r="894" spans="2:9" ht="15" customHeight="1" x14ac:dyDescent="0.2">
      <c r="B894" s="75">
        <v>2019</v>
      </c>
      <c r="C894" s="71"/>
      <c r="D894" s="180">
        <v>1200</v>
      </c>
      <c r="E894" s="180"/>
      <c r="F894" s="180">
        <v>894</v>
      </c>
      <c r="G894" s="180"/>
      <c r="H894" s="180">
        <v>306</v>
      </c>
      <c r="I894" s="76"/>
    </row>
    <row r="895" spans="2:9" ht="15" customHeight="1" x14ac:dyDescent="0.2">
      <c r="B895" s="75">
        <v>2018</v>
      </c>
      <c r="C895" s="71"/>
      <c r="D895" s="76">
        <v>1173</v>
      </c>
      <c r="E895" s="76"/>
      <c r="F895" s="180">
        <v>881</v>
      </c>
      <c r="G895" s="76"/>
      <c r="H895" s="180">
        <v>292</v>
      </c>
      <c r="I895" s="76"/>
    </row>
    <row r="896" spans="2:9" ht="15" customHeight="1" x14ac:dyDescent="0.2">
      <c r="B896" s="75">
        <v>2017</v>
      </c>
      <c r="C896" s="71"/>
      <c r="D896" s="76">
        <v>1085</v>
      </c>
      <c r="E896" s="76" t="s">
        <v>50</v>
      </c>
      <c r="F896" s="76">
        <v>803</v>
      </c>
      <c r="G896" s="76" t="s">
        <v>50</v>
      </c>
      <c r="H896" s="76">
        <v>282</v>
      </c>
      <c r="I896" s="76" t="s">
        <v>50</v>
      </c>
    </row>
    <row r="897" spans="1:9" ht="15" customHeight="1" x14ac:dyDescent="0.2">
      <c r="B897" s="44">
        <v>2016</v>
      </c>
      <c r="C897" s="71"/>
      <c r="D897" s="177">
        <v>1040</v>
      </c>
      <c r="E897" s="177" t="s">
        <v>50</v>
      </c>
      <c r="F897" s="177">
        <v>770</v>
      </c>
      <c r="G897" s="177" t="s">
        <v>50</v>
      </c>
      <c r="H897" s="177">
        <v>270</v>
      </c>
      <c r="I897" s="177" t="s">
        <v>50</v>
      </c>
    </row>
    <row r="898" spans="1:9" ht="15" customHeight="1" x14ac:dyDescent="0.2">
      <c r="B898" s="44">
        <v>2015</v>
      </c>
      <c r="C898" s="71"/>
      <c r="D898" s="177">
        <v>980</v>
      </c>
      <c r="E898" s="177" t="s">
        <v>50</v>
      </c>
      <c r="F898" s="177">
        <v>719</v>
      </c>
      <c r="G898" s="177" t="s">
        <v>50</v>
      </c>
      <c r="H898" s="177">
        <v>261</v>
      </c>
      <c r="I898" s="177" t="s">
        <v>50</v>
      </c>
    </row>
    <row r="899" spans="1:9" s="68" customFormat="1" ht="15" customHeight="1" outlineLevel="1" x14ac:dyDescent="0.2">
      <c r="A899" s="11"/>
      <c r="B899" s="228" t="s">
        <v>17</v>
      </c>
      <c r="C899" s="71"/>
      <c r="D899" s="76"/>
      <c r="E899" s="76"/>
      <c r="F899" s="11"/>
      <c r="G899" s="76"/>
      <c r="H899" s="11"/>
      <c r="I899" s="76"/>
    </row>
    <row r="900" spans="1:9" s="68" customFormat="1" ht="15" customHeight="1" outlineLevel="1" x14ac:dyDescent="0.2">
      <c r="A900" s="11"/>
      <c r="B900" s="75">
        <v>2020</v>
      </c>
      <c r="C900" s="71"/>
      <c r="D900" s="76">
        <v>360</v>
      </c>
      <c r="E900" s="180"/>
      <c r="F900" s="76">
        <v>356</v>
      </c>
      <c r="G900" s="180"/>
      <c r="H900" s="76">
        <v>4</v>
      </c>
      <c r="I900" s="76"/>
    </row>
    <row r="901" spans="1:9" s="68" customFormat="1" ht="15" customHeight="1" outlineLevel="1" x14ac:dyDescent="0.2">
      <c r="A901" s="11"/>
      <c r="B901" s="75">
        <v>2019</v>
      </c>
      <c r="C901" s="71"/>
      <c r="D901" s="180">
        <v>352</v>
      </c>
      <c r="E901" s="180"/>
      <c r="F901" s="180">
        <v>348</v>
      </c>
      <c r="G901" s="180"/>
      <c r="H901" s="180">
        <v>4</v>
      </c>
      <c r="I901" s="76"/>
    </row>
    <row r="902" spans="1:9" s="68" customFormat="1" ht="15" customHeight="1" outlineLevel="1" x14ac:dyDescent="0.2">
      <c r="A902" s="11"/>
      <c r="B902" s="75">
        <v>2018</v>
      </c>
      <c r="C902" s="71"/>
      <c r="D902" s="76">
        <v>358</v>
      </c>
      <c r="E902" s="76"/>
      <c r="F902" s="180">
        <v>354</v>
      </c>
      <c r="G902" s="76"/>
      <c r="H902" s="180">
        <v>4</v>
      </c>
      <c r="I902" s="76"/>
    </row>
    <row r="903" spans="1:9" ht="15" customHeight="1" outlineLevel="1" x14ac:dyDescent="0.2">
      <c r="B903" s="75">
        <v>2017</v>
      </c>
      <c r="C903" s="71"/>
      <c r="D903" s="76">
        <v>352</v>
      </c>
      <c r="E903" s="76" t="s">
        <v>50</v>
      </c>
      <c r="F903" s="76">
        <v>348</v>
      </c>
      <c r="G903" s="76" t="s">
        <v>50</v>
      </c>
      <c r="H903" s="76">
        <v>4</v>
      </c>
      <c r="I903" s="76" t="s">
        <v>50</v>
      </c>
    </row>
    <row r="904" spans="1:9" ht="15" customHeight="1" outlineLevel="1" x14ac:dyDescent="0.2">
      <c r="B904" s="44">
        <v>2016</v>
      </c>
      <c r="C904" s="71"/>
      <c r="D904" s="177">
        <v>342</v>
      </c>
      <c r="E904" s="177" t="s">
        <v>50</v>
      </c>
      <c r="F904" s="177">
        <v>338</v>
      </c>
      <c r="G904" s="177" t="s">
        <v>50</v>
      </c>
      <c r="H904" s="177">
        <v>4</v>
      </c>
      <c r="I904" s="177" t="s">
        <v>50</v>
      </c>
    </row>
    <row r="905" spans="1:9" ht="15" customHeight="1" outlineLevel="1" x14ac:dyDescent="0.2">
      <c r="B905" s="44">
        <v>2015</v>
      </c>
      <c r="C905" s="71"/>
      <c r="D905" s="177">
        <v>320</v>
      </c>
      <c r="E905" s="177" t="s">
        <v>50</v>
      </c>
      <c r="F905" s="177">
        <v>316</v>
      </c>
      <c r="G905" s="177" t="s">
        <v>50</v>
      </c>
      <c r="H905" s="177">
        <v>4</v>
      </c>
      <c r="I905" s="177" t="s">
        <v>50</v>
      </c>
    </row>
    <row r="906" spans="1:9" ht="15" customHeight="1" outlineLevel="1" x14ac:dyDescent="0.2">
      <c r="B906" s="228" t="s">
        <v>18</v>
      </c>
      <c r="C906" s="71"/>
      <c r="D906" s="76"/>
      <c r="E906" s="76"/>
      <c r="F906" s="76"/>
      <c r="G906" s="76"/>
      <c r="H906" s="76"/>
      <c r="I906" s="76"/>
    </row>
    <row r="907" spans="1:9" ht="15" customHeight="1" outlineLevel="1" x14ac:dyDescent="0.2">
      <c r="B907" s="75">
        <v>2020</v>
      </c>
      <c r="C907" s="71"/>
      <c r="D907" s="76">
        <v>0</v>
      </c>
      <c r="E907" s="180"/>
      <c r="F907" s="76">
        <v>0</v>
      </c>
      <c r="G907" s="180"/>
      <c r="H907" s="76">
        <v>0</v>
      </c>
      <c r="I907" s="76"/>
    </row>
    <row r="908" spans="1:9" ht="15" customHeight="1" outlineLevel="1" x14ac:dyDescent="0.2">
      <c r="B908" s="75">
        <v>2019</v>
      </c>
      <c r="C908" s="71"/>
      <c r="D908" s="76">
        <v>0</v>
      </c>
      <c r="E908" s="76"/>
      <c r="F908" s="76">
        <v>0</v>
      </c>
      <c r="G908" s="76"/>
      <c r="H908" s="76">
        <v>0</v>
      </c>
      <c r="I908" s="76"/>
    </row>
    <row r="909" spans="1:9" ht="15" customHeight="1" outlineLevel="1" x14ac:dyDescent="0.2">
      <c r="B909" s="75">
        <v>2018</v>
      </c>
      <c r="C909" s="71"/>
      <c r="D909" s="76">
        <v>0</v>
      </c>
      <c r="E909" s="76"/>
      <c r="F909" s="76">
        <v>0</v>
      </c>
      <c r="G909" s="76"/>
      <c r="H909" s="76">
        <v>0</v>
      </c>
      <c r="I909" s="76"/>
    </row>
    <row r="910" spans="1:9" ht="15" customHeight="1" outlineLevel="1" x14ac:dyDescent="0.2">
      <c r="B910" s="75">
        <v>2017</v>
      </c>
      <c r="C910" s="71"/>
      <c r="D910" s="76">
        <v>0</v>
      </c>
      <c r="E910" s="76" t="s">
        <v>50</v>
      </c>
      <c r="F910" s="76">
        <v>0</v>
      </c>
      <c r="G910" s="76" t="s">
        <v>50</v>
      </c>
      <c r="H910" s="76">
        <v>0</v>
      </c>
      <c r="I910" s="76" t="s">
        <v>50</v>
      </c>
    </row>
    <row r="911" spans="1:9" ht="15" customHeight="1" outlineLevel="1" x14ac:dyDescent="0.2">
      <c r="B911" s="44">
        <v>2016</v>
      </c>
      <c r="C911" s="71"/>
      <c r="D911" s="76">
        <v>0</v>
      </c>
      <c r="E911" s="76" t="s">
        <v>50</v>
      </c>
      <c r="F911" s="76">
        <v>0</v>
      </c>
      <c r="G911" s="76" t="s">
        <v>50</v>
      </c>
      <c r="H911" s="76">
        <v>0</v>
      </c>
      <c r="I911" s="76" t="s">
        <v>50</v>
      </c>
    </row>
    <row r="912" spans="1:9" ht="15" customHeight="1" outlineLevel="1" x14ac:dyDescent="0.2">
      <c r="B912" s="44">
        <v>2015</v>
      </c>
      <c r="C912" s="71"/>
      <c r="D912" s="76">
        <v>0</v>
      </c>
      <c r="E912" s="76" t="s">
        <v>50</v>
      </c>
      <c r="F912" s="76">
        <v>0</v>
      </c>
      <c r="G912" s="76" t="s">
        <v>50</v>
      </c>
      <c r="H912" s="76">
        <v>0</v>
      </c>
      <c r="I912" s="76" t="s">
        <v>50</v>
      </c>
    </row>
    <row r="913" spans="2:9" ht="15" customHeight="1" outlineLevel="1" x14ac:dyDescent="0.2">
      <c r="B913" s="228" t="s">
        <v>19</v>
      </c>
      <c r="C913" s="71"/>
      <c r="D913" s="76"/>
      <c r="E913" s="76"/>
      <c r="F913" s="76"/>
      <c r="G913" s="76"/>
      <c r="H913" s="76"/>
      <c r="I913" s="76"/>
    </row>
    <row r="914" spans="2:9" ht="15" customHeight="1" outlineLevel="1" x14ac:dyDescent="0.2">
      <c r="B914" s="75">
        <v>2020</v>
      </c>
      <c r="C914" s="71"/>
      <c r="D914">
        <v>32</v>
      </c>
      <c r="E914" s="76"/>
      <c r="F914" s="180">
        <v>10</v>
      </c>
      <c r="G914" s="76"/>
      <c r="H914" s="180">
        <v>22</v>
      </c>
      <c r="I914" s="76"/>
    </row>
    <row r="915" spans="2:9" ht="15" customHeight="1" outlineLevel="1" x14ac:dyDescent="0.2">
      <c r="B915" s="75">
        <v>2019</v>
      </c>
      <c r="C915" s="71"/>
      <c r="D915" s="180">
        <v>30</v>
      </c>
      <c r="E915" s="180"/>
      <c r="F915" s="180">
        <v>7</v>
      </c>
      <c r="G915" s="180"/>
      <c r="H915" s="180">
        <v>23</v>
      </c>
      <c r="I915" s="76"/>
    </row>
    <row r="916" spans="2:9" ht="15" customHeight="1" outlineLevel="1" x14ac:dyDescent="0.2">
      <c r="B916" s="75">
        <v>2018</v>
      </c>
      <c r="C916" s="71"/>
      <c r="D916" s="76">
        <v>32</v>
      </c>
      <c r="E916" s="76"/>
      <c r="F916" s="180">
        <v>9</v>
      </c>
      <c r="G916" s="76"/>
      <c r="H916" s="180">
        <v>23</v>
      </c>
      <c r="I916" s="76"/>
    </row>
    <row r="917" spans="2:9" ht="15" customHeight="1" outlineLevel="1" x14ac:dyDescent="0.2">
      <c r="B917" s="75">
        <v>2017</v>
      </c>
      <c r="C917" s="71"/>
      <c r="D917" s="76">
        <v>30</v>
      </c>
      <c r="E917" s="76" t="s">
        <v>50</v>
      </c>
      <c r="F917" s="76">
        <v>7</v>
      </c>
      <c r="G917" s="76" t="s">
        <v>50</v>
      </c>
      <c r="H917" s="76">
        <v>23</v>
      </c>
      <c r="I917" s="76" t="s">
        <v>50</v>
      </c>
    </row>
    <row r="918" spans="2:9" ht="15" customHeight="1" outlineLevel="1" x14ac:dyDescent="0.2">
      <c r="B918" s="44">
        <v>2016</v>
      </c>
      <c r="C918" s="71"/>
      <c r="D918" s="177">
        <v>26</v>
      </c>
      <c r="E918" s="177" t="s">
        <v>50</v>
      </c>
      <c r="F918" s="177">
        <v>4</v>
      </c>
      <c r="G918" s="177" t="s">
        <v>50</v>
      </c>
      <c r="H918" s="177">
        <v>22</v>
      </c>
      <c r="I918" s="177" t="s">
        <v>50</v>
      </c>
    </row>
    <row r="919" spans="2:9" ht="15" customHeight="1" outlineLevel="1" x14ac:dyDescent="0.2">
      <c r="B919" s="44">
        <v>2015</v>
      </c>
      <c r="C919" s="71"/>
      <c r="D919" s="177">
        <v>30</v>
      </c>
      <c r="E919" s="177" t="s">
        <v>50</v>
      </c>
      <c r="F919" s="177">
        <v>7</v>
      </c>
      <c r="G919" s="177" t="s">
        <v>50</v>
      </c>
      <c r="H919" s="177">
        <v>23</v>
      </c>
      <c r="I919" s="177" t="s">
        <v>50</v>
      </c>
    </row>
    <row r="920" spans="2:9" ht="15" customHeight="1" outlineLevel="1" x14ac:dyDescent="0.2">
      <c r="B920" s="228" t="s">
        <v>20</v>
      </c>
      <c r="C920" s="71"/>
      <c r="D920" s="76"/>
      <c r="E920" s="76"/>
      <c r="F920" s="76"/>
      <c r="G920" s="76"/>
      <c r="H920" s="76"/>
      <c r="I920" s="76"/>
    </row>
    <row r="921" spans="2:9" ht="15" customHeight="1" outlineLevel="1" x14ac:dyDescent="0.2">
      <c r="B921" s="75">
        <v>2020</v>
      </c>
      <c r="C921" s="71"/>
      <c r="D921" s="180">
        <v>2</v>
      </c>
      <c r="E921" s="180"/>
      <c r="F921" s="180">
        <v>2</v>
      </c>
      <c r="G921" s="76"/>
      <c r="H921" s="76">
        <v>0</v>
      </c>
      <c r="I921" s="76"/>
    </row>
    <row r="922" spans="2:9" ht="15" customHeight="1" outlineLevel="1" x14ac:dyDescent="0.2">
      <c r="B922" s="75">
        <v>2019</v>
      </c>
      <c r="C922" s="71"/>
      <c r="D922" s="180">
        <v>1</v>
      </c>
      <c r="E922" s="180"/>
      <c r="F922" s="180">
        <v>1</v>
      </c>
      <c r="G922" s="180"/>
      <c r="H922" s="76">
        <v>0</v>
      </c>
      <c r="I922" s="76"/>
    </row>
    <row r="923" spans="2:9" ht="15" customHeight="1" outlineLevel="1" x14ac:dyDescent="0.2">
      <c r="B923" s="75">
        <v>2018</v>
      </c>
      <c r="C923" s="71"/>
      <c r="D923" s="76">
        <v>1</v>
      </c>
      <c r="E923" s="76"/>
      <c r="F923" s="76">
        <v>1</v>
      </c>
      <c r="G923" s="76"/>
      <c r="H923" s="76">
        <v>0</v>
      </c>
      <c r="I923" s="76"/>
    </row>
    <row r="924" spans="2:9" ht="15" customHeight="1" outlineLevel="1" x14ac:dyDescent="0.2">
      <c r="B924" s="75">
        <v>2017</v>
      </c>
      <c r="C924" s="71"/>
      <c r="D924" s="76">
        <v>1</v>
      </c>
      <c r="E924" s="76" t="s">
        <v>50</v>
      </c>
      <c r="F924" s="76">
        <v>1</v>
      </c>
      <c r="G924" s="76" t="s">
        <v>50</v>
      </c>
      <c r="H924" s="76">
        <v>0</v>
      </c>
      <c r="I924" s="76" t="s">
        <v>50</v>
      </c>
    </row>
    <row r="925" spans="2:9" ht="15" customHeight="1" outlineLevel="1" x14ac:dyDescent="0.2">
      <c r="B925" s="44">
        <v>2016</v>
      </c>
      <c r="C925" s="71"/>
      <c r="D925" s="177">
        <v>1</v>
      </c>
      <c r="E925" s="177" t="s">
        <v>50</v>
      </c>
      <c r="F925" s="76">
        <v>1</v>
      </c>
      <c r="G925" s="177" t="s">
        <v>50</v>
      </c>
      <c r="H925" s="76">
        <v>0</v>
      </c>
      <c r="I925" s="177" t="s">
        <v>50</v>
      </c>
    </row>
    <row r="926" spans="2:9" ht="15" customHeight="1" outlineLevel="1" x14ac:dyDescent="0.2">
      <c r="B926" s="44">
        <v>2015</v>
      </c>
      <c r="C926" s="71"/>
      <c r="D926" s="76">
        <v>0</v>
      </c>
      <c r="E926" s="76" t="s">
        <v>50</v>
      </c>
      <c r="F926" s="76">
        <v>0</v>
      </c>
      <c r="G926" s="76" t="s">
        <v>50</v>
      </c>
      <c r="H926" s="76">
        <v>0</v>
      </c>
      <c r="I926" s="76" t="s">
        <v>50</v>
      </c>
    </row>
    <row r="927" spans="2:9" ht="15" customHeight="1" outlineLevel="1" x14ac:dyDescent="0.2">
      <c r="B927" s="228" t="s">
        <v>21</v>
      </c>
      <c r="C927" s="71"/>
      <c r="D927" s="76"/>
      <c r="E927" s="76"/>
      <c r="F927" s="76"/>
      <c r="G927" s="76"/>
      <c r="H927" s="76"/>
      <c r="I927" s="76"/>
    </row>
    <row r="928" spans="2:9" ht="15" customHeight="1" outlineLevel="1" x14ac:dyDescent="0.2">
      <c r="B928" s="75">
        <v>2020</v>
      </c>
      <c r="C928" s="71"/>
      <c r="D928" s="76">
        <v>0</v>
      </c>
      <c r="E928" s="76"/>
      <c r="F928" s="76">
        <v>0</v>
      </c>
      <c r="G928" s="76"/>
      <c r="H928" s="76">
        <v>0</v>
      </c>
      <c r="I928" s="76"/>
    </row>
    <row r="929" spans="2:9" ht="15" customHeight="1" outlineLevel="1" x14ac:dyDescent="0.2">
      <c r="B929" s="75">
        <v>2019</v>
      </c>
      <c r="C929" s="71"/>
      <c r="D929" s="76">
        <v>0</v>
      </c>
      <c r="E929" s="76"/>
      <c r="F929" s="76">
        <v>0</v>
      </c>
      <c r="G929" s="76"/>
      <c r="H929" s="76">
        <v>0</v>
      </c>
      <c r="I929" s="76"/>
    </row>
    <row r="930" spans="2:9" ht="15" customHeight="1" outlineLevel="1" x14ac:dyDescent="0.2">
      <c r="B930" s="75">
        <v>2018</v>
      </c>
      <c r="C930" s="71"/>
      <c r="D930" s="76">
        <v>0</v>
      </c>
      <c r="E930" s="76"/>
      <c r="F930" s="76">
        <v>0</v>
      </c>
      <c r="G930" s="76"/>
      <c r="H930" s="76">
        <v>0</v>
      </c>
      <c r="I930" s="76"/>
    </row>
    <row r="931" spans="2:9" ht="15" customHeight="1" outlineLevel="1" x14ac:dyDescent="0.2">
      <c r="B931" s="75">
        <v>2017</v>
      </c>
      <c r="C931" s="71"/>
      <c r="D931" s="76">
        <v>1</v>
      </c>
      <c r="E931" s="76" t="s">
        <v>50</v>
      </c>
      <c r="F931" s="76">
        <v>0</v>
      </c>
      <c r="G931" s="76" t="s">
        <v>50</v>
      </c>
      <c r="H931" s="76">
        <v>1</v>
      </c>
      <c r="I931" s="76" t="s">
        <v>50</v>
      </c>
    </row>
    <row r="932" spans="2:9" ht="15" customHeight="1" outlineLevel="1" x14ac:dyDescent="0.2">
      <c r="B932" s="44">
        <v>2016</v>
      </c>
      <c r="C932" s="71"/>
      <c r="D932" s="177">
        <v>1</v>
      </c>
      <c r="E932" s="177" t="s">
        <v>50</v>
      </c>
      <c r="F932" s="76">
        <v>0</v>
      </c>
      <c r="G932" s="177" t="s">
        <v>50</v>
      </c>
      <c r="H932" s="76">
        <v>1</v>
      </c>
      <c r="I932" s="177" t="s">
        <v>50</v>
      </c>
    </row>
    <row r="933" spans="2:9" ht="15" customHeight="1" outlineLevel="1" x14ac:dyDescent="0.2">
      <c r="B933" s="44">
        <v>2015</v>
      </c>
      <c r="C933" s="71"/>
      <c r="D933" s="177">
        <v>1</v>
      </c>
      <c r="E933" s="177" t="s">
        <v>50</v>
      </c>
      <c r="F933" s="76">
        <v>0</v>
      </c>
      <c r="G933" s="177" t="s">
        <v>50</v>
      </c>
      <c r="H933" s="76">
        <v>1</v>
      </c>
      <c r="I933" s="177" t="s">
        <v>50</v>
      </c>
    </row>
    <row r="934" spans="2:9" ht="15" customHeight="1" outlineLevel="1" x14ac:dyDescent="0.2">
      <c r="B934" s="228" t="s">
        <v>22</v>
      </c>
      <c r="C934" s="71"/>
      <c r="D934" s="76"/>
      <c r="E934" s="76"/>
      <c r="F934" s="76"/>
      <c r="G934" s="76"/>
      <c r="H934" s="76"/>
      <c r="I934" s="76"/>
    </row>
    <row r="935" spans="2:9" ht="15" customHeight="1" outlineLevel="1" x14ac:dyDescent="0.2">
      <c r="B935" s="75">
        <v>2020</v>
      </c>
      <c r="C935" s="71"/>
      <c r="D935" s="76">
        <v>78</v>
      </c>
      <c r="E935" s="76"/>
      <c r="F935" s="76">
        <v>30</v>
      </c>
      <c r="G935" s="76"/>
      <c r="H935" s="76">
        <v>48</v>
      </c>
      <c r="I935" s="76"/>
    </row>
    <row r="936" spans="2:9" ht="15" customHeight="1" outlineLevel="1" x14ac:dyDescent="0.2">
      <c r="B936" s="75">
        <v>2019</v>
      </c>
      <c r="C936" s="71"/>
      <c r="D936" s="180">
        <v>75</v>
      </c>
      <c r="E936" s="180"/>
      <c r="F936" s="180">
        <v>28</v>
      </c>
      <c r="G936" s="180"/>
      <c r="H936" s="180">
        <v>47</v>
      </c>
      <c r="I936" s="76"/>
    </row>
    <row r="937" spans="2:9" ht="15" customHeight="1" outlineLevel="1" x14ac:dyDescent="0.2">
      <c r="B937" s="75">
        <v>2018</v>
      </c>
      <c r="C937" s="71"/>
      <c r="D937" s="76">
        <v>68</v>
      </c>
      <c r="E937" s="76"/>
      <c r="F937" s="76">
        <v>26</v>
      </c>
      <c r="G937" s="76"/>
      <c r="H937" s="76">
        <v>42</v>
      </c>
      <c r="I937" s="76"/>
    </row>
    <row r="938" spans="2:9" ht="15" customHeight="1" outlineLevel="1" x14ac:dyDescent="0.2">
      <c r="B938" s="75">
        <v>2017</v>
      </c>
      <c r="C938" s="71"/>
      <c r="D938" s="76">
        <v>62</v>
      </c>
      <c r="E938" s="76" t="s">
        <v>50</v>
      </c>
      <c r="F938" s="76">
        <v>24</v>
      </c>
      <c r="G938" s="76" t="s">
        <v>50</v>
      </c>
      <c r="H938" s="76">
        <v>38</v>
      </c>
      <c r="I938" s="76" t="s">
        <v>50</v>
      </c>
    </row>
    <row r="939" spans="2:9" ht="15" customHeight="1" outlineLevel="1" x14ac:dyDescent="0.2">
      <c r="B939" s="44">
        <v>2016</v>
      </c>
      <c r="C939" s="71"/>
      <c r="D939" s="177">
        <v>60</v>
      </c>
      <c r="E939" s="177" t="s">
        <v>50</v>
      </c>
      <c r="F939" s="177">
        <v>21</v>
      </c>
      <c r="G939" s="177" t="s">
        <v>50</v>
      </c>
      <c r="H939" s="177">
        <v>39</v>
      </c>
      <c r="I939" s="177" t="s">
        <v>50</v>
      </c>
    </row>
    <row r="940" spans="2:9" ht="15" customHeight="1" outlineLevel="1" x14ac:dyDescent="0.2">
      <c r="B940" s="44">
        <v>2015</v>
      </c>
      <c r="C940" s="71"/>
      <c r="D940" s="177">
        <v>58</v>
      </c>
      <c r="E940" s="177" t="s">
        <v>50</v>
      </c>
      <c r="F940" s="177">
        <v>21</v>
      </c>
      <c r="G940" s="177" t="s">
        <v>50</v>
      </c>
      <c r="H940" s="177">
        <v>37</v>
      </c>
      <c r="I940" s="177" t="s">
        <v>50</v>
      </c>
    </row>
    <row r="941" spans="2:9" ht="15" customHeight="1" outlineLevel="1" x14ac:dyDescent="0.2">
      <c r="B941" s="228" t="s">
        <v>23</v>
      </c>
      <c r="C941" s="71"/>
      <c r="D941" s="76"/>
      <c r="E941" s="76"/>
      <c r="F941" s="76"/>
      <c r="G941" s="76"/>
      <c r="H941" s="76"/>
      <c r="I941" s="76"/>
    </row>
    <row r="942" spans="2:9" ht="15" customHeight="1" outlineLevel="1" x14ac:dyDescent="0.2">
      <c r="B942" s="75">
        <v>2020</v>
      </c>
      <c r="C942" s="71"/>
      <c r="D942" s="76">
        <v>142</v>
      </c>
      <c r="E942" s="76"/>
      <c r="F942" s="76">
        <v>67</v>
      </c>
      <c r="G942" s="76"/>
      <c r="H942" s="76">
        <v>75</v>
      </c>
      <c r="I942" s="76"/>
    </row>
    <row r="943" spans="2:9" ht="15" customHeight="1" outlineLevel="1" x14ac:dyDescent="0.2">
      <c r="B943" s="75">
        <v>2019</v>
      </c>
      <c r="C943" s="71"/>
      <c r="D943" s="180">
        <v>147</v>
      </c>
      <c r="E943" s="180"/>
      <c r="F943" s="180">
        <v>73</v>
      </c>
      <c r="G943" s="180"/>
      <c r="H943" s="180">
        <v>74</v>
      </c>
      <c r="I943" s="76"/>
    </row>
    <row r="944" spans="2:9" ht="15" customHeight="1" outlineLevel="1" x14ac:dyDescent="0.2">
      <c r="B944" s="75">
        <v>2018</v>
      </c>
      <c r="C944" s="71"/>
      <c r="D944" s="76">
        <v>151</v>
      </c>
      <c r="E944" s="76"/>
      <c r="F944" s="180">
        <v>77</v>
      </c>
      <c r="G944" s="76"/>
      <c r="H944" s="180">
        <v>74</v>
      </c>
      <c r="I944" s="76"/>
    </row>
    <row r="945" spans="2:9" ht="15" customHeight="1" outlineLevel="1" x14ac:dyDescent="0.2">
      <c r="B945" s="75">
        <v>2017</v>
      </c>
      <c r="C945" s="71"/>
      <c r="D945" s="76">
        <v>145</v>
      </c>
      <c r="E945" s="76" t="s">
        <v>50</v>
      </c>
      <c r="F945" s="76">
        <v>68</v>
      </c>
      <c r="G945" s="76" t="s">
        <v>50</v>
      </c>
      <c r="H945" s="76">
        <v>77</v>
      </c>
      <c r="I945" s="76" t="s">
        <v>50</v>
      </c>
    </row>
    <row r="946" spans="2:9" ht="15" customHeight="1" outlineLevel="1" x14ac:dyDescent="0.2">
      <c r="B946" s="44">
        <v>2016</v>
      </c>
      <c r="C946" s="71"/>
      <c r="D946" s="177">
        <v>139</v>
      </c>
      <c r="E946" s="177" t="s">
        <v>50</v>
      </c>
      <c r="F946" s="177">
        <v>67</v>
      </c>
      <c r="G946" s="177" t="s">
        <v>50</v>
      </c>
      <c r="H946" s="177">
        <v>72</v>
      </c>
      <c r="I946" s="177" t="s">
        <v>50</v>
      </c>
    </row>
    <row r="947" spans="2:9" ht="15" customHeight="1" outlineLevel="1" x14ac:dyDescent="0.2">
      <c r="B947" s="44">
        <v>2015</v>
      </c>
      <c r="C947" s="71"/>
      <c r="D947" s="177">
        <v>132</v>
      </c>
      <c r="E947" s="177" t="s">
        <v>50</v>
      </c>
      <c r="F947" s="177">
        <v>63</v>
      </c>
      <c r="G947" s="177" t="s">
        <v>50</v>
      </c>
      <c r="H947" s="177">
        <v>69</v>
      </c>
      <c r="I947" s="177" t="s">
        <v>50</v>
      </c>
    </row>
    <row r="948" spans="2:9" ht="15" customHeight="1" outlineLevel="1" x14ac:dyDescent="0.2">
      <c r="B948" s="228" t="s">
        <v>24</v>
      </c>
      <c r="C948" s="71"/>
      <c r="D948" s="76"/>
      <c r="E948" s="76"/>
      <c r="F948" s="76"/>
      <c r="G948" s="76"/>
      <c r="H948" s="76"/>
      <c r="I948" s="76"/>
    </row>
    <row r="949" spans="2:9" ht="15" customHeight="1" outlineLevel="1" x14ac:dyDescent="0.2">
      <c r="B949" s="75">
        <v>2020</v>
      </c>
      <c r="C949" s="71"/>
      <c r="D949" s="76">
        <v>58</v>
      </c>
      <c r="E949" s="76"/>
      <c r="F949" s="76">
        <v>28</v>
      </c>
      <c r="G949" s="76"/>
      <c r="H949" s="76">
        <v>30</v>
      </c>
      <c r="I949" s="76"/>
    </row>
    <row r="950" spans="2:9" ht="15" customHeight="1" outlineLevel="1" x14ac:dyDescent="0.2">
      <c r="B950" s="75">
        <v>2019</v>
      </c>
      <c r="C950" s="71"/>
      <c r="D950" s="180">
        <v>57</v>
      </c>
      <c r="E950" s="180"/>
      <c r="F950" s="180">
        <v>28</v>
      </c>
      <c r="G950" s="180"/>
      <c r="H950" s="180">
        <v>29</v>
      </c>
      <c r="I950" s="76"/>
    </row>
    <row r="951" spans="2:9" ht="15" customHeight="1" outlineLevel="1" x14ac:dyDescent="0.2">
      <c r="B951" s="75">
        <v>2018</v>
      </c>
      <c r="C951" s="71"/>
      <c r="D951" s="76">
        <v>58</v>
      </c>
      <c r="E951" s="76"/>
      <c r="F951" s="180">
        <v>25</v>
      </c>
      <c r="G951" s="76"/>
      <c r="H951" s="180">
        <v>33</v>
      </c>
      <c r="I951" s="76"/>
    </row>
    <row r="952" spans="2:9" ht="15" customHeight="1" outlineLevel="1" x14ac:dyDescent="0.2">
      <c r="B952" s="75">
        <v>2017</v>
      </c>
      <c r="C952" s="71"/>
      <c r="D952" s="76">
        <v>55</v>
      </c>
      <c r="E952" s="76" t="s">
        <v>50</v>
      </c>
      <c r="F952" s="76">
        <v>20</v>
      </c>
      <c r="G952" s="76" t="s">
        <v>50</v>
      </c>
      <c r="H952" s="76">
        <v>35</v>
      </c>
      <c r="I952" s="76" t="s">
        <v>50</v>
      </c>
    </row>
    <row r="953" spans="2:9" ht="15" customHeight="1" outlineLevel="1" x14ac:dyDescent="0.2">
      <c r="B953" s="44">
        <v>2016</v>
      </c>
      <c r="C953" s="71"/>
      <c r="D953" s="177">
        <v>56</v>
      </c>
      <c r="E953" s="177" t="s">
        <v>50</v>
      </c>
      <c r="F953" s="177">
        <v>19</v>
      </c>
      <c r="G953" s="177" t="s">
        <v>50</v>
      </c>
      <c r="H953" s="177">
        <v>37</v>
      </c>
      <c r="I953" s="177" t="s">
        <v>50</v>
      </c>
    </row>
    <row r="954" spans="2:9" ht="15" customHeight="1" outlineLevel="1" x14ac:dyDescent="0.2">
      <c r="B954" s="44">
        <v>2015</v>
      </c>
      <c r="C954" s="71"/>
      <c r="D954" s="177">
        <v>57</v>
      </c>
      <c r="E954" s="177" t="s">
        <v>50</v>
      </c>
      <c r="F954" s="177">
        <v>18</v>
      </c>
      <c r="G954" s="177" t="s">
        <v>50</v>
      </c>
      <c r="H954" s="177">
        <v>39</v>
      </c>
      <c r="I954" s="177" t="s">
        <v>50</v>
      </c>
    </row>
    <row r="955" spans="2:9" ht="15" customHeight="1" outlineLevel="1" x14ac:dyDescent="0.2">
      <c r="B955" s="228" t="s">
        <v>25</v>
      </c>
      <c r="C955" s="71"/>
      <c r="D955" s="76"/>
      <c r="E955" s="76"/>
      <c r="F955" s="76"/>
      <c r="G955" s="76"/>
      <c r="H955" s="76"/>
      <c r="I955" s="76"/>
    </row>
    <row r="956" spans="2:9" ht="15" customHeight="1" outlineLevel="1" x14ac:dyDescent="0.2">
      <c r="B956" s="75">
        <v>2020</v>
      </c>
      <c r="C956" s="71"/>
      <c r="D956" s="76">
        <v>148</v>
      </c>
      <c r="E956" s="76"/>
      <c r="F956" s="76">
        <v>86</v>
      </c>
      <c r="G956" s="76"/>
      <c r="H956" s="76">
        <v>62</v>
      </c>
      <c r="I956" s="76"/>
    </row>
    <row r="957" spans="2:9" ht="15" customHeight="1" outlineLevel="1" x14ac:dyDescent="0.2">
      <c r="B957" s="75">
        <v>2019</v>
      </c>
      <c r="C957" s="71"/>
      <c r="D957" s="180">
        <v>151</v>
      </c>
      <c r="E957" s="180"/>
      <c r="F957" s="180">
        <v>92</v>
      </c>
      <c r="G957" s="180"/>
      <c r="H957" s="180">
        <v>59</v>
      </c>
      <c r="I957" s="76"/>
    </row>
    <row r="958" spans="2:9" ht="15" customHeight="1" outlineLevel="1" x14ac:dyDescent="0.2">
      <c r="B958" s="75">
        <v>2018</v>
      </c>
      <c r="C958" s="71"/>
      <c r="D958" s="76">
        <v>142</v>
      </c>
      <c r="E958" s="76"/>
      <c r="F958" s="180">
        <v>90</v>
      </c>
      <c r="G958" s="76"/>
      <c r="H958" s="180">
        <v>52</v>
      </c>
      <c r="I958" s="76"/>
    </row>
    <row r="959" spans="2:9" ht="15" customHeight="1" outlineLevel="1" x14ac:dyDescent="0.2">
      <c r="B959" s="75">
        <v>2017</v>
      </c>
      <c r="C959" s="71"/>
      <c r="D959" s="76">
        <v>125</v>
      </c>
      <c r="E959" s="76" t="s">
        <v>50</v>
      </c>
      <c r="F959" s="76">
        <v>79</v>
      </c>
      <c r="G959" s="76" t="s">
        <v>50</v>
      </c>
      <c r="H959" s="76">
        <v>46</v>
      </c>
      <c r="I959" s="76" t="s">
        <v>50</v>
      </c>
    </row>
    <row r="960" spans="2:9" ht="15" customHeight="1" outlineLevel="1" x14ac:dyDescent="0.2">
      <c r="B960" s="44">
        <v>2016</v>
      </c>
      <c r="C960" s="71"/>
      <c r="D960" s="177">
        <v>105</v>
      </c>
      <c r="E960" s="177" t="s">
        <v>50</v>
      </c>
      <c r="F960" s="177">
        <v>62</v>
      </c>
      <c r="G960" s="177" t="s">
        <v>50</v>
      </c>
      <c r="H960" s="177">
        <v>43</v>
      </c>
      <c r="I960" s="177" t="s">
        <v>50</v>
      </c>
    </row>
    <row r="961" spans="2:9" ht="15" customHeight="1" outlineLevel="1" x14ac:dyDescent="0.2">
      <c r="B961" s="44">
        <v>2015</v>
      </c>
      <c r="C961" s="71"/>
      <c r="D961" s="177">
        <v>95</v>
      </c>
      <c r="E961" s="177" t="s">
        <v>50</v>
      </c>
      <c r="F961" s="177">
        <v>58</v>
      </c>
      <c r="G961" s="177" t="s">
        <v>50</v>
      </c>
      <c r="H961" s="177">
        <v>37</v>
      </c>
      <c r="I961" s="177" t="s">
        <v>50</v>
      </c>
    </row>
    <row r="962" spans="2:9" ht="15" customHeight="1" outlineLevel="1" x14ac:dyDescent="0.2">
      <c r="B962" s="228" t="s">
        <v>26</v>
      </c>
      <c r="C962" s="71"/>
      <c r="D962" s="76"/>
      <c r="E962" s="76"/>
      <c r="F962" s="76"/>
      <c r="G962" s="76"/>
      <c r="H962" s="76"/>
      <c r="I962" s="76"/>
    </row>
    <row r="963" spans="2:9" ht="15" customHeight="1" outlineLevel="1" x14ac:dyDescent="0.2">
      <c r="B963" s="75">
        <v>2020</v>
      </c>
      <c r="C963" s="71"/>
      <c r="D963" s="76">
        <v>12</v>
      </c>
      <c r="E963" s="76"/>
      <c r="F963" s="76">
        <v>8</v>
      </c>
      <c r="G963" s="76"/>
      <c r="H963" s="76">
        <v>4</v>
      </c>
      <c r="I963" s="76"/>
    </row>
    <row r="964" spans="2:9" ht="15" customHeight="1" outlineLevel="1" x14ac:dyDescent="0.2">
      <c r="B964" s="75">
        <v>2019</v>
      </c>
      <c r="C964" s="71"/>
      <c r="D964" s="180">
        <v>12</v>
      </c>
      <c r="E964" s="180"/>
      <c r="F964" s="180">
        <v>8</v>
      </c>
      <c r="G964" s="180"/>
      <c r="H964" s="180">
        <v>4</v>
      </c>
      <c r="I964" s="76"/>
    </row>
    <row r="965" spans="2:9" ht="15" customHeight="1" outlineLevel="1" x14ac:dyDescent="0.2">
      <c r="B965" s="75">
        <v>2018</v>
      </c>
      <c r="C965" s="71"/>
      <c r="D965" s="76">
        <v>7</v>
      </c>
      <c r="E965" s="76"/>
      <c r="F965" s="180">
        <v>4</v>
      </c>
      <c r="G965" s="76"/>
      <c r="H965" s="180">
        <v>3</v>
      </c>
      <c r="I965" s="76"/>
    </row>
    <row r="966" spans="2:9" ht="15" customHeight="1" outlineLevel="1" x14ac:dyDescent="0.2">
      <c r="B966" s="75">
        <v>2017</v>
      </c>
      <c r="C966" s="71"/>
      <c r="D966" s="76">
        <v>5</v>
      </c>
      <c r="E966" s="76" t="s">
        <v>50</v>
      </c>
      <c r="F966" s="76">
        <v>2</v>
      </c>
      <c r="G966" s="76" t="s">
        <v>50</v>
      </c>
      <c r="H966" s="76">
        <v>3</v>
      </c>
      <c r="I966" s="76" t="s">
        <v>50</v>
      </c>
    </row>
    <row r="967" spans="2:9" ht="15" customHeight="1" outlineLevel="1" x14ac:dyDescent="0.2">
      <c r="B967" s="44">
        <v>2016</v>
      </c>
      <c r="C967" s="71"/>
      <c r="D967" s="177">
        <v>5</v>
      </c>
      <c r="E967" s="177" t="s">
        <v>50</v>
      </c>
      <c r="F967" s="76">
        <v>3</v>
      </c>
      <c r="G967" s="177" t="s">
        <v>50</v>
      </c>
      <c r="H967" s="76">
        <v>2</v>
      </c>
      <c r="I967" s="177" t="s">
        <v>50</v>
      </c>
    </row>
    <row r="968" spans="2:9" ht="15" customHeight="1" outlineLevel="1" x14ac:dyDescent="0.2">
      <c r="B968" s="44">
        <v>2015</v>
      </c>
      <c r="C968" s="71"/>
      <c r="D968" s="177">
        <v>8</v>
      </c>
      <c r="E968" s="177" t="s">
        <v>50</v>
      </c>
      <c r="F968" s="177">
        <v>6</v>
      </c>
      <c r="G968" s="177" t="s">
        <v>50</v>
      </c>
      <c r="H968" s="177">
        <v>2</v>
      </c>
      <c r="I968" s="177" t="s">
        <v>50</v>
      </c>
    </row>
    <row r="969" spans="2:9" ht="15" customHeight="1" outlineLevel="1" x14ac:dyDescent="0.2">
      <c r="B969" s="228" t="s">
        <v>27</v>
      </c>
      <c r="C969" s="71"/>
      <c r="D969" s="76"/>
      <c r="E969" s="76"/>
      <c r="F969" s="76"/>
      <c r="G969" s="76"/>
      <c r="H969" s="76"/>
      <c r="I969" s="76"/>
    </row>
    <row r="970" spans="2:9" ht="15" customHeight="1" outlineLevel="1" x14ac:dyDescent="0.2">
      <c r="B970" s="75">
        <v>2020</v>
      </c>
      <c r="C970" s="71"/>
      <c r="D970" s="76">
        <v>26</v>
      </c>
      <c r="E970" s="76"/>
      <c r="F970" s="76">
        <v>2</v>
      </c>
      <c r="G970" s="76"/>
      <c r="H970" s="76">
        <v>24</v>
      </c>
      <c r="I970" s="76"/>
    </row>
    <row r="971" spans="2:9" ht="15" customHeight="1" outlineLevel="1" x14ac:dyDescent="0.2">
      <c r="B971" s="75">
        <v>2019</v>
      </c>
      <c r="C971" s="71"/>
      <c r="D971" s="180">
        <v>25</v>
      </c>
      <c r="E971" s="180"/>
      <c r="F971" s="180">
        <v>2</v>
      </c>
      <c r="G971" s="180"/>
      <c r="H971" s="180">
        <v>23</v>
      </c>
      <c r="I971" s="76"/>
    </row>
    <row r="972" spans="2:9" ht="15" customHeight="1" outlineLevel="1" x14ac:dyDescent="0.2">
      <c r="B972" s="75">
        <v>2018</v>
      </c>
      <c r="C972" s="71"/>
      <c r="D972" s="76">
        <v>23</v>
      </c>
      <c r="E972" s="76"/>
      <c r="F972" s="180">
        <v>2</v>
      </c>
      <c r="G972" s="76"/>
      <c r="H972" s="180">
        <v>21</v>
      </c>
      <c r="I972" s="76"/>
    </row>
    <row r="973" spans="2:9" ht="15" customHeight="1" outlineLevel="1" x14ac:dyDescent="0.2">
      <c r="B973" s="75">
        <v>2017</v>
      </c>
      <c r="C973" s="71"/>
      <c r="D973" s="76">
        <v>20</v>
      </c>
      <c r="E973" s="76" t="s">
        <v>50</v>
      </c>
      <c r="F973" s="76">
        <v>1</v>
      </c>
      <c r="G973" s="76" t="s">
        <v>50</v>
      </c>
      <c r="H973" s="76">
        <v>19</v>
      </c>
      <c r="I973" s="76" t="s">
        <v>50</v>
      </c>
    </row>
    <row r="974" spans="2:9" ht="15" customHeight="1" outlineLevel="1" x14ac:dyDescent="0.2">
      <c r="B974" s="44">
        <v>2016</v>
      </c>
      <c r="C974" s="71"/>
      <c r="D974" s="177">
        <v>15</v>
      </c>
      <c r="E974" s="177" t="s">
        <v>50</v>
      </c>
      <c r="F974" s="177">
        <v>1</v>
      </c>
      <c r="G974" s="177" t="s">
        <v>50</v>
      </c>
      <c r="H974" s="177">
        <v>14</v>
      </c>
      <c r="I974" s="177" t="s">
        <v>50</v>
      </c>
    </row>
    <row r="975" spans="2:9" ht="15" customHeight="1" outlineLevel="1" x14ac:dyDescent="0.2">
      <c r="B975" s="44">
        <v>2015</v>
      </c>
      <c r="C975" s="71"/>
      <c r="D975" s="177">
        <v>17</v>
      </c>
      <c r="E975" s="177" t="s">
        <v>50</v>
      </c>
      <c r="F975" s="177">
        <v>1</v>
      </c>
      <c r="G975" s="177" t="s">
        <v>50</v>
      </c>
      <c r="H975" s="177">
        <v>16</v>
      </c>
      <c r="I975" s="177" t="s">
        <v>50</v>
      </c>
    </row>
    <row r="976" spans="2:9" ht="15" customHeight="1" outlineLevel="1" x14ac:dyDescent="0.2">
      <c r="B976" s="228" t="s">
        <v>28</v>
      </c>
      <c r="C976" s="71"/>
      <c r="D976" s="76"/>
      <c r="E976" s="76"/>
      <c r="F976" s="76"/>
      <c r="G976" s="76"/>
      <c r="H976" s="76"/>
      <c r="I976" s="76"/>
    </row>
    <row r="977" spans="2:9" ht="15" customHeight="1" outlineLevel="1" x14ac:dyDescent="0.2">
      <c r="B977" s="75">
        <v>2020</v>
      </c>
      <c r="C977" s="71"/>
      <c r="D977" s="76">
        <v>56</v>
      </c>
      <c r="E977" s="76"/>
      <c r="F977" s="76">
        <v>41</v>
      </c>
      <c r="G977" s="76"/>
      <c r="H977" s="76">
        <v>15</v>
      </c>
      <c r="I977" s="76"/>
    </row>
    <row r="978" spans="2:9" ht="15" customHeight="1" outlineLevel="1" x14ac:dyDescent="0.2">
      <c r="B978" s="75">
        <v>2019</v>
      </c>
      <c r="C978" s="71"/>
      <c r="D978" s="180">
        <v>53</v>
      </c>
      <c r="E978" s="180"/>
      <c r="F978" s="180">
        <v>39</v>
      </c>
      <c r="G978" s="180"/>
      <c r="H978" s="180">
        <v>14</v>
      </c>
      <c r="I978" s="76"/>
    </row>
    <row r="979" spans="2:9" ht="15" customHeight="1" outlineLevel="1" x14ac:dyDescent="0.2">
      <c r="B979" s="75">
        <v>2018</v>
      </c>
      <c r="C979" s="71"/>
      <c r="D979" s="76">
        <v>55</v>
      </c>
      <c r="E979" s="76"/>
      <c r="F979" s="180">
        <v>43</v>
      </c>
      <c r="G979" s="76"/>
      <c r="H979" s="180">
        <v>12</v>
      </c>
      <c r="I979" s="76"/>
    </row>
    <row r="980" spans="2:9" ht="15" customHeight="1" outlineLevel="1" x14ac:dyDescent="0.2">
      <c r="B980" s="75">
        <v>2017</v>
      </c>
      <c r="C980" s="71"/>
      <c r="D980" s="76">
        <v>45</v>
      </c>
      <c r="E980" s="76" t="s">
        <v>50</v>
      </c>
      <c r="F980" s="76">
        <v>37</v>
      </c>
      <c r="G980" s="76" t="s">
        <v>50</v>
      </c>
      <c r="H980" s="76">
        <v>8</v>
      </c>
      <c r="I980" s="76" t="s">
        <v>50</v>
      </c>
    </row>
    <row r="981" spans="2:9" ht="15" customHeight="1" outlineLevel="1" x14ac:dyDescent="0.2">
      <c r="B981" s="44">
        <v>2016</v>
      </c>
      <c r="C981" s="71"/>
      <c r="D981" s="177">
        <v>47</v>
      </c>
      <c r="E981" s="177" t="s">
        <v>50</v>
      </c>
      <c r="F981" s="177">
        <v>39</v>
      </c>
      <c r="G981" s="177" t="s">
        <v>50</v>
      </c>
      <c r="H981" s="177">
        <v>8</v>
      </c>
      <c r="I981" s="177" t="s">
        <v>50</v>
      </c>
    </row>
    <row r="982" spans="2:9" ht="15" customHeight="1" outlineLevel="1" x14ac:dyDescent="0.2">
      <c r="B982" s="44">
        <v>2015</v>
      </c>
      <c r="C982" s="71"/>
      <c r="D982" s="177">
        <v>46</v>
      </c>
      <c r="E982" s="177" t="s">
        <v>50</v>
      </c>
      <c r="F982" s="177">
        <v>38</v>
      </c>
      <c r="G982" s="177" t="s">
        <v>50</v>
      </c>
      <c r="H982" s="177">
        <v>8</v>
      </c>
      <c r="I982" s="177" t="s">
        <v>50</v>
      </c>
    </row>
    <row r="983" spans="2:9" ht="15" customHeight="1" outlineLevel="1" x14ac:dyDescent="0.2">
      <c r="B983" s="228" t="s">
        <v>29</v>
      </c>
      <c r="C983" s="71"/>
      <c r="D983" s="76"/>
      <c r="E983" s="76"/>
      <c r="F983" s="76"/>
      <c r="G983" s="76"/>
      <c r="H983" s="76"/>
      <c r="I983" s="76"/>
    </row>
    <row r="984" spans="2:9" ht="15" customHeight="1" outlineLevel="1" x14ac:dyDescent="0.2">
      <c r="B984" s="75">
        <v>2020</v>
      </c>
      <c r="C984" s="71"/>
      <c r="D984" s="76">
        <v>142</v>
      </c>
      <c r="E984" s="76"/>
      <c r="F984" s="76">
        <v>131</v>
      </c>
      <c r="G984" s="76"/>
      <c r="H984" s="76">
        <v>11</v>
      </c>
      <c r="I984" s="76"/>
    </row>
    <row r="985" spans="2:9" ht="15" customHeight="1" outlineLevel="1" x14ac:dyDescent="0.2">
      <c r="B985" s="75">
        <v>2019</v>
      </c>
      <c r="C985" s="71"/>
      <c r="D985" s="180">
        <v>155</v>
      </c>
      <c r="E985" s="180"/>
      <c r="F985" s="180">
        <v>145</v>
      </c>
      <c r="G985" s="180"/>
      <c r="H985" s="180">
        <v>10</v>
      </c>
      <c r="I985" s="76"/>
    </row>
    <row r="986" spans="2:9" ht="15" customHeight="1" outlineLevel="1" x14ac:dyDescent="0.2">
      <c r="B986" s="75">
        <v>2018</v>
      </c>
      <c r="C986" s="71"/>
      <c r="D986" s="76">
        <v>152</v>
      </c>
      <c r="E986" s="76"/>
      <c r="F986" s="180">
        <v>143</v>
      </c>
      <c r="G986" s="76"/>
      <c r="H986" s="180">
        <v>9</v>
      </c>
      <c r="I986" s="76"/>
    </row>
    <row r="987" spans="2:9" ht="15" customHeight="1" outlineLevel="1" x14ac:dyDescent="0.2">
      <c r="B987" s="75">
        <v>2017</v>
      </c>
      <c r="C987" s="71"/>
      <c r="D987" s="76">
        <v>131</v>
      </c>
      <c r="E987" s="76" t="s">
        <v>50</v>
      </c>
      <c r="F987" s="76">
        <v>123</v>
      </c>
      <c r="G987" s="76" t="s">
        <v>50</v>
      </c>
      <c r="H987" s="76">
        <v>8</v>
      </c>
      <c r="I987" s="76" t="s">
        <v>50</v>
      </c>
    </row>
    <row r="988" spans="2:9" ht="15" customHeight="1" outlineLevel="1" x14ac:dyDescent="0.2">
      <c r="B988" s="44">
        <v>2016</v>
      </c>
      <c r="C988" s="71"/>
      <c r="D988" s="177">
        <v>130</v>
      </c>
      <c r="E988" s="177" t="s">
        <v>50</v>
      </c>
      <c r="F988" s="177">
        <v>123</v>
      </c>
      <c r="G988" s="177" t="s">
        <v>50</v>
      </c>
      <c r="H988" s="177">
        <v>7</v>
      </c>
      <c r="I988" s="177" t="s">
        <v>50</v>
      </c>
    </row>
    <row r="989" spans="2:9" ht="15" customHeight="1" outlineLevel="1" x14ac:dyDescent="0.2">
      <c r="B989" s="44">
        <v>2015</v>
      </c>
      <c r="C989" s="71"/>
      <c r="D989" s="177">
        <v>109</v>
      </c>
      <c r="E989" s="177" t="s">
        <v>50</v>
      </c>
      <c r="F989" s="177">
        <v>103</v>
      </c>
      <c r="G989" s="177" t="s">
        <v>50</v>
      </c>
      <c r="H989" s="177">
        <v>6</v>
      </c>
      <c r="I989" s="177" t="s">
        <v>50</v>
      </c>
    </row>
    <row r="990" spans="2:9" ht="15" customHeight="1" outlineLevel="1" x14ac:dyDescent="0.2">
      <c r="B990" s="228" t="s">
        <v>30</v>
      </c>
      <c r="C990" s="71"/>
      <c r="D990" s="76"/>
      <c r="E990" s="76"/>
      <c r="F990" s="76"/>
      <c r="G990" s="76"/>
      <c r="H990" s="76"/>
      <c r="I990" s="76"/>
    </row>
    <row r="991" spans="2:9" ht="15" customHeight="1" outlineLevel="1" x14ac:dyDescent="0.2">
      <c r="B991" s="75">
        <v>2020</v>
      </c>
      <c r="C991" s="71"/>
      <c r="D991" s="76">
        <v>25</v>
      </c>
      <c r="E991" s="76"/>
      <c r="F991" s="76">
        <v>21</v>
      </c>
      <c r="G991" s="76"/>
      <c r="H991" s="76">
        <v>4</v>
      </c>
      <c r="I991" s="76"/>
    </row>
    <row r="992" spans="2:9" ht="15" customHeight="1" outlineLevel="1" x14ac:dyDescent="0.2">
      <c r="B992" s="75">
        <v>2019</v>
      </c>
      <c r="C992" s="71"/>
      <c r="D992" s="180">
        <v>27</v>
      </c>
      <c r="E992" s="180"/>
      <c r="F992" s="180">
        <v>23</v>
      </c>
      <c r="G992" s="180"/>
      <c r="H992" s="180">
        <v>4</v>
      </c>
      <c r="I992" s="76"/>
    </row>
    <row r="993" spans="2:9" ht="15" customHeight="1" outlineLevel="1" x14ac:dyDescent="0.2">
      <c r="B993" s="75">
        <v>2018</v>
      </c>
      <c r="C993" s="71"/>
      <c r="D993" s="76">
        <v>25</v>
      </c>
      <c r="E993" s="76"/>
      <c r="F993" s="180">
        <v>21</v>
      </c>
      <c r="G993" s="76"/>
      <c r="H993" s="180">
        <v>4</v>
      </c>
      <c r="I993" s="76"/>
    </row>
    <row r="994" spans="2:9" ht="15" customHeight="1" outlineLevel="1" x14ac:dyDescent="0.2">
      <c r="B994" s="75">
        <v>2017</v>
      </c>
      <c r="C994" s="71"/>
      <c r="D994" s="76">
        <v>27</v>
      </c>
      <c r="E994" s="76" t="s">
        <v>50</v>
      </c>
      <c r="F994" s="76">
        <v>23</v>
      </c>
      <c r="G994" s="76" t="s">
        <v>50</v>
      </c>
      <c r="H994" s="76">
        <v>4</v>
      </c>
      <c r="I994" s="76" t="s">
        <v>50</v>
      </c>
    </row>
    <row r="995" spans="2:9" ht="15" customHeight="1" outlineLevel="1" x14ac:dyDescent="0.2">
      <c r="B995" s="44">
        <v>2016</v>
      </c>
      <c r="C995" s="71"/>
      <c r="D995" s="177">
        <v>24</v>
      </c>
      <c r="E995" s="177" t="s">
        <v>50</v>
      </c>
      <c r="F995" s="177">
        <v>20</v>
      </c>
      <c r="G995" s="177" t="s">
        <v>50</v>
      </c>
      <c r="H995" s="177">
        <v>4</v>
      </c>
      <c r="I995" s="177" t="s">
        <v>50</v>
      </c>
    </row>
    <row r="996" spans="2:9" ht="15" customHeight="1" outlineLevel="1" x14ac:dyDescent="0.2">
      <c r="B996" s="44">
        <v>2015</v>
      </c>
      <c r="C996" s="71"/>
      <c r="D996" s="177">
        <v>22</v>
      </c>
      <c r="E996" s="177" t="s">
        <v>50</v>
      </c>
      <c r="F996" s="76">
        <v>18</v>
      </c>
      <c r="G996" s="177" t="s">
        <v>50</v>
      </c>
      <c r="H996" s="76">
        <v>4</v>
      </c>
      <c r="I996" s="177" t="s">
        <v>50</v>
      </c>
    </row>
    <row r="997" spans="2:9" ht="15" customHeight="1" outlineLevel="1" x14ac:dyDescent="0.2">
      <c r="B997" s="228" t="s">
        <v>31</v>
      </c>
      <c r="C997" s="71"/>
      <c r="D997" s="76"/>
      <c r="E997" s="76"/>
      <c r="F997" s="76"/>
      <c r="G997" s="76"/>
      <c r="H997" s="76"/>
      <c r="I997" s="76"/>
    </row>
    <row r="998" spans="2:9" ht="15" customHeight="1" outlineLevel="1" x14ac:dyDescent="0.2">
      <c r="B998" s="75">
        <v>2020</v>
      </c>
      <c r="C998" s="71"/>
      <c r="D998" s="76">
        <v>57</v>
      </c>
      <c r="E998" s="76"/>
      <c r="F998" s="76">
        <v>48</v>
      </c>
      <c r="G998" s="76"/>
      <c r="H998" s="76">
        <v>9</v>
      </c>
      <c r="I998" s="76"/>
    </row>
    <row r="999" spans="2:9" ht="15" customHeight="1" outlineLevel="1" x14ac:dyDescent="0.2">
      <c r="B999" s="75">
        <v>2019</v>
      </c>
      <c r="C999" s="71"/>
      <c r="D999" s="180">
        <v>58</v>
      </c>
      <c r="E999" s="180"/>
      <c r="F999" s="180">
        <v>50</v>
      </c>
      <c r="G999" s="180"/>
      <c r="H999" s="180">
        <v>8</v>
      </c>
      <c r="I999" s="76"/>
    </row>
    <row r="1000" spans="2:9" ht="15" customHeight="1" outlineLevel="1" x14ac:dyDescent="0.2">
      <c r="B1000" s="75">
        <v>2018</v>
      </c>
      <c r="C1000" s="71"/>
      <c r="D1000" s="76">
        <v>47</v>
      </c>
      <c r="E1000" s="76"/>
      <c r="F1000" s="180">
        <v>42</v>
      </c>
      <c r="G1000" s="76"/>
      <c r="H1000" s="180">
        <v>5</v>
      </c>
      <c r="I1000" s="76"/>
    </row>
    <row r="1001" spans="2:9" ht="15" customHeight="1" outlineLevel="1" x14ac:dyDescent="0.2">
      <c r="B1001" s="75">
        <v>2017</v>
      </c>
      <c r="C1001" s="71"/>
      <c r="D1001" s="76">
        <v>31</v>
      </c>
      <c r="E1001" s="76" t="s">
        <v>50</v>
      </c>
      <c r="F1001" s="76">
        <v>26</v>
      </c>
      <c r="G1001" s="76" t="s">
        <v>50</v>
      </c>
      <c r="H1001" s="76">
        <v>5</v>
      </c>
      <c r="I1001" s="76" t="s">
        <v>50</v>
      </c>
    </row>
    <row r="1002" spans="2:9" ht="15" customHeight="1" outlineLevel="1" x14ac:dyDescent="0.2">
      <c r="B1002" s="44">
        <v>2016</v>
      </c>
      <c r="C1002" s="71"/>
      <c r="D1002" s="177">
        <v>41</v>
      </c>
      <c r="E1002" s="177" t="s">
        <v>50</v>
      </c>
      <c r="F1002" s="177">
        <v>36</v>
      </c>
      <c r="G1002" s="177" t="s">
        <v>50</v>
      </c>
      <c r="H1002" s="177">
        <v>5</v>
      </c>
      <c r="I1002" s="177" t="s">
        <v>50</v>
      </c>
    </row>
    <row r="1003" spans="2:9" ht="15" customHeight="1" outlineLevel="1" x14ac:dyDescent="0.2">
      <c r="B1003" s="44">
        <v>2015</v>
      </c>
      <c r="C1003" s="71"/>
      <c r="D1003" s="177">
        <v>39</v>
      </c>
      <c r="E1003" s="177" t="s">
        <v>50</v>
      </c>
      <c r="F1003" s="177">
        <v>34</v>
      </c>
      <c r="G1003" s="177" t="s">
        <v>50</v>
      </c>
      <c r="H1003" s="177">
        <v>5</v>
      </c>
      <c r="I1003" s="177" t="s">
        <v>50</v>
      </c>
    </row>
    <row r="1004" spans="2:9" ht="15" customHeight="1" outlineLevel="1" x14ac:dyDescent="0.2">
      <c r="B1004" s="228" t="s">
        <v>32</v>
      </c>
      <c r="C1004" s="71"/>
      <c r="D1004" s="76"/>
      <c r="E1004" s="76"/>
      <c r="F1004" s="76"/>
      <c r="G1004" s="76"/>
      <c r="H1004" s="76"/>
      <c r="I1004" s="76"/>
    </row>
    <row r="1005" spans="2:9" ht="15" customHeight="1" outlineLevel="1" x14ac:dyDescent="0.2">
      <c r="B1005" s="75">
        <v>2020</v>
      </c>
      <c r="C1005" s="71"/>
      <c r="D1005" s="76">
        <v>26</v>
      </c>
      <c r="E1005" s="76"/>
      <c r="F1005" s="76">
        <v>24</v>
      </c>
      <c r="G1005" s="76"/>
      <c r="H1005" s="76">
        <v>2</v>
      </c>
      <c r="I1005" s="76"/>
    </row>
    <row r="1006" spans="2:9" ht="15" customHeight="1" outlineLevel="1" x14ac:dyDescent="0.2">
      <c r="B1006" s="75">
        <v>2019</v>
      </c>
      <c r="C1006" s="71"/>
      <c r="D1006" s="180">
        <v>23</v>
      </c>
      <c r="E1006" s="180"/>
      <c r="F1006" s="180">
        <v>22</v>
      </c>
      <c r="G1006" s="180"/>
      <c r="H1006" s="180">
        <v>1</v>
      </c>
      <c r="I1006" s="76"/>
    </row>
    <row r="1007" spans="2:9" ht="15" customHeight="1" outlineLevel="1" x14ac:dyDescent="0.2">
      <c r="B1007" s="75">
        <v>2018</v>
      </c>
      <c r="C1007" s="71"/>
      <c r="D1007" s="76">
        <v>21</v>
      </c>
      <c r="E1007" s="76"/>
      <c r="F1007" s="180">
        <v>19</v>
      </c>
      <c r="G1007" s="76"/>
      <c r="H1007" s="180">
        <v>2</v>
      </c>
      <c r="I1007" s="76"/>
    </row>
    <row r="1008" spans="2:9" ht="15" customHeight="1" outlineLevel="1" x14ac:dyDescent="0.2">
      <c r="B1008" s="75">
        <v>2017</v>
      </c>
      <c r="C1008" s="71"/>
      <c r="D1008" s="76">
        <v>23</v>
      </c>
      <c r="E1008" s="76" t="s">
        <v>50</v>
      </c>
      <c r="F1008" s="76">
        <v>20</v>
      </c>
      <c r="G1008" s="76" t="s">
        <v>50</v>
      </c>
      <c r="H1008" s="76">
        <v>3</v>
      </c>
      <c r="I1008" s="76" t="s">
        <v>50</v>
      </c>
    </row>
    <row r="1009" spans="2:14" ht="15" customHeight="1" outlineLevel="1" x14ac:dyDescent="0.2">
      <c r="B1009" s="44">
        <v>2016</v>
      </c>
      <c r="C1009" s="71"/>
      <c r="D1009" s="177">
        <v>20</v>
      </c>
      <c r="E1009" s="177" t="s">
        <v>50</v>
      </c>
      <c r="F1009" s="177">
        <v>17</v>
      </c>
      <c r="G1009" s="177" t="s">
        <v>50</v>
      </c>
      <c r="H1009" s="177">
        <v>3</v>
      </c>
      <c r="I1009" s="177" t="s">
        <v>50</v>
      </c>
    </row>
    <row r="1010" spans="2:14" ht="15" customHeight="1" outlineLevel="1" x14ac:dyDescent="0.2">
      <c r="B1010" s="44">
        <v>2015</v>
      </c>
      <c r="C1010" s="71"/>
      <c r="D1010" s="177">
        <v>20</v>
      </c>
      <c r="E1010" s="177" t="s">
        <v>50</v>
      </c>
      <c r="F1010" s="177">
        <v>18</v>
      </c>
      <c r="G1010" s="177" t="s">
        <v>50</v>
      </c>
      <c r="H1010" s="177">
        <v>2</v>
      </c>
      <c r="I1010" s="177" t="s">
        <v>50</v>
      </c>
    </row>
    <row r="1011" spans="2:14" ht="15" customHeight="1" outlineLevel="1" x14ac:dyDescent="0.2">
      <c r="B1011" s="228" t="s">
        <v>33</v>
      </c>
      <c r="C1011" s="71"/>
      <c r="D1011" s="76"/>
      <c r="E1011" s="76"/>
      <c r="F1011" s="76"/>
      <c r="G1011" s="76"/>
      <c r="H1011" s="76"/>
      <c r="I1011" s="76"/>
    </row>
    <row r="1012" spans="2:14" ht="15" customHeight="1" outlineLevel="1" x14ac:dyDescent="0.2">
      <c r="B1012" s="75">
        <v>2020</v>
      </c>
      <c r="C1012" s="71"/>
      <c r="D1012" s="76">
        <v>39</v>
      </c>
      <c r="E1012" s="76"/>
      <c r="F1012" s="76">
        <v>33</v>
      </c>
      <c r="G1012" s="76"/>
      <c r="H1012" s="76">
        <v>6</v>
      </c>
      <c r="I1012" s="76"/>
    </row>
    <row r="1013" spans="2:14" ht="15" customHeight="1" outlineLevel="1" x14ac:dyDescent="0.2">
      <c r="B1013" s="75">
        <v>2019</v>
      </c>
      <c r="C1013" s="71"/>
      <c r="D1013" s="180">
        <v>34</v>
      </c>
      <c r="E1013" s="180"/>
      <c r="F1013" s="180">
        <v>28</v>
      </c>
      <c r="G1013" s="180"/>
      <c r="H1013" s="180">
        <v>6</v>
      </c>
      <c r="I1013" s="76"/>
    </row>
    <row r="1014" spans="2:14" ht="15" customHeight="1" outlineLevel="1" x14ac:dyDescent="0.2">
      <c r="B1014" s="75">
        <v>2018</v>
      </c>
      <c r="C1014" s="71"/>
      <c r="D1014" s="76">
        <v>33</v>
      </c>
      <c r="E1014" s="76"/>
      <c r="F1014" s="180">
        <v>25</v>
      </c>
      <c r="G1014" s="76"/>
      <c r="H1014" s="180">
        <v>8</v>
      </c>
      <c r="I1014" s="76"/>
    </row>
    <row r="1015" spans="2:14" ht="15" customHeight="1" outlineLevel="1" x14ac:dyDescent="0.2">
      <c r="B1015" s="75">
        <v>2017</v>
      </c>
      <c r="C1015" s="71"/>
      <c r="D1015" s="76">
        <v>32</v>
      </c>
      <c r="E1015" s="76" t="s">
        <v>50</v>
      </c>
      <c r="F1015" s="76">
        <v>24</v>
      </c>
      <c r="G1015" s="76" t="s">
        <v>50</v>
      </c>
      <c r="H1015" s="76">
        <v>8</v>
      </c>
      <c r="I1015" s="76" t="s">
        <v>50</v>
      </c>
    </row>
    <row r="1016" spans="2:14" ht="15" customHeight="1" outlineLevel="1" x14ac:dyDescent="0.2">
      <c r="B1016" s="44">
        <v>2016</v>
      </c>
      <c r="C1016" s="71"/>
      <c r="D1016" s="177">
        <v>28</v>
      </c>
      <c r="E1016" s="177" t="s">
        <v>50</v>
      </c>
      <c r="F1016" s="177">
        <v>19</v>
      </c>
      <c r="G1016" s="177" t="s">
        <v>50</v>
      </c>
      <c r="H1016" s="177">
        <v>9</v>
      </c>
      <c r="I1016" s="177" t="s">
        <v>50</v>
      </c>
    </row>
    <row r="1017" spans="2:14" ht="15" customHeight="1" outlineLevel="1" x14ac:dyDescent="0.2">
      <c r="B1017" s="44">
        <v>2015</v>
      </c>
      <c r="C1017" s="71"/>
      <c r="D1017" s="177">
        <v>26</v>
      </c>
      <c r="E1017" s="177" t="s">
        <v>50</v>
      </c>
      <c r="F1017" s="177">
        <v>18</v>
      </c>
      <c r="G1017" s="177" t="s">
        <v>50</v>
      </c>
      <c r="H1017" s="177">
        <v>8</v>
      </c>
      <c r="I1017" s="177" t="s">
        <v>50</v>
      </c>
    </row>
    <row r="1018" spans="2:14" ht="15" customHeight="1" x14ac:dyDescent="0.2">
      <c r="B1018" s="258" t="s">
        <v>209</v>
      </c>
      <c r="C1018" s="173"/>
      <c r="D1018" s="173"/>
      <c r="E1018" s="76"/>
      <c r="F1018" s="76"/>
      <c r="G1018" s="76"/>
      <c r="H1018" s="76"/>
      <c r="I1018" s="76"/>
    </row>
    <row r="1019" spans="2:14" ht="15" customHeight="1" x14ac:dyDescent="0.2">
      <c r="B1019" s="75">
        <v>2020</v>
      </c>
      <c r="C1019" s="173"/>
      <c r="D1019" s="76">
        <v>3751</v>
      </c>
      <c r="E1019" s="76"/>
      <c r="F1019" s="76">
        <v>2679</v>
      </c>
      <c r="G1019" s="76"/>
      <c r="H1019" s="76">
        <v>1072</v>
      </c>
      <c r="I1019" s="76"/>
    </row>
    <row r="1020" spans="2:14" ht="15" customHeight="1" x14ac:dyDescent="0.2">
      <c r="B1020" s="75">
        <v>2019</v>
      </c>
      <c r="C1020" s="71"/>
      <c r="D1020" s="180">
        <v>3732</v>
      </c>
      <c r="E1020" s="180"/>
      <c r="F1020" s="180">
        <v>2701</v>
      </c>
      <c r="G1020" s="180"/>
      <c r="H1020" s="180">
        <v>1031</v>
      </c>
      <c r="I1020" s="76"/>
      <c r="L1020" s="68"/>
      <c r="M1020" s="68"/>
      <c r="N1020" s="68"/>
    </row>
    <row r="1021" spans="2:14" ht="15" customHeight="1" x14ac:dyDescent="0.2">
      <c r="B1021" s="75">
        <v>2018</v>
      </c>
      <c r="C1021" s="71"/>
      <c r="D1021" s="76">
        <v>3630</v>
      </c>
      <c r="E1021" s="76"/>
      <c r="F1021" s="180">
        <v>2631</v>
      </c>
      <c r="G1021" s="76"/>
      <c r="H1021" s="180">
        <v>999</v>
      </c>
      <c r="I1021" s="76"/>
      <c r="L1021" s="68"/>
      <c r="M1021" s="68"/>
      <c r="N1021" s="68"/>
    </row>
    <row r="1022" spans="2:14" ht="15" customHeight="1" x14ac:dyDescent="0.2">
      <c r="B1022" s="75">
        <v>2017</v>
      </c>
      <c r="C1022" s="71"/>
      <c r="D1022" s="76">
        <v>3431</v>
      </c>
      <c r="E1022" s="76" t="s">
        <v>50</v>
      </c>
      <c r="F1022" s="76">
        <v>2522</v>
      </c>
      <c r="G1022" s="76" t="s">
        <v>50</v>
      </c>
      <c r="H1022" s="76">
        <v>909</v>
      </c>
      <c r="I1022" s="76" t="s">
        <v>50</v>
      </c>
    </row>
    <row r="1023" spans="2:14" ht="15" customHeight="1" x14ac:dyDescent="0.2">
      <c r="B1023" s="44">
        <v>2016</v>
      </c>
      <c r="C1023" s="71"/>
      <c r="D1023" s="177">
        <v>3277</v>
      </c>
      <c r="E1023" s="177" t="s">
        <v>50</v>
      </c>
      <c r="F1023" s="177">
        <v>2373</v>
      </c>
      <c r="G1023" s="177" t="s">
        <v>50</v>
      </c>
      <c r="H1023" s="177">
        <v>904</v>
      </c>
      <c r="I1023" s="177" t="s">
        <v>50</v>
      </c>
    </row>
    <row r="1024" spans="2:14" ht="15" customHeight="1" x14ac:dyDescent="0.2">
      <c r="B1024" s="44">
        <v>2015</v>
      </c>
      <c r="C1024" s="71"/>
      <c r="D1024" s="177">
        <v>3186</v>
      </c>
      <c r="E1024" s="177" t="s">
        <v>50</v>
      </c>
      <c r="F1024" s="177">
        <v>2288</v>
      </c>
      <c r="G1024" s="177" t="s">
        <v>50</v>
      </c>
      <c r="H1024" s="177">
        <v>898</v>
      </c>
      <c r="I1024" s="177" t="s">
        <v>50</v>
      </c>
    </row>
    <row r="1025" spans="1:9" s="68" customFormat="1" ht="15" customHeight="1" outlineLevel="1" x14ac:dyDescent="0.2">
      <c r="A1025" s="11"/>
      <c r="B1025" s="228" t="s">
        <v>17</v>
      </c>
      <c r="C1025" s="71"/>
      <c r="D1025" s="76"/>
      <c r="E1025" s="76"/>
      <c r="F1025" s="11"/>
      <c r="G1025" s="76"/>
      <c r="H1025" s="11"/>
      <c r="I1025" s="76"/>
    </row>
    <row r="1026" spans="1:9" s="68" customFormat="1" ht="15" customHeight="1" outlineLevel="1" x14ac:dyDescent="0.2">
      <c r="A1026" s="11"/>
      <c r="B1026" s="75">
        <v>2020</v>
      </c>
      <c r="C1026" s="71"/>
      <c r="D1026" s="76">
        <v>242</v>
      </c>
      <c r="E1026" s="76"/>
      <c r="F1026" s="76">
        <v>203</v>
      </c>
      <c r="G1026" s="76"/>
      <c r="H1026" s="76">
        <v>39</v>
      </c>
      <c r="I1026" s="76"/>
    </row>
    <row r="1027" spans="1:9" s="68" customFormat="1" ht="15" customHeight="1" outlineLevel="1" x14ac:dyDescent="0.2">
      <c r="A1027" s="11"/>
      <c r="B1027" s="75">
        <v>2019</v>
      </c>
      <c r="C1027" s="71"/>
      <c r="D1027" s="180">
        <v>251</v>
      </c>
      <c r="E1027" s="180"/>
      <c r="F1027" s="180">
        <v>215</v>
      </c>
      <c r="G1027" s="180"/>
      <c r="H1027" s="180">
        <v>36</v>
      </c>
      <c r="I1027" s="76"/>
    </row>
    <row r="1028" spans="1:9" s="68" customFormat="1" ht="15" customHeight="1" outlineLevel="1" x14ac:dyDescent="0.2">
      <c r="A1028" s="11"/>
      <c r="B1028" s="75">
        <v>2018</v>
      </c>
      <c r="C1028" s="71"/>
      <c r="D1028" s="76">
        <v>251</v>
      </c>
      <c r="E1028" s="76"/>
      <c r="F1028" s="180">
        <v>218</v>
      </c>
      <c r="G1028" s="76"/>
      <c r="H1028" s="180">
        <v>33</v>
      </c>
      <c r="I1028" s="76"/>
    </row>
    <row r="1029" spans="1:9" ht="15" customHeight="1" outlineLevel="1" x14ac:dyDescent="0.2">
      <c r="B1029" s="75">
        <v>2017</v>
      </c>
      <c r="C1029" s="71"/>
      <c r="D1029" s="76">
        <v>239</v>
      </c>
      <c r="E1029" s="76" t="s">
        <v>50</v>
      </c>
      <c r="F1029" s="76">
        <v>209</v>
      </c>
      <c r="G1029" s="76" t="s">
        <v>50</v>
      </c>
      <c r="H1029" s="76">
        <v>30</v>
      </c>
      <c r="I1029" s="76" t="s">
        <v>50</v>
      </c>
    </row>
    <row r="1030" spans="1:9" ht="15" customHeight="1" outlineLevel="1" x14ac:dyDescent="0.2">
      <c r="B1030" s="44">
        <v>2016</v>
      </c>
      <c r="C1030" s="71"/>
      <c r="D1030" s="177">
        <v>228</v>
      </c>
      <c r="E1030" s="177" t="s">
        <v>50</v>
      </c>
      <c r="F1030" s="177">
        <v>199</v>
      </c>
      <c r="G1030" s="177" t="s">
        <v>50</v>
      </c>
      <c r="H1030" s="177">
        <v>29</v>
      </c>
      <c r="I1030" s="177" t="s">
        <v>50</v>
      </c>
    </row>
    <row r="1031" spans="1:9" ht="15" customHeight="1" outlineLevel="1" x14ac:dyDescent="0.2">
      <c r="B1031" s="44">
        <v>2015</v>
      </c>
      <c r="C1031" s="71"/>
      <c r="D1031" s="177">
        <v>227</v>
      </c>
      <c r="E1031" s="177" t="s">
        <v>50</v>
      </c>
      <c r="F1031" s="177">
        <v>201</v>
      </c>
      <c r="G1031" s="177" t="s">
        <v>50</v>
      </c>
      <c r="H1031" s="177">
        <v>26</v>
      </c>
      <c r="I1031" s="177" t="s">
        <v>50</v>
      </c>
    </row>
    <row r="1032" spans="1:9" ht="15" customHeight="1" outlineLevel="1" x14ac:dyDescent="0.2">
      <c r="B1032" s="228" t="s">
        <v>18</v>
      </c>
      <c r="C1032" s="71"/>
      <c r="D1032" s="76"/>
      <c r="E1032" s="76"/>
      <c r="F1032" s="76"/>
      <c r="G1032" s="76"/>
      <c r="H1032" s="76"/>
      <c r="I1032" s="76"/>
    </row>
    <row r="1033" spans="1:9" ht="15" customHeight="1" outlineLevel="1" x14ac:dyDescent="0.2">
      <c r="B1033" s="75">
        <v>2020</v>
      </c>
      <c r="C1033" s="71"/>
      <c r="D1033" s="76">
        <v>0</v>
      </c>
      <c r="E1033" s="76"/>
      <c r="F1033" s="76">
        <v>0</v>
      </c>
      <c r="G1033" s="76"/>
      <c r="H1033" s="76">
        <v>0</v>
      </c>
      <c r="I1033" s="76"/>
    </row>
    <row r="1034" spans="1:9" ht="15" customHeight="1" outlineLevel="1" x14ac:dyDescent="0.2">
      <c r="B1034" s="75">
        <v>2019</v>
      </c>
      <c r="C1034" s="71"/>
      <c r="D1034" s="76">
        <v>0</v>
      </c>
      <c r="E1034" s="76"/>
      <c r="F1034" s="76">
        <v>0</v>
      </c>
      <c r="G1034" s="76"/>
      <c r="H1034" s="76">
        <v>0</v>
      </c>
      <c r="I1034" s="76"/>
    </row>
    <row r="1035" spans="1:9" ht="15" customHeight="1" outlineLevel="1" x14ac:dyDescent="0.2">
      <c r="B1035" s="75">
        <v>2018</v>
      </c>
      <c r="C1035" s="71"/>
      <c r="D1035" s="76">
        <v>0</v>
      </c>
      <c r="E1035" s="76"/>
      <c r="F1035" s="76">
        <v>0</v>
      </c>
      <c r="G1035" s="76"/>
      <c r="H1035" s="76">
        <v>0</v>
      </c>
      <c r="I1035" s="76"/>
    </row>
    <row r="1036" spans="1:9" ht="15" customHeight="1" outlineLevel="1" x14ac:dyDescent="0.2">
      <c r="B1036" s="75">
        <v>2017</v>
      </c>
      <c r="C1036" s="71"/>
      <c r="D1036" s="76">
        <v>0</v>
      </c>
      <c r="E1036" s="76" t="s">
        <v>50</v>
      </c>
      <c r="F1036" s="76">
        <v>0</v>
      </c>
      <c r="G1036" s="76" t="s">
        <v>50</v>
      </c>
      <c r="H1036" s="76">
        <v>0</v>
      </c>
      <c r="I1036" s="76" t="s">
        <v>50</v>
      </c>
    </row>
    <row r="1037" spans="1:9" ht="15" customHeight="1" outlineLevel="1" x14ac:dyDescent="0.2">
      <c r="B1037" s="44">
        <v>2016</v>
      </c>
      <c r="C1037" s="71"/>
      <c r="D1037" s="76">
        <v>0</v>
      </c>
      <c r="E1037" s="76" t="s">
        <v>50</v>
      </c>
      <c r="F1037" s="76">
        <v>0</v>
      </c>
      <c r="G1037" s="76" t="s">
        <v>50</v>
      </c>
      <c r="H1037" s="76">
        <v>0</v>
      </c>
      <c r="I1037" s="76" t="s">
        <v>50</v>
      </c>
    </row>
    <row r="1038" spans="1:9" ht="15" customHeight="1" outlineLevel="1" x14ac:dyDescent="0.2">
      <c r="B1038" s="44">
        <v>2015</v>
      </c>
      <c r="C1038" s="71"/>
      <c r="D1038" s="76">
        <v>0</v>
      </c>
      <c r="E1038" s="76" t="s">
        <v>50</v>
      </c>
      <c r="F1038" s="76">
        <v>0</v>
      </c>
      <c r="G1038" s="76" t="s">
        <v>50</v>
      </c>
      <c r="H1038" s="76">
        <v>0</v>
      </c>
      <c r="I1038" s="76" t="s">
        <v>50</v>
      </c>
    </row>
    <row r="1039" spans="1:9" ht="15" customHeight="1" outlineLevel="1" x14ac:dyDescent="0.2">
      <c r="B1039" s="228" t="s">
        <v>19</v>
      </c>
      <c r="C1039" s="71"/>
      <c r="D1039" s="76"/>
      <c r="E1039" s="76"/>
      <c r="F1039" s="76"/>
      <c r="G1039" s="76"/>
      <c r="H1039" s="76"/>
      <c r="I1039" s="76"/>
    </row>
    <row r="1040" spans="1:9" ht="15" customHeight="1" outlineLevel="1" x14ac:dyDescent="0.2">
      <c r="B1040" s="75">
        <v>2020</v>
      </c>
      <c r="C1040" s="71"/>
      <c r="D1040" s="76">
        <v>134</v>
      </c>
      <c r="E1040" s="76"/>
      <c r="F1040" s="76">
        <v>59</v>
      </c>
      <c r="G1040" s="76"/>
      <c r="H1040" s="76">
        <v>75</v>
      </c>
      <c r="I1040" s="76"/>
    </row>
    <row r="1041" spans="2:9" ht="15" customHeight="1" outlineLevel="1" x14ac:dyDescent="0.2">
      <c r="B1041" s="75">
        <v>2019</v>
      </c>
      <c r="C1041" s="71"/>
      <c r="D1041" s="180">
        <v>127</v>
      </c>
      <c r="E1041" s="180"/>
      <c r="F1041" s="180">
        <v>51</v>
      </c>
      <c r="G1041" s="180"/>
      <c r="H1041" s="180">
        <v>76</v>
      </c>
      <c r="I1041" s="76"/>
    </row>
    <row r="1042" spans="2:9" ht="15" customHeight="1" outlineLevel="1" x14ac:dyDescent="0.2">
      <c r="B1042" s="75">
        <v>2018</v>
      </c>
      <c r="C1042" s="71"/>
      <c r="D1042" s="76">
        <v>132</v>
      </c>
      <c r="E1042" s="76"/>
      <c r="F1042" s="180">
        <v>61</v>
      </c>
      <c r="G1042" s="76"/>
      <c r="H1042" s="180">
        <v>71</v>
      </c>
      <c r="I1042" s="76"/>
    </row>
    <row r="1043" spans="2:9" ht="15" customHeight="1" outlineLevel="1" x14ac:dyDescent="0.2">
      <c r="B1043" s="75">
        <v>2017</v>
      </c>
      <c r="C1043" s="71"/>
      <c r="D1043" s="76">
        <v>123</v>
      </c>
      <c r="E1043" s="76" t="s">
        <v>50</v>
      </c>
      <c r="F1043" s="76">
        <v>53</v>
      </c>
      <c r="G1043" s="76" t="s">
        <v>50</v>
      </c>
      <c r="H1043" s="76">
        <v>70</v>
      </c>
      <c r="I1043" s="76" t="s">
        <v>50</v>
      </c>
    </row>
    <row r="1044" spans="2:9" ht="15" customHeight="1" outlineLevel="1" x14ac:dyDescent="0.2">
      <c r="B1044" s="44">
        <v>2016</v>
      </c>
      <c r="C1044" s="71"/>
      <c r="D1044" s="177">
        <v>122</v>
      </c>
      <c r="E1044" s="177" t="s">
        <v>50</v>
      </c>
      <c r="F1044" s="177">
        <v>58</v>
      </c>
      <c r="G1044" s="177" t="s">
        <v>50</v>
      </c>
      <c r="H1044" s="177">
        <v>64</v>
      </c>
      <c r="I1044" s="177" t="s">
        <v>50</v>
      </c>
    </row>
    <row r="1045" spans="2:9" ht="15" customHeight="1" outlineLevel="1" x14ac:dyDescent="0.2">
      <c r="B1045" s="44">
        <v>2015</v>
      </c>
      <c r="C1045" s="71"/>
      <c r="D1045" s="177">
        <v>125</v>
      </c>
      <c r="E1045" s="177" t="s">
        <v>50</v>
      </c>
      <c r="F1045" s="177">
        <v>55</v>
      </c>
      <c r="G1045" s="177" t="s">
        <v>50</v>
      </c>
      <c r="H1045" s="177">
        <v>70</v>
      </c>
      <c r="I1045" s="177" t="s">
        <v>50</v>
      </c>
    </row>
    <row r="1046" spans="2:9" ht="15" customHeight="1" outlineLevel="1" x14ac:dyDescent="0.2">
      <c r="B1046" s="228" t="s">
        <v>20</v>
      </c>
      <c r="C1046" s="71"/>
      <c r="D1046" s="76"/>
      <c r="E1046" s="76"/>
      <c r="F1046" s="76"/>
      <c r="G1046" s="76"/>
      <c r="H1046" s="76"/>
      <c r="I1046" s="76"/>
    </row>
    <row r="1047" spans="2:9" ht="15" customHeight="1" outlineLevel="1" x14ac:dyDescent="0.2">
      <c r="B1047" s="75">
        <v>2020</v>
      </c>
      <c r="C1047" s="71"/>
      <c r="D1047" s="76">
        <v>7</v>
      </c>
      <c r="E1047" s="76"/>
      <c r="F1047" s="76">
        <v>7</v>
      </c>
      <c r="G1047" s="76"/>
      <c r="H1047" s="76">
        <v>0</v>
      </c>
      <c r="I1047" s="76"/>
    </row>
    <row r="1048" spans="2:9" ht="15" customHeight="1" outlineLevel="1" x14ac:dyDescent="0.2">
      <c r="B1048" s="75">
        <v>2019</v>
      </c>
      <c r="C1048" s="71"/>
      <c r="D1048" s="180">
        <v>8</v>
      </c>
      <c r="E1048" s="180"/>
      <c r="F1048" s="180">
        <v>8</v>
      </c>
      <c r="G1048" s="180"/>
      <c r="H1048" s="76">
        <v>0</v>
      </c>
      <c r="I1048" s="76"/>
    </row>
    <row r="1049" spans="2:9" ht="15" customHeight="1" outlineLevel="1" x14ac:dyDescent="0.2">
      <c r="B1049" s="75">
        <v>2018</v>
      </c>
      <c r="C1049" s="71"/>
      <c r="D1049" s="76">
        <v>8</v>
      </c>
      <c r="E1049" s="76"/>
      <c r="F1049" s="180">
        <v>8</v>
      </c>
      <c r="G1049" s="76"/>
      <c r="H1049" s="76">
        <v>0</v>
      </c>
      <c r="I1049" s="76"/>
    </row>
    <row r="1050" spans="2:9" ht="15" customHeight="1" outlineLevel="1" x14ac:dyDescent="0.2">
      <c r="B1050" s="75">
        <v>2017</v>
      </c>
      <c r="C1050" s="71"/>
      <c r="D1050" s="76">
        <v>5</v>
      </c>
      <c r="E1050" s="76" t="s">
        <v>50</v>
      </c>
      <c r="F1050" s="76">
        <v>5</v>
      </c>
      <c r="G1050" s="76" t="s">
        <v>50</v>
      </c>
      <c r="H1050" s="76">
        <v>0</v>
      </c>
      <c r="I1050" s="76" t="s">
        <v>50</v>
      </c>
    </row>
    <row r="1051" spans="2:9" ht="15" customHeight="1" outlineLevel="1" x14ac:dyDescent="0.2">
      <c r="B1051" s="44">
        <v>2016</v>
      </c>
      <c r="C1051" s="71"/>
      <c r="D1051" s="177">
        <v>6</v>
      </c>
      <c r="E1051" s="177" t="s">
        <v>50</v>
      </c>
      <c r="F1051" s="177">
        <v>6</v>
      </c>
      <c r="G1051" s="177" t="s">
        <v>50</v>
      </c>
      <c r="H1051" s="76">
        <v>0</v>
      </c>
      <c r="I1051" s="177" t="s">
        <v>50</v>
      </c>
    </row>
    <row r="1052" spans="2:9" ht="15" customHeight="1" outlineLevel="1" x14ac:dyDescent="0.2">
      <c r="B1052" s="44">
        <v>2015</v>
      </c>
      <c r="C1052" s="71"/>
      <c r="D1052" s="177">
        <v>1</v>
      </c>
      <c r="E1052" s="177" t="s">
        <v>50</v>
      </c>
      <c r="F1052" s="76">
        <v>1</v>
      </c>
      <c r="G1052" s="177" t="s">
        <v>50</v>
      </c>
      <c r="H1052" s="76">
        <v>0</v>
      </c>
      <c r="I1052" s="177" t="s">
        <v>50</v>
      </c>
    </row>
    <row r="1053" spans="2:9" ht="15" customHeight="1" outlineLevel="1" x14ac:dyDescent="0.2">
      <c r="B1053" s="228" t="s">
        <v>21</v>
      </c>
      <c r="C1053" s="71"/>
      <c r="D1053" s="76"/>
      <c r="E1053" s="76"/>
      <c r="F1053" s="76"/>
      <c r="G1053" s="76"/>
      <c r="H1053" s="76"/>
      <c r="I1053" s="76"/>
    </row>
    <row r="1054" spans="2:9" ht="15" customHeight="1" outlineLevel="1" x14ac:dyDescent="0.2">
      <c r="B1054" s="75">
        <v>2020</v>
      </c>
      <c r="C1054" s="71"/>
      <c r="D1054" s="76">
        <v>4</v>
      </c>
      <c r="E1054" s="76"/>
      <c r="F1054" s="76">
        <v>0</v>
      </c>
      <c r="G1054" s="76"/>
      <c r="H1054" s="76">
        <v>4</v>
      </c>
      <c r="I1054" s="76"/>
    </row>
    <row r="1055" spans="2:9" ht="15" customHeight="1" outlineLevel="1" x14ac:dyDescent="0.2">
      <c r="B1055" s="75">
        <v>2019</v>
      </c>
      <c r="C1055" s="71"/>
      <c r="D1055" s="180">
        <v>3</v>
      </c>
      <c r="E1055" s="180"/>
      <c r="F1055" s="76">
        <v>0</v>
      </c>
      <c r="G1055" s="180"/>
      <c r="H1055" s="180">
        <v>3</v>
      </c>
      <c r="I1055" s="76"/>
    </row>
    <row r="1056" spans="2:9" ht="15" customHeight="1" outlineLevel="1" x14ac:dyDescent="0.2">
      <c r="B1056" s="75">
        <v>2018</v>
      </c>
      <c r="C1056" s="71"/>
      <c r="D1056" s="76">
        <v>3</v>
      </c>
      <c r="E1056" s="76"/>
      <c r="F1056" s="76">
        <v>0</v>
      </c>
      <c r="G1056" s="76"/>
      <c r="H1056" s="180">
        <v>3</v>
      </c>
      <c r="I1056" s="76"/>
    </row>
    <row r="1057" spans="2:9" ht="15" customHeight="1" outlineLevel="1" x14ac:dyDescent="0.2">
      <c r="B1057" s="75">
        <v>2017</v>
      </c>
      <c r="C1057" s="71"/>
      <c r="D1057" s="76">
        <v>3</v>
      </c>
      <c r="E1057" s="76" t="s">
        <v>50</v>
      </c>
      <c r="F1057" s="76">
        <v>0</v>
      </c>
      <c r="G1057" s="76" t="s">
        <v>50</v>
      </c>
      <c r="H1057" s="76">
        <v>3</v>
      </c>
      <c r="I1057" s="76" t="s">
        <v>50</v>
      </c>
    </row>
    <row r="1058" spans="2:9" ht="15" customHeight="1" outlineLevel="1" x14ac:dyDescent="0.2">
      <c r="B1058" s="44">
        <v>2016</v>
      </c>
      <c r="C1058" s="71"/>
      <c r="D1058" s="177">
        <v>3</v>
      </c>
      <c r="E1058" s="177" t="s">
        <v>50</v>
      </c>
      <c r="F1058" s="76">
        <v>0</v>
      </c>
      <c r="G1058" s="177" t="s">
        <v>50</v>
      </c>
      <c r="H1058" s="177">
        <v>3</v>
      </c>
      <c r="I1058" s="177" t="s">
        <v>50</v>
      </c>
    </row>
    <row r="1059" spans="2:9" ht="15" customHeight="1" outlineLevel="1" x14ac:dyDescent="0.2">
      <c r="B1059" s="44">
        <v>2015</v>
      </c>
      <c r="C1059" s="71"/>
      <c r="D1059" s="177">
        <v>2</v>
      </c>
      <c r="E1059" s="177" t="s">
        <v>50</v>
      </c>
      <c r="F1059" s="76">
        <v>0</v>
      </c>
      <c r="G1059" s="177" t="s">
        <v>50</v>
      </c>
      <c r="H1059" s="76">
        <v>2</v>
      </c>
      <c r="I1059" s="177" t="s">
        <v>50</v>
      </c>
    </row>
    <row r="1060" spans="2:9" ht="15" customHeight="1" outlineLevel="1" x14ac:dyDescent="0.2">
      <c r="B1060" s="228" t="s">
        <v>22</v>
      </c>
      <c r="C1060" s="71"/>
      <c r="D1060" s="76"/>
      <c r="E1060" s="76"/>
      <c r="F1060" s="76"/>
      <c r="G1060" s="76"/>
      <c r="H1060" s="76"/>
      <c r="I1060" s="76"/>
    </row>
    <row r="1061" spans="2:9" ht="15" customHeight="1" outlineLevel="1" x14ac:dyDescent="0.2">
      <c r="B1061" s="75">
        <v>2020</v>
      </c>
      <c r="C1061" s="71"/>
      <c r="D1061" s="76">
        <v>138</v>
      </c>
      <c r="E1061" s="76"/>
      <c r="F1061" s="76">
        <v>38</v>
      </c>
      <c r="G1061" s="76"/>
      <c r="H1061" s="76">
        <v>100</v>
      </c>
      <c r="I1061" s="76"/>
    </row>
    <row r="1062" spans="2:9" ht="15" customHeight="1" outlineLevel="1" x14ac:dyDescent="0.2">
      <c r="B1062" s="75">
        <v>2019</v>
      </c>
      <c r="C1062" s="71"/>
      <c r="D1062" s="180">
        <v>136</v>
      </c>
      <c r="E1062" s="180"/>
      <c r="F1062" s="180">
        <v>37</v>
      </c>
      <c r="G1062" s="180"/>
      <c r="H1062" s="180">
        <v>99</v>
      </c>
      <c r="I1062" s="76"/>
    </row>
    <row r="1063" spans="2:9" ht="15" customHeight="1" outlineLevel="1" x14ac:dyDescent="0.2">
      <c r="B1063" s="75">
        <v>2018</v>
      </c>
      <c r="C1063" s="71"/>
      <c r="D1063" s="76">
        <v>131</v>
      </c>
      <c r="E1063" s="76"/>
      <c r="F1063" s="180">
        <v>30</v>
      </c>
      <c r="G1063" s="76"/>
      <c r="H1063" s="180">
        <v>101</v>
      </c>
      <c r="I1063" s="76"/>
    </row>
    <row r="1064" spans="2:9" ht="15" customHeight="1" outlineLevel="1" x14ac:dyDescent="0.2">
      <c r="B1064" s="75">
        <v>2017</v>
      </c>
      <c r="C1064" s="71"/>
      <c r="D1064" s="76">
        <v>130</v>
      </c>
      <c r="E1064" s="76" t="s">
        <v>50</v>
      </c>
      <c r="F1064" s="76">
        <v>33</v>
      </c>
      <c r="G1064" s="76" t="s">
        <v>50</v>
      </c>
      <c r="H1064" s="76">
        <v>97</v>
      </c>
      <c r="I1064" s="76" t="s">
        <v>50</v>
      </c>
    </row>
    <row r="1065" spans="2:9" ht="15" customHeight="1" outlineLevel="1" x14ac:dyDescent="0.2">
      <c r="B1065" s="44">
        <v>2016</v>
      </c>
      <c r="C1065" s="71"/>
      <c r="D1065" s="177">
        <v>135</v>
      </c>
      <c r="E1065" s="177" t="s">
        <v>50</v>
      </c>
      <c r="F1065" s="177">
        <v>33</v>
      </c>
      <c r="G1065" s="177" t="s">
        <v>50</v>
      </c>
      <c r="H1065" s="177">
        <v>102</v>
      </c>
      <c r="I1065" s="177" t="s">
        <v>50</v>
      </c>
    </row>
    <row r="1066" spans="2:9" ht="15" customHeight="1" outlineLevel="1" x14ac:dyDescent="0.2">
      <c r="B1066" s="44">
        <v>2015</v>
      </c>
      <c r="C1066" s="71"/>
      <c r="D1066" s="177">
        <v>142</v>
      </c>
      <c r="E1066" s="177" t="s">
        <v>50</v>
      </c>
      <c r="F1066" s="177">
        <v>36</v>
      </c>
      <c r="G1066" s="177" t="s">
        <v>50</v>
      </c>
      <c r="H1066" s="177">
        <v>106</v>
      </c>
      <c r="I1066" s="177" t="s">
        <v>50</v>
      </c>
    </row>
    <row r="1067" spans="2:9" ht="15" customHeight="1" outlineLevel="1" x14ac:dyDescent="0.2">
      <c r="B1067" s="228" t="s">
        <v>23</v>
      </c>
      <c r="C1067" s="71"/>
      <c r="D1067" s="76"/>
      <c r="E1067" s="76"/>
      <c r="F1067" s="76"/>
      <c r="G1067" s="76"/>
      <c r="H1067" s="76"/>
      <c r="I1067" s="76"/>
    </row>
    <row r="1068" spans="2:9" ht="15" customHeight="1" outlineLevel="1" x14ac:dyDescent="0.2">
      <c r="B1068" s="75">
        <v>2020</v>
      </c>
      <c r="C1068" s="71"/>
      <c r="D1068" s="76">
        <v>493</v>
      </c>
      <c r="E1068" s="76"/>
      <c r="F1068" s="76">
        <v>255</v>
      </c>
      <c r="G1068" s="76"/>
      <c r="H1068" s="76">
        <v>238</v>
      </c>
      <c r="I1068" s="76"/>
    </row>
    <row r="1069" spans="2:9" ht="15" customHeight="1" outlineLevel="1" x14ac:dyDescent="0.2">
      <c r="B1069" s="75">
        <v>2019</v>
      </c>
      <c r="C1069" s="71"/>
      <c r="D1069" s="180">
        <v>490</v>
      </c>
      <c r="E1069" s="180"/>
      <c r="F1069" s="180">
        <v>255</v>
      </c>
      <c r="G1069" s="180"/>
      <c r="H1069" s="180">
        <v>235</v>
      </c>
      <c r="I1069" s="76"/>
    </row>
    <row r="1070" spans="2:9" ht="15" customHeight="1" outlineLevel="1" x14ac:dyDescent="0.2">
      <c r="B1070" s="75">
        <v>2018</v>
      </c>
      <c r="C1070" s="71"/>
      <c r="D1070" s="76">
        <v>490</v>
      </c>
      <c r="E1070" s="76"/>
      <c r="F1070" s="180">
        <v>262</v>
      </c>
      <c r="G1070" s="76"/>
      <c r="H1070" s="180">
        <v>228</v>
      </c>
      <c r="I1070" s="76"/>
    </row>
    <row r="1071" spans="2:9" ht="15" customHeight="1" outlineLevel="1" x14ac:dyDescent="0.2">
      <c r="B1071" s="75">
        <v>2017</v>
      </c>
      <c r="C1071" s="71"/>
      <c r="D1071" s="76">
        <v>466</v>
      </c>
      <c r="E1071" s="76" t="s">
        <v>50</v>
      </c>
      <c r="F1071" s="76">
        <v>252</v>
      </c>
      <c r="G1071" s="76" t="s">
        <v>50</v>
      </c>
      <c r="H1071" s="76">
        <v>214</v>
      </c>
      <c r="I1071" s="76" t="s">
        <v>50</v>
      </c>
    </row>
    <row r="1072" spans="2:9" ht="15" customHeight="1" outlineLevel="1" x14ac:dyDescent="0.2">
      <c r="B1072" s="44">
        <v>2016</v>
      </c>
      <c r="C1072" s="71"/>
      <c r="D1072" s="177">
        <v>465</v>
      </c>
      <c r="E1072" s="177" t="s">
        <v>50</v>
      </c>
      <c r="F1072" s="177">
        <v>246</v>
      </c>
      <c r="G1072" s="177" t="s">
        <v>50</v>
      </c>
      <c r="H1072" s="177">
        <v>219</v>
      </c>
      <c r="I1072" s="177" t="s">
        <v>50</v>
      </c>
    </row>
    <row r="1073" spans="2:9" ht="15" customHeight="1" outlineLevel="1" x14ac:dyDescent="0.2">
      <c r="B1073" s="44">
        <v>2015</v>
      </c>
      <c r="C1073" s="71"/>
      <c r="D1073" s="177">
        <v>458</v>
      </c>
      <c r="E1073" s="177" t="s">
        <v>50</v>
      </c>
      <c r="F1073" s="177">
        <v>238</v>
      </c>
      <c r="G1073" s="177" t="s">
        <v>50</v>
      </c>
      <c r="H1073" s="177">
        <v>220</v>
      </c>
      <c r="I1073" s="177" t="s">
        <v>50</v>
      </c>
    </row>
    <row r="1074" spans="2:9" ht="15" customHeight="1" outlineLevel="1" x14ac:dyDescent="0.2">
      <c r="B1074" s="228" t="s">
        <v>24</v>
      </c>
      <c r="C1074" s="71"/>
      <c r="D1074" s="76"/>
      <c r="E1074" s="76"/>
      <c r="F1074" s="76"/>
      <c r="G1074" s="76"/>
      <c r="H1074" s="76"/>
      <c r="I1074" s="76"/>
    </row>
    <row r="1075" spans="2:9" ht="15" customHeight="1" outlineLevel="1" x14ac:dyDescent="0.2">
      <c r="B1075" s="75">
        <v>2020</v>
      </c>
      <c r="C1075" s="71"/>
      <c r="D1075" s="76">
        <v>151</v>
      </c>
      <c r="E1075" s="76"/>
      <c r="F1075" s="76">
        <v>38</v>
      </c>
      <c r="G1075" s="76"/>
      <c r="H1075" s="76">
        <v>113</v>
      </c>
      <c r="I1075" s="76"/>
    </row>
    <row r="1076" spans="2:9" ht="15" customHeight="1" outlineLevel="1" x14ac:dyDescent="0.2">
      <c r="B1076" s="75">
        <v>2019</v>
      </c>
      <c r="C1076" s="71"/>
      <c r="D1076" s="180">
        <v>133</v>
      </c>
      <c r="E1076" s="180"/>
      <c r="F1076" s="180">
        <v>24</v>
      </c>
      <c r="G1076" s="180"/>
      <c r="H1076" s="180">
        <v>109</v>
      </c>
      <c r="I1076" s="76"/>
    </row>
    <row r="1077" spans="2:9" ht="15" customHeight="1" outlineLevel="1" x14ac:dyDescent="0.2">
      <c r="B1077" s="75">
        <v>2018</v>
      </c>
      <c r="C1077" s="71"/>
      <c r="D1077" s="76">
        <v>134</v>
      </c>
      <c r="E1077" s="76"/>
      <c r="F1077" s="180">
        <v>23</v>
      </c>
      <c r="G1077" s="76"/>
      <c r="H1077" s="180">
        <v>111</v>
      </c>
      <c r="I1077" s="76"/>
    </row>
    <row r="1078" spans="2:9" ht="15" customHeight="1" outlineLevel="1" x14ac:dyDescent="0.2">
      <c r="B1078" s="75">
        <v>2017</v>
      </c>
      <c r="C1078" s="71"/>
      <c r="D1078" s="76">
        <v>135</v>
      </c>
      <c r="E1078" s="76" t="s">
        <v>50</v>
      </c>
      <c r="F1078" s="76">
        <v>23</v>
      </c>
      <c r="G1078" s="76" t="s">
        <v>50</v>
      </c>
      <c r="H1078" s="76">
        <v>112</v>
      </c>
      <c r="I1078" s="76" t="s">
        <v>50</v>
      </c>
    </row>
    <row r="1079" spans="2:9" ht="15" customHeight="1" outlineLevel="1" x14ac:dyDescent="0.2">
      <c r="B1079" s="44">
        <v>2016</v>
      </c>
      <c r="C1079" s="71"/>
      <c r="D1079" s="177">
        <v>134</v>
      </c>
      <c r="E1079" s="177" t="s">
        <v>50</v>
      </c>
      <c r="F1079" s="177">
        <v>21</v>
      </c>
      <c r="G1079" s="177" t="s">
        <v>50</v>
      </c>
      <c r="H1079" s="177">
        <v>113</v>
      </c>
      <c r="I1079" s="177" t="s">
        <v>50</v>
      </c>
    </row>
    <row r="1080" spans="2:9" ht="15" customHeight="1" outlineLevel="1" x14ac:dyDescent="0.2">
      <c r="B1080" s="44">
        <v>2015</v>
      </c>
      <c r="C1080" s="71"/>
      <c r="D1080" s="177">
        <v>131</v>
      </c>
      <c r="E1080" s="177" t="s">
        <v>50</v>
      </c>
      <c r="F1080" s="177">
        <v>18</v>
      </c>
      <c r="G1080" s="177" t="s">
        <v>50</v>
      </c>
      <c r="H1080" s="177">
        <v>113</v>
      </c>
      <c r="I1080" s="177" t="s">
        <v>50</v>
      </c>
    </row>
    <row r="1081" spans="2:9" ht="15" customHeight="1" outlineLevel="1" x14ac:dyDescent="0.2">
      <c r="B1081" s="228" t="s">
        <v>25</v>
      </c>
      <c r="C1081" s="71"/>
      <c r="D1081" s="76"/>
      <c r="E1081" s="76"/>
      <c r="F1081" s="76"/>
      <c r="G1081" s="76"/>
      <c r="H1081" s="76"/>
      <c r="I1081" s="76"/>
    </row>
    <row r="1082" spans="2:9" ht="15" customHeight="1" outlineLevel="1" x14ac:dyDescent="0.2">
      <c r="B1082" s="75">
        <v>2020</v>
      </c>
      <c r="C1082" s="71"/>
      <c r="D1082" s="76">
        <v>453</v>
      </c>
      <c r="E1082" s="76"/>
      <c r="F1082" s="76">
        <v>272</v>
      </c>
      <c r="G1082" s="76"/>
      <c r="H1082" s="76">
        <v>181</v>
      </c>
      <c r="I1082" s="76"/>
    </row>
    <row r="1083" spans="2:9" ht="15" customHeight="1" outlineLevel="1" x14ac:dyDescent="0.2">
      <c r="B1083" s="75">
        <v>2019</v>
      </c>
      <c r="C1083" s="71"/>
      <c r="D1083" s="180">
        <v>468</v>
      </c>
      <c r="E1083" s="180"/>
      <c r="F1083" s="180">
        <v>299</v>
      </c>
      <c r="G1083" s="180"/>
      <c r="H1083" s="180">
        <v>169</v>
      </c>
      <c r="I1083" s="76"/>
    </row>
    <row r="1084" spans="2:9" ht="15" customHeight="1" outlineLevel="1" x14ac:dyDescent="0.2">
      <c r="B1084" s="75">
        <v>2018</v>
      </c>
      <c r="C1084" s="71"/>
      <c r="D1084" s="76">
        <v>444</v>
      </c>
      <c r="E1084" s="76"/>
      <c r="F1084" s="180">
        <v>279</v>
      </c>
      <c r="G1084" s="76"/>
      <c r="H1084" s="180">
        <v>165</v>
      </c>
      <c r="I1084" s="76"/>
    </row>
    <row r="1085" spans="2:9" ht="15" customHeight="1" outlineLevel="1" x14ac:dyDescent="0.2">
      <c r="B1085" s="75">
        <v>2017</v>
      </c>
      <c r="C1085" s="71"/>
      <c r="D1085" s="76">
        <v>399</v>
      </c>
      <c r="E1085" s="76" t="s">
        <v>50</v>
      </c>
      <c r="F1085" s="76">
        <v>250</v>
      </c>
      <c r="G1085" s="76" t="s">
        <v>50</v>
      </c>
      <c r="H1085" s="76">
        <v>149</v>
      </c>
      <c r="I1085" s="76" t="s">
        <v>50</v>
      </c>
    </row>
    <row r="1086" spans="2:9" ht="15" customHeight="1" outlineLevel="1" x14ac:dyDescent="0.2">
      <c r="B1086" s="44">
        <v>2016</v>
      </c>
      <c r="C1086" s="71"/>
      <c r="D1086" s="177">
        <v>344</v>
      </c>
      <c r="E1086" s="177" t="s">
        <v>50</v>
      </c>
      <c r="F1086" s="177">
        <v>198</v>
      </c>
      <c r="G1086" s="177" t="s">
        <v>50</v>
      </c>
      <c r="H1086" s="177">
        <v>146</v>
      </c>
      <c r="I1086" s="177" t="s">
        <v>50</v>
      </c>
    </row>
    <row r="1087" spans="2:9" ht="15" customHeight="1" outlineLevel="1" x14ac:dyDescent="0.2">
      <c r="B1087" s="44">
        <v>2015</v>
      </c>
      <c r="C1087" s="71"/>
      <c r="D1087" s="177">
        <v>322</v>
      </c>
      <c r="E1087" s="177" t="s">
        <v>50</v>
      </c>
      <c r="F1087" s="177">
        <v>170</v>
      </c>
      <c r="G1087" s="177" t="s">
        <v>50</v>
      </c>
      <c r="H1087" s="177">
        <v>152</v>
      </c>
      <c r="I1087" s="177" t="s">
        <v>50</v>
      </c>
    </row>
    <row r="1088" spans="2:9" ht="15" customHeight="1" outlineLevel="1" x14ac:dyDescent="0.2">
      <c r="B1088" s="228" t="s">
        <v>26</v>
      </c>
      <c r="C1088" s="71"/>
      <c r="D1088" s="76"/>
      <c r="E1088" s="76"/>
      <c r="F1088" s="76"/>
      <c r="G1088" s="76"/>
      <c r="H1088" s="76"/>
      <c r="I1088" s="76"/>
    </row>
    <row r="1089" spans="2:9" ht="15" customHeight="1" outlineLevel="1" x14ac:dyDescent="0.2">
      <c r="B1089" s="75">
        <v>2020</v>
      </c>
      <c r="C1089" s="71"/>
      <c r="D1089" s="76">
        <v>45</v>
      </c>
      <c r="E1089" s="76"/>
      <c r="F1089" s="76">
        <v>24</v>
      </c>
      <c r="G1089" s="76"/>
      <c r="H1089" s="76">
        <v>21</v>
      </c>
      <c r="I1089" s="76"/>
    </row>
    <row r="1090" spans="2:9" ht="15" customHeight="1" outlineLevel="1" x14ac:dyDescent="0.2">
      <c r="B1090" s="75">
        <v>2019</v>
      </c>
      <c r="C1090" s="71"/>
      <c r="D1090" s="180">
        <v>43</v>
      </c>
      <c r="E1090" s="180"/>
      <c r="F1090" s="180">
        <v>24</v>
      </c>
      <c r="G1090" s="180"/>
      <c r="H1090" s="180">
        <v>19</v>
      </c>
      <c r="I1090" s="76"/>
    </row>
    <row r="1091" spans="2:9" ht="15" customHeight="1" outlineLevel="1" x14ac:dyDescent="0.2">
      <c r="B1091" s="75">
        <v>2018</v>
      </c>
      <c r="C1091" s="71"/>
      <c r="D1091" s="76">
        <v>34</v>
      </c>
      <c r="E1091" s="76"/>
      <c r="F1091" s="180">
        <v>19</v>
      </c>
      <c r="G1091" s="76"/>
      <c r="H1091" s="180">
        <v>15</v>
      </c>
      <c r="I1091" s="76"/>
    </row>
    <row r="1092" spans="2:9" ht="15" customHeight="1" outlineLevel="1" x14ac:dyDescent="0.2">
      <c r="B1092" s="75">
        <v>2017</v>
      </c>
      <c r="C1092" s="71"/>
      <c r="D1092" s="76">
        <v>39</v>
      </c>
      <c r="E1092" s="76" t="s">
        <v>50</v>
      </c>
      <c r="F1092" s="76">
        <v>24</v>
      </c>
      <c r="G1092" s="76" t="s">
        <v>50</v>
      </c>
      <c r="H1092" s="76">
        <v>15</v>
      </c>
      <c r="I1092" s="76" t="s">
        <v>50</v>
      </c>
    </row>
    <row r="1093" spans="2:9" ht="15" customHeight="1" outlineLevel="1" x14ac:dyDescent="0.2">
      <c r="B1093" s="44">
        <v>2016</v>
      </c>
      <c r="C1093" s="71"/>
      <c r="D1093" s="177">
        <v>34</v>
      </c>
      <c r="E1093" s="177" t="s">
        <v>50</v>
      </c>
      <c r="F1093" s="177">
        <v>18</v>
      </c>
      <c r="G1093" s="177" t="s">
        <v>50</v>
      </c>
      <c r="H1093" s="177">
        <v>16</v>
      </c>
      <c r="I1093" s="177" t="s">
        <v>50</v>
      </c>
    </row>
    <row r="1094" spans="2:9" ht="15" customHeight="1" outlineLevel="1" x14ac:dyDescent="0.2">
      <c r="B1094" s="44">
        <v>2015</v>
      </c>
      <c r="C1094" s="71"/>
      <c r="D1094" s="177">
        <v>32</v>
      </c>
      <c r="E1094" s="177" t="s">
        <v>50</v>
      </c>
      <c r="F1094" s="177">
        <v>18</v>
      </c>
      <c r="G1094" s="177" t="s">
        <v>50</v>
      </c>
      <c r="H1094" s="177">
        <v>14</v>
      </c>
      <c r="I1094" s="177" t="s">
        <v>50</v>
      </c>
    </row>
    <row r="1095" spans="2:9" ht="15" customHeight="1" outlineLevel="1" x14ac:dyDescent="0.2">
      <c r="B1095" s="228" t="s">
        <v>27</v>
      </c>
      <c r="C1095" s="71"/>
      <c r="D1095" s="76"/>
      <c r="E1095" s="76"/>
      <c r="F1095" s="76"/>
      <c r="G1095" s="76"/>
      <c r="H1095" s="76"/>
      <c r="I1095" s="76"/>
    </row>
    <row r="1096" spans="2:9" ht="15" customHeight="1" outlineLevel="1" x14ac:dyDescent="0.2">
      <c r="B1096" s="75">
        <v>2020</v>
      </c>
      <c r="C1096" s="71"/>
      <c r="D1096" s="76">
        <v>92</v>
      </c>
      <c r="E1096" s="76"/>
      <c r="F1096" s="76">
        <v>22</v>
      </c>
      <c r="G1096" s="76"/>
      <c r="H1096" s="76">
        <v>70</v>
      </c>
      <c r="I1096" s="76"/>
    </row>
    <row r="1097" spans="2:9" ht="15" customHeight="1" outlineLevel="1" x14ac:dyDescent="0.2">
      <c r="B1097" s="75">
        <v>2019</v>
      </c>
      <c r="C1097" s="71"/>
      <c r="D1097" s="180">
        <v>86</v>
      </c>
      <c r="E1097" s="180"/>
      <c r="F1097" s="180">
        <v>22</v>
      </c>
      <c r="G1097" s="180"/>
      <c r="H1097" s="180">
        <v>64</v>
      </c>
      <c r="I1097" s="76"/>
    </row>
    <row r="1098" spans="2:9" ht="15" customHeight="1" outlineLevel="1" x14ac:dyDescent="0.2">
      <c r="B1098" s="75">
        <v>2018</v>
      </c>
      <c r="C1098" s="71"/>
      <c r="D1098" s="76">
        <v>97</v>
      </c>
      <c r="E1098" s="76"/>
      <c r="F1098" s="180">
        <v>23</v>
      </c>
      <c r="G1098" s="76"/>
      <c r="H1098" s="180">
        <v>74</v>
      </c>
      <c r="I1098" s="76"/>
    </row>
    <row r="1099" spans="2:9" ht="15" customHeight="1" outlineLevel="1" x14ac:dyDescent="0.2">
      <c r="B1099" s="75">
        <v>2017</v>
      </c>
      <c r="C1099" s="71"/>
      <c r="D1099" s="76">
        <v>57</v>
      </c>
      <c r="E1099" s="76" t="s">
        <v>50</v>
      </c>
      <c r="F1099" s="76">
        <v>16</v>
      </c>
      <c r="G1099" s="76" t="s">
        <v>50</v>
      </c>
      <c r="H1099" s="76">
        <v>41</v>
      </c>
      <c r="I1099" s="76" t="s">
        <v>50</v>
      </c>
    </row>
    <row r="1100" spans="2:9" ht="15" customHeight="1" outlineLevel="1" x14ac:dyDescent="0.2">
      <c r="B1100" s="44">
        <v>2016</v>
      </c>
      <c r="C1100" s="71"/>
      <c r="D1100" s="177">
        <v>53</v>
      </c>
      <c r="E1100" s="177" t="s">
        <v>50</v>
      </c>
      <c r="F1100" s="177">
        <v>15</v>
      </c>
      <c r="G1100" s="177" t="s">
        <v>50</v>
      </c>
      <c r="H1100" s="177">
        <v>38</v>
      </c>
      <c r="I1100" s="177" t="s">
        <v>50</v>
      </c>
    </row>
    <row r="1101" spans="2:9" ht="15" customHeight="1" outlineLevel="1" x14ac:dyDescent="0.2">
      <c r="B1101" s="44">
        <v>2015</v>
      </c>
      <c r="C1101" s="71"/>
      <c r="D1101" s="177">
        <v>46</v>
      </c>
      <c r="E1101" s="177" t="s">
        <v>50</v>
      </c>
      <c r="F1101" s="177">
        <v>13</v>
      </c>
      <c r="G1101" s="177" t="s">
        <v>50</v>
      </c>
      <c r="H1101" s="177">
        <v>33</v>
      </c>
      <c r="I1101" s="177" t="s">
        <v>50</v>
      </c>
    </row>
    <row r="1102" spans="2:9" ht="15" customHeight="1" outlineLevel="1" x14ac:dyDescent="0.2">
      <c r="B1102" s="228" t="s">
        <v>28</v>
      </c>
      <c r="C1102" s="71"/>
      <c r="D1102" s="76"/>
      <c r="E1102" s="76"/>
      <c r="F1102" s="76"/>
      <c r="G1102" s="76"/>
      <c r="H1102" s="76"/>
      <c r="I1102" s="76"/>
    </row>
    <row r="1103" spans="2:9" ht="15" customHeight="1" outlineLevel="1" x14ac:dyDescent="0.2">
      <c r="B1103" s="75">
        <v>2020</v>
      </c>
      <c r="C1103" s="71"/>
      <c r="D1103" s="76">
        <v>308</v>
      </c>
      <c r="E1103" s="76"/>
      <c r="F1103" s="76">
        <v>240</v>
      </c>
      <c r="G1103" s="76"/>
      <c r="H1103" s="76">
        <v>68</v>
      </c>
      <c r="I1103" s="76"/>
    </row>
    <row r="1104" spans="2:9" ht="15" customHeight="1" outlineLevel="1" x14ac:dyDescent="0.2">
      <c r="B1104" s="75">
        <v>2019</v>
      </c>
      <c r="C1104" s="71"/>
      <c r="D1104" s="180">
        <v>292</v>
      </c>
      <c r="E1104" s="180"/>
      <c r="F1104" s="180">
        <v>234</v>
      </c>
      <c r="G1104" s="180"/>
      <c r="H1104" s="180">
        <v>58</v>
      </c>
      <c r="I1104" s="76"/>
    </row>
    <row r="1105" spans="2:9" ht="15" customHeight="1" outlineLevel="1" x14ac:dyDescent="0.2">
      <c r="B1105" s="75">
        <v>2018</v>
      </c>
      <c r="C1105" s="71"/>
      <c r="D1105" s="76">
        <v>282</v>
      </c>
      <c r="E1105" s="76"/>
      <c r="F1105" s="180">
        <v>232</v>
      </c>
      <c r="G1105" s="76"/>
      <c r="H1105" s="180">
        <v>50</v>
      </c>
      <c r="I1105" s="76"/>
    </row>
    <row r="1106" spans="2:9" ht="15" customHeight="1" outlineLevel="1" x14ac:dyDescent="0.2">
      <c r="B1106" s="75">
        <v>2017</v>
      </c>
      <c r="C1106" s="71"/>
      <c r="D1106" s="76">
        <v>279</v>
      </c>
      <c r="E1106" s="76" t="s">
        <v>50</v>
      </c>
      <c r="F1106" s="76">
        <v>232</v>
      </c>
      <c r="G1106" s="76" t="s">
        <v>50</v>
      </c>
      <c r="H1106" s="76">
        <v>47</v>
      </c>
      <c r="I1106" s="76" t="s">
        <v>50</v>
      </c>
    </row>
    <row r="1107" spans="2:9" ht="15" customHeight="1" outlineLevel="1" x14ac:dyDescent="0.2">
      <c r="B1107" s="44">
        <v>2016</v>
      </c>
      <c r="C1107" s="71"/>
      <c r="D1107" s="177">
        <v>261</v>
      </c>
      <c r="E1107" s="177" t="s">
        <v>50</v>
      </c>
      <c r="F1107" s="177">
        <v>220</v>
      </c>
      <c r="G1107" s="177" t="s">
        <v>50</v>
      </c>
      <c r="H1107" s="177">
        <v>41</v>
      </c>
      <c r="I1107" s="177" t="s">
        <v>50</v>
      </c>
    </row>
    <row r="1108" spans="2:9" ht="15" customHeight="1" outlineLevel="1" x14ac:dyDescent="0.2">
      <c r="B1108" s="44">
        <v>2015</v>
      </c>
      <c r="C1108" s="71"/>
      <c r="D1108" s="177">
        <v>241</v>
      </c>
      <c r="E1108" s="177" t="s">
        <v>50</v>
      </c>
      <c r="F1108" s="177">
        <v>206</v>
      </c>
      <c r="G1108" s="177" t="s">
        <v>50</v>
      </c>
      <c r="H1108" s="177">
        <v>35</v>
      </c>
      <c r="I1108" s="177" t="s">
        <v>50</v>
      </c>
    </row>
    <row r="1109" spans="2:9" ht="15" customHeight="1" outlineLevel="1" x14ac:dyDescent="0.2">
      <c r="B1109" s="228" t="s">
        <v>29</v>
      </c>
      <c r="C1109" s="71"/>
      <c r="D1109" s="76"/>
      <c r="E1109" s="76"/>
      <c r="F1109" s="76"/>
      <c r="G1109" s="76"/>
      <c r="H1109" s="76"/>
      <c r="I1109" s="76"/>
    </row>
    <row r="1110" spans="2:9" ht="15" customHeight="1" outlineLevel="1" x14ac:dyDescent="0.2">
      <c r="B1110" s="75">
        <v>2020</v>
      </c>
      <c r="C1110" s="71"/>
      <c r="D1110" s="76">
        <v>779</v>
      </c>
      <c r="E1110" s="76"/>
      <c r="F1110" s="76">
        <v>743</v>
      </c>
      <c r="G1110" s="76"/>
      <c r="H1110" s="76">
        <v>36</v>
      </c>
      <c r="I1110" s="76"/>
    </row>
    <row r="1111" spans="2:9" ht="15" customHeight="1" outlineLevel="1" x14ac:dyDescent="0.2">
      <c r="B1111" s="75">
        <v>2019</v>
      </c>
      <c r="C1111" s="71"/>
      <c r="D1111" s="180">
        <v>843</v>
      </c>
      <c r="E1111" s="180"/>
      <c r="F1111" s="180">
        <v>805</v>
      </c>
      <c r="G1111" s="180"/>
      <c r="H1111" s="180">
        <v>38</v>
      </c>
      <c r="I1111" s="76"/>
    </row>
    <row r="1112" spans="2:9" ht="15" customHeight="1" outlineLevel="1" x14ac:dyDescent="0.2">
      <c r="B1112" s="75">
        <v>2018</v>
      </c>
      <c r="C1112" s="71"/>
      <c r="D1112" s="76">
        <v>816</v>
      </c>
      <c r="E1112" s="76"/>
      <c r="F1112" s="180">
        <v>783</v>
      </c>
      <c r="G1112" s="76"/>
      <c r="H1112" s="180">
        <v>33</v>
      </c>
      <c r="I1112" s="76"/>
    </row>
    <row r="1113" spans="2:9" ht="15" customHeight="1" outlineLevel="1" x14ac:dyDescent="0.2">
      <c r="B1113" s="75">
        <v>2017</v>
      </c>
      <c r="C1113" s="71"/>
      <c r="D1113" s="76">
        <v>822</v>
      </c>
      <c r="E1113" s="76" t="s">
        <v>50</v>
      </c>
      <c r="F1113" s="76">
        <v>794</v>
      </c>
      <c r="G1113" s="76" t="s">
        <v>50</v>
      </c>
      <c r="H1113" s="76">
        <v>28</v>
      </c>
      <c r="I1113" s="76" t="s">
        <v>50</v>
      </c>
    </row>
    <row r="1114" spans="2:9" ht="15" customHeight="1" outlineLevel="1" x14ac:dyDescent="0.2">
      <c r="B1114" s="44">
        <v>2016</v>
      </c>
      <c r="C1114" s="71"/>
      <c r="D1114" s="177">
        <v>756</v>
      </c>
      <c r="E1114" s="177" t="s">
        <v>50</v>
      </c>
      <c r="F1114" s="177">
        <v>728</v>
      </c>
      <c r="G1114" s="177" t="s">
        <v>50</v>
      </c>
      <c r="H1114" s="177">
        <v>28</v>
      </c>
      <c r="I1114" s="177" t="s">
        <v>50</v>
      </c>
    </row>
    <row r="1115" spans="2:9" ht="15" customHeight="1" outlineLevel="1" x14ac:dyDescent="0.2">
      <c r="B1115" s="44">
        <v>2015</v>
      </c>
      <c r="C1115" s="71"/>
      <c r="D1115" s="177">
        <v>729</v>
      </c>
      <c r="E1115" s="177" t="s">
        <v>50</v>
      </c>
      <c r="F1115" s="177">
        <v>705</v>
      </c>
      <c r="G1115" s="177" t="s">
        <v>50</v>
      </c>
      <c r="H1115" s="177">
        <v>24</v>
      </c>
      <c r="I1115" s="177" t="s">
        <v>50</v>
      </c>
    </row>
    <row r="1116" spans="2:9" ht="15" customHeight="1" outlineLevel="1" x14ac:dyDescent="0.2">
      <c r="B1116" s="228" t="s">
        <v>30</v>
      </c>
      <c r="C1116" s="71"/>
      <c r="D1116" s="76"/>
      <c r="E1116" s="76"/>
      <c r="F1116" s="180"/>
      <c r="G1116" s="76"/>
      <c r="H1116" s="180"/>
      <c r="I1116" s="76"/>
    </row>
    <row r="1117" spans="2:9" ht="15" customHeight="1" outlineLevel="1" x14ac:dyDescent="0.2">
      <c r="B1117" s="75">
        <v>2020</v>
      </c>
      <c r="C1117" s="71"/>
      <c r="D1117" s="76">
        <v>169</v>
      </c>
      <c r="E1117" s="76"/>
      <c r="F1117" s="76">
        <v>158</v>
      </c>
      <c r="G1117" s="76"/>
      <c r="H1117" s="76">
        <v>11</v>
      </c>
      <c r="I1117" s="76"/>
    </row>
    <row r="1118" spans="2:9" ht="15" customHeight="1" outlineLevel="1" x14ac:dyDescent="0.2">
      <c r="B1118" s="75">
        <v>2019</v>
      </c>
      <c r="C1118" s="71"/>
      <c r="D1118" s="180">
        <v>166</v>
      </c>
      <c r="E1118" s="180"/>
      <c r="F1118" s="180">
        <v>154</v>
      </c>
      <c r="G1118" s="180"/>
      <c r="H1118" s="180">
        <v>12</v>
      </c>
      <c r="I1118" s="76"/>
    </row>
    <row r="1119" spans="2:9" ht="15" customHeight="1" outlineLevel="1" x14ac:dyDescent="0.2">
      <c r="B1119" s="75">
        <v>2018</v>
      </c>
      <c r="C1119" s="71"/>
      <c r="D1119" s="76">
        <v>167</v>
      </c>
      <c r="E1119" s="76"/>
      <c r="F1119" s="180">
        <v>156</v>
      </c>
      <c r="G1119" s="76"/>
      <c r="H1119" s="180">
        <v>11</v>
      </c>
      <c r="I1119" s="76"/>
    </row>
    <row r="1120" spans="2:9" ht="15" customHeight="1" outlineLevel="1" x14ac:dyDescent="0.2">
      <c r="B1120" s="75">
        <v>2017</v>
      </c>
      <c r="C1120" s="71"/>
      <c r="D1120" s="76">
        <v>156</v>
      </c>
      <c r="E1120" s="76" t="s">
        <v>50</v>
      </c>
      <c r="F1120" s="76">
        <v>145</v>
      </c>
      <c r="G1120" s="76" t="s">
        <v>50</v>
      </c>
      <c r="H1120" s="76">
        <v>11</v>
      </c>
      <c r="I1120" s="76" t="s">
        <v>50</v>
      </c>
    </row>
    <row r="1121" spans="2:9" ht="15" customHeight="1" outlineLevel="1" x14ac:dyDescent="0.2">
      <c r="B1121" s="44">
        <v>2016</v>
      </c>
      <c r="C1121" s="71"/>
      <c r="D1121" s="177">
        <v>159</v>
      </c>
      <c r="E1121" s="177" t="s">
        <v>50</v>
      </c>
      <c r="F1121" s="177">
        <v>148</v>
      </c>
      <c r="G1121" s="177" t="s">
        <v>50</v>
      </c>
      <c r="H1121" s="177">
        <v>11</v>
      </c>
      <c r="I1121" s="177" t="s">
        <v>50</v>
      </c>
    </row>
    <row r="1122" spans="2:9" ht="15" customHeight="1" outlineLevel="1" x14ac:dyDescent="0.2">
      <c r="B1122" s="44">
        <v>2015</v>
      </c>
      <c r="C1122" s="71"/>
      <c r="D1122" s="177">
        <v>182</v>
      </c>
      <c r="E1122" s="177" t="s">
        <v>50</v>
      </c>
      <c r="F1122" s="177">
        <v>170</v>
      </c>
      <c r="G1122" s="177" t="s">
        <v>50</v>
      </c>
      <c r="H1122" s="177">
        <v>12</v>
      </c>
      <c r="I1122" s="177" t="s">
        <v>50</v>
      </c>
    </row>
    <row r="1123" spans="2:9" ht="15" customHeight="1" outlineLevel="1" x14ac:dyDescent="0.2">
      <c r="B1123" s="228" t="s">
        <v>31</v>
      </c>
      <c r="C1123" s="71"/>
      <c r="D1123" s="76"/>
      <c r="E1123" s="76"/>
      <c r="F1123" s="76"/>
      <c r="G1123" s="76"/>
      <c r="H1123" s="76"/>
      <c r="I1123" s="76"/>
    </row>
    <row r="1124" spans="2:9" ht="15" customHeight="1" outlineLevel="1" x14ac:dyDescent="0.2">
      <c r="B1124" s="75">
        <v>2020</v>
      </c>
      <c r="C1124" s="71"/>
      <c r="D1124" s="76">
        <v>334</v>
      </c>
      <c r="E1124" s="76"/>
      <c r="F1124" s="76">
        <v>307</v>
      </c>
      <c r="G1124" s="76"/>
      <c r="H1124" s="76">
        <v>27</v>
      </c>
      <c r="I1124" s="76"/>
    </row>
    <row r="1125" spans="2:9" ht="15" customHeight="1" outlineLevel="1" x14ac:dyDescent="0.2">
      <c r="B1125" s="75">
        <v>2019</v>
      </c>
      <c r="C1125" s="71"/>
      <c r="D1125" s="180">
        <v>297</v>
      </c>
      <c r="E1125" s="180"/>
      <c r="F1125" s="180">
        <v>271</v>
      </c>
      <c r="G1125" s="180"/>
      <c r="H1125" s="180">
        <v>26</v>
      </c>
      <c r="I1125" s="76"/>
    </row>
    <row r="1126" spans="2:9" ht="15" customHeight="1" outlineLevel="1" x14ac:dyDescent="0.2">
      <c r="B1126" s="75">
        <v>2018</v>
      </c>
      <c r="C1126" s="71"/>
      <c r="D1126" s="76">
        <v>268</v>
      </c>
      <c r="E1126" s="76"/>
      <c r="F1126" s="180">
        <v>246</v>
      </c>
      <c r="G1126" s="76"/>
      <c r="H1126" s="180">
        <v>22</v>
      </c>
      <c r="I1126" s="76"/>
    </row>
    <row r="1127" spans="2:9" ht="15" customHeight="1" outlineLevel="1" x14ac:dyDescent="0.2">
      <c r="B1127" s="75">
        <v>2017</v>
      </c>
      <c r="C1127" s="71"/>
      <c r="D1127" s="76">
        <v>248</v>
      </c>
      <c r="E1127" s="76" t="s">
        <v>50</v>
      </c>
      <c r="F1127" s="76">
        <v>230</v>
      </c>
      <c r="G1127" s="76" t="s">
        <v>50</v>
      </c>
      <c r="H1127" s="76">
        <v>18</v>
      </c>
      <c r="I1127" s="76" t="s">
        <v>50</v>
      </c>
    </row>
    <row r="1128" spans="2:9" ht="15" customHeight="1" outlineLevel="1" x14ac:dyDescent="0.2">
      <c r="B1128" s="44">
        <v>2016</v>
      </c>
      <c r="C1128" s="71"/>
      <c r="D1128" s="177">
        <v>246</v>
      </c>
      <c r="E1128" s="177" t="s">
        <v>50</v>
      </c>
      <c r="F1128" s="177">
        <v>226</v>
      </c>
      <c r="G1128" s="177" t="s">
        <v>50</v>
      </c>
      <c r="H1128" s="177">
        <v>20</v>
      </c>
      <c r="I1128" s="177" t="s">
        <v>50</v>
      </c>
    </row>
    <row r="1129" spans="2:9" ht="15" customHeight="1" outlineLevel="1" x14ac:dyDescent="0.2">
      <c r="B1129" s="44">
        <v>2015</v>
      </c>
      <c r="C1129" s="71"/>
      <c r="D1129" s="177">
        <v>226</v>
      </c>
      <c r="E1129" s="177" t="s">
        <v>50</v>
      </c>
      <c r="F1129" s="177">
        <v>207</v>
      </c>
      <c r="G1129" s="177" t="s">
        <v>50</v>
      </c>
      <c r="H1129" s="177">
        <v>19</v>
      </c>
      <c r="I1129" s="177" t="s">
        <v>50</v>
      </c>
    </row>
    <row r="1130" spans="2:9" ht="15" customHeight="1" outlineLevel="1" x14ac:dyDescent="0.2">
      <c r="B1130" s="228" t="s">
        <v>32</v>
      </c>
      <c r="C1130" s="71"/>
      <c r="D1130" s="76"/>
      <c r="E1130" s="76"/>
      <c r="F1130" s="76"/>
      <c r="G1130" s="76"/>
      <c r="H1130" s="76"/>
      <c r="I1130" s="76"/>
    </row>
    <row r="1131" spans="2:9" ht="15" customHeight="1" outlineLevel="1" x14ac:dyDescent="0.2">
      <c r="B1131" s="75">
        <v>2020</v>
      </c>
      <c r="C1131" s="71"/>
      <c r="D1131" s="76">
        <v>181</v>
      </c>
      <c r="E1131" s="76"/>
      <c r="F1131" s="76">
        <v>129</v>
      </c>
      <c r="G1131" s="76"/>
      <c r="H1131" s="76">
        <v>52</v>
      </c>
      <c r="I1131" s="76"/>
    </row>
    <row r="1132" spans="2:9" ht="15" customHeight="1" outlineLevel="1" x14ac:dyDescent="0.2">
      <c r="B1132" s="75">
        <v>2019</v>
      </c>
      <c r="C1132" s="71"/>
      <c r="D1132" s="180">
        <v>177</v>
      </c>
      <c r="E1132" s="180"/>
      <c r="F1132" s="180">
        <v>126</v>
      </c>
      <c r="G1132" s="180"/>
      <c r="H1132" s="180">
        <v>51</v>
      </c>
      <c r="I1132" s="76"/>
    </row>
    <row r="1133" spans="2:9" ht="15" customHeight="1" outlineLevel="1" x14ac:dyDescent="0.2">
      <c r="B1133" s="75">
        <v>2018</v>
      </c>
      <c r="C1133" s="71"/>
      <c r="D1133" s="76">
        <v>163</v>
      </c>
      <c r="E1133" s="76"/>
      <c r="F1133" s="180">
        <v>118</v>
      </c>
      <c r="G1133" s="76"/>
      <c r="H1133" s="180">
        <v>45</v>
      </c>
      <c r="I1133" s="76"/>
    </row>
    <row r="1134" spans="2:9" ht="15" customHeight="1" outlineLevel="1" x14ac:dyDescent="0.2">
      <c r="B1134" s="75">
        <v>2017</v>
      </c>
      <c r="C1134" s="71"/>
      <c r="D1134" s="76">
        <v>150</v>
      </c>
      <c r="E1134" s="76" t="s">
        <v>50</v>
      </c>
      <c r="F1134" s="76">
        <v>107</v>
      </c>
      <c r="G1134" s="76" t="s">
        <v>50</v>
      </c>
      <c r="H1134" s="76">
        <v>43</v>
      </c>
      <c r="I1134" s="76" t="s">
        <v>50</v>
      </c>
    </row>
    <row r="1135" spans="2:9" ht="15" customHeight="1" outlineLevel="1" x14ac:dyDescent="0.2">
      <c r="B1135" s="44">
        <v>2016</v>
      </c>
      <c r="C1135" s="71"/>
      <c r="D1135" s="177">
        <v>159</v>
      </c>
      <c r="E1135" s="177" t="s">
        <v>50</v>
      </c>
      <c r="F1135" s="177">
        <v>115</v>
      </c>
      <c r="G1135" s="177" t="s">
        <v>50</v>
      </c>
      <c r="H1135" s="177">
        <v>44</v>
      </c>
      <c r="I1135" s="177" t="s">
        <v>50</v>
      </c>
    </row>
    <row r="1136" spans="2:9" ht="15" customHeight="1" outlineLevel="1" x14ac:dyDescent="0.2">
      <c r="B1136" s="44">
        <v>2015</v>
      </c>
      <c r="C1136" s="71"/>
      <c r="D1136" s="177">
        <v>153</v>
      </c>
      <c r="E1136" s="177" t="s">
        <v>50</v>
      </c>
      <c r="F1136" s="177">
        <v>112</v>
      </c>
      <c r="G1136" s="177" t="s">
        <v>50</v>
      </c>
      <c r="H1136" s="177">
        <v>41</v>
      </c>
      <c r="I1136" s="177" t="s">
        <v>50</v>
      </c>
    </row>
    <row r="1137" spans="1:9" ht="15" customHeight="1" outlineLevel="1" x14ac:dyDescent="0.2">
      <c r="B1137" s="228" t="s">
        <v>33</v>
      </c>
      <c r="C1137" s="71"/>
      <c r="D1137" s="76"/>
      <c r="E1137" s="76"/>
      <c r="F1137" s="76"/>
      <c r="G1137" s="76"/>
      <c r="H1137" s="76"/>
      <c r="I1137" s="76"/>
    </row>
    <row r="1138" spans="1:9" ht="15" customHeight="1" outlineLevel="1" x14ac:dyDescent="0.2">
      <c r="B1138" s="75">
        <v>2020</v>
      </c>
      <c r="C1138" s="71"/>
      <c r="D1138" s="76">
        <v>221</v>
      </c>
      <c r="E1138" s="76"/>
      <c r="F1138" s="76">
        <v>184</v>
      </c>
      <c r="G1138" s="76"/>
      <c r="H1138" s="76">
        <v>37</v>
      </c>
      <c r="I1138" s="76"/>
    </row>
    <row r="1139" spans="1:9" ht="15" customHeight="1" outlineLevel="1" x14ac:dyDescent="0.2">
      <c r="B1139" s="75">
        <v>2019</v>
      </c>
      <c r="C1139" s="71"/>
      <c r="D1139" s="180">
        <v>212</v>
      </c>
      <c r="E1139" s="180"/>
      <c r="F1139" s="180">
        <v>176</v>
      </c>
      <c r="G1139" s="180"/>
      <c r="H1139" s="180">
        <v>36</v>
      </c>
      <c r="I1139" s="76"/>
    </row>
    <row r="1140" spans="1:9" ht="15" customHeight="1" outlineLevel="1" x14ac:dyDescent="0.2">
      <c r="B1140" s="75">
        <v>2018</v>
      </c>
      <c r="C1140" s="71"/>
      <c r="D1140" s="76">
        <v>210</v>
      </c>
      <c r="E1140" s="76"/>
      <c r="F1140" s="180">
        <v>173</v>
      </c>
      <c r="G1140" s="76"/>
      <c r="H1140" s="180">
        <v>37</v>
      </c>
      <c r="I1140" s="76"/>
    </row>
    <row r="1141" spans="1:9" ht="15" customHeight="1" outlineLevel="1" x14ac:dyDescent="0.2">
      <c r="B1141" s="75">
        <v>2017</v>
      </c>
      <c r="C1141" s="71"/>
      <c r="D1141" s="76">
        <v>180</v>
      </c>
      <c r="E1141" s="76" t="s">
        <v>50</v>
      </c>
      <c r="F1141" s="76">
        <v>149</v>
      </c>
      <c r="G1141" s="76" t="s">
        <v>50</v>
      </c>
      <c r="H1141" s="76">
        <v>31</v>
      </c>
      <c r="I1141" s="76" t="s">
        <v>50</v>
      </c>
    </row>
    <row r="1142" spans="1:9" ht="15" customHeight="1" outlineLevel="1" x14ac:dyDescent="0.2">
      <c r="B1142" s="44">
        <v>2016</v>
      </c>
      <c r="C1142" s="71"/>
      <c r="D1142" s="177">
        <v>172</v>
      </c>
      <c r="E1142" s="177" t="s">
        <v>50</v>
      </c>
      <c r="F1142" s="177">
        <v>142</v>
      </c>
      <c r="G1142" s="177" t="s">
        <v>50</v>
      </c>
      <c r="H1142" s="177">
        <v>30</v>
      </c>
      <c r="I1142" s="177" t="s">
        <v>50</v>
      </c>
    </row>
    <row r="1143" spans="1:9" ht="15" customHeight="1" outlineLevel="1" x14ac:dyDescent="0.2">
      <c r="B1143" s="44">
        <v>2015</v>
      </c>
      <c r="C1143" s="71"/>
      <c r="D1143" s="177">
        <v>169</v>
      </c>
      <c r="E1143" s="177" t="s">
        <v>50</v>
      </c>
      <c r="F1143" s="177">
        <v>138</v>
      </c>
      <c r="G1143" s="177" t="s">
        <v>50</v>
      </c>
      <c r="H1143" s="177">
        <v>31</v>
      </c>
      <c r="I1143" s="177" t="s">
        <v>50</v>
      </c>
    </row>
    <row r="1144" spans="1:9" ht="15" customHeight="1" x14ac:dyDescent="0.2">
      <c r="B1144" s="227" t="s">
        <v>210</v>
      </c>
      <c r="C1144" s="71"/>
      <c r="D1144" s="76"/>
      <c r="E1144" s="76"/>
      <c r="F1144" s="76"/>
      <c r="G1144" s="76"/>
      <c r="H1144" s="76"/>
      <c r="I1144" s="76"/>
    </row>
    <row r="1145" spans="1:9" ht="15" customHeight="1" x14ac:dyDescent="0.2">
      <c r="B1145" s="75">
        <v>2020</v>
      </c>
      <c r="C1145" s="71"/>
      <c r="D1145" s="76">
        <v>666</v>
      </c>
      <c r="E1145" s="76"/>
      <c r="F1145" s="76">
        <v>540</v>
      </c>
      <c r="G1145" s="76"/>
      <c r="H1145" s="76">
        <v>126</v>
      </c>
      <c r="I1145" s="76"/>
    </row>
    <row r="1146" spans="1:9" ht="15" customHeight="1" x14ac:dyDescent="0.2">
      <c r="B1146" s="75">
        <v>2019</v>
      </c>
      <c r="C1146" s="71"/>
      <c r="D1146" s="180">
        <v>651</v>
      </c>
      <c r="E1146" s="180"/>
      <c r="F1146" s="180">
        <v>529</v>
      </c>
      <c r="G1146" s="180"/>
      <c r="H1146" s="180">
        <v>122</v>
      </c>
      <c r="I1146" s="76"/>
    </row>
    <row r="1147" spans="1:9" ht="15" customHeight="1" x14ac:dyDescent="0.2">
      <c r="B1147" s="75">
        <v>2018</v>
      </c>
      <c r="C1147" s="71"/>
      <c r="D1147" s="76">
        <v>632</v>
      </c>
      <c r="E1147" s="76"/>
      <c r="F1147" s="180">
        <v>520</v>
      </c>
      <c r="G1147" s="76"/>
      <c r="H1147" s="180">
        <v>112</v>
      </c>
      <c r="I1147" s="76"/>
    </row>
    <row r="1148" spans="1:9" ht="15" customHeight="1" x14ac:dyDescent="0.2">
      <c r="B1148" s="75">
        <v>2017</v>
      </c>
      <c r="C1148" s="71"/>
      <c r="D1148" s="76">
        <v>595</v>
      </c>
      <c r="E1148" s="76" t="s">
        <v>50</v>
      </c>
      <c r="F1148" s="76">
        <v>486</v>
      </c>
      <c r="G1148" s="76" t="s">
        <v>50</v>
      </c>
      <c r="H1148" s="76">
        <v>109</v>
      </c>
      <c r="I1148" s="76" t="s">
        <v>50</v>
      </c>
    </row>
    <row r="1149" spans="1:9" ht="15" customHeight="1" x14ac:dyDescent="0.2">
      <c r="B1149" s="44">
        <v>2016</v>
      </c>
      <c r="C1149" s="71"/>
      <c r="D1149" s="177">
        <v>586</v>
      </c>
      <c r="E1149" s="177" t="s">
        <v>50</v>
      </c>
      <c r="F1149" s="177">
        <v>478</v>
      </c>
      <c r="G1149" s="177" t="s">
        <v>50</v>
      </c>
      <c r="H1149" s="177">
        <v>108</v>
      </c>
      <c r="I1149" s="177" t="s">
        <v>50</v>
      </c>
    </row>
    <row r="1150" spans="1:9" ht="15" customHeight="1" x14ac:dyDescent="0.2">
      <c r="B1150" s="44">
        <v>2015</v>
      </c>
      <c r="C1150" s="71"/>
      <c r="D1150" s="177">
        <v>598</v>
      </c>
      <c r="E1150" s="177" t="s">
        <v>50</v>
      </c>
      <c r="F1150" s="177">
        <v>493</v>
      </c>
      <c r="G1150" s="177" t="s">
        <v>50</v>
      </c>
      <c r="H1150" s="177">
        <v>105</v>
      </c>
      <c r="I1150" s="177" t="s">
        <v>50</v>
      </c>
    </row>
    <row r="1151" spans="1:9" s="68" customFormat="1" ht="15" customHeight="1" outlineLevel="1" x14ac:dyDescent="0.2">
      <c r="A1151" s="11"/>
      <c r="B1151" s="228" t="s">
        <v>17</v>
      </c>
      <c r="C1151" s="71"/>
      <c r="D1151" s="76"/>
      <c r="E1151" s="76"/>
      <c r="F1151" s="11"/>
      <c r="G1151" s="76"/>
      <c r="H1151" s="11"/>
      <c r="I1151" s="76"/>
    </row>
    <row r="1152" spans="1:9" s="68" customFormat="1" ht="15" customHeight="1" outlineLevel="1" x14ac:dyDescent="0.2">
      <c r="A1152" s="11"/>
      <c r="B1152" s="75">
        <v>2020</v>
      </c>
      <c r="C1152" s="71"/>
      <c r="D1152" s="76">
        <v>219</v>
      </c>
      <c r="E1152" s="76"/>
      <c r="F1152" s="76">
        <v>215</v>
      </c>
      <c r="G1152" s="76"/>
      <c r="H1152" s="76">
        <v>4</v>
      </c>
      <c r="I1152" s="76"/>
    </row>
    <row r="1153" spans="1:9" s="68" customFormat="1" ht="15" customHeight="1" outlineLevel="1" x14ac:dyDescent="0.2">
      <c r="A1153" s="11"/>
      <c r="B1153" s="75">
        <v>2019</v>
      </c>
      <c r="C1153" s="71"/>
      <c r="D1153" s="180">
        <v>213</v>
      </c>
      <c r="E1153" s="180"/>
      <c r="F1153" s="180">
        <v>209</v>
      </c>
      <c r="G1153" s="180"/>
      <c r="H1153" s="180">
        <v>4</v>
      </c>
      <c r="I1153" s="76"/>
    </row>
    <row r="1154" spans="1:9" s="68" customFormat="1" ht="15" customHeight="1" outlineLevel="1" x14ac:dyDescent="0.2">
      <c r="A1154" s="11"/>
      <c r="B1154" s="75">
        <v>2018</v>
      </c>
      <c r="C1154" s="71"/>
      <c r="D1154" s="76">
        <v>222</v>
      </c>
      <c r="E1154" s="76"/>
      <c r="F1154" s="180">
        <v>217</v>
      </c>
      <c r="G1154" s="76"/>
      <c r="H1154" s="180">
        <v>5</v>
      </c>
      <c r="I1154" s="76"/>
    </row>
    <row r="1155" spans="1:9" ht="15" customHeight="1" outlineLevel="1" x14ac:dyDescent="0.2">
      <c r="B1155" s="75">
        <v>2017</v>
      </c>
      <c r="C1155" s="71"/>
      <c r="D1155" s="76">
        <v>222</v>
      </c>
      <c r="E1155" s="76" t="s">
        <v>50</v>
      </c>
      <c r="F1155" s="76">
        <v>216</v>
      </c>
      <c r="G1155" s="76" t="s">
        <v>50</v>
      </c>
      <c r="H1155" s="76">
        <v>6</v>
      </c>
      <c r="I1155" s="76" t="s">
        <v>50</v>
      </c>
    </row>
    <row r="1156" spans="1:9" ht="15" customHeight="1" outlineLevel="1" x14ac:dyDescent="0.2">
      <c r="B1156" s="44">
        <v>2016</v>
      </c>
      <c r="C1156" s="71"/>
      <c r="D1156" s="177">
        <v>227</v>
      </c>
      <c r="E1156" s="177" t="s">
        <v>50</v>
      </c>
      <c r="F1156" s="177">
        <v>223</v>
      </c>
      <c r="G1156" s="177" t="s">
        <v>50</v>
      </c>
      <c r="H1156" s="177">
        <v>4</v>
      </c>
      <c r="I1156" s="177" t="s">
        <v>50</v>
      </c>
    </row>
    <row r="1157" spans="1:9" ht="15" customHeight="1" outlineLevel="1" x14ac:dyDescent="0.2">
      <c r="B1157" s="44">
        <v>2015</v>
      </c>
      <c r="C1157" s="71"/>
      <c r="D1157" s="177">
        <v>242</v>
      </c>
      <c r="E1157" s="177" t="s">
        <v>50</v>
      </c>
      <c r="F1157" s="177">
        <v>238</v>
      </c>
      <c r="G1157" s="177" t="s">
        <v>50</v>
      </c>
      <c r="H1157" s="177">
        <v>4</v>
      </c>
      <c r="I1157" s="177" t="s">
        <v>50</v>
      </c>
    </row>
    <row r="1158" spans="1:9" ht="15" customHeight="1" outlineLevel="1" x14ac:dyDescent="0.2">
      <c r="B1158" s="228" t="s">
        <v>18</v>
      </c>
      <c r="C1158" s="71"/>
      <c r="D1158" s="76"/>
      <c r="E1158" s="76"/>
      <c r="F1158" s="76"/>
      <c r="G1158" s="76"/>
      <c r="H1158" s="76"/>
      <c r="I1158" s="76"/>
    </row>
    <row r="1159" spans="1:9" ht="15" customHeight="1" outlineLevel="1" x14ac:dyDescent="0.2">
      <c r="B1159" s="75">
        <v>2020</v>
      </c>
      <c r="C1159" s="71"/>
      <c r="D1159" s="76">
        <v>1</v>
      </c>
      <c r="E1159" s="76"/>
      <c r="F1159" s="76">
        <v>0</v>
      </c>
      <c r="G1159" s="76"/>
      <c r="H1159" s="76">
        <v>1</v>
      </c>
      <c r="I1159" s="76"/>
    </row>
    <row r="1160" spans="1:9" ht="15" customHeight="1" outlineLevel="1" x14ac:dyDescent="0.2">
      <c r="B1160" s="75">
        <v>2019</v>
      </c>
      <c r="C1160" s="71"/>
      <c r="D1160" s="180">
        <v>1</v>
      </c>
      <c r="E1160" s="180"/>
      <c r="F1160" s="76">
        <v>0</v>
      </c>
      <c r="G1160" s="180"/>
      <c r="H1160" s="180">
        <v>1</v>
      </c>
      <c r="I1160" s="76"/>
    </row>
    <row r="1161" spans="1:9" ht="15" customHeight="1" outlineLevel="1" x14ac:dyDescent="0.2">
      <c r="B1161" s="75">
        <v>2018</v>
      </c>
      <c r="C1161" s="71"/>
      <c r="D1161" s="76">
        <v>1</v>
      </c>
      <c r="E1161" s="76"/>
      <c r="F1161" s="76">
        <v>0</v>
      </c>
      <c r="G1161" s="76"/>
      <c r="H1161" s="76">
        <v>1</v>
      </c>
      <c r="I1161" s="76"/>
    </row>
    <row r="1162" spans="1:9" ht="15" customHeight="1" outlineLevel="1" x14ac:dyDescent="0.2">
      <c r="B1162" s="75">
        <v>2017</v>
      </c>
      <c r="C1162" s="71"/>
      <c r="D1162" s="76">
        <v>1</v>
      </c>
      <c r="E1162" s="76" t="s">
        <v>50</v>
      </c>
      <c r="F1162" s="76">
        <v>0</v>
      </c>
      <c r="G1162" s="76" t="s">
        <v>50</v>
      </c>
      <c r="H1162" s="76">
        <v>1</v>
      </c>
      <c r="I1162" s="76" t="s">
        <v>50</v>
      </c>
    </row>
    <row r="1163" spans="1:9" ht="15" customHeight="1" outlineLevel="1" x14ac:dyDescent="0.2">
      <c r="B1163" s="44">
        <v>2016</v>
      </c>
      <c r="C1163" s="71"/>
      <c r="D1163" s="177">
        <v>2</v>
      </c>
      <c r="E1163" s="177" t="s">
        <v>50</v>
      </c>
      <c r="F1163" s="76">
        <v>0</v>
      </c>
      <c r="G1163" s="177" t="s">
        <v>50</v>
      </c>
      <c r="H1163" s="76">
        <v>2</v>
      </c>
      <c r="I1163" s="177" t="s">
        <v>50</v>
      </c>
    </row>
    <row r="1164" spans="1:9" ht="15" customHeight="1" outlineLevel="1" x14ac:dyDescent="0.2">
      <c r="B1164" s="44">
        <v>2015</v>
      </c>
      <c r="C1164" s="71"/>
      <c r="D1164" s="177">
        <v>2</v>
      </c>
      <c r="E1164" s="177" t="s">
        <v>50</v>
      </c>
      <c r="F1164" s="76">
        <v>0</v>
      </c>
      <c r="G1164" s="177" t="s">
        <v>50</v>
      </c>
      <c r="H1164" s="76">
        <v>2</v>
      </c>
      <c r="I1164" s="177" t="s">
        <v>50</v>
      </c>
    </row>
    <row r="1165" spans="1:9" ht="15" customHeight="1" outlineLevel="1" x14ac:dyDescent="0.2">
      <c r="B1165" s="228" t="s">
        <v>19</v>
      </c>
      <c r="C1165" s="71"/>
      <c r="D1165" s="76"/>
      <c r="E1165" s="76"/>
      <c r="F1165" s="76"/>
      <c r="G1165" s="76"/>
      <c r="H1165" s="76"/>
      <c r="I1165" s="76"/>
    </row>
    <row r="1166" spans="1:9" ht="15" customHeight="1" outlineLevel="1" x14ac:dyDescent="0.2">
      <c r="B1166" s="75">
        <v>2020</v>
      </c>
      <c r="C1166" s="71"/>
      <c r="D1166" s="76">
        <v>25</v>
      </c>
      <c r="E1166" s="76"/>
      <c r="F1166" s="76">
        <v>11</v>
      </c>
      <c r="G1166" s="76"/>
      <c r="H1166" s="76">
        <v>14</v>
      </c>
      <c r="I1166" s="76"/>
    </row>
    <row r="1167" spans="1:9" ht="15" customHeight="1" outlineLevel="1" x14ac:dyDescent="0.2">
      <c r="B1167" s="75">
        <v>2019</v>
      </c>
      <c r="C1167" s="71"/>
      <c r="D1167" s="180">
        <v>25</v>
      </c>
      <c r="E1167" s="180"/>
      <c r="F1167" s="180">
        <v>12</v>
      </c>
      <c r="G1167" s="180"/>
      <c r="H1167" s="180">
        <v>13</v>
      </c>
      <c r="I1167" s="76"/>
    </row>
    <row r="1168" spans="1:9" ht="15" customHeight="1" outlineLevel="1" x14ac:dyDescent="0.2">
      <c r="B1168" s="75">
        <v>2018</v>
      </c>
      <c r="C1168" s="71"/>
      <c r="D1168" s="76">
        <v>23</v>
      </c>
      <c r="E1168" s="76"/>
      <c r="F1168" s="180">
        <v>13</v>
      </c>
      <c r="G1168" s="76"/>
      <c r="H1168" s="180">
        <v>10</v>
      </c>
      <c r="I1168" s="76"/>
    </row>
    <row r="1169" spans="2:9" ht="15" customHeight="1" outlineLevel="1" x14ac:dyDescent="0.2">
      <c r="B1169" s="75">
        <v>2017</v>
      </c>
      <c r="C1169" s="71"/>
      <c r="D1169" s="76">
        <v>16</v>
      </c>
      <c r="E1169" s="76" t="s">
        <v>50</v>
      </c>
      <c r="F1169" s="76">
        <v>6</v>
      </c>
      <c r="G1169" s="76" t="s">
        <v>50</v>
      </c>
      <c r="H1169" s="76">
        <v>10</v>
      </c>
      <c r="I1169" s="76" t="s">
        <v>50</v>
      </c>
    </row>
    <row r="1170" spans="2:9" ht="15" customHeight="1" outlineLevel="1" x14ac:dyDescent="0.2">
      <c r="B1170" s="44">
        <v>2016</v>
      </c>
      <c r="C1170" s="71"/>
      <c r="D1170" s="177">
        <v>15</v>
      </c>
      <c r="E1170" s="177" t="s">
        <v>50</v>
      </c>
      <c r="F1170" s="177">
        <v>6</v>
      </c>
      <c r="G1170" s="177" t="s">
        <v>50</v>
      </c>
      <c r="H1170" s="177">
        <v>9</v>
      </c>
      <c r="I1170" s="177" t="s">
        <v>50</v>
      </c>
    </row>
    <row r="1171" spans="2:9" ht="15" customHeight="1" outlineLevel="1" x14ac:dyDescent="0.2">
      <c r="B1171" s="44">
        <v>2015</v>
      </c>
      <c r="C1171" s="71"/>
      <c r="D1171" s="177">
        <v>14</v>
      </c>
      <c r="E1171" s="177" t="s">
        <v>50</v>
      </c>
      <c r="F1171" s="177">
        <v>3</v>
      </c>
      <c r="G1171" s="177" t="s">
        <v>50</v>
      </c>
      <c r="H1171" s="177">
        <v>11</v>
      </c>
      <c r="I1171" s="177" t="s">
        <v>50</v>
      </c>
    </row>
    <row r="1172" spans="2:9" ht="15" customHeight="1" outlineLevel="1" x14ac:dyDescent="0.2">
      <c r="B1172" s="228" t="s">
        <v>20</v>
      </c>
      <c r="C1172" s="71"/>
      <c r="D1172" s="76"/>
      <c r="E1172" s="76"/>
      <c r="F1172" s="76"/>
      <c r="G1172" s="76"/>
      <c r="H1172" s="76"/>
      <c r="I1172" s="76"/>
    </row>
    <row r="1173" spans="2:9" ht="15" customHeight="1" outlineLevel="1" x14ac:dyDescent="0.2">
      <c r="B1173" s="75">
        <v>2020</v>
      </c>
      <c r="C1173" s="71"/>
      <c r="D1173" s="76">
        <v>0</v>
      </c>
      <c r="E1173" s="76"/>
      <c r="F1173" s="76">
        <v>0</v>
      </c>
      <c r="G1173" s="76"/>
      <c r="H1173" s="76">
        <v>0</v>
      </c>
      <c r="I1173" s="76"/>
    </row>
    <row r="1174" spans="2:9" ht="15" customHeight="1" outlineLevel="1" x14ac:dyDescent="0.2">
      <c r="B1174" s="75">
        <v>2019</v>
      </c>
      <c r="C1174" s="71"/>
      <c r="D1174" s="76">
        <v>0</v>
      </c>
      <c r="E1174" s="76"/>
      <c r="F1174" s="76">
        <v>0</v>
      </c>
      <c r="G1174" s="76"/>
      <c r="H1174" s="76">
        <v>0</v>
      </c>
      <c r="I1174" s="76"/>
    </row>
    <row r="1175" spans="2:9" ht="15" customHeight="1" outlineLevel="1" x14ac:dyDescent="0.2">
      <c r="B1175" s="75">
        <v>2018</v>
      </c>
      <c r="C1175" s="71"/>
      <c r="D1175" s="76">
        <v>0</v>
      </c>
      <c r="E1175" s="76"/>
      <c r="F1175" s="76">
        <v>0</v>
      </c>
      <c r="G1175" s="76"/>
      <c r="H1175" s="76">
        <v>0</v>
      </c>
      <c r="I1175" s="76"/>
    </row>
    <row r="1176" spans="2:9" ht="15" customHeight="1" outlineLevel="1" x14ac:dyDescent="0.2">
      <c r="B1176" s="75">
        <v>2017</v>
      </c>
      <c r="C1176" s="71"/>
      <c r="D1176" s="76">
        <v>0</v>
      </c>
      <c r="E1176" s="76" t="s">
        <v>50</v>
      </c>
      <c r="F1176" s="76">
        <v>0</v>
      </c>
      <c r="G1176" s="76" t="s">
        <v>50</v>
      </c>
      <c r="H1176" s="76">
        <v>0</v>
      </c>
      <c r="I1176" s="76" t="s">
        <v>50</v>
      </c>
    </row>
    <row r="1177" spans="2:9" ht="15" customHeight="1" outlineLevel="1" x14ac:dyDescent="0.2">
      <c r="B1177" s="44">
        <v>2016</v>
      </c>
      <c r="C1177" s="71"/>
      <c r="D1177" s="76">
        <v>0</v>
      </c>
      <c r="E1177" s="76" t="s">
        <v>50</v>
      </c>
      <c r="F1177" s="76">
        <v>0</v>
      </c>
      <c r="G1177" s="76" t="s">
        <v>50</v>
      </c>
      <c r="H1177" s="76">
        <v>0</v>
      </c>
      <c r="I1177" s="76" t="s">
        <v>50</v>
      </c>
    </row>
    <row r="1178" spans="2:9" ht="15" customHeight="1" outlineLevel="1" x14ac:dyDescent="0.2">
      <c r="B1178" s="44">
        <v>2015</v>
      </c>
      <c r="C1178" s="71"/>
      <c r="D1178" s="76">
        <v>0</v>
      </c>
      <c r="E1178" s="76" t="s">
        <v>50</v>
      </c>
      <c r="F1178" s="76">
        <v>0</v>
      </c>
      <c r="G1178" s="76" t="s">
        <v>50</v>
      </c>
      <c r="H1178" s="76">
        <v>0</v>
      </c>
      <c r="I1178" s="76" t="s">
        <v>50</v>
      </c>
    </row>
    <row r="1179" spans="2:9" ht="15" customHeight="1" outlineLevel="1" x14ac:dyDescent="0.2">
      <c r="B1179" s="228" t="s">
        <v>21</v>
      </c>
      <c r="C1179" s="71"/>
      <c r="D1179" s="76"/>
      <c r="E1179" s="76"/>
      <c r="F1179" s="76"/>
      <c r="G1179" s="76"/>
      <c r="H1179" s="76"/>
      <c r="I1179" s="76"/>
    </row>
    <row r="1180" spans="2:9" ht="15" customHeight="1" outlineLevel="1" x14ac:dyDescent="0.2">
      <c r="B1180" s="75">
        <v>2020</v>
      </c>
      <c r="C1180" s="71"/>
      <c r="D1180" s="76">
        <v>0</v>
      </c>
      <c r="E1180" s="76"/>
      <c r="F1180" s="76">
        <v>0</v>
      </c>
      <c r="G1180" s="76"/>
      <c r="H1180" s="76">
        <v>0</v>
      </c>
      <c r="I1180" s="76"/>
    </row>
    <row r="1181" spans="2:9" ht="15" customHeight="1" outlineLevel="1" x14ac:dyDescent="0.2">
      <c r="B1181" s="75">
        <v>2019</v>
      </c>
      <c r="C1181" s="71"/>
      <c r="D1181" s="76">
        <v>0</v>
      </c>
      <c r="E1181" s="76"/>
      <c r="F1181" s="76">
        <v>0</v>
      </c>
      <c r="G1181" s="76"/>
      <c r="H1181" s="76">
        <v>0</v>
      </c>
      <c r="I1181" s="76"/>
    </row>
    <row r="1182" spans="2:9" ht="15" customHeight="1" outlineLevel="1" x14ac:dyDescent="0.2">
      <c r="B1182" s="75">
        <v>2018</v>
      </c>
      <c r="C1182" s="71"/>
      <c r="D1182" s="76">
        <v>0</v>
      </c>
      <c r="E1182" s="76"/>
      <c r="F1182" s="76">
        <v>0</v>
      </c>
      <c r="G1182" s="76"/>
      <c r="H1182" s="76">
        <v>0</v>
      </c>
      <c r="I1182" s="76"/>
    </row>
    <row r="1183" spans="2:9" ht="15" customHeight="1" outlineLevel="1" x14ac:dyDescent="0.2">
      <c r="B1183" s="75">
        <v>2017</v>
      </c>
      <c r="C1183" s="71"/>
      <c r="D1183" s="76">
        <v>0</v>
      </c>
      <c r="E1183" s="76" t="s">
        <v>50</v>
      </c>
      <c r="F1183" s="76">
        <v>0</v>
      </c>
      <c r="G1183" s="76" t="s">
        <v>50</v>
      </c>
      <c r="H1183" s="76">
        <v>0</v>
      </c>
      <c r="I1183" s="76" t="s">
        <v>50</v>
      </c>
    </row>
    <row r="1184" spans="2:9" ht="15" customHeight="1" outlineLevel="1" x14ac:dyDescent="0.2">
      <c r="B1184" s="44">
        <v>2016</v>
      </c>
      <c r="C1184" s="71"/>
      <c r="D1184" s="76">
        <v>0</v>
      </c>
      <c r="E1184" s="76" t="s">
        <v>50</v>
      </c>
      <c r="F1184" s="76">
        <v>0</v>
      </c>
      <c r="G1184" s="76" t="s">
        <v>50</v>
      </c>
      <c r="H1184" s="76">
        <v>0</v>
      </c>
      <c r="I1184" s="76" t="s">
        <v>50</v>
      </c>
    </row>
    <row r="1185" spans="2:9" ht="15" customHeight="1" outlineLevel="1" x14ac:dyDescent="0.2">
      <c r="B1185" s="44">
        <v>2015</v>
      </c>
      <c r="C1185" s="71"/>
      <c r="D1185" s="76">
        <v>0</v>
      </c>
      <c r="E1185" s="76" t="s">
        <v>50</v>
      </c>
      <c r="F1185" s="76">
        <v>0</v>
      </c>
      <c r="G1185" s="76" t="s">
        <v>50</v>
      </c>
      <c r="H1185" s="76">
        <v>0</v>
      </c>
      <c r="I1185" s="76" t="s">
        <v>50</v>
      </c>
    </row>
    <row r="1186" spans="2:9" ht="15" customHeight="1" outlineLevel="1" x14ac:dyDescent="0.2">
      <c r="B1186" s="228" t="s">
        <v>22</v>
      </c>
      <c r="C1186" s="71"/>
      <c r="D1186" s="76"/>
      <c r="E1186" s="76"/>
      <c r="F1186" s="180"/>
      <c r="G1186" s="76"/>
      <c r="H1186" s="180"/>
      <c r="I1186" s="76"/>
    </row>
    <row r="1187" spans="2:9" ht="15" customHeight="1" outlineLevel="1" x14ac:dyDescent="0.2">
      <c r="B1187" s="75">
        <v>2020</v>
      </c>
      <c r="C1187" s="71"/>
      <c r="D1187" s="76">
        <v>36</v>
      </c>
      <c r="E1187" s="76"/>
      <c r="F1187" s="76">
        <v>15</v>
      </c>
      <c r="G1187" s="76"/>
      <c r="H1187" s="76">
        <v>21</v>
      </c>
      <c r="I1187" s="76"/>
    </row>
    <row r="1188" spans="2:9" ht="15" customHeight="1" outlineLevel="1" x14ac:dyDescent="0.2">
      <c r="B1188" s="75">
        <v>2019</v>
      </c>
      <c r="C1188" s="71"/>
      <c r="D1188" s="180">
        <v>32</v>
      </c>
      <c r="E1188" s="180"/>
      <c r="F1188" s="180">
        <v>12</v>
      </c>
      <c r="G1188" s="180"/>
      <c r="H1188" s="180">
        <v>20</v>
      </c>
      <c r="I1188" s="76"/>
    </row>
    <row r="1189" spans="2:9" ht="15" customHeight="1" outlineLevel="1" x14ac:dyDescent="0.2">
      <c r="B1189" s="75">
        <v>2018</v>
      </c>
      <c r="C1189" s="71"/>
      <c r="D1189" s="76">
        <v>31</v>
      </c>
      <c r="E1189" s="76"/>
      <c r="F1189" s="76">
        <v>12</v>
      </c>
      <c r="G1189" s="76"/>
      <c r="H1189" s="76">
        <v>19</v>
      </c>
      <c r="I1189" s="76"/>
    </row>
    <row r="1190" spans="2:9" ht="15" customHeight="1" outlineLevel="1" x14ac:dyDescent="0.2">
      <c r="B1190" s="75">
        <v>2017</v>
      </c>
      <c r="C1190" s="71"/>
      <c r="D1190" s="76">
        <v>28</v>
      </c>
      <c r="E1190" s="76" t="s">
        <v>50</v>
      </c>
      <c r="F1190" s="76">
        <v>9</v>
      </c>
      <c r="G1190" s="76" t="s">
        <v>50</v>
      </c>
      <c r="H1190" s="76">
        <v>19</v>
      </c>
      <c r="I1190" s="76" t="s">
        <v>50</v>
      </c>
    </row>
    <row r="1191" spans="2:9" ht="15" customHeight="1" outlineLevel="1" x14ac:dyDescent="0.2">
      <c r="B1191" s="44">
        <v>2016</v>
      </c>
      <c r="C1191" s="71"/>
      <c r="D1191" s="177">
        <v>28</v>
      </c>
      <c r="E1191" s="177" t="s">
        <v>50</v>
      </c>
      <c r="F1191" s="177">
        <v>11</v>
      </c>
      <c r="G1191" s="177" t="s">
        <v>50</v>
      </c>
      <c r="H1191" s="177">
        <v>17</v>
      </c>
      <c r="I1191" s="177" t="s">
        <v>50</v>
      </c>
    </row>
    <row r="1192" spans="2:9" ht="15" customHeight="1" outlineLevel="1" x14ac:dyDescent="0.2">
      <c r="B1192" s="44">
        <v>2015</v>
      </c>
      <c r="C1192" s="71"/>
      <c r="D1192" s="177">
        <v>25</v>
      </c>
      <c r="E1192" s="177" t="s">
        <v>50</v>
      </c>
      <c r="F1192" s="177">
        <v>11</v>
      </c>
      <c r="G1192" s="177" t="s">
        <v>50</v>
      </c>
      <c r="H1192" s="177">
        <v>14</v>
      </c>
      <c r="I1192" s="177" t="s">
        <v>50</v>
      </c>
    </row>
    <row r="1193" spans="2:9" ht="15" customHeight="1" outlineLevel="1" x14ac:dyDescent="0.2">
      <c r="B1193" s="228" t="s">
        <v>23</v>
      </c>
      <c r="C1193" s="71"/>
      <c r="D1193" s="76"/>
      <c r="E1193" s="76"/>
      <c r="F1193" s="76"/>
      <c r="G1193" s="76"/>
      <c r="H1193" s="76"/>
      <c r="I1193" s="76"/>
    </row>
    <row r="1194" spans="2:9" ht="15" customHeight="1" outlineLevel="1" x14ac:dyDescent="0.2">
      <c r="B1194" s="75">
        <v>2020</v>
      </c>
      <c r="C1194" s="71"/>
      <c r="D1194" s="76">
        <v>82</v>
      </c>
      <c r="E1194" s="76"/>
      <c r="F1194" s="76">
        <v>55</v>
      </c>
      <c r="G1194" s="76"/>
      <c r="H1194" s="76">
        <v>27</v>
      </c>
      <c r="I1194" s="76"/>
    </row>
    <row r="1195" spans="2:9" ht="15" customHeight="1" outlineLevel="1" x14ac:dyDescent="0.2">
      <c r="B1195" s="75">
        <v>2019</v>
      </c>
      <c r="C1195" s="71"/>
      <c r="D1195" s="180">
        <v>84</v>
      </c>
      <c r="E1195" s="180"/>
      <c r="F1195" s="180">
        <v>56</v>
      </c>
      <c r="G1195" s="180"/>
      <c r="H1195" s="180">
        <v>28</v>
      </c>
      <c r="I1195" s="76"/>
    </row>
    <row r="1196" spans="2:9" ht="15" customHeight="1" outlineLevel="1" x14ac:dyDescent="0.2">
      <c r="B1196" s="75">
        <v>2018</v>
      </c>
      <c r="C1196" s="71"/>
      <c r="D1196" s="76">
        <v>82</v>
      </c>
      <c r="E1196" s="76"/>
      <c r="F1196" s="180">
        <v>57</v>
      </c>
      <c r="G1196" s="76"/>
      <c r="H1196" s="180">
        <v>25</v>
      </c>
      <c r="I1196" s="76"/>
    </row>
    <row r="1197" spans="2:9" ht="15" customHeight="1" outlineLevel="1" x14ac:dyDescent="0.2">
      <c r="B1197" s="75">
        <v>2017</v>
      </c>
      <c r="C1197" s="71"/>
      <c r="D1197" s="76">
        <v>71</v>
      </c>
      <c r="E1197" s="76" t="s">
        <v>50</v>
      </c>
      <c r="F1197" s="76">
        <v>47</v>
      </c>
      <c r="G1197" s="76" t="s">
        <v>50</v>
      </c>
      <c r="H1197" s="76">
        <v>24</v>
      </c>
      <c r="I1197" s="76" t="s">
        <v>50</v>
      </c>
    </row>
    <row r="1198" spans="2:9" ht="15" customHeight="1" outlineLevel="1" x14ac:dyDescent="0.2">
      <c r="B1198" s="44">
        <v>2016</v>
      </c>
      <c r="C1198" s="71"/>
      <c r="D1198" s="177">
        <v>76</v>
      </c>
      <c r="E1198" s="177" t="s">
        <v>50</v>
      </c>
      <c r="F1198" s="177">
        <v>49</v>
      </c>
      <c r="G1198" s="177" t="s">
        <v>50</v>
      </c>
      <c r="H1198" s="177">
        <v>27</v>
      </c>
      <c r="I1198" s="177" t="s">
        <v>50</v>
      </c>
    </row>
    <row r="1199" spans="2:9" ht="15" customHeight="1" outlineLevel="1" x14ac:dyDescent="0.2">
      <c r="B1199" s="44">
        <v>2015</v>
      </c>
      <c r="C1199" s="71"/>
      <c r="D1199" s="177">
        <v>83</v>
      </c>
      <c r="E1199" s="177" t="s">
        <v>50</v>
      </c>
      <c r="F1199" s="177">
        <v>58</v>
      </c>
      <c r="G1199" s="177" t="s">
        <v>50</v>
      </c>
      <c r="H1199" s="177">
        <v>25</v>
      </c>
      <c r="I1199" s="177" t="s">
        <v>50</v>
      </c>
    </row>
    <row r="1200" spans="2:9" ht="15" customHeight="1" outlineLevel="1" x14ac:dyDescent="0.2">
      <c r="B1200" s="228" t="s">
        <v>24</v>
      </c>
      <c r="C1200" s="71"/>
      <c r="D1200" s="76"/>
      <c r="E1200" s="76"/>
      <c r="F1200" s="76"/>
      <c r="G1200" s="76"/>
      <c r="H1200" s="76"/>
      <c r="I1200" s="76"/>
    </row>
    <row r="1201" spans="2:9" ht="15" customHeight="1" outlineLevel="1" x14ac:dyDescent="0.2">
      <c r="B1201" s="75">
        <v>2020</v>
      </c>
      <c r="C1201" s="71"/>
      <c r="D1201" s="76">
        <v>17</v>
      </c>
      <c r="E1201" s="76"/>
      <c r="F1201" s="76">
        <v>9</v>
      </c>
      <c r="G1201" s="76"/>
      <c r="H1201" s="76">
        <v>8</v>
      </c>
      <c r="I1201" s="76"/>
    </row>
    <row r="1202" spans="2:9" ht="15" customHeight="1" outlineLevel="1" x14ac:dyDescent="0.2">
      <c r="B1202" s="75">
        <v>2019</v>
      </c>
      <c r="C1202" s="71"/>
      <c r="D1202" s="180">
        <v>14</v>
      </c>
      <c r="E1202" s="180"/>
      <c r="F1202" s="180">
        <v>7</v>
      </c>
      <c r="G1202" s="180"/>
      <c r="H1202" s="180">
        <v>7</v>
      </c>
      <c r="I1202" s="76"/>
    </row>
    <row r="1203" spans="2:9" ht="15" customHeight="1" outlineLevel="1" x14ac:dyDescent="0.2">
      <c r="B1203" s="75">
        <v>2018</v>
      </c>
      <c r="C1203" s="71"/>
      <c r="D1203" s="76">
        <v>16</v>
      </c>
      <c r="E1203" s="76"/>
      <c r="F1203" s="180">
        <v>8</v>
      </c>
      <c r="G1203" s="76"/>
      <c r="H1203" s="180">
        <v>8</v>
      </c>
      <c r="I1203" s="76"/>
    </row>
    <row r="1204" spans="2:9" ht="15" customHeight="1" outlineLevel="1" x14ac:dyDescent="0.2">
      <c r="B1204" s="75">
        <v>2017</v>
      </c>
      <c r="C1204" s="71"/>
      <c r="D1204" s="76">
        <v>15</v>
      </c>
      <c r="E1204" s="76" t="s">
        <v>50</v>
      </c>
      <c r="F1204" s="76">
        <v>6</v>
      </c>
      <c r="G1204" s="76" t="s">
        <v>50</v>
      </c>
      <c r="H1204" s="76">
        <v>9</v>
      </c>
      <c r="I1204" s="76" t="s">
        <v>50</v>
      </c>
    </row>
    <row r="1205" spans="2:9" ht="15" customHeight="1" outlineLevel="1" x14ac:dyDescent="0.2">
      <c r="B1205" s="44">
        <v>2016</v>
      </c>
      <c r="C1205" s="71"/>
      <c r="D1205" s="177">
        <v>14</v>
      </c>
      <c r="E1205" s="177" t="s">
        <v>50</v>
      </c>
      <c r="F1205" s="177">
        <v>5</v>
      </c>
      <c r="G1205" s="177" t="s">
        <v>50</v>
      </c>
      <c r="H1205" s="177">
        <v>9</v>
      </c>
      <c r="I1205" s="177" t="s">
        <v>50</v>
      </c>
    </row>
    <row r="1206" spans="2:9" ht="15" customHeight="1" outlineLevel="1" x14ac:dyDescent="0.2">
      <c r="B1206" s="44">
        <v>2015</v>
      </c>
      <c r="C1206" s="71"/>
      <c r="D1206" s="177">
        <v>14</v>
      </c>
      <c r="E1206" s="177" t="s">
        <v>50</v>
      </c>
      <c r="F1206" s="177">
        <v>5</v>
      </c>
      <c r="G1206" s="177" t="s">
        <v>50</v>
      </c>
      <c r="H1206" s="177">
        <v>9</v>
      </c>
      <c r="I1206" s="177" t="s">
        <v>50</v>
      </c>
    </row>
    <row r="1207" spans="2:9" ht="15" customHeight="1" outlineLevel="1" x14ac:dyDescent="0.2">
      <c r="B1207" s="228" t="s">
        <v>25</v>
      </c>
      <c r="C1207" s="71"/>
      <c r="D1207" s="76"/>
      <c r="E1207" s="76"/>
      <c r="F1207" s="76"/>
      <c r="G1207" s="76"/>
      <c r="H1207" s="76"/>
      <c r="I1207" s="76"/>
    </row>
    <row r="1208" spans="2:9" ht="15" customHeight="1" outlineLevel="1" x14ac:dyDescent="0.2">
      <c r="B1208" s="75">
        <v>2020</v>
      </c>
      <c r="C1208" s="71"/>
      <c r="D1208" s="76">
        <v>102</v>
      </c>
      <c r="E1208" s="76"/>
      <c r="F1208" s="76">
        <v>70</v>
      </c>
      <c r="G1208" s="76"/>
      <c r="H1208" s="76">
        <v>32</v>
      </c>
      <c r="I1208" s="76"/>
    </row>
    <row r="1209" spans="2:9" ht="15" customHeight="1" outlineLevel="1" x14ac:dyDescent="0.2">
      <c r="B1209" s="75">
        <v>2019</v>
      </c>
      <c r="C1209" s="71"/>
      <c r="D1209" s="180">
        <v>104</v>
      </c>
      <c r="E1209" s="180"/>
      <c r="F1209" s="180">
        <v>71</v>
      </c>
      <c r="G1209" s="180"/>
      <c r="H1209" s="180">
        <v>33</v>
      </c>
      <c r="I1209" s="76"/>
    </row>
    <row r="1210" spans="2:9" ht="15" customHeight="1" outlineLevel="1" x14ac:dyDescent="0.2">
      <c r="B1210" s="75">
        <v>2018</v>
      </c>
      <c r="C1210" s="71"/>
      <c r="D1210" s="76">
        <v>102</v>
      </c>
      <c r="E1210" s="76"/>
      <c r="F1210" s="180">
        <v>70</v>
      </c>
      <c r="G1210" s="76"/>
      <c r="H1210" s="180">
        <v>32</v>
      </c>
      <c r="I1210" s="76"/>
    </row>
    <row r="1211" spans="2:9" ht="15" customHeight="1" outlineLevel="1" x14ac:dyDescent="0.2">
      <c r="B1211" s="75">
        <v>2017</v>
      </c>
      <c r="C1211" s="71"/>
      <c r="D1211" s="76">
        <v>101</v>
      </c>
      <c r="E1211" s="76" t="s">
        <v>50</v>
      </c>
      <c r="F1211" s="76">
        <v>70</v>
      </c>
      <c r="G1211" s="76" t="s">
        <v>50</v>
      </c>
      <c r="H1211" s="76">
        <v>31</v>
      </c>
      <c r="I1211" s="76" t="s">
        <v>50</v>
      </c>
    </row>
    <row r="1212" spans="2:9" ht="15" customHeight="1" outlineLevel="1" x14ac:dyDescent="0.2">
      <c r="B1212" s="44">
        <v>2016</v>
      </c>
      <c r="C1212" s="71"/>
      <c r="D1212" s="177">
        <v>87</v>
      </c>
      <c r="E1212" s="177" t="s">
        <v>50</v>
      </c>
      <c r="F1212" s="177">
        <v>58</v>
      </c>
      <c r="G1212" s="177" t="s">
        <v>50</v>
      </c>
      <c r="H1212" s="177">
        <v>29</v>
      </c>
      <c r="I1212" s="177" t="s">
        <v>50</v>
      </c>
    </row>
    <row r="1213" spans="2:9" ht="15" customHeight="1" outlineLevel="1" x14ac:dyDescent="0.2">
      <c r="B1213" s="44">
        <v>2015</v>
      </c>
      <c r="C1213" s="71"/>
      <c r="D1213" s="177">
        <v>81</v>
      </c>
      <c r="E1213" s="177" t="s">
        <v>50</v>
      </c>
      <c r="F1213" s="177">
        <v>52</v>
      </c>
      <c r="G1213" s="177" t="s">
        <v>50</v>
      </c>
      <c r="H1213" s="177">
        <v>29</v>
      </c>
      <c r="I1213" s="177" t="s">
        <v>50</v>
      </c>
    </row>
    <row r="1214" spans="2:9" ht="15" customHeight="1" outlineLevel="1" x14ac:dyDescent="0.2">
      <c r="B1214" s="228" t="s">
        <v>26</v>
      </c>
      <c r="C1214" s="71"/>
      <c r="D1214" s="76"/>
      <c r="E1214" s="76"/>
      <c r="F1214" s="76"/>
      <c r="G1214" s="76"/>
      <c r="H1214" s="76"/>
      <c r="I1214" s="76"/>
    </row>
    <row r="1215" spans="2:9" ht="15" customHeight="1" outlineLevel="1" x14ac:dyDescent="0.2">
      <c r="B1215" s="75">
        <v>2020</v>
      </c>
      <c r="C1215" s="71"/>
      <c r="D1215" s="76">
        <v>0</v>
      </c>
      <c r="E1215" s="76"/>
      <c r="F1215" s="76">
        <v>0</v>
      </c>
      <c r="G1215" s="76"/>
      <c r="H1215" s="76">
        <v>0</v>
      </c>
      <c r="I1215" s="76"/>
    </row>
    <row r="1216" spans="2:9" ht="15" customHeight="1" outlineLevel="1" x14ac:dyDescent="0.2">
      <c r="B1216" s="75">
        <v>2019</v>
      </c>
      <c r="C1216" s="71"/>
      <c r="D1216" s="180">
        <v>1</v>
      </c>
      <c r="E1216" s="180"/>
      <c r="F1216" s="180">
        <v>1</v>
      </c>
      <c r="G1216" s="180"/>
      <c r="H1216" s="76">
        <v>0</v>
      </c>
      <c r="I1216" s="76"/>
    </row>
    <row r="1217" spans="2:9" ht="15" customHeight="1" outlineLevel="1" x14ac:dyDescent="0.2">
      <c r="B1217" s="75">
        <v>2018</v>
      </c>
      <c r="C1217" s="71"/>
      <c r="D1217" s="76">
        <v>1</v>
      </c>
      <c r="E1217" s="76"/>
      <c r="F1217" s="76">
        <v>1</v>
      </c>
      <c r="G1217" s="76"/>
      <c r="H1217" s="76">
        <v>0</v>
      </c>
      <c r="I1217" s="76"/>
    </row>
    <row r="1218" spans="2:9" ht="15" customHeight="1" outlineLevel="1" x14ac:dyDescent="0.2">
      <c r="B1218" s="75">
        <v>2017</v>
      </c>
      <c r="C1218" s="71"/>
      <c r="D1218" s="76">
        <v>2</v>
      </c>
      <c r="E1218" s="76" t="s">
        <v>50</v>
      </c>
      <c r="F1218" s="76">
        <v>2</v>
      </c>
      <c r="G1218" s="76" t="s">
        <v>50</v>
      </c>
      <c r="H1218" s="76">
        <v>0</v>
      </c>
      <c r="I1218" s="76" t="s">
        <v>50</v>
      </c>
    </row>
    <row r="1219" spans="2:9" ht="15" customHeight="1" outlineLevel="1" x14ac:dyDescent="0.2">
      <c r="B1219" s="44">
        <v>2016</v>
      </c>
      <c r="C1219" s="71"/>
      <c r="D1219" s="177">
        <v>2</v>
      </c>
      <c r="E1219" s="177" t="s">
        <v>50</v>
      </c>
      <c r="F1219" s="76">
        <v>2</v>
      </c>
      <c r="G1219" s="177" t="s">
        <v>50</v>
      </c>
      <c r="H1219" s="76">
        <v>0</v>
      </c>
      <c r="I1219" s="177" t="s">
        <v>50</v>
      </c>
    </row>
    <row r="1220" spans="2:9" ht="15" customHeight="1" outlineLevel="1" x14ac:dyDescent="0.2">
      <c r="B1220" s="44">
        <v>2015</v>
      </c>
      <c r="C1220" s="71"/>
      <c r="D1220" s="177">
        <v>2</v>
      </c>
      <c r="E1220" s="177" t="s">
        <v>50</v>
      </c>
      <c r="F1220" s="76">
        <v>2</v>
      </c>
      <c r="G1220" s="177" t="s">
        <v>50</v>
      </c>
      <c r="H1220" s="76">
        <v>0</v>
      </c>
      <c r="I1220" s="177" t="s">
        <v>50</v>
      </c>
    </row>
    <row r="1221" spans="2:9" ht="15" customHeight="1" outlineLevel="1" x14ac:dyDescent="0.2">
      <c r="B1221" s="228" t="s">
        <v>27</v>
      </c>
      <c r="C1221" s="71"/>
      <c r="D1221" s="76"/>
      <c r="E1221" s="76"/>
      <c r="F1221" s="76"/>
      <c r="G1221" s="76"/>
      <c r="H1221" s="76"/>
      <c r="I1221" s="76"/>
    </row>
    <row r="1222" spans="2:9" ht="15" customHeight="1" outlineLevel="1" x14ac:dyDescent="0.2">
      <c r="B1222" s="75">
        <v>2020</v>
      </c>
      <c r="C1222" s="71"/>
      <c r="D1222" s="76">
        <v>3</v>
      </c>
      <c r="E1222" s="76"/>
      <c r="F1222" s="76">
        <v>2</v>
      </c>
      <c r="G1222" s="76"/>
      <c r="H1222" s="76">
        <v>1</v>
      </c>
      <c r="I1222" s="76"/>
    </row>
    <row r="1223" spans="2:9" ht="15" customHeight="1" outlineLevel="1" x14ac:dyDescent="0.2">
      <c r="B1223" s="75">
        <v>2019</v>
      </c>
      <c r="C1223" s="71"/>
      <c r="D1223" s="180">
        <v>5</v>
      </c>
      <c r="E1223" s="180"/>
      <c r="F1223" s="180">
        <v>4</v>
      </c>
      <c r="G1223" s="180"/>
      <c r="H1223" s="180">
        <v>1</v>
      </c>
      <c r="I1223" s="76"/>
    </row>
    <row r="1224" spans="2:9" ht="15" customHeight="1" outlineLevel="1" x14ac:dyDescent="0.2">
      <c r="B1224" s="75">
        <v>2018</v>
      </c>
      <c r="C1224" s="71"/>
      <c r="D1224" s="76">
        <v>3</v>
      </c>
      <c r="E1224" s="76"/>
      <c r="F1224" s="180">
        <v>2</v>
      </c>
      <c r="G1224" s="76"/>
      <c r="H1224" s="76">
        <v>1</v>
      </c>
      <c r="I1224" s="76"/>
    </row>
    <row r="1225" spans="2:9" ht="15" customHeight="1" outlineLevel="1" x14ac:dyDescent="0.2">
      <c r="B1225" s="75">
        <v>2017</v>
      </c>
      <c r="C1225" s="71"/>
      <c r="D1225" s="76">
        <v>1</v>
      </c>
      <c r="E1225" s="76" t="s">
        <v>50</v>
      </c>
      <c r="F1225" s="76">
        <v>1</v>
      </c>
      <c r="G1225" s="76" t="s">
        <v>50</v>
      </c>
      <c r="H1225" s="76">
        <v>0</v>
      </c>
      <c r="I1225" s="76" t="s">
        <v>50</v>
      </c>
    </row>
    <row r="1226" spans="2:9" ht="15" customHeight="1" outlineLevel="1" x14ac:dyDescent="0.2">
      <c r="B1226" s="44">
        <v>2016</v>
      </c>
      <c r="C1226" s="71"/>
      <c r="D1226" s="177">
        <v>1</v>
      </c>
      <c r="E1226" s="177" t="s">
        <v>50</v>
      </c>
      <c r="F1226" s="76">
        <v>1</v>
      </c>
      <c r="G1226" s="177" t="s">
        <v>50</v>
      </c>
      <c r="H1226" s="76">
        <v>0</v>
      </c>
      <c r="I1226" s="177" t="s">
        <v>50</v>
      </c>
    </row>
    <row r="1227" spans="2:9" ht="15" customHeight="1" outlineLevel="1" x14ac:dyDescent="0.2">
      <c r="B1227" s="44">
        <v>2015</v>
      </c>
      <c r="C1227" s="71"/>
      <c r="D1227" s="177">
        <v>3</v>
      </c>
      <c r="E1227" s="177" t="s">
        <v>50</v>
      </c>
      <c r="F1227" s="177">
        <v>3</v>
      </c>
      <c r="G1227" s="177" t="s">
        <v>50</v>
      </c>
      <c r="H1227" s="76">
        <v>0</v>
      </c>
      <c r="I1227" s="177" t="s">
        <v>50</v>
      </c>
    </row>
    <row r="1228" spans="2:9" ht="15" customHeight="1" outlineLevel="1" x14ac:dyDescent="0.2">
      <c r="B1228" s="228" t="s">
        <v>28</v>
      </c>
      <c r="C1228" s="71"/>
      <c r="D1228" s="76"/>
      <c r="E1228" s="76"/>
      <c r="F1228" s="76"/>
      <c r="G1228" s="76"/>
      <c r="H1228" s="76"/>
      <c r="I1228" s="76"/>
    </row>
    <row r="1229" spans="2:9" ht="15" customHeight="1" outlineLevel="1" x14ac:dyDescent="0.2">
      <c r="B1229" s="75">
        <v>2020</v>
      </c>
      <c r="C1229" s="71"/>
      <c r="D1229" s="76">
        <v>27</v>
      </c>
      <c r="E1229" s="76"/>
      <c r="F1229" s="76">
        <v>19</v>
      </c>
      <c r="G1229" s="76"/>
      <c r="H1229" s="76">
        <v>8</v>
      </c>
      <c r="I1229" s="76"/>
    </row>
    <row r="1230" spans="2:9" ht="15" customHeight="1" outlineLevel="1" x14ac:dyDescent="0.2">
      <c r="B1230" s="75">
        <v>2019</v>
      </c>
      <c r="C1230" s="71"/>
      <c r="D1230" s="180">
        <v>26</v>
      </c>
      <c r="E1230" s="180"/>
      <c r="F1230" s="180">
        <v>20</v>
      </c>
      <c r="G1230" s="180"/>
      <c r="H1230" s="180">
        <v>6</v>
      </c>
      <c r="I1230" s="76"/>
    </row>
    <row r="1231" spans="2:9" ht="15" customHeight="1" outlineLevel="1" x14ac:dyDescent="0.2">
      <c r="B1231" s="75">
        <v>2018</v>
      </c>
      <c r="C1231" s="71"/>
      <c r="D1231" s="76">
        <v>23</v>
      </c>
      <c r="E1231" s="76"/>
      <c r="F1231" s="180">
        <v>19</v>
      </c>
      <c r="G1231" s="76"/>
      <c r="H1231" s="180">
        <v>4</v>
      </c>
      <c r="I1231" s="76"/>
    </row>
    <row r="1232" spans="2:9" ht="15" customHeight="1" outlineLevel="1" x14ac:dyDescent="0.2">
      <c r="B1232" s="75">
        <v>2017</v>
      </c>
      <c r="C1232" s="71"/>
      <c r="D1232" s="76">
        <v>19</v>
      </c>
      <c r="E1232" s="76" t="s">
        <v>50</v>
      </c>
      <c r="F1232" s="76">
        <v>16</v>
      </c>
      <c r="G1232" s="76" t="s">
        <v>50</v>
      </c>
      <c r="H1232" s="76">
        <v>3</v>
      </c>
      <c r="I1232" s="76" t="s">
        <v>50</v>
      </c>
    </row>
    <row r="1233" spans="2:9" ht="15" customHeight="1" outlineLevel="1" x14ac:dyDescent="0.2">
      <c r="B1233" s="44">
        <v>2016</v>
      </c>
      <c r="C1233" s="71"/>
      <c r="D1233" s="177">
        <v>18</v>
      </c>
      <c r="E1233" s="177" t="s">
        <v>50</v>
      </c>
      <c r="F1233" s="177">
        <v>13</v>
      </c>
      <c r="G1233" s="177" t="s">
        <v>50</v>
      </c>
      <c r="H1233" s="177">
        <v>5</v>
      </c>
      <c r="I1233" s="177" t="s">
        <v>50</v>
      </c>
    </row>
    <row r="1234" spans="2:9" ht="15" customHeight="1" outlineLevel="1" x14ac:dyDescent="0.2">
      <c r="B1234" s="44">
        <v>2015</v>
      </c>
      <c r="C1234" s="71"/>
      <c r="D1234" s="177">
        <v>18</v>
      </c>
      <c r="E1234" s="177" t="s">
        <v>50</v>
      </c>
      <c r="F1234" s="177">
        <v>13</v>
      </c>
      <c r="G1234" s="177" t="s">
        <v>50</v>
      </c>
      <c r="H1234" s="177">
        <v>5</v>
      </c>
      <c r="I1234" s="177" t="s">
        <v>50</v>
      </c>
    </row>
    <row r="1235" spans="2:9" ht="15" customHeight="1" outlineLevel="1" x14ac:dyDescent="0.2">
      <c r="B1235" s="228" t="s">
        <v>29</v>
      </c>
      <c r="C1235" s="71"/>
      <c r="D1235" s="76"/>
      <c r="E1235" s="76"/>
      <c r="F1235" s="76"/>
      <c r="G1235" s="76"/>
      <c r="H1235" s="76"/>
      <c r="I1235" s="76"/>
    </row>
    <row r="1236" spans="2:9" ht="15" customHeight="1" outlineLevel="1" x14ac:dyDescent="0.2">
      <c r="B1236" s="75">
        <v>2020</v>
      </c>
      <c r="C1236" s="71"/>
      <c r="D1236" s="76">
        <v>81</v>
      </c>
      <c r="E1236" s="76"/>
      <c r="F1236" s="76">
        <v>80</v>
      </c>
      <c r="G1236" s="76"/>
      <c r="H1236" s="76">
        <v>1</v>
      </c>
      <c r="I1236" s="76"/>
    </row>
    <row r="1237" spans="2:9" ht="15" customHeight="1" outlineLevel="1" x14ac:dyDescent="0.2">
      <c r="B1237" s="75">
        <v>2019</v>
      </c>
      <c r="C1237" s="71"/>
      <c r="D1237" s="180">
        <v>81</v>
      </c>
      <c r="E1237" s="180"/>
      <c r="F1237" s="180">
        <v>80</v>
      </c>
      <c r="G1237" s="180"/>
      <c r="H1237" s="180">
        <v>1</v>
      </c>
      <c r="I1237" s="76"/>
    </row>
    <row r="1238" spans="2:9" ht="15" customHeight="1" outlineLevel="1" x14ac:dyDescent="0.2">
      <c r="B1238" s="75">
        <v>2018</v>
      </c>
      <c r="C1238" s="71"/>
      <c r="D1238" s="76">
        <v>70</v>
      </c>
      <c r="E1238" s="76"/>
      <c r="F1238" s="180">
        <v>69</v>
      </c>
      <c r="G1238" s="76"/>
      <c r="H1238" s="180">
        <v>1</v>
      </c>
      <c r="I1238" s="76"/>
    </row>
    <row r="1239" spans="2:9" ht="15" customHeight="1" outlineLevel="1" x14ac:dyDescent="0.2">
      <c r="B1239" s="75">
        <v>2017</v>
      </c>
      <c r="C1239" s="71"/>
      <c r="D1239" s="76">
        <v>62</v>
      </c>
      <c r="E1239" s="76" t="s">
        <v>50</v>
      </c>
      <c r="F1239" s="76">
        <v>61</v>
      </c>
      <c r="G1239" s="76" t="s">
        <v>50</v>
      </c>
      <c r="H1239" s="76">
        <v>1</v>
      </c>
      <c r="I1239" s="76" t="s">
        <v>50</v>
      </c>
    </row>
    <row r="1240" spans="2:9" ht="15" customHeight="1" outlineLevel="1" x14ac:dyDescent="0.2">
      <c r="B1240" s="44">
        <v>2016</v>
      </c>
      <c r="C1240" s="71"/>
      <c r="D1240" s="177">
        <v>61</v>
      </c>
      <c r="E1240" s="177" t="s">
        <v>50</v>
      </c>
      <c r="F1240" s="177">
        <v>60</v>
      </c>
      <c r="G1240" s="177" t="s">
        <v>50</v>
      </c>
      <c r="H1240" s="177">
        <v>1</v>
      </c>
      <c r="I1240" s="177" t="s">
        <v>50</v>
      </c>
    </row>
    <row r="1241" spans="2:9" ht="15" customHeight="1" outlineLevel="1" x14ac:dyDescent="0.2">
      <c r="B1241" s="44">
        <v>2015</v>
      </c>
      <c r="C1241" s="71"/>
      <c r="D1241" s="177">
        <v>61</v>
      </c>
      <c r="E1241" s="177" t="s">
        <v>50</v>
      </c>
      <c r="F1241" s="177">
        <v>60</v>
      </c>
      <c r="G1241" s="177" t="s">
        <v>50</v>
      </c>
      <c r="H1241" s="177">
        <v>1</v>
      </c>
      <c r="I1241" s="177" t="s">
        <v>50</v>
      </c>
    </row>
    <row r="1242" spans="2:9" ht="15" customHeight="1" outlineLevel="1" x14ac:dyDescent="0.2">
      <c r="B1242" s="228" t="s">
        <v>30</v>
      </c>
      <c r="C1242" s="71"/>
      <c r="D1242" s="76"/>
      <c r="E1242" s="76"/>
      <c r="F1242" s="76"/>
      <c r="G1242" s="76"/>
      <c r="H1242" s="76"/>
      <c r="I1242" s="76"/>
    </row>
    <row r="1243" spans="2:9" ht="15" customHeight="1" outlineLevel="1" x14ac:dyDescent="0.2">
      <c r="B1243" s="75">
        <v>2020</v>
      </c>
      <c r="C1243" s="71"/>
      <c r="D1243" s="76">
        <v>9</v>
      </c>
      <c r="E1243" s="76"/>
      <c r="F1243" s="76">
        <v>9</v>
      </c>
      <c r="G1243" s="76"/>
      <c r="H1243" s="76">
        <v>0</v>
      </c>
      <c r="I1243" s="76"/>
    </row>
    <row r="1244" spans="2:9" ht="15" customHeight="1" outlineLevel="1" x14ac:dyDescent="0.2">
      <c r="B1244" s="75">
        <v>2019</v>
      </c>
      <c r="C1244" s="71"/>
      <c r="D1244" s="180">
        <v>11</v>
      </c>
      <c r="E1244" s="180"/>
      <c r="F1244" s="180">
        <v>11</v>
      </c>
      <c r="G1244" s="180"/>
      <c r="H1244" s="76">
        <v>0</v>
      </c>
      <c r="I1244" s="76"/>
    </row>
    <row r="1245" spans="2:9" ht="15" customHeight="1" outlineLevel="1" x14ac:dyDescent="0.2">
      <c r="B1245" s="75">
        <v>2018</v>
      </c>
      <c r="C1245" s="71"/>
      <c r="D1245" s="76">
        <v>11</v>
      </c>
      <c r="E1245" s="76"/>
      <c r="F1245" s="180">
        <v>11</v>
      </c>
      <c r="G1245" s="76"/>
      <c r="H1245" s="76">
        <v>0</v>
      </c>
      <c r="I1245" s="76"/>
    </row>
    <row r="1246" spans="2:9" ht="15" customHeight="1" outlineLevel="1" x14ac:dyDescent="0.2">
      <c r="B1246" s="75">
        <v>2017</v>
      </c>
      <c r="C1246" s="71"/>
      <c r="D1246" s="76">
        <v>11</v>
      </c>
      <c r="E1246" s="76" t="s">
        <v>50</v>
      </c>
      <c r="F1246" s="76">
        <v>11</v>
      </c>
      <c r="G1246" s="76" t="s">
        <v>50</v>
      </c>
      <c r="H1246" s="76">
        <v>0</v>
      </c>
      <c r="I1246" s="76" t="s">
        <v>50</v>
      </c>
    </row>
    <row r="1247" spans="2:9" ht="15" customHeight="1" outlineLevel="1" x14ac:dyDescent="0.2">
      <c r="B1247" s="44">
        <v>2016</v>
      </c>
      <c r="C1247" s="71"/>
      <c r="D1247" s="177">
        <v>9</v>
      </c>
      <c r="E1247" s="177" t="s">
        <v>50</v>
      </c>
      <c r="F1247" s="177">
        <v>9</v>
      </c>
      <c r="G1247" s="177" t="s">
        <v>50</v>
      </c>
      <c r="H1247" s="76">
        <v>0</v>
      </c>
      <c r="I1247" s="177" t="s">
        <v>50</v>
      </c>
    </row>
    <row r="1248" spans="2:9" ht="15" customHeight="1" outlineLevel="1" x14ac:dyDescent="0.2">
      <c r="B1248" s="44">
        <v>2015</v>
      </c>
      <c r="C1248" s="71"/>
      <c r="D1248" s="177">
        <v>9</v>
      </c>
      <c r="E1248" s="177" t="s">
        <v>50</v>
      </c>
      <c r="F1248" s="177">
        <v>9</v>
      </c>
      <c r="G1248" s="177" t="s">
        <v>50</v>
      </c>
      <c r="H1248" s="76">
        <v>0</v>
      </c>
      <c r="I1248" s="177" t="s">
        <v>50</v>
      </c>
    </row>
    <row r="1249" spans="2:9" ht="15" customHeight="1" outlineLevel="1" x14ac:dyDescent="0.2">
      <c r="B1249" s="228" t="s">
        <v>31</v>
      </c>
      <c r="C1249" s="71"/>
      <c r="D1249" s="76"/>
      <c r="E1249" s="76"/>
      <c r="F1249" s="76"/>
      <c r="G1249" s="76"/>
      <c r="H1249" s="76"/>
      <c r="I1249" s="76"/>
    </row>
    <row r="1250" spans="2:9" ht="15" customHeight="1" outlineLevel="1" x14ac:dyDescent="0.2">
      <c r="B1250" s="75">
        <v>2020</v>
      </c>
      <c r="C1250" s="71"/>
      <c r="D1250">
        <v>38</v>
      </c>
      <c r="E1250" s="76"/>
      <c r="F1250" s="76">
        <v>36</v>
      </c>
      <c r="G1250" s="76"/>
      <c r="H1250" s="76">
        <v>2</v>
      </c>
      <c r="I1250" s="76"/>
    </row>
    <row r="1251" spans="2:9" ht="15" customHeight="1" outlineLevel="1" x14ac:dyDescent="0.2">
      <c r="B1251" s="75">
        <v>2019</v>
      </c>
      <c r="C1251" s="71"/>
      <c r="D1251" s="180">
        <v>32</v>
      </c>
      <c r="E1251" s="180"/>
      <c r="F1251" s="180">
        <v>30</v>
      </c>
      <c r="G1251" s="180"/>
      <c r="H1251" s="180">
        <v>2</v>
      </c>
      <c r="I1251" s="76"/>
    </row>
    <row r="1252" spans="2:9" ht="15" customHeight="1" outlineLevel="1" x14ac:dyDescent="0.2">
      <c r="B1252" s="75">
        <v>2018</v>
      </c>
      <c r="C1252" s="71"/>
      <c r="D1252" s="76">
        <v>26</v>
      </c>
      <c r="E1252" s="76"/>
      <c r="F1252" s="180">
        <v>24</v>
      </c>
      <c r="G1252" s="76"/>
      <c r="H1252" s="180">
        <v>2</v>
      </c>
      <c r="I1252" s="76"/>
    </row>
    <row r="1253" spans="2:9" ht="15" customHeight="1" outlineLevel="1" x14ac:dyDescent="0.2">
      <c r="B1253" s="75">
        <v>2017</v>
      </c>
      <c r="C1253" s="71"/>
      <c r="D1253" s="76">
        <v>29</v>
      </c>
      <c r="E1253" s="76" t="s">
        <v>50</v>
      </c>
      <c r="F1253" s="76">
        <v>27</v>
      </c>
      <c r="G1253" s="76" t="s">
        <v>50</v>
      </c>
      <c r="H1253" s="76">
        <v>2</v>
      </c>
      <c r="I1253" s="76" t="s">
        <v>50</v>
      </c>
    </row>
    <row r="1254" spans="2:9" ht="15" customHeight="1" outlineLevel="1" x14ac:dyDescent="0.2">
      <c r="B1254" s="44">
        <v>2016</v>
      </c>
      <c r="C1254" s="71"/>
      <c r="D1254" s="177">
        <v>31</v>
      </c>
      <c r="E1254" s="177" t="s">
        <v>50</v>
      </c>
      <c r="F1254" s="177">
        <v>29</v>
      </c>
      <c r="G1254" s="177" t="s">
        <v>50</v>
      </c>
      <c r="H1254" s="177">
        <v>2</v>
      </c>
      <c r="I1254" s="177" t="s">
        <v>50</v>
      </c>
    </row>
    <row r="1255" spans="2:9" ht="15" customHeight="1" outlineLevel="1" x14ac:dyDescent="0.2">
      <c r="B1255" s="44">
        <v>2015</v>
      </c>
      <c r="C1255" s="71"/>
      <c r="D1255" s="177">
        <v>29</v>
      </c>
      <c r="E1255" s="177" t="s">
        <v>50</v>
      </c>
      <c r="F1255" s="177">
        <v>27</v>
      </c>
      <c r="G1255" s="177" t="s">
        <v>50</v>
      </c>
      <c r="H1255" s="177">
        <v>2</v>
      </c>
      <c r="I1255" s="177" t="s">
        <v>50</v>
      </c>
    </row>
    <row r="1256" spans="2:9" ht="15" customHeight="1" outlineLevel="1" x14ac:dyDescent="0.2">
      <c r="B1256" s="228" t="s">
        <v>32</v>
      </c>
      <c r="C1256" s="71"/>
      <c r="D1256" s="76"/>
      <c r="E1256" s="76"/>
      <c r="F1256" s="76"/>
      <c r="G1256" s="76"/>
      <c r="H1256" s="76"/>
      <c r="I1256" s="76"/>
    </row>
    <row r="1257" spans="2:9" ht="15" customHeight="1" outlineLevel="1" x14ac:dyDescent="0.2">
      <c r="B1257" s="75">
        <v>2020</v>
      </c>
      <c r="C1257" s="71"/>
      <c r="D1257" s="76">
        <v>11</v>
      </c>
      <c r="E1257" s="76"/>
      <c r="F1257" s="76">
        <v>9</v>
      </c>
      <c r="G1257" s="76"/>
      <c r="H1257" s="76">
        <v>2</v>
      </c>
      <c r="I1257" s="76"/>
    </row>
    <row r="1258" spans="2:9" ht="15" customHeight="1" outlineLevel="1" x14ac:dyDescent="0.2">
      <c r="B1258" s="75">
        <v>2019</v>
      </c>
      <c r="C1258" s="71"/>
      <c r="D1258" s="180">
        <v>10</v>
      </c>
      <c r="E1258" s="180"/>
      <c r="F1258" s="180">
        <v>8</v>
      </c>
      <c r="G1258" s="180"/>
      <c r="H1258" s="180">
        <v>2</v>
      </c>
      <c r="I1258" s="76"/>
    </row>
    <row r="1259" spans="2:9" ht="15" customHeight="1" outlineLevel="1" x14ac:dyDescent="0.2">
      <c r="B1259" s="75">
        <v>2018</v>
      </c>
      <c r="C1259" s="71"/>
      <c r="D1259" s="76">
        <v>7</v>
      </c>
      <c r="E1259" s="76"/>
      <c r="F1259" s="180">
        <v>6</v>
      </c>
      <c r="G1259" s="76"/>
      <c r="H1259" s="180">
        <v>1</v>
      </c>
      <c r="I1259" s="76"/>
    </row>
    <row r="1260" spans="2:9" ht="15" customHeight="1" outlineLevel="1" x14ac:dyDescent="0.2">
      <c r="B1260" s="75">
        <v>2017</v>
      </c>
      <c r="C1260" s="71"/>
      <c r="D1260" s="76">
        <v>7</v>
      </c>
      <c r="E1260" s="76" t="s">
        <v>50</v>
      </c>
      <c r="F1260" s="76">
        <v>6</v>
      </c>
      <c r="G1260" s="76" t="s">
        <v>50</v>
      </c>
      <c r="H1260" s="76">
        <v>1</v>
      </c>
      <c r="I1260" s="76" t="s">
        <v>50</v>
      </c>
    </row>
    <row r="1261" spans="2:9" ht="15" customHeight="1" outlineLevel="1" x14ac:dyDescent="0.2">
      <c r="B1261" s="44">
        <v>2016</v>
      </c>
      <c r="C1261" s="71"/>
      <c r="D1261" s="177">
        <v>5</v>
      </c>
      <c r="E1261" s="177" t="s">
        <v>50</v>
      </c>
      <c r="F1261" s="177">
        <v>4</v>
      </c>
      <c r="G1261" s="177" t="s">
        <v>50</v>
      </c>
      <c r="H1261" s="177">
        <v>1</v>
      </c>
      <c r="I1261" s="177" t="s">
        <v>50</v>
      </c>
    </row>
    <row r="1262" spans="2:9" ht="15" customHeight="1" outlineLevel="1" x14ac:dyDescent="0.2">
      <c r="B1262" s="44">
        <v>2015</v>
      </c>
      <c r="C1262" s="71"/>
      <c r="D1262" s="177">
        <v>5</v>
      </c>
      <c r="E1262" s="177" t="s">
        <v>50</v>
      </c>
      <c r="F1262" s="177">
        <v>4</v>
      </c>
      <c r="G1262" s="177" t="s">
        <v>50</v>
      </c>
      <c r="H1262" s="177">
        <v>1</v>
      </c>
      <c r="I1262" s="177" t="s">
        <v>50</v>
      </c>
    </row>
    <row r="1263" spans="2:9" ht="15" customHeight="1" outlineLevel="1" x14ac:dyDescent="0.2">
      <c r="B1263" s="228" t="s">
        <v>33</v>
      </c>
      <c r="C1263" s="71"/>
      <c r="D1263" s="76"/>
      <c r="E1263" s="76"/>
      <c r="F1263" s="76"/>
      <c r="G1263" s="76"/>
      <c r="H1263" s="76"/>
      <c r="I1263" s="76"/>
    </row>
    <row r="1264" spans="2:9" ht="15" customHeight="1" outlineLevel="1" x14ac:dyDescent="0.2">
      <c r="B1264" s="75">
        <v>2020</v>
      </c>
      <c r="C1264" s="71"/>
      <c r="D1264" s="76">
        <v>15</v>
      </c>
      <c r="E1264" s="76"/>
      <c r="F1264" s="76">
        <v>10</v>
      </c>
      <c r="G1264" s="76"/>
      <c r="H1264" s="76">
        <v>5</v>
      </c>
      <c r="I1264" s="76"/>
    </row>
    <row r="1265" spans="1:13" ht="15" customHeight="1" outlineLevel="1" x14ac:dyDescent="0.2">
      <c r="B1265" s="75">
        <v>2019</v>
      </c>
      <c r="C1265" s="71"/>
      <c r="D1265" s="180">
        <v>12</v>
      </c>
      <c r="E1265" s="180"/>
      <c r="F1265" s="180">
        <v>8</v>
      </c>
      <c r="G1265" s="180"/>
      <c r="H1265" s="180">
        <v>4</v>
      </c>
      <c r="I1265" s="76"/>
    </row>
    <row r="1266" spans="1:13" ht="15" customHeight="1" outlineLevel="1" x14ac:dyDescent="0.2">
      <c r="B1266" s="75">
        <v>2018</v>
      </c>
      <c r="C1266" s="71"/>
      <c r="D1266" s="76">
        <v>14</v>
      </c>
      <c r="E1266" s="76"/>
      <c r="F1266" s="180">
        <v>11</v>
      </c>
      <c r="G1266" s="76"/>
      <c r="H1266" s="180">
        <v>3</v>
      </c>
      <c r="I1266" s="76"/>
    </row>
    <row r="1267" spans="1:13" ht="15" customHeight="1" outlineLevel="1" x14ac:dyDescent="0.2">
      <c r="B1267" s="75">
        <v>2017</v>
      </c>
      <c r="C1267" s="71"/>
      <c r="D1267" s="76">
        <v>10</v>
      </c>
      <c r="E1267" s="76" t="s">
        <v>50</v>
      </c>
      <c r="F1267" s="76">
        <v>8</v>
      </c>
      <c r="G1267" s="76" t="s">
        <v>50</v>
      </c>
      <c r="H1267" s="76">
        <v>2</v>
      </c>
      <c r="I1267" s="76" t="s">
        <v>50</v>
      </c>
    </row>
    <row r="1268" spans="1:13" ht="15" customHeight="1" outlineLevel="1" x14ac:dyDescent="0.2">
      <c r="B1268" s="44">
        <v>2016</v>
      </c>
      <c r="C1268" s="71"/>
      <c r="D1268" s="177">
        <v>10</v>
      </c>
      <c r="E1268" s="177" t="s">
        <v>50</v>
      </c>
      <c r="F1268" s="177">
        <v>8</v>
      </c>
      <c r="G1268" s="177" t="s">
        <v>50</v>
      </c>
      <c r="H1268" s="177">
        <v>2</v>
      </c>
      <c r="I1268" s="177" t="s">
        <v>50</v>
      </c>
    </row>
    <row r="1269" spans="1:13" ht="15" customHeight="1" outlineLevel="1" x14ac:dyDescent="0.2">
      <c r="B1269" s="44">
        <v>2015</v>
      </c>
      <c r="C1269" s="71"/>
      <c r="D1269" s="177">
        <v>10</v>
      </c>
      <c r="E1269" s="177" t="s">
        <v>50</v>
      </c>
      <c r="F1269" s="177">
        <v>8</v>
      </c>
      <c r="G1269" s="177" t="s">
        <v>50</v>
      </c>
      <c r="H1269" s="177">
        <v>2</v>
      </c>
      <c r="I1269" s="177" t="s">
        <v>50</v>
      </c>
    </row>
    <row r="1270" spans="1:13" ht="15" customHeight="1" x14ac:dyDescent="0.2">
      <c r="B1270" s="258" t="s">
        <v>211</v>
      </c>
      <c r="C1270" s="173"/>
      <c r="D1270" s="173"/>
      <c r="E1270" s="76"/>
      <c r="F1270" s="180"/>
      <c r="G1270" s="76"/>
      <c r="H1270" s="180"/>
      <c r="I1270" s="76"/>
    </row>
    <row r="1271" spans="1:13" ht="15" customHeight="1" x14ac:dyDescent="0.2">
      <c r="B1271" s="75">
        <v>2020</v>
      </c>
      <c r="C1271" s="173"/>
      <c r="D1271" s="76">
        <v>708</v>
      </c>
      <c r="E1271" s="76"/>
      <c r="F1271" s="76">
        <v>546</v>
      </c>
      <c r="G1271" s="76"/>
      <c r="H1271" s="76">
        <v>162</v>
      </c>
      <c r="I1271" s="76"/>
    </row>
    <row r="1272" spans="1:13" ht="15" customHeight="1" x14ac:dyDescent="0.2">
      <c r="B1272" s="75">
        <v>2019</v>
      </c>
      <c r="C1272" s="71"/>
      <c r="D1272" s="180">
        <v>696</v>
      </c>
      <c r="E1272" s="180"/>
      <c r="F1272" s="180">
        <v>536</v>
      </c>
      <c r="G1272" s="180"/>
      <c r="H1272" s="180">
        <v>160</v>
      </c>
      <c r="I1272" s="76"/>
      <c r="K1272" s="68"/>
      <c r="L1272" s="68"/>
      <c r="M1272" s="68"/>
    </row>
    <row r="1273" spans="1:13" ht="15" customHeight="1" x14ac:dyDescent="0.2">
      <c r="B1273" s="75">
        <v>2018</v>
      </c>
      <c r="C1273" s="71"/>
      <c r="D1273" s="76">
        <v>675</v>
      </c>
      <c r="E1273" s="76"/>
      <c r="F1273" s="180">
        <v>532</v>
      </c>
      <c r="G1273" s="76"/>
      <c r="H1273" s="180">
        <v>143</v>
      </c>
      <c r="I1273" s="76"/>
      <c r="K1273" s="68"/>
      <c r="L1273" s="68"/>
      <c r="M1273" s="68"/>
    </row>
    <row r="1274" spans="1:13" ht="15" customHeight="1" x14ac:dyDescent="0.2">
      <c r="B1274" s="75">
        <v>2017</v>
      </c>
      <c r="C1274" s="71"/>
      <c r="D1274" s="76">
        <v>630</v>
      </c>
      <c r="E1274" s="76" t="s">
        <v>50</v>
      </c>
      <c r="F1274" s="76">
        <v>502</v>
      </c>
      <c r="G1274" s="76" t="s">
        <v>50</v>
      </c>
      <c r="H1274" s="76">
        <v>128</v>
      </c>
      <c r="I1274" s="76" t="s">
        <v>50</v>
      </c>
    </row>
    <row r="1275" spans="1:13" ht="15" customHeight="1" x14ac:dyDescent="0.2">
      <c r="B1275" s="44">
        <v>2016</v>
      </c>
      <c r="C1275" s="71"/>
      <c r="D1275" s="177">
        <v>621</v>
      </c>
      <c r="E1275" s="177" t="s">
        <v>50</v>
      </c>
      <c r="F1275" s="177">
        <v>489</v>
      </c>
      <c r="G1275" s="177" t="s">
        <v>50</v>
      </c>
      <c r="H1275" s="177">
        <v>132</v>
      </c>
      <c r="I1275" s="177" t="s">
        <v>50</v>
      </c>
    </row>
    <row r="1276" spans="1:13" ht="15" customHeight="1" x14ac:dyDescent="0.2">
      <c r="B1276" s="44">
        <v>2015</v>
      </c>
      <c r="C1276" s="71"/>
      <c r="D1276" s="177">
        <v>597</v>
      </c>
      <c r="E1276" s="177" t="s">
        <v>50</v>
      </c>
      <c r="F1276" s="177">
        <v>463</v>
      </c>
      <c r="G1276" s="177" t="s">
        <v>50</v>
      </c>
      <c r="H1276" s="177">
        <v>134</v>
      </c>
      <c r="I1276" s="177" t="s">
        <v>50</v>
      </c>
    </row>
    <row r="1277" spans="1:13" s="68" customFormat="1" ht="15" customHeight="1" outlineLevel="1" x14ac:dyDescent="0.2">
      <c r="A1277" s="11"/>
      <c r="B1277" s="228" t="s">
        <v>17</v>
      </c>
      <c r="C1277" s="71"/>
      <c r="D1277" s="76"/>
      <c r="E1277" s="76"/>
      <c r="F1277" s="11"/>
      <c r="G1277" s="76"/>
      <c r="H1277" s="11"/>
      <c r="I1277" s="76"/>
    </row>
    <row r="1278" spans="1:13" s="68" customFormat="1" ht="15" customHeight="1" outlineLevel="1" x14ac:dyDescent="0.2">
      <c r="A1278" s="11"/>
      <c r="B1278" s="75">
        <v>2020</v>
      </c>
      <c r="C1278" s="71"/>
      <c r="D1278" s="76">
        <v>282</v>
      </c>
      <c r="E1278" s="76"/>
      <c r="F1278" s="76">
        <v>274</v>
      </c>
      <c r="G1278" s="76"/>
      <c r="H1278" s="76">
        <v>8</v>
      </c>
      <c r="I1278" s="76"/>
    </row>
    <row r="1279" spans="1:13" s="68" customFormat="1" ht="15" customHeight="1" outlineLevel="1" x14ac:dyDescent="0.2">
      <c r="A1279" s="11"/>
      <c r="B1279" s="75">
        <v>2019</v>
      </c>
      <c r="C1279" s="71"/>
      <c r="D1279" s="180">
        <v>264</v>
      </c>
      <c r="E1279" s="180"/>
      <c r="F1279" s="180">
        <v>258</v>
      </c>
      <c r="G1279" s="180"/>
      <c r="H1279" s="180">
        <v>6</v>
      </c>
      <c r="I1279" s="76"/>
    </row>
    <row r="1280" spans="1:13" s="68" customFormat="1" ht="15" customHeight="1" outlineLevel="1" x14ac:dyDescent="0.2">
      <c r="A1280" s="11"/>
      <c r="B1280" s="75">
        <v>2018</v>
      </c>
      <c r="C1280" s="71"/>
      <c r="D1280" s="76">
        <v>277</v>
      </c>
      <c r="E1280" s="76"/>
      <c r="F1280" s="180">
        <v>271</v>
      </c>
      <c r="G1280" s="76"/>
      <c r="H1280" s="180">
        <v>6</v>
      </c>
      <c r="I1280" s="76"/>
    </row>
    <row r="1281" spans="2:9" ht="15" customHeight="1" outlineLevel="1" x14ac:dyDescent="0.2">
      <c r="B1281" s="75">
        <v>2017</v>
      </c>
      <c r="C1281" s="71"/>
      <c r="D1281" s="76">
        <v>274</v>
      </c>
      <c r="E1281" s="76" t="s">
        <v>50</v>
      </c>
      <c r="F1281" s="76">
        <v>269</v>
      </c>
      <c r="G1281" s="76" t="s">
        <v>50</v>
      </c>
      <c r="H1281" s="76">
        <v>5</v>
      </c>
      <c r="I1281" s="76" t="s">
        <v>50</v>
      </c>
    </row>
    <row r="1282" spans="2:9" ht="15" customHeight="1" outlineLevel="1" x14ac:dyDescent="0.2">
      <c r="B1282" s="44">
        <v>2016</v>
      </c>
      <c r="C1282" s="71"/>
      <c r="D1282" s="177">
        <v>280</v>
      </c>
      <c r="E1282" s="177" t="s">
        <v>50</v>
      </c>
      <c r="F1282" s="177">
        <v>273</v>
      </c>
      <c r="G1282" s="177" t="s">
        <v>50</v>
      </c>
      <c r="H1282" s="177">
        <v>7</v>
      </c>
      <c r="I1282" s="177" t="s">
        <v>50</v>
      </c>
    </row>
    <row r="1283" spans="2:9" ht="15" customHeight="1" outlineLevel="1" x14ac:dyDescent="0.2">
      <c r="B1283" s="44">
        <v>2015</v>
      </c>
      <c r="C1283" s="71"/>
      <c r="D1283" s="177">
        <v>272</v>
      </c>
      <c r="E1283" s="177" t="s">
        <v>50</v>
      </c>
      <c r="F1283" s="177">
        <v>264</v>
      </c>
      <c r="G1283" s="177" t="s">
        <v>50</v>
      </c>
      <c r="H1283" s="177">
        <v>8</v>
      </c>
      <c r="I1283" s="177" t="s">
        <v>50</v>
      </c>
    </row>
    <row r="1284" spans="2:9" ht="15" customHeight="1" outlineLevel="1" x14ac:dyDescent="0.2">
      <c r="B1284" s="228" t="s">
        <v>18</v>
      </c>
      <c r="C1284" s="71"/>
      <c r="D1284" s="76"/>
      <c r="E1284" s="76"/>
      <c r="F1284" s="76"/>
      <c r="G1284" s="76"/>
      <c r="H1284" s="76"/>
      <c r="I1284" s="76"/>
    </row>
    <row r="1285" spans="2:9" ht="15" customHeight="1" outlineLevel="1" x14ac:dyDescent="0.2">
      <c r="B1285" s="75">
        <v>2020</v>
      </c>
      <c r="C1285" s="71"/>
      <c r="D1285" s="76">
        <v>0</v>
      </c>
      <c r="E1285" s="76"/>
      <c r="F1285" s="76">
        <v>0</v>
      </c>
      <c r="G1285" s="76"/>
      <c r="H1285" s="76">
        <v>0</v>
      </c>
      <c r="I1285" s="76"/>
    </row>
    <row r="1286" spans="2:9" ht="15" customHeight="1" outlineLevel="1" x14ac:dyDescent="0.2">
      <c r="B1286" s="75">
        <v>2019</v>
      </c>
      <c r="C1286" s="71"/>
      <c r="D1286" s="76">
        <v>0</v>
      </c>
      <c r="E1286" s="76"/>
      <c r="F1286" s="76">
        <v>0</v>
      </c>
      <c r="G1286" s="76"/>
      <c r="H1286" s="76">
        <v>0</v>
      </c>
      <c r="I1286" s="76"/>
    </row>
    <row r="1287" spans="2:9" ht="15" customHeight="1" outlineLevel="1" x14ac:dyDescent="0.2">
      <c r="B1287" s="75">
        <v>2018</v>
      </c>
      <c r="C1287" s="71"/>
      <c r="D1287" s="76">
        <v>0</v>
      </c>
      <c r="E1287" s="76"/>
      <c r="F1287" s="76">
        <v>0</v>
      </c>
      <c r="G1287" s="76"/>
      <c r="H1287" s="76">
        <v>0</v>
      </c>
      <c r="I1287" s="76"/>
    </row>
    <row r="1288" spans="2:9" ht="15" customHeight="1" outlineLevel="1" x14ac:dyDescent="0.2">
      <c r="B1288" s="75">
        <v>2017</v>
      </c>
      <c r="C1288" s="71"/>
      <c r="D1288" s="76">
        <v>0</v>
      </c>
      <c r="E1288" s="76" t="s">
        <v>50</v>
      </c>
      <c r="F1288" s="76">
        <v>0</v>
      </c>
      <c r="G1288" s="76" t="s">
        <v>50</v>
      </c>
      <c r="H1288" s="76">
        <v>0</v>
      </c>
      <c r="I1288" s="76" t="s">
        <v>50</v>
      </c>
    </row>
    <row r="1289" spans="2:9" ht="15" customHeight="1" outlineLevel="1" x14ac:dyDescent="0.2">
      <c r="B1289" s="44">
        <v>2016</v>
      </c>
      <c r="C1289" s="71"/>
      <c r="D1289" s="76">
        <v>0</v>
      </c>
      <c r="E1289" s="76" t="s">
        <v>50</v>
      </c>
      <c r="F1289" s="76">
        <v>0</v>
      </c>
      <c r="G1289" s="76" t="s">
        <v>50</v>
      </c>
      <c r="H1289" s="76">
        <v>0</v>
      </c>
      <c r="I1289" s="76" t="s">
        <v>50</v>
      </c>
    </row>
    <row r="1290" spans="2:9" ht="15" customHeight="1" outlineLevel="1" x14ac:dyDescent="0.2">
      <c r="B1290" s="44">
        <v>2015</v>
      </c>
      <c r="C1290" s="71"/>
      <c r="D1290" s="76">
        <v>0</v>
      </c>
      <c r="E1290" s="76" t="s">
        <v>50</v>
      </c>
      <c r="F1290" s="76">
        <v>0</v>
      </c>
      <c r="G1290" s="76" t="s">
        <v>50</v>
      </c>
      <c r="H1290" s="76">
        <v>0</v>
      </c>
      <c r="I1290" s="76" t="s">
        <v>50</v>
      </c>
    </row>
    <row r="1291" spans="2:9" ht="15" customHeight="1" outlineLevel="1" x14ac:dyDescent="0.2">
      <c r="B1291" s="228" t="s">
        <v>19</v>
      </c>
      <c r="C1291" s="71"/>
      <c r="D1291" s="76"/>
      <c r="E1291" s="76"/>
      <c r="F1291" s="76"/>
      <c r="G1291" s="76"/>
      <c r="H1291" s="76"/>
      <c r="I1291" s="76"/>
    </row>
    <row r="1292" spans="2:9" ht="15" customHeight="1" outlineLevel="1" x14ac:dyDescent="0.2">
      <c r="B1292" s="75">
        <v>2020</v>
      </c>
      <c r="C1292" s="71"/>
      <c r="D1292" s="76">
        <v>15</v>
      </c>
      <c r="E1292" s="76"/>
      <c r="F1292" s="76">
        <v>6</v>
      </c>
      <c r="G1292" s="76"/>
      <c r="H1292" s="76">
        <v>9</v>
      </c>
      <c r="I1292" s="76"/>
    </row>
    <row r="1293" spans="2:9" ht="15" customHeight="1" outlineLevel="1" x14ac:dyDescent="0.2">
      <c r="B1293" s="75">
        <v>2019</v>
      </c>
      <c r="C1293" s="71"/>
      <c r="D1293" s="180">
        <v>14</v>
      </c>
      <c r="E1293" s="180"/>
      <c r="F1293" s="180">
        <v>5</v>
      </c>
      <c r="G1293" s="180"/>
      <c r="H1293" s="180">
        <v>9</v>
      </c>
      <c r="I1293" s="76"/>
    </row>
    <row r="1294" spans="2:9" ht="15" customHeight="1" outlineLevel="1" x14ac:dyDescent="0.2">
      <c r="B1294" s="75">
        <v>2018</v>
      </c>
      <c r="C1294" s="71"/>
      <c r="D1294" s="76">
        <v>14</v>
      </c>
      <c r="E1294" s="76"/>
      <c r="F1294" s="180">
        <v>6</v>
      </c>
      <c r="G1294" s="76"/>
      <c r="H1294" s="180">
        <v>8</v>
      </c>
      <c r="I1294" s="76"/>
    </row>
    <row r="1295" spans="2:9" ht="15" customHeight="1" outlineLevel="1" x14ac:dyDescent="0.2">
      <c r="B1295" s="75">
        <v>2017</v>
      </c>
      <c r="C1295" s="71"/>
      <c r="D1295" s="76">
        <v>13</v>
      </c>
      <c r="E1295" s="76" t="s">
        <v>50</v>
      </c>
      <c r="F1295" s="76">
        <v>6</v>
      </c>
      <c r="G1295" s="76" t="s">
        <v>50</v>
      </c>
      <c r="H1295" s="76">
        <v>7</v>
      </c>
      <c r="I1295" s="76" t="s">
        <v>50</v>
      </c>
    </row>
    <row r="1296" spans="2:9" ht="15" customHeight="1" outlineLevel="1" x14ac:dyDescent="0.2">
      <c r="B1296" s="44">
        <v>2016</v>
      </c>
      <c r="C1296" s="71"/>
      <c r="D1296" s="177">
        <v>12</v>
      </c>
      <c r="E1296" s="177" t="s">
        <v>50</v>
      </c>
      <c r="F1296" s="177">
        <v>5</v>
      </c>
      <c r="G1296" s="177" t="s">
        <v>50</v>
      </c>
      <c r="H1296" s="177">
        <v>7</v>
      </c>
      <c r="I1296" s="177" t="s">
        <v>50</v>
      </c>
    </row>
    <row r="1297" spans="2:9" ht="15" customHeight="1" outlineLevel="1" x14ac:dyDescent="0.2">
      <c r="B1297" s="44">
        <v>2015</v>
      </c>
      <c r="C1297" s="71"/>
      <c r="D1297" s="177">
        <v>13</v>
      </c>
      <c r="E1297" s="177" t="s">
        <v>50</v>
      </c>
      <c r="F1297" s="177">
        <v>4</v>
      </c>
      <c r="G1297" s="177" t="s">
        <v>50</v>
      </c>
      <c r="H1297" s="177">
        <v>9</v>
      </c>
      <c r="I1297" s="177" t="s">
        <v>50</v>
      </c>
    </row>
    <row r="1298" spans="2:9" ht="15" customHeight="1" outlineLevel="1" x14ac:dyDescent="0.2">
      <c r="B1298" s="228" t="s">
        <v>20</v>
      </c>
      <c r="C1298" s="71"/>
      <c r="D1298" s="76"/>
      <c r="E1298" s="76"/>
      <c r="F1298" s="76"/>
      <c r="G1298" s="76"/>
      <c r="H1298" s="76"/>
      <c r="I1298" s="76"/>
    </row>
    <row r="1299" spans="2:9" ht="15" customHeight="1" outlineLevel="1" x14ac:dyDescent="0.2">
      <c r="B1299" s="75">
        <v>2020</v>
      </c>
      <c r="C1299" s="71"/>
      <c r="D1299" s="76">
        <v>2</v>
      </c>
      <c r="E1299" s="76"/>
      <c r="F1299" s="76">
        <v>2</v>
      </c>
      <c r="G1299" s="76"/>
      <c r="H1299" s="76">
        <v>0</v>
      </c>
      <c r="I1299" s="76"/>
    </row>
    <row r="1300" spans="2:9" ht="15" customHeight="1" outlineLevel="1" x14ac:dyDescent="0.2">
      <c r="B1300" s="75">
        <v>2019</v>
      </c>
      <c r="C1300" s="71"/>
      <c r="D1300" s="180">
        <v>2</v>
      </c>
      <c r="E1300" s="180"/>
      <c r="F1300" s="180">
        <v>2</v>
      </c>
      <c r="G1300" s="180"/>
      <c r="H1300" s="76">
        <v>0</v>
      </c>
      <c r="I1300" s="76"/>
    </row>
    <row r="1301" spans="2:9" ht="15" customHeight="1" outlineLevel="1" x14ac:dyDescent="0.2">
      <c r="B1301" s="75">
        <v>2018</v>
      </c>
      <c r="C1301" s="71"/>
      <c r="D1301" s="76">
        <v>1</v>
      </c>
      <c r="E1301" s="76"/>
      <c r="F1301" s="180">
        <v>1</v>
      </c>
      <c r="G1301" s="76"/>
      <c r="H1301" s="76">
        <v>0</v>
      </c>
      <c r="I1301" s="76"/>
    </row>
    <row r="1302" spans="2:9" ht="15" customHeight="1" outlineLevel="1" x14ac:dyDescent="0.2">
      <c r="B1302" s="75">
        <v>2017</v>
      </c>
      <c r="C1302" s="71"/>
      <c r="D1302" s="76">
        <v>1</v>
      </c>
      <c r="E1302" s="76" t="s">
        <v>50</v>
      </c>
      <c r="F1302" s="180">
        <v>1</v>
      </c>
      <c r="G1302" s="76" t="s">
        <v>50</v>
      </c>
      <c r="H1302" s="76">
        <v>0</v>
      </c>
      <c r="I1302" s="76" t="s">
        <v>50</v>
      </c>
    </row>
    <row r="1303" spans="2:9" ht="15" customHeight="1" outlineLevel="1" x14ac:dyDescent="0.2">
      <c r="B1303" s="44">
        <v>2016</v>
      </c>
      <c r="C1303" s="71"/>
      <c r="D1303" s="177">
        <v>1</v>
      </c>
      <c r="E1303" s="177" t="s">
        <v>50</v>
      </c>
      <c r="F1303" s="76">
        <v>1</v>
      </c>
      <c r="G1303" s="177" t="s">
        <v>50</v>
      </c>
      <c r="H1303" s="76">
        <v>0</v>
      </c>
      <c r="I1303" s="177" t="s">
        <v>50</v>
      </c>
    </row>
    <row r="1304" spans="2:9" ht="15" customHeight="1" outlineLevel="1" x14ac:dyDescent="0.2">
      <c r="B1304" s="44">
        <v>2015</v>
      </c>
      <c r="C1304" s="71"/>
      <c r="D1304" s="76">
        <v>0</v>
      </c>
      <c r="E1304" s="76" t="s">
        <v>50</v>
      </c>
      <c r="F1304" s="76">
        <v>0</v>
      </c>
      <c r="G1304" s="76" t="s">
        <v>50</v>
      </c>
      <c r="H1304" s="76">
        <v>0</v>
      </c>
      <c r="I1304" s="76" t="s">
        <v>50</v>
      </c>
    </row>
    <row r="1305" spans="2:9" ht="15" customHeight="1" outlineLevel="1" x14ac:dyDescent="0.2">
      <c r="B1305" s="228" t="s">
        <v>21</v>
      </c>
      <c r="C1305" s="71"/>
      <c r="D1305" s="76"/>
      <c r="E1305" s="76"/>
      <c r="F1305" s="76"/>
      <c r="G1305" s="76"/>
      <c r="H1305" s="76"/>
      <c r="I1305" s="76"/>
    </row>
    <row r="1306" spans="2:9" ht="15" customHeight="1" outlineLevel="1" x14ac:dyDescent="0.2">
      <c r="B1306" s="75">
        <v>2020</v>
      </c>
      <c r="C1306" s="71"/>
      <c r="D1306" s="76">
        <v>0</v>
      </c>
      <c r="E1306" s="76"/>
      <c r="F1306" s="76">
        <v>0</v>
      </c>
      <c r="G1306" s="76"/>
      <c r="H1306" s="76">
        <v>0</v>
      </c>
      <c r="I1306" s="76"/>
    </row>
    <row r="1307" spans="2:9" ht="15" customHeight="1" outlineLevel="1" x14ac:dyDescent="0.2">
      <c r="B1307" s="75">
        <v>2019</v>
      </c>
      <c r="C1307" s="71"/>
      <c r="D1307" s="76">
        <v>0</v>
      </c>
      <c r="E1307" s="76"/>
      <c r="F1307" s="76">
        <v>0</v>
      </c>
      <c r="G1307" s="76"/>
      <c r="H1307" s="76">
        <v>0</v>
      </c>
      <c r="I1307" s="76"/>
    </row>
    <row r="1308" spans="2:9" ht="15" customHeight="1" outlineLevel="1" x14ac:dyDescent="0.2">
      <c r="B1308" s="75">
        <v>2018</v>
      </c>
      <c r="C1308" s="71"/>
      <c r="D1308" s="76">
        <v>0</v>
      </c>
      <c r="E1308" s="76"/>
      <c r="F1308" s="76">
        <v>0</v>
      </c>
      <c r="G1308" s="76"/>
      <c r="H1308" s="76">
        <v>0</v>
      </c>
      <c r="I1308" s="76"/>
    </row>
    <row r="1309" spans="2:9" ht="15" customHeight="1" outlineLevel="1" x14ac:dyDescent="0.2">
      <c r="B1309" s="75">
        <v>2017</v>
      </c>
      <c r="C1309" s="71"/>
      <c r="D1309" s="76">
        <v>0</v>
      </c>
      <c r="E1309" s="76" t="s">
        <v>50</v>
      </c>
      <c r="F1309" s="76">
        <v>0</v>
      </c>
      <c r="G1309" s="76" t="s">
        <v>50</v>
      </c>
      <c r="H1309" s="76">
        <v>0</v>
      </c>
      <c r="I1309" s="76" t="s">
        <v>50</v>
      </c>
    </row>
    <row r="1310" spans="2:9" ht="15" customHeight="1" outlineLevel="1" x14ac:dyDescent="0.2">
      <c r="B1310" s="44">
        <v>2016</v>
      </c>
      <c r="C1310" s="71"/>
      <c r="D1310" s="76">
        <v>0</v>
      </c>
      <c r="E1310" s="76" t="s">
        <v>50</v>
      </c>
      <c r="F1310" s="76">
        <v>0</v>
      </c>
      <c r="G1310" s="76" t="s">
        <v>50</v>
      </c>
      <c r="H1310" s="76">
        <v>0</v>
      </c>
      <c r="I1310" s="76" t="s">
        <v>50</v>
      </c>
    </row>
    <row r="1311" spans="2:9" ht="15" customHeight="1" outlineLevel="1" x14ac:dyDescent="0.2">
      <c r="B1311" s="44">
        <v>2015</v>
      </c>
      <c r="C1311" s="71"/>
      <c r="D1311" s="76">
        <v>0</v>
      </c>
      <c r="E1311" s="76" t="s">
        <v>50</v>
      </c>
      <c r="F1311" s="76">
        <v>0</v>
      </c>
      <c r="G1311" s="76" t="s">
        <v>50</v>
      </c>
      <c r="H1311" s="76">
        <v>0</v>
      </c>
      <c r="I1311" s="76" t="s">
        <v>50</v>
      </c>
    </row>
    <row r="1312" spans="2:9" ht="15" customHeight="1" outlineLevel="1" x14ac:dyDescent="0.2">
      <c r="B1312" s="228" t="s">
        <v>22</v>
      </c>
      <c r="C1312" s="71"/>
      <c r="D1312" s="76"/>
      <c r="E1312" s="76"/>
      <c r="F1312" s="76"/>
      <c r="G1312" s="76"/>
      <c r="H1312" s="76"/>
      <c r="I1312" s="76"/>
    </row>
    <row r="1313" spans="2:9" ht="15" customHeight="1" outlineLevel="1" x14ac:dyDescent="0.2">
      <c r="B1313" s="75">
        <v>2020</v>
      </c>
      <c r="C1313" s="71"/>
      <c r="D1313" s="76">
        <v>46</v>
      </c>
      <c r="E1313" s="76"/>
      <c r="F1313" s="76">
        <v>19</v>
      </c>
      <c r="G1313" s="76"/>
      <c r="H1313" s="76">
        <v>27</v>
      </c>
      <c r="I1313" s="76"/>
    </row>
    <row r="1314" spans="2:9" ht="15" customHeight="1" outlineLevel="1" x14ac:dyDescent="0.2">
      <c r="B1314" s="75">
        <v>2019</v>
      </c>
      <c r="C1314" s="71"/>
      <c r="D1314" s="180">
        <v>50</v>
      </c>
      <c r="E1314" s="180"/>
      <c r="F1314" s="180">
        <v>20</v>
      </c>
      <c r="G1314" s="180"/>
      <c r="H1314" s="180">
        <v>30</v>
      </c>
      <c r="I1314" s="76"/>
    </row>
    <row r="1315" spans="2:9" ht="15" customHeight="1" outlineLevel="1" x14ac:dyDescent="0.2">
      <c r="B1315" s="75">
        <v>2018</v>
      </c>
      <c r="C1315" s="71"/>
      <c r="D1315" s="76">
        <v>42</v>
      </c>
      <c r="E1315" s="76"/>
      <c r="F1315" s="180">
        <v>20</v>
      </c>
      <c r="G1315" s="76"/>
      <c r="H1315" s="180">
        <v>22</v>
      </c>
      <c r="I1315" s="76"/>
    </row>
    <row r="1316" spans="2:9" ht="15" customHeight="1" outlineLevel="1" x14ac:dyDescent="0.2">
      <c r="B1316" s="75">
        <v>2017</v>
      </c>
      <c r="C1316" s="71"/>
      <c r="D1316" s="76">
        <v>37</v>
      </c>
      <c r="E1316" s="76" t="s">
        <v>50</v>
      </c>
      <c r="F1316" s="76">
        <v>16</v>
      </c>
      <c r="G1316" s="76" t="s">
        <v>50</v>
      </c>
      <c r="H1316" s="76">
        <v>21</v>
      </c>
      <c r="I1316" s="76" t="s">
        <v>50</v>
      </c>
    </row>
    <row r="1317" spans="2:9" ht="15" customHeight="1" outlineLevel="1" x14ac:dyDescent="0.2">
      <c r="B1317" s="44">
        <v>2016</v>
      </c>
      <c r="C1317" s="71"/>
      <c r="D1317" s="177">
        <v>40</v>
      </c>
      <c r="E1317" s="177" t="s">
        <v>50</v>
      </c>
      <c r="F1317" s="177">
        <v>17</v>
      </c>
      <c r="G1317" s="177" t="s">
        <v>50</v>
      </c>
      <c r="H1317" s="177">
        <v>23</v>
      </c>
      <c r="I1317" s="177" t="s">
        <v>50</v>
      </c>
    </row>
    <row r="1318" spans="2:9" ht="15" customHeight="1" outlineLevel="1" x14ac:dyDescent="0.2">
      <c r="B1318" s="44">
        <v>2015</v>
      </c>
      <c r="C1318" s="71"/>
      <c r="D1318" s="177">
        <v>41</v>
      </c>
      <c r="E1318" s="177" t="s">
        <v>50</v>
      </c>
      <c r="F1318" s="177">
        <v>18</v>
      </c>
      <c r="G1318" s="177" t="s">
        <v>50</v>
      </c>
      <c r="H1318" s="177">
        <v>23</v>
      </c>
      <c r="I1318" s="177" t="s">
        <v>50</v>
      </c>
    </row>
    <row r="1319" spans="2:9" ht="15" customHeight="1" outlineLevel="1" x14ac:dyDescent="0.2">
      <c r="B1319" s="228" t="s">
        <v>23</v>
      </c>
      <c r="C1319" s="71"/>
      <c r="D1319" s="76"/>
      <c r="E1319" s="76"/>
      <c r="F1319" s="76"/>
      <c r="G1319" s="76"/>
      <c r="H1319" s="76"/>
      <c r="I1319" s="76"/>
    </row>
    <row r="1320" spans="2:9" ht="15" customHeight="1" outlineLevel="1" x14ac:dyDescent="0.2">
      <c r="B1320" s="75">
        <v>2020</v>
      </c>
      <c r="C1320" s="71"/>
      <c r="D1320" s="76">
        <v>74</v>
      </c>
      <c r="E1320" s="76"/>
      <c r="F1320" s="76">
        <v>35</v>
      </c>
      <c r="G1320" s="76"/>
      <c r="H1320" s="76">
        <v>39</v>
      </c>
      <c r="I1320" s="76"/>
    </row>
    <row r="1321" spans="2:9" ht="15" customHeight="1" outlineLevel="1" x14ac:dyDescent="0.2">
      <c r="B1321" s="75">
        <v>2019</v>
      </c>
      <c r="C1321" s="71"/>
      <c r="D1321" s="180">
        <v>75</v>
      </c>
      <c r="E1321" s="180"/>
      <c r="F1321" s="180">
        <v>36</v>
      </c>
      <c r="G1321" s="180"/>
      <c r="H1321" s="180">
        <v>39</v>
      </c>
      <c r="I1321" s="76"/>
    </row>
    <row r="1322" spans="2:9" ht="15" customHeight="1" outlineLevel="1" x14ac:dyDescent="0.2">
      <c r="B1322" s="75">
        <v>2018</v>
      </c>
      <c r="C1322" s="71"/>
      <c r="D1322" s="76">
        <v>72</v>
      </c>
      <c r="E1322" s="76"/>
      <c r="F1322" s="180">
        <v>34</v>
      </c>
      <c r="G1322" s="76"/>
      <c r="H1322" s="180">
        <v>38</v>
      </c>
      <c r="I1322" s="76"/>
    </row>
    <row r="1323" spans="2:9" ht="15" customHeight="1" outlineLevel="1" x14ac:dyDescent="0.2">
      <c r="B1323" s="75">
        <v>2017</v>
      </c>
      <c r="C1323" s="71"/>
      <c r="D1323" s="76">
        <v>66</v>
      </c>
      <c r="E1323" s="76" t="s">
        <v>50</v>
      </c>
      <c r="F1323" s="76">
        <v>29</v>
      </c>
      <c r="G1323" s="76" t="s">
        <v>50</v>
      </c>
      <c r="H1323" s="76">
        <v>37</v>
      </c>
      <c r="I1323" s="76" t="s">
        <v>50</v>
      </c>
    </row>
    <row r="1324" spans="2:9" ht="15" customHeight="1" outlineLevel="1" x14ac:dyDescent="0.2">
      <c r="B1324" s="44">
        <v>2016</v>
      </c>
      <c r="C1324" s="71"/>
      <c r="D1324" s="177">
        <v>76</v>
      </c>
      <c r="E1324" s="177" t="s">
        <v>50</v>
      </c>
      <c r="F1324" s="177">
        <v>35</v>
      </c>
      <c r="G1324" s="177" t="s">
        <v>50</v>
      </c>
      <c r="H1324" s="177">
        <v>41</v>
      </c>
      <c r="I1324" s="177" t="s">
        <v>50</v>
      </c>
    </row>
    <row r="1325" spans="2:9" ht="15" customHeight="1" outlineLevel="1" x14ac:dyDescent="0.2">
      <c r="B1325" s="44">
        <v>2015</v>
      </c>
      <c r="C1325" s="71"/>
      <c r="D1325" s="177">
        <v>71</v>
      </c>
      <c r="E1325" s="177" t="s">
        <v>50</v>
      </c>
      <c r="F1325" s="177">
        <v>32</v>
      </c>
      <c r="G1325" s="177" t="s">
        <v>50</v>
      </c>
      <c r="H1325" s="177">
        <v>39</v>
      </c>
      <c r="I1325" s="177" t="s">
        <v>50</v>
      </c>
    </row>
    <row r="1326" spans="2:9" ht="15" customHeight="1" outlineLevel="1" x14ac:dyDescent="0.2">
      <c r="B1326" s="228" t="s">
        <v>24</v>
      </c>
      <c r="C1326" s="71"/>
      <c r="D1326" s="76"/>
      <c r="E1326" s="76"/>
      <c r="F1326" s="76"/>
      <c r="G1326" s="76"/>
      <c r="H1326" s="76"/>
      <c r="I1326" s="76"/>
    </row>
    <row r="1327" spans="2:9" ht="15" customHeight="1" outlineLevel="1" x14ac:dyDescent="0.2">
      <c r="B1327" s="75">
        <v>2020</v>
      </c>
      <c r="C1327" s="71"/>
      <c r="D1327" s="76">
        <v>10</v>
      </c>
      <c r="E1327" s="76"/>
      <c r="F1327" s="76">
        <v>2</v>
      </c>
      <c r="G1327" s="76"/>
      <c r="H1327" s="76">
        <v>8</v>
      </c>
      <c r="I1327" s="76"/>
    </row>
    <row r="1328" spans="2:9" ht="15" customHeight="1" outlineLevel="1" x14ac:dyDescent="0.2">
      <c r="B1328" s="75">
        <v>2019</v>
      </c>
      <c r="C1328" s="71"/>
      <c r="D1328" s="180">
        <v>13</v>
      </c>
      <c r="E1328" s="180"/>
      <c r="F1328" s="180">
        <v>4</v>
      </c>
      <c r="G1328" s="180"/>
      <c r="H1328" s="180">
        <v>9</v>
      </c>
      <c r="I1328" s="76"/>
    </row>
    <row r="1329" spans="2:9" ht="15" customHeight="1" outlineLevel="1" x14ac:dyDescent="0.2">
      <c r="B1329" s="75">
        <v>2018</v>
      </c>
      <c r="C1329" s="71"/>
      <c r="D1329" s="76">
        <v>14</v>
      </c>
      <c r="E1329" s="76"/>
      <c r="F1329" s="76">
        <v>4</v>
      </c>
      <c r="G1329" s="76"/>
      <c r="H1329" s="76">
        <v>10</v>
      </c>
      <c r="I1329" s="76"/>
    </row>
    <row r="1330" spans="2:9" ht="15" customHeight="1" outlineLevel="1" x14ac:dyDescent="0.2">
      <c r="B1330" s="75">
        <v>2017</v>
      </c>
      <c r="C1330" s="71"/>
      <c r="D1330" s="76">
        <v>12</v>
      </c>
      <c r="E1330" s="76" t="s">
        <v>50</v>
      </c>
      <c r="F1330" s="76">
        <v>2</v>
      </c>
      <c r="G1330" s="76" t="s">
        <v>50</v>
      </c>
      <c r="H1330" s="76">
        <v>10</v>
      </c>
      <c r="I1330" s="76" t="s">
        <v>50</v>
      </c>
    </row>
    <row r="1331" spans="2:9" ht="15" customHeight="1" outlineLevel="1" x14ac:dyDescent="0.2">
      <c r="B1331" s="44">
        <v>2016</v>
      </c>
      <c r="C1331" s="71"/>
      <c r="D1331" s="177">
        <v>12</v>
      </c>
      <c r="E1331" s="177" t="s">
        <v>50</v>
      </c>
      <c r="F1331" s="177">
        <v>2</v>
      </c>
      <c r="G1331" s="177" t="s">
        <v>50</v>
      </c>
      <c r="H1331" s="177">
        <v>10</v>
      </c>
      <c r="I1331" s="177" t="s">
        <v>50</v>
      </c>
    </row>
    <row r="1332" spans="2:9" ht="15" customHeight="1" outlineLevel="1" x14ac:dyDescent="0.2">
      <c r="B1332" s="44">
        <v>2015</v>
      </c>
      <c r="C1332" s="71"/>
      <c r="D1332" s="177">
        <v>14</v>
      </c>
      <c r="E1332" s="177" t="s">
        <v>50</v>
      </c>
      <c r="F1332" s="177">
        <v>3</v>
      </c>
      <c r="G1332" s="177" t="s">
        <v>50</v>
      </c>
      <c r="H1332" s="177">
        <v>11</v>
      </c>
      <c r="I1332" s="177" t="s">
        <v>50</v>
      </c>
    </row>
    <row r="1333" spans="2:9" ht="15" customHeight="1" outlineLevel="1" x14ac:dyDescent="0.2">
      <c r="B1333" s="228" t="s">
        <v>25</v>
      </c>
      <c r="C1333" s="71"/>
      <c r="D1333" s="76"/>
      <c r="E1333" s="76"/>
      <c r="F1333" s="76"/>
      <c r="G1333" s="76"/>
      <c r="H1333" s="76"/>
      <c r="I1333" s="76"/>
    </row>
    <row r="1334" spans="2:9" ht="15" customHeight="1" outlineLevel="1" x14ac:dyDescent="0.2">
      <c r="B1334" s="75">
        <v>2020</v>
      </c>
      <c r="C1334" s="71"/>
      <c r="D1334" s="76">
        <v>151</v>
      </c>
      <c r="E1334" s="76"/>
      <c r="F1334" s="76">
        <v>105</v>
      </c>
      <c r="G1334" s="76"/>
      <c r="H1334" s="76">
        <v>46</v>
      </c>
      <c r="I1334" s="76"/>
    </row>
    <row r="1335" spans="2:9" ht="15" customHeight="1" outlineLevel="1" x14ac:dyDescent="0.2">
      <c r="B1335" s="75">
        <v>2019</v>
      </c>
      <c r="C1335" s="71"/>
      <c r="D1335" s="180">
        <v>141</v>
      </c>
      <c r="E1335" s="180"/>
      <c r="F1335" s="180">
        <v>99</v>
      </c>
      <c r="G1335" s="180"/>
      <c r="H1335" s="180">
        <v>42</v>
      </c>
      <c r="I1335" s="76"/>
    </row>
    <row r="1336" spans="2:9" ht="15" customHeight="1" outlineLevel="1" x14ac:dyDescent="0.2">
      <c r="B1336" s="75">
        <v>2018</v>
      </c>
      <c r="C1336" s="71"/>
      <c r="D1336" s="76">
        <v>127</v>
      </c>
      <c r="E1336" s="76"/>
      <c r="F1336" s="180">
        <v>89</v>
      </c>
      <c r="G1336" s="76"/>
      <c r="H1336" s="180">
        <v>38</v>
      </c>
      <c r="I1336" s="76"/>
    </row>
    <row r="1337" spans="2:9" ht="15" customHeight="1" outlineLevel="1" x14ac:dyDescent="0.2">
      <c r="B1337" s="75">
        <v>2017</v>
      </c>
      <c r="C1337" s="71"/>
      <c r="D1337" s="76">
        <v>110</v>
      </c>
      <c r="E1337" s="76" t="s">
        <v>50</v>
      </c>
      <c r="F1337" s="76">
        <v>78</v>
      </c>
      <c r="G1337" s="76" t="s">
        <v>50</v>
      </c>
      <c r="H1337" s="76">
        <v>32</v>
      </c>
      <c r="I1337" s="76" t="s">
        <v>50</v>
      </c>
    </row>
    <row r="1338" spans="2:9" ht="15" customHeight="1" outlineLevel="1" x14ac:dyDescent="0.2">
      <c r="B1338" s="44">
        <v>2016</v>
      </c>
      <c r="C1338" s="71"/>
      <c r="D1338" s="177">
        <v>91</v>
      </c>
      <c r="E1338" s="177" t="s">
        <v>50</v>
      </c>
      <c r="F1338" s="177">
        <v>63</v>
      </c>
      <c r="G1338" s="177" t="s">
        <v>50</v>
      </c>
      <c r="H1338" s="177">
        <v>28</v>
      </c>
      <c r="I1338" s="177" t="s">
        <v>50</v>
      </c>
    </row>
    <row r="1339" spans="2:9" ht="15" customHeight="1" outlineLevel="1" x14ac:dyDescent="0.2">
      <c r="B1339" s="44">
        <v>2015</v>
      </c>
      <c r="C1339" s="71"/>
      <c r="D1339" s="177">
        <v>75</v>
      </c>
      <c r="E1339" s="177" t="s">
        <v>50</v>
      </c>
      <c r="F1339" s="177">
        <v>48</v>
      </c>
      <c r="G1339" s="177" t="s">
        <v>50</v>
      </c>
      <c r="H1339" s="177">
        <v>27</v>
      </c>
      <c r="I1339" s="177" t="s">
        <v>50</v>
      </c>
    </row>
    <row r="1340" spans="2:9" ht="15" customHeight="1" outlineLevel="1" x14ac:dyDescent="0.2">
      <c r="B1340" s="228" t="s">
        <v>26</v>
      </c>
      <c r="C1340" s="71"/>
      <c r="D1340" s="76"/>
      <c r="E1340" s="76"/>
      <c r="F1340" s="76"/>
      <c r="G1340" s="76"/>
      <c r="H1340" s="76"/>
      <c r="I1340" s="76"/>
    </row>
    <row r="1341" spans="2:9" ht="15" customHeight="1" outlineLevel="1" x14ac:dyDescent="0.2">
      <c r="B1341" s="75">
        <v>2020</v>
      </c>
      <c r="C1341" s="71"/>
      <c r="D1341" s="76">
        <v>1</v>
      </c>
      <c r="E1341" s="76"/>
      <c r="F1341" s="76">
        <v>0</v>
      </c>
      <c r="G1341" s="76"/>
      <c r="H1341" s="76">
        <v>1</v>
      </c>
      <c r="I1341" s="76"/>
    </row>
    <row r="1342" spans="2:9" ht="15" customHeight="1" outlineLevel="1" x14ac:dyDescent="0.2">
      <c r="B1342" s="75">
        <v>2019</v>
      </c>
      <c r="C1342" s="71"/>
      <c r="D1342" s="180">
        <v>1</v>
      </c>
      <c r="E1342" s="180"/>
      <c r="F1342" s="76">
        <v>0</v>
      </c>
      <c r="G1342" s="180"/>
      <c r="H1342" s="180">
        <v>1</v>
      </c>
      <c r="I1342" s="76"/>
    </row>
    <row r="1343" spans="2:9" ht="15" customHeight="1" outlineLevel="1" x14ac:dyDescent="0.2">
      <c r="B1343" s="75">
        <v>2018</v>
      </c>
      <c r="C1343" s="71"/>
      <c r="D1343" s="76">
        <v>1</v>
      </c>
      <c r="E1343" s="76"/>
      <c r="F1343" s="76">
        <v>0</v>
      </c>
      <c r="G1343" s="76"/>
      <c r="H1343" s="76">
        <v>1</v>
      </c>
      <c r="I1343" s="76"/>
    </row>
    <row r="1344" spans="2:9" ht="15" customHeight="1" outlineLevel="1" x14ac:dyDescent="0.2">
      <c r="B1344" s="75">
        <v>2017</v>
      </c>
      <c r="C1344" s="71"/>
      <c r="D1344" s="76">
        <v>1</v>
      </c>
      <c r="E1344" s="76" t="s">
        <v>50</v>
      </c>
      <c r="F1344" s="76">
        <v>1</v>
      </c>
      <c r="G1344" s="76" t="s">
        <v>50</v>
      </c>
      <c r="H1344" s="76">
        <v>0</v>
      </c>
      <c r="I1344" s="76" t="s">
        <v>50</v>
      </c>
    </row>
    <row r="1345" spans="2:9" ht="15" customHeight="1" outlineLevel="1" x14ac:dyDescent="0.2">
      <c r="B1345" s="44">
        <v>2016</v>
      </c>
      <c r="C1345" s="71"/>
      <c r="D1345" s="177">
        <v>2</v>
      </c>
      <c r="E1345" s="177" t="s">
        <v>50</v>
      </c>
      <c r="F1345" s="76">
        <v>2</v>
      </c>
      <c r="G1345" s="177" t="s">
        <v>50</v>
      </c>
      <c r="H1345" s="76">
        <v>0</v>
      </c>
      <c r="I1345" s="177" t="s">
        <v>50</v>
      </c>
    </row>
    <row r="1346" spans="2:9" ht="15" customHeight="1" outlineLevel="1" x14ac:dyDescent="0.2">
      <c r="B1346" s="44">
        <v>2015</v>
      </c>
      <c r="C1346" s="71"/>
      <c r="D1346" s="177">
        <v>2</v>
      </c>
      <c r="E1346" s="177" t="s">
        <v>50</v>
      </c>
      <c r="F1346" s="76">
        <v>2</v>
      </c>
      <c r="G1346" s="177" t="s">
        <v>50</v>
      </c>
      <c r="H1346" s="76">
        <v>0</v>
      </c>
      <c r="I1346" s="177" t="s">
        <v>50</v>
      </c>
    </row>
    <row r="1347" spans="2:9" ht="15" customHeight="1" outlineLevel="1" x14ac:dyDescent="0.2">
      <c r="B1347" s="228" t="s">
        <v>27</v>
      </c>
      <c r="C1347" s="71"/>
      <c r="D1347" s="76"/>
      <c r="E1347" s="76"/>
      <c r="F1347" s="180"/>
      <c r="G1347" s="76"/>
      <c r="H1347" s="180"/>
      <c r="I1347" s="76"/>
    </row>
    <row r="1348" spans="2:9" ht="15" customHeight="1" outlineLevel="1" x14ac:dyDescent="0.2">
      <c r="B1348" s="75">
        <v>2020</v>
      </c>
      <c r="C1348" s="71"/>
      <c r="D1348" s="76">
        <v>6</v>
      </c>
      <c r="E1348" s="76"/>
      <c r="F1348" s="76">
        <v>4</v>
      </c>
      <c r="G1348" s="76"/>
      <c r="H1348" s="76">
        <v>2</v>
      </c>
      <c r="I1348" s="76"/>
    </row>
    <row r="1349" spans="2:9" ht="15" customHeight="1" outlineLevel="1" x14ac:dyDescent="0.2">
      <c r="B1349" s="75">
        <v>2019</v>
      </c>
      <c r="C1349" s="71"/>
      <c r="D1349" s="180">
        <v>8</v>
      </c>
      <c r="E1349" s="180"/>
      <c r="F1349" s="180">
        <v>5</v>
      </c>
      <c r="G1349" s="180"/>
      <c r="H1349" s="180">
        <v>3</v>
      </c>
      <c r="I1349" s="76"/>
    </row>
    <row r="1350" spans="2:9" ht="15" customHeight="1" outlineLevel="1" x14ac:dyDescent="0.2">
      <c r="B1350" s="75">
        <v>2018</v>
      </c>
      <c r="C1350" s="71"/>
      <c r="D1350" s="76">
        <v>7</v>
      </c>
      <c r="E1350" s="76"/>
      <c r="F1350" s="180">
        <v>4</v>
      </c>
      <c r="G1350" s="76"/>
      <c r="H1350" s="180">
        <v>3</v>
      </c>
      <c r="I1350" s="76"/>
    </row>
    <row r="1351" spans="2:9" ht="15" customHeight="1" outlineLevel="1" x14ac:dyDescent="0.2">
      <c r="B1351" s="75">
        <v>2017</v>
      </c>
      <c r="C1351" s="71"/>
      <c r="D1351" s="76">
        <v>7</v>
      </c>
      <c r="E1351" s="76" t="s">
        <v>50</v>
      </c>
      <c r="F1351" s="76">
        <v>4</v>
      </c>
      <c r="G1351" s="76" t="s">
        <v>50</v>
      </c>
      <c r="H1351" s="76">
        <v>3</v>
      </c>
      <c r="I1351" s="76" t="s">
        <v>50</v>
      </c>
    </row>
    <row r="1352" spans="2:9" ht="15" customHeight="1" outlineLevel="1" x14ac:dyDescent="0.2">
      <c r="B1352" s="44">
        <v>2016</v>
      </c>
      <c r="C1352" s="71"/>
      <c r="D1352" s="177">
        <v>7</v>
      </c>
      <c r="E1352" s="177" t="s">
        <v>50</v>
      </c>
      <c r="F1352" s="177">
        <v>4</v>
      </c>
      <c r="G1352" s="177" t="s">
        <v>50</v>
      </c>
      <c r="H1352" s="177">
        <v>3</v>
      </c>
      <c r="I1352" s="177" t="s">
        <v>50</v>
      </c>
    </row>
    <row r="1353" spans="2:9" ht="15" customHeight="1" outlineLevel="1" x14ac:dyDescent="0.2">
      <c r="B1353" s="44">
        <v>2015</v>
      </c>
      <c r="C1353" s="71"/>
      <c r="D1353" s="177">
        <v>7</v>
      </c>
      <c r="E1353" s="177" t="s">
        <v>50</v>
      </c>
      <c r="F1353" s="177">
        <v>3</v>
      </c>
      <c r="G1353" s="177" t="s">
        <v>50</v>
      </c>
      <c r="H1353" s="177">
        <v>4</v>
      </c>
      <c r="I1353" s="177" t="s">
        <v>50</v>
      </c>
    </row>
    <row r="1354" spans="2:9" ht="15" customHeight="1" outlineLevel="1" x14ac:dyDescent="0.2">
      <c r="B1354" s="228" t="s">
        <v>28</v>
      </c>
      <c r="C1354" s="71"/>
      <c r="D1354" s="76"/>
      <c r="E1354" s="76"/>
      <c r="F1354" s="76"/>
      <c r="G1354" s="76"/>
      <c r="H1354" s="76"/>
      <c r="I1354" s="76"/>
    </row>
    <row r="1355" spans="2:9" ht="15" customHeight="1" outlineLevel="1" x14ac:dyDescent="0.2">
      <c r="B1355" s="75">
        <v>2020</v>
      </c>
      <c r="C1355" s="71"/>
      <c r="D1355" s="76">
        <v>32</v>
      </c>
      <c r="E1355" s="76"/>
      <c r="F1355" s="76">
        <v>23</v>
      </c>
      <c r="G1355" s="76"/>
      <c r="H1355" s="76">
        <v>9</v>
      </c>
      <c r="I1355" s="76"/>
    </row>
    <row r="1356" spans="2:9" ht="15" customHeight="1" outlineLevel="1" x14ac:dyDescent="0.2">
      <c r="B1356" s="75">
        <v>2019</v>
      </c>
      <c r="C1356" s="71"/>
      <c r="D1356" s="180">
        <v>29</v>
      </c>
      <c r="E1356" s="180"/>
      <c r="F1356" s="180">
        <v>21</v>
      </c>
      <c r="G1356" s="180"/>
      <c r="H1356" s="180">
        <v>8</v>
      </c>
      <c r="I1356" s="76"/>
    </row>
    <row r="1357" spans="2:9" ht="15" customHeight="1" outlineLevel="1" x14ac:dyDescent="0.2">
      <c r="B1357" s="75">
        <v>2018</v>
      </c>
      <c r="C1357" s="71"/>
      <c r="D1357" s="76">
        <v>25</v>
      </c>
      <c r="E1357" s="76"/>
      <c r="F1357" s="180">
        <v>19</v>
      </c>
      <c r="G1357" s="76"/>
      <c r="H1357" s="180">
        <v>6</v>
      </c>
      <c r="I1357" s="76"/>
    </row>
    <row r="1358" spans="2:9" ht="15" customHeight="1" outlineLevel="1" x14ac:dyDescent="0.2">
      <c r="B1358" s="75">
        <v>2017</v>
      </c>
      <c r="C1358" s="71"/>
      <c r="D1358" s="76">
        <v>26</v>
      </c>
      <c r="E1358" s="76" t="s">
        <v>50</v>
      </c>
      <c r="F1358" s="76">
        <v>21</v>
      </c>
      <c r="G1358" s="76" t="s">
        <v>50</v>
      </c>
      <c r="H1358" s="76">
        <v>5</v>
      </c>
      <c r="I1358" s="76" t="s">
        <v>50</v>
      </c>
    </row>
    <row r="1359" spans="2:9" ht="15" customHeight="1" outlineLevel="1" x14ac:dyDescent="0.2">
      <c r="B1359" s="44">
        <v>2016</v>
      </c>
      <c r="C1359" s="71"/>
      <c r="D1359" s="177">
        <v>19</v>
      </c>
      <c r="E1359" s="177" t="s">
        <v>50</v>
      </c>
      <c r="F1359" s="177">
        <v>15</v>
      </c>
      <c r="G1359" s="177" t="s">
        <v>50</v>
      </c>
      <c r="H1359" s="177">
        <v>4</v>
      </c>
      <c r="I1359" s="177" t="s">
        <v>50</v>
      </c>
    </row>
    <row r="1360" spans="2:9" ht="15" customHeight="1" outlineLevel="1" x14ac:dyDescent="0.2">
      <c r="B1360" s="44">
        <v>2015</v>
      </c>
      <c r="C1360" s="71"/>
      <c r="D1360" s="177">
        <v>21</v>
      </c>
      <c r="E1360" s="177" t="s">
        <v>50</v>
      </c>
      <c r="F1360" s="177">
        <v>18</v>
      </c>
      <c r="G1360" s="177" t="s">
        <v>50</v>
      </c>
      <c r="H1360" s="177">
        <v>3</v>
      </c>
      <c r="I1360" s="177" t="s">
        <v>50</v>
      </c>
    </row>
    <row r="1361" spans="2:9" ht="15" customHeight="1" outlineLevel="1" x14ac:dyDescent="0.2">
      <c r="B1361" s="228" t="s">
        <v>29</v>
      </c>
      <c r="C1361" s="71"/>
      <c r="D1361" s="76"/>
      <c r="E1361" s="76"/>
      <c r="F1361" s="76"/>
      <c r="G1361" s="76"/>
      <c r="H1361" s="76"/>
      <c r="I1361" s="76"/>
    </row>
    <row r="1362" spans="2:9" ht="15" customHeight="1" outlineLevel="1" x14ac:dyDescent="0.2">
      <c r="B1362" s="75">
        <v>2020</v>
      </c>
      <c r="C1362" s="71"/>
      <c r="D1362" s="76">
        <v>34</v>
      </c>
      <c r="E1362" s="76"/>
      <c r="F1362" s="76">
        <v>28</v>
      </c>
      <c r="G1362" s="76"/>
      <c r="H1362" s="76">
        <v>6</v>
      </c>
      <c r="I1362" s="76"/>
    </row>
    <row r="1363" spans="2:9" ht="15" customHeight="1" outlineLevel="1" x14ac:dyDescent="0.2">
      <c r="B1363" s="75">
        <v>2019</v>
      </c>
      <c r="C1363" s="71"/>
      <c r="D1363" s="76">
        <v>39</v>
      </c>
      <c r="E1363" s="76"/>
      <c r="F1363" s="76">
        <v>33</v>
      </c>
      <c r="G1363" s="76"/>
      <c r="H1363" s="76">
        <v>6</v>
      </c>
      <c r="I1363" s="76"/>
    </row>
    <row r="1364" spans="2:9" ht="15" customHeight="1" outlineLevel="1" x14ac:dyDescent="0.2">
      <c r="B1364" s="75">
        <v>2018</v>
      </c>
      <c r="C1364" s="71"/>
      <c r="D1364" s="76">
        <v>42</v>
      </c>
      <c r="E1364" s="76"/>
      <c r="F1364" s="180">
        <v>37</v>
      </c>
      <c r="G1364" s="76"/>
      <c r="H1364" s="180">
        <v>5</v>
      </c>
      <c r="I1364" s="76"/>
    </row>
    <row r="1365" spans="2:9" ht="15" customHeight="1" outlineLevel="1" x14ac:dyDescent="0.2">
      <c r="B1365" s="75">
        <v>2017</v>
      </c>
      <c r="C1365" s="71"/>
      <c r="D1365" s="76">
        <v>34</v>
      </c>
      <c r="E1365" s="76" t="s">
        <v>50</v>
      </c>
      <c r="F1365" s="76">
        <v>29</v>
      </c>
      <c r="G1365" s="76" t="s">
        <v>50</v>
      </c>
      <c r="H1365" s="76">
        <v>5</v>
      </c>
      <c r="I1365" s="76" t="s">
        <v>50</v>
      </c>
    </row>
    <row r="1366" spans="2:9" ht="15" customHeight="1" outlineLevel="1" x14ac:dyDescent="0.2">
      <c r="B1366" s="44">
        <v>2016</v>
      </c>
      <c r="C1366" s="71"/>
      <c r="D1366" s="177">
        <v>30</v>
      </c>
      <c r="E1366" s="177" t="s">
        <v>50</v>
      </c>
      <c r="F1366" s="177">
        <v>26</v>
      </c>
      <c r="G1366" s="177" t="s">
        <v>50</v>
      </c>
      <c r="H1366" s="177">
        <v>4</v>
      </c>
      <c r="I1366" s="177" t="s">
        <v>50</v>
      </c>
    </row>
    <row r="1367" spans="2:9" ht="15" customHeight="1" outlineLevel="1" x14ac:dyDescent="0.2">
      <c r="B1367" s="44">
        <v>2015</v>
      </c>
      <c r="C1367" s="71"/>
      <c r="D1367" s="177">
        <v>39</v>
      </c>
      <c r="E1367" s="177" t="s">
        <v>50</v>
      </c>
      <c r="F1367" s="177">
        <v>33</v>
      </c>
      <c r="G1367" s="177" t="s">
        <v>50</v>
      </c>
      <c r="H1367" s="177">
        <v>6</v>
      </c>
      <c r="I1367" s="177" t="s">
        <v>50</v>
      </c>
    </row>
    <row r="1368" spans="2:9" ht="15" customHeight="1" outlineLevel="1" x14ac:dyDescent="0.2">
      <c r="B1368" s="228" t="s">
        <v>30</v>
      </c>
      <c r="C1368" s="71"/>
      <c r="D1368" s="76"/>
      <c r="E1368" s="76"/>
      <c r="F1368" s="76"/>
      <c r="G1368" s="76"/>
      <c r="H1368" s="76"/>
      <c r="I1368" s="76"/>
    </row>
    <row r="1369" spans="2:9" ht="15" customHeight="1" outlineLevel="1" x14ac:dyDescent="0.2">
      <c r="B1369" s="75">
        <v>2020</v>
      </c>
      <c r="C1369" s="71"/>
      <c r="D1369" s="76">
        <v>7</v>
      </c>
      <c r="E1369" s="76"/>
      <c r="F1369" s="76">
        <v>6</v>
      </c>
      <c r="G1369" s="76"/>
      <c r="H1369" s="76">
        <v>1</v>
      </c>
      <c r="I1369" s="76"/>
    </row>
    <row r="1370" spans="2:9" ht="15" customHeight="1" outlineLevel="1" x14ac:dyDescent="0.2">
      <c r="B1370" s="75">
        <v>2019</v>
      </c>
      <c r="C1370" s="71"/>
      <c r="D1370" s="180">
        <v>7</v>
      </c>
      <c r="E1370" s="180"/>
      <c r="F1370" s="180">
        <v>5</v>
      </c>
      <c r="G1370" s="180"/>
      <c r="H1370" s="180">
        <v>2</v>
      </c>
      <c r="I1370" s="76"/>
    </row>
    <row r="1371" spans="2:9" ht="15" customHeight="1" outlineLevel="1" x14ac:dyDescent="0.2">
      <c r="B1371" s="75">
        <v>2018</v>
      </c>
      <c r="C1371" s="71"/>
      <c r="D1371" s="76">
        <v>8</v>
      </c>
      <c r="E1371" s="76"/>
      <c r="F1371" s="180">
        <v>6</v>
      </c>
      <c r="G1371" s="76"/>
      <c r="H1371" s="180">
        <v>2</v>
      </c>
      <c r="I1371" s="76"/>
    </row>
    <row r="1372" spans="2:9" ht="15" customHeight="1" outlineLevel="1" x14ac:dyDescent="0.2">
      <c r="B1372" s="75">
        <v>2017</v>
      </c>
      <c r="C1372" s="71"/>
      <c r="D1372" s="76">
        <v>7</v>
      </c>
      <c r="E1372" s="76" t="s">
        <v>50</v>
      </c>
      <c r="F1372" s="76">
        <v>5</v>
      </c>
      <c r="G1372" s="76" t="s">
        <v>50</v>
      </c>
      <c r="H1372" s="76">
        <v>2</v>
      </c>
      <c r="I1372" s="76" t="s">
        <v>50</v>
      </c>
    </row>
    <row r="1373" spans="2:9" ht="15" customHeight="1" outlineLevel="1" x14ac:dyDescent="0.2">
      <c r="B1373" s="44">
        <v>2016</v>
      </c>
      <c r="C1373" s="71"/>
      <c r="D1373" s="177">
        <v>6</v>
      </c>
      <c r="E1373" s="177" t="s">
        <v>50</v>
      </c>
      <c r="F1373" s="177">
        <v>4</v>
      </c>
      <c r="G1373" s="177" t="s">
        <v>50</v>
      </c>
      <c r="H1373" s="177">
        <v>2</v>
      </c>
      <c r="I1373" s="177" t="s">
        <v>50</v>
      </c>
    </row>
    <row r="1374" spans="2:9" ht="15" customHeight="1" outlineLevel="1" x14ac:dyDescent="0.2">
      <c r="B1374" s="44">
        <v>2015</v>
      </c>
      <c r="C1374" s="71"/>
      <c r="D1374" s="177">
        <v>10</v>
      </c>
      <c r="E1374" s="177" t="s">
        <v>50</v>
      </c>
      <c r="F1374" s="177">
        <v>8</v>
      </c>
      <c r="G1374" s="177" t="s">
        <v>50</v>
      </c>
      <c r="H1374" s="177">
        <v>2</v>
      </c>
      <c r="I1374" s="177" t="s">
        <v>50</v>
      </c>
    </row>
    <row r="1375" spans="2:9" ht="15" customHeight="1" outlineLevel="1" x14ac:dyDescent="0.2">
      <c r="B1375" s="228" t="s">
        <v>31</v>
      </c>
      <c r="C1375" s="71"/>
      <c r="D1375" s="76"/>
      <c r="E1375" s="76"/>
      <c r="F1375" s="76"/>
      <c r="G1375" s="76"/>
      <c r="H1375" s="76"/>
      <c r="I1375" s="76"/>
    </row>
    <row r="1376" spans="2:9" ht="15" customHeight="1" outlineLevel="1" x14ac:dyDescent="0.2">
      <c r="B1376" s="75">
        <v>2020</v>
      </c>
      <c r="C1376" s="71"/>
      <c r="D1376" s="76">
        <v>22</v>
      </c>
      <c r="E1376" s="76"/>
      <c r="F1376" s="76">
        <v>20</v>
      </c>
      <c r="G1376" s="76"/>
      <c r="H1376" s="76">
        <v>2</v>
      </c>
      <c r="I1376" s="76"/>
    </row>
    <row r="1377" spans="2:9" ht="15" customHeight="1" outlineLevel="1" x14ac:dyDescent="0.2">
      <c r="B1377" s="75">
        <v>2019</v>
      </c>
      <c r="C1377" s="71"/>
      <c r="D1377" s="180">
        <v>24</v>
      </c>
      <c r="E1377" s="180"/>
      <c r="F1377" s="180">
        <v>23</v>
      </c>
      <c r="G1377" s="180"/>
      <c r="H1377" s="180">
        <v>1</v>
      </c>
      <c r="I1377" s="76"/>
    </row>
    <row r="1378" spans="2:9" ht="15" customHeight="1" outlineLevel="1" x14ac:dyDescent="0.2">
      <c r="B1378" s="75">
        <v>2018</v>
      </c>
      <c r="C1378" s="71"/>
      <c r="D1378" s="76">
        <v>19</v>
      </c>
      <c r="E1378" s="76"/>
      <c r="F1378" s="180">
        <v>18</v>
      </c>
      <c r="G1378" s="76"/>
      <c r="H1378" s="180">
        <v>1</v>
      </c>
      <c r="I1378" s="76"/>
    </row>
    <row r="1379" spans="2:9" ht="15" customHeight="1" outlineLevel="1" x14ac:dyDescent="0.2">
      <c r="B1379" s="75">
        <v>2017</v>
      </c>
      <c r="C1379" s="71"/>
      <c r="D1379" s="76">
        <v>21</v>
      </c>
      <c r="E1379" s="76" t="s">
        <v>50</v>
      </c>
      <c r="F1379" s="76">
        <v>21</v>
      </c>
      <c r="G1379" s="76" t="s">
        <v>50</v>
      </c>
      <c r="H1379" s="76">
        <v>0</v>
      </c>
      <c r="I1379" s="76" t="s">
        <v>50</v>
      </c>
    </row>
    <row r="1380" spans="2:9" ht="15" customHeight="1" outlineLevel="1" x14ac:dyDescent="0.2">
      <c r="B1380" s="44">
        <v>2016</v>
      </c>
      <c r="C1380" s="71"/>
      <c r="D1380" s="177">
        <v>21</v>
      </c>
      <c r="E1380" s="177" t="s">
        <v>50</v>
      </c>
      <c r="F1380" s="177">
        <v>21</v>
      </c>
      <c r="G1380" s="177" t="s">
        <v>50</v>
      </c>
      <c r="H1380" s="76">
        <v>0</v>
      </c>
      <c r="I1380" s="177" t="s">
        <v>50</v>
      </c>
    </row>
    <row r="1381" spans="2:9" ht="15" customHeight="1" outlineLevel="1" x14ac:dyDescent="0.2">
      <c r="B1381" s="44">
        <v>2015</v>
      </c>
      <c r="C1381" s="71"/>
      <c r="D1381" s="177">
        <v>14</v>
      </c>
      <c r="E1381" s="177" t="s">
        <v>50</v>
      </c>
      <c r="F1381" s="177">
        <v>14</v>
      </c>
      <c r="G1381" s="177" t="s">
        <v>50</v>
      </c>
      <c r="H1381" s="76">
        <v>0</v>
      </c>
      <c r="I1381" s="177" t="s">
        <v>50</v>
      </c>
    </row>
    <row r="1382" spans="2:9" ht="15" customHeight="1" outlineLevel="1" x14ac:dyDescent="0.2">
      <c r="B1382" s="228" t="s">
        <v>32</v>
      </c>
      <c r="C1382" s="71"/>
      <c r="D1382" s="76"/>
      <c r="E1382" s="76"/>
      <c r="F1382" s="76"/>
      <c r="G1382" s="76"/>
      <c r="H1382" s="76"/>
      <c r="I1382" s="76"/>
    </row>
    <row r="1383" spans="2:9" ht="15" customHeight="1" outlineLevel="1" x14ac:dyDescent="0.2">
      <c r="B1383" s="75">
        <v>2020</v>
      </c>
      <c r="C1383" s="71"/>
      <c r="D1383" s="76">
        <v>11</v>
      </c>
      <c r="E1383" s="76"/>
      <c r="F1383" s="76">
        <v>7</v>
      </c>
      <c r="G1383" s="76"/>
      <c r="H1383" s="76">
        <v>4</v>
      </c>
      <c r="I1383" s="76"/>
    </row>
    <row r="1384" spans="2:9" ht="15" customHeight="1" outlineLevel="1" x14ac:dyDescent="0.2">
      <c r="B1384" s="75">
        <v>2019</v>
      </c>
      <c r="C1384" s="71"/>
      <c r="D1384" s="180">
        <v>12</v>
      </c>
      <c r="E1384" s="180"/>
      <c r="F1384" s="180">
        <v>8</v>
      </c>
      <c r="G1384" s="180"/>
      <c r="H1384" s="180">
        <v>4</v>
      </c>
      <c r="I1384" s="76"/>
    </row>
    <row r="1385" spans="2:9" ht="15" customHeight="1" outlineLevel="1" x14ac:dyDescent="0.2">
      <c r="B1385" s="75">
        <v>2018</v>
      </c>
      <c r="C1385" s="71"/>
      <c r="D1385" s="76">
        <v>9</v>
      </c>
      <c r="E1385" s="76"/>
      <c r="F1385" s="180">
        <v>6</v>
      </c>
      <c r="G1385" s="76"/>
      <c r="H1385" s="180">
        <v>3</v>
      </c>
      <c r="I1385" s="76"/>
    </row>
    <row r="1386" spans="2:9" ht="15" customHeight="1" outlineLevel="1" x14ac:dyDescent="0.2">
      <c r="B1386" s="75">
        <v>2017</v>
      </c>
      <c r="C1386" s="71"/>
      <c r="D1386" s="76">
        <v>6</v>
      </c>
      <c r="E1386" s="76" t="s">
        <v>50</v>
      </c>
      <c r="F1386" s="76">
        <v>5</v>
      </c>
      <c r="G1386" s="76" t="s">
        <v>50</v>
      </c>
      <c r="H1386" s="76">
        <v>1</v>
      </c>
      <c r="I1386" s="76" t="s">
        <v>50</v>
      </c>
    </row>
    <row r="1387" spans="2:9" ht="15" customHeight="1" outlineLevel="1" x14ac:dyDescent="0.2">
      <c r="B1387" s="44">
        <v>2016</v>
      </c>
      <c r="C1387" s="71"/>
      <c r="D1387" s="177">
        <v>11</v>
      </c>
      <c r="E1387" s="177" t="s">
        <v>50</v>
      </c>
      <c r="F1387" s="177">
        <v>8</v>
      </c>
      <c r="G1387" s="177" t="s">
        <v>50</v>
      </c>
      <c r="H1387" s="177">
        <v>3</v>
      </c>
      <c r="I1387" s="177" t="s">
        <v>50</v>
      </c>
    </row>
    <row r="1388" spans="2:9" ht="15" customHeight="1" outlineLevel="1" x14ac:dyDescent="0.2">
      <c r="B1388" s="44">
        <v>2015</v>
      </c>
      <c r="C1388" s="71"/>
      <c r="D1388" s="177">
        <v>7</v>
      </c>
      <c r="E1388" s="177" t="s">
        <v>50</v>
      </c>
      <c r="F1388" s="76">
        <v>5</v>
      </c>
      <c r="G1388" s="177" t="s">
        <v>50</v>
      </c>
      <c r="H1388" s="76">
        <v>2</v>
      </c>
      <c r="I1388" s="177" t="s">
        <v>50</v>
      </c>
    </row>
    <row r="1389" spans="2:9" ht="15" customHeight="1" outlineLevel="1" x14ac:dyDescent="0.2">
      <c r="B1389" s="228" t="s">
        <v>33</v>
      </c>
      <c r="C1389" s="71"/>
      <c r="D1389" s="76"/>
      <c r="E1389" s="76"/>
      <c r="F1389" s="76"/>
      <c r="G1389" s="76"/>
      <c r="H1389" s="76"/>
      <c r="I1389" s="76"/>
    </row>
    <row r="1390" spans="2:9" ht="15" customHeight="1" outlineLevel="1" x14ac:dyDescent="0.2">
      <c r="B1390" s="75">
        <v>2020</v>
      </c>
      <c r="C1390" s="71"/>
      <c r="D1390" s="76">
        <v>15</v>
      </c>
      <c r="E1390" s="76"/>
      <c r="F1390" s="76">
        <v>15</v>
      </c>
      <c r="G1390" s="76"/>
      <c r="H1390" s="76">
        <v>0</v>
      </c>
      <c r="I1390" s="76"/>
    </row>
    <row r="1391" spans="2:9" ht="15" customHeight="1" outlineLevel="1" x14ac:dyDescent="0.2">
      <c r="B1391" s="75">
        <v>2019</v>
      </c>
      <c r="C1391" s="71"/>
      <c r="D1391" s="180">
        <v>17</v>
      </c>
      <c r="E1391" s="180"/>
      <c r="F1391" s="180">
        <v>17</v>
      </c>
      <c r="G1391" s="180"/>
      <c r="H1391" s="76">
        <v>0</v>
      </c>
      <c r="I1391" s="76"/>
    </row>
    <row r="1392" spans="2:9" ht="15" customHeight="1" outlineLevel="1" x14ac:dyDescent="0.2">
      <c r="B1392" s="75">
        <v>2018</v>
      </c>
      <c r="C1392" s="71"/>
      <c r="D1392" s="76">
        <v>17</v>
      </c>
      <c r="E1392" s="76"/>
      <c r="F1392" s="180">
        <v>17</v>
      </c>
      <c r="G1392" s="76"/>
      <c r="H1392" s="76">
        <v>0</v>
      </c>
      <c r="I1392" s="76"/>
    </row>
    <row r="1393" spans="1:9" ht="15" customHeight="1" outlineLevel="1" x14ac:dyDescent="0.2">
      <c r="B1393" s="75">
        <v>2017</v>
      </c>
      <c r="C1393" s="71"/>
      <c r="D1393" s="76">
        <v>15</v>
      </c>
      <c r="E1393" s="76" t="s">
        <v>50</v>
      </c>
      <c r="F1393" s="76">
        <v>15</v>
      </c>
      <c r="G1393" s="76" t="s">
        <v>50</v>
      </c>
      <c r="H1393" s="76">
        <v>0</v>
      </c>
      <c r="I1393" s="76" t="s">
        <v>50</v>
      </c>
    </row>
    <row r="1394" spans="1:9" ht="15" customHeight="1" outlineLevel="1" x14ac:dyDescent="0.2">
      <c r="B1394" s="44">
        <v>2016</v>
      </c>
      <c r="C1394" s="71"/>
      <c r="D1394" s="177">
        <v>13</v>
      </c>
      <c r="E1394" s="177" t="s">
        <v>50</v>
      </c>
      <c r="F1394" s="177">
        <v>13</v>
      </c>
      <c r="G1394" s="177" t="s">
        <v>50</v>
      </c>
      <c r="H1394" s="76">
        <v>0</v>
      </c>
      <c r="I1394" s="177" t="s">
        <v>50</v>
      </c>
    </row>
    <row r="1395" spans="1:9" ht="15" customHeight="1" outlineLevel="1" x14ac:dyDescent="0.2">
      <c r="B1395" s="44">
        <v>2015</v>
      </c>
      <c r="C1395" s="71"/>
      <c r="D1395" s="177">
        <v>11</v>
      </c>
      <c r="E1395" s="177" t="s">
        <v>50</v>
      </c>
      <c r="F1395" s="177">
        <v>11</v>
      </c>
      <c r="G1395" s="177" t="s">
        <v>50</v>
      </c>
      <c r="H1395" s="76">
        <v>0</v>
      </c>
      <c r="I1395" s="177" t="s">
        <v>50</v>
      </c>
    </row>
    <row r="1396" spans="1:9" ht="15" customHeight="1" x14ac:dyDescent="0.2">
      <c r="B1396" s="258" t="s">
        <v>207</v>
      </c>
      <c r="C1396" s="173"/>
      <c r="D1396" s="173"/>
      <c r="E1396" s="76"/>
      <c r="F1396" s="76"/>
      <c r="G1396" s="76"/>
      <c r="H1396" s="76"/>
      <c r="I1396" s="76"/>
    </row>
    <row r="1397" spans="1:9" ht="15" customHeight="1" x14ac:dyDescent="0.2">
      <c r="B1397" s="75">
        <v>2020</v>
      </c>
      <c r="C1397" s="173"/>
      <c r="D1397" s="76">
        <v>473</v>
      </c>
      <c r="E1397" s="76"/>
      <c r="F1397" s="76">
        <v>327</v>
      </c>
      <c r="G1397" s="76"/>
      <c r="H1397" s="76">
        <v>146</v>
      </c>
      <c r="I1397" s="76"/>
    </row>
    <row r="1398" spans="1:9" ht="15" customHeight="1" x14ac:dyDescent="0.2">
      <c r="B1398" s="75">
        <v>2019</v>
      </c>
      <c r="C1398" s="71"/>
      <c r="D1398" s="180">
        <v>500</v>
      </c>
      <c r="E1398" s="180"/>
      <c r="F1398" s="180">
        <v>357</v>
      </c>
      <c r="G1398" s="180"/>
      <c r="H1398" s="180">
        <v>143</v>
      </c>
      <c r="I1398" s="76"/>
    </row>
    <row r="1399" spans="1:9" ht="15" customHeight="1" x14ac:dyDescent="0.2">
      <c r="B1399" s="75">
        <v>2018</v>
      </c>
      <c r="C1399" s="71"/>
      <c r="D1399" s="76">
        <v>479</v>
      </c>
      <c r="E1399" s="76"/>
      <c r="F1399" s="180">
        <v>341</v>
      </c>
      <c r="G1399" s="76"/>
      <c r="H1399" s="180">
        <v>138</v>
      </c>
      <c r="I1399" s="76"/>
    </row>
    <row r="1400" spans="1:9" ht="15" customHeight="1" x14ac:dyDescent="0.2">
      <c r="B1400" s="75">
        <v>2017</v>
      </c>
      <c r="C1400" s="71"/>
      <c r="D1400" s="76">
        <v>462</v>
      </c>
      <c r="E1400" s="76" t="s">
        <v>50</v>
      </c>
      <c r="F1400" s="76">
        <v>324</v>
      </c>
      <c r="G1400" s="76" t="s">
        <v>50</v>
      </c>
      <c r="H1400" s="76">
        <v>138</v>
      </c>
      <c r="I1400" s="76" t="s">
        <v>50</v>
      </c>
    </row>
    <row r="1401" spans="1:9" ht="15" customHeight="1" x14ac:dyDescent="0.2">
      <c r="B1401" s="44">
        <v>2016</v>
      </c>
      <c r="C1401" s="71"/>
      <c r="D1401" s="177">
        <v>469</v>
      </c>
      <c r="E1401" s="177" t="s">
        <v>50</v>
      </c>
      <c r="F1401" s="177">
        <v>334</v>
      </c>
      <c r="G1401" s="177" t="s">
        <v>50</v>
      </c>
      <c r="H1401" s="177">
        <v>135</v>
      </c>
      <c r="I1401" s="177" t="s">
        <v>50</v>
      </c>
    </row>
    <row r="1402" spans="1:9" ht="15" customHeight="1" x14ac:dyDescent="0.2">
      <c r="B1402" s="44">
        <v>2015</v>
      </c>
      <c r="C1402" s="71"/>
      <c r="D1402" s="177">
        <v>451</v>
      </c>
      <c r="E1402" s="177" t="s">
        <v>50</v>
      </c>
      <c r="F1402" s="177">
        <v>306</v>
      </c>
      <c r="G1402" s="177" t="s">
        <v>50</v>
      </c>
      <c r="H1402" s="177">
        <v>145</v>
      </c>
      <c r="I1402" s="177" t="s">
        <v>50</v>
      </c>
    </row>
    <row r="1403" spans="1:9" s="68" customFormat="1" ht="15" customHeight="1" outlineLevel="1" x14ac:dyDescent="0.2">
      <c r="A1403" s="11"/>
      <c r="B1403" s="228" t="s">
        <v>17</v>
      </c>
      <c r="C1403" s="71"/>
      <c r="D1403" s="76"/>
      <c r="E1403" s="76"/>
      <c r="F1403" s="11"/>
      <c r="G1403" s="76"/>
      <c r="H1403" s="11"/>
      <c r="I1403" s="76"/>
    </row>
    <row r="1404" spans="1:9" s="68" customFormat="1" ht="15" customHeight="1" outlineLevel="1" x14ac:dyDescent="0.2">
      <c r="A1404" s="11"/>
      <c r="B1404" s="75">
        <v>2020</v>
      </c>
      <c r="C1404" s="71"/>
      <c r="D1404" s="76">
        <v>23</v>
      </c>
      <c r="E1404" s="76"/>
      <c r="F1404" s="76">
        <v>20</v>
      </c>
      <c r="G1404" s="76"/>
      <c r="H1404" s="76">
        <v>3</v>
      </c>
      <c r="I1404" s="76"/>
    </row>
    <row r="1405" spans="1:9" s="68" customFormat="1" ht="15" customHeight="1" outlineLevel="1" x14ac:dyDescent="0.2">
      <c r="A1405" s="11"/>
      <c r="B1405" s="75">
        <v>2019</v>
      </c>
      <c r="C1405" s="71"/>
      <c r="D1405" s="180">
        <v>26</v>
      </c>
      <c r="E1405" s="180"/>
      <c r="F1405" s="180">
        <v>23</v>
      </c>
      <c r="G1405" s="180"/>
      <c r="H1405" s="180">
        <v>3</v>
      </c>
      <c r="I1405" s="76"/>
    </row>
    <row r="1406" spans="1:9" s="68" customFormat="1" ht="15" customHeight="1" outlineLevel="1" x14ac:dyDescent="0.2">
      <c r="A1406" s="11"/>
      <c r="B1406" s="75">
        <v>2018</v>
      </c>
      <c r="C1406" s="71"/>
      <c r="D1406" s="76">
        <v>20</v>
      </c>
      <c r="E1406" s="76"/>
      <c r="F1406" s="180">
        <v>17</v>
      </c>
      <c r="G1406" s="76"/>
      <c r="H1406" s="180">
        <v>3</v>
      </c>
      <c r="I1406" s="76"/>
    </row>
    <row r="1407" spans="1:9" ht="15" customHeight="1" outlineLevel="1" x14ac:dyDescent="0.2">
      <c r="B1407" s="75">
        <v>2017</v>
      </c>
      <c r="C1407" s="71"/>
      <c r="D1407" s="76">
        <v>18</v>
      </c>
      <c r="E1407" s="76" t="s">
        <v>50</v>
      </c>
      <c r="F1407" s="76">
        <v>15</v>
      </c>
      <c r="G1407" s="76" t="s">
        <v>50</v>
      </c>
      <c r="H1407" s="76">
        <v>3</v>
      </c>
      <c r="I1407" s="76" t="s">
        <v>50</v>
      </c>
    </row>
    <row r="1408" spans="1:9" ht="15" customHeight="1" outlineLevel="1" x14ac:dyDescent="0.2">
      <c r="B1408" s="44">
        <v>2016</v>
      </c>
      <c r="C1408" s="71"/>
      <c r="D1408" s="177">
        <v>20</v>
      </c>
      <c r="E1408" s="177" t="s">
        <v>50</v>
      </c>
      <c r="F1408" s="177">
        <v>17</v>
      </c>
      <c r="G1408" s="177" t="s">
        <v>50</v>
      </c>
      <c r="H1408" s="177">
        <v>3</v>
      </c>
      <c r="I1408" s="177" t="s">
        <v>50</v>
      </c>
    </row>
    <row r="1409" spans="2:9" ht="15" customHeight="1" outlineLevel="1" x14ac:dyDescent="0.2">
      <c r="B1409" s="44">
        <v>2015</v>
      </c>
      <c r="C1409" s="71"/>
      <c r="D1409" s="177">
        <v>17</v>
      </c>
      <c r="E1409" s="177" t="s">
        <v>50</v>
      </c>
      <c r="F1409" s="177">
        <v>14</v>
      </c>
      <c r="G1409" s="177" t="s">
        <v>50</v>
      </c>
      <c r="H1409" s="177">
        <v>3</v>
      </c>
      <c r="I1409" s="177" t="s">
        <v>50</v>
      </c>
    </row>
    <row r="1410" spans="2:9" ht="15" customHeight="1" outlineLevel="1" x14ac:dyDescent="0.2">
      <c r="B1410" s="228" t="s">
        <v>18</v>
      </c>
      <c r="C1410" s="71"/>
      <c r="D1410" s="76"/>
      <c r="E1410" s="76"/>
      <c r="F1410" s="76"/>
      <c r="G1410" s="76"/>
      <c r="H1410" s="76"/>
      <c r="I1410" s="76"/>
    </row>
    <row r="1411" spans="2:9" ht="15" customHeight="1" outlineLevel="1" x14ac:dyDescent="0.2">
      <c r="B1411" s="75">
        <v>2020</v>
      </c>
      <c r="C1411" s="71"/>
      <c r="D1411" s="76">
        <v>1</v>
      </c>
      <c r="E1411" s="76"/>
      <c r="F1411" s="76">
        <v>0</v>
      </c>
      <c r="G1411" s="76"/>
      <c r="H1411" s="76">
        <v>1</v>
      </c>
      <c r="I1411" s="76"/>
    </row>
    <row r="1412" spans="2:9" ht="15" customHeight="1" outlineLevel="1" x14ac:dyDescent="0.2">
      <c r="B1412" s="75">
        <v>2019</v>
      </c>
      <c r="C1412" s="71"/>
      <c r="D1412" s="180">
        <v>1</v>
      </c>
      <c r="E1412" s="180"/>
      <c r="F1412" s="76">
        <v>0</v>
      </c>
      <c r="G1412" s="180"/>
      <c r="H1412" s="180">
        <v>1</v>
      </c>
      <c r="I1412" s="76"/>
    </row>
    <row r="1413" spans="2:9" ht="15" customHeight="1" outlineLevel="1" x14ac:dyDescent="0.2">
      <c r="B1413" s="75">
        <v>2018</v>
      </c>
      <c r="C1413" s="71"/>
      <c r="D1413" s="76">
        <v>1</v>
      </c>
      <c r="E1413" s="76"/>
      <c r="F1413" s="76">
        <v>0</v>
      </c>
      <c r="G1413" s="76"/>
      <c r="H1413" s="76">
        <v>1</v>
      </c>
      <c r="I1413" s="76"/>
    </row>
    <row r="1414" spans="2:9" ht="15" customHeight="1" outlineLevel="1" x14ac:dyDescent="0.2">
      <c r="B1414" s="75">
        <v>2017</v>
      </c>
      <c r="C1414" s="71"/>
      <c r="D1414" s="76">
        <v>1</v>
      </c>
      <c r="E1414" s="76" t="s">
        <v>50</v>
      </c>
      <c r="F1414" s="76">
        <v>0</v>
      </c>
      <c r="G1414" s="76" t="s">
        <v>50</v>
      </c>
      <c r="H1414" s="76">
        <v>1</v>
      </c>
      <c r="I1414" s="76" t="s">
        <v>50</v>
      </c>
    </row>
    <row r="1415" spans="2:9" ht="15" customHeight="1" outlineLevel="1" x14ac:dyDescent="0.2">
      <c r="B1415" s="44">
        <v>2016</v>
      </c>
      <c r="C1415" s="71"/>
      <c r="D1415" s="177">
        <v>1</v>
      </c>
      <c r="E1415" s="177" t="s">
        <v>50</v>
      </c>
      <c r="F1415" s="76">
        <v>0</v>
      </c>
      <c r="G1415" s="177" t="s">
        <v>50</v>
      </c>
      <c r="H1415" s="76">
        <v>1</v>
      </c>
      <c r="I1415" s="177" t="s">
        <v>50</v>
      </c>
    </row>
    <row r="1416" spans="2:9" ht="15" customHeight="1" outlineLevel="1" x14ac:dyDescent="0.2">
      <c r="B1416" s="44">
        <v>2015</v>
      </c>
      <c r="C1416" s="71"/>
      <c r="D1416" s="177">
        <v>1</v>
      </c>
      <c r="E1416" s="177" t="s">
        <v>50</v>
      </c>
      <c r="F1416" s="76">
        <v>0</v>
      </c>
      <c r="G1416" s="177" t="s">
        <v>50</v>
      </c>
      <c r="H1416" s="76">
        <v>1</v>
      </c>
      <c r="I1416" s="177" t="s">
        <v>50</v>
      </c>
    </row>
    <row r="1417" spans="2:9" ht="15" customHeight="1" outlineLevel="1" x14ac:dyDescent="0.2">
      <c r="B1417" s="228" t="s">
        <v>19</v>
      </c>
      <c r="C1417" s="71"/>
      <c r="D1417" s="76"/>
      <c r="E1417" s="76"/>
      <c r="F1417" s="76"/>
      <c r="G1417" s="76"/>
      <c r="H1417" s="76"/>
      <c r="I1417" s="76"/>
    </row>
    <row r="1418" spans="2:9" ht="15" customHeight="1" outlineLevel="1" x14ac:dyDescent="0.2">
      <c r="B1418" s="75">
        <v>2020</v>
      </c>
      <c r="C1418" s="71"/>
      <c r="D1418" s="76">
        <v>10</v>
      </c>
      <c r="E1418" s="76"/>
      <c r="F1418" s="76">
        <v>4</v>
      </c>
      <c r="G1418" s="76"/>
      <c r="H1418" s="76">
        <v>6</v>
      </c>
      <c r="I1418" s="76"/>
    </row>
    <row r="1419" spans="2:9" ht="15" customHeight="1" outlineLevel="1" x14ac:dyDescent="0.2">
      <c r="B1419" s="75">
        <v>2019</v>
      </c>
      <c r="C1419" s="71"/>
      <c r="D1419" s="180">
        <v>12</v>
      </c>
      <c r="E1419" s="180"/>
      <c r="F1419" s="180">
        <v>6</v>
      </c>
      <c r="G1419" s="180"/>
      <c r="H1419" s="180">
        <v>6</v>
      </c>
      <c r="I1419" s="76"/>
    </row>
    <row r="1420" spans="2:9" ht="15" customHeight="1" outlineLevel="1" x14ac:dyDescent="0.2">
      <c r="B1420" s="75">
        <v>2018</v>
      </c>
      <c r="C1420" s="71"/>
      <c r="D1420" s="76">
        <v>14</v>
      </c>
      <c r="E1420" s="76"/>
      <c r="F1420" s="180">
        <v>6</v>
      </c>
      <c r="G1420" s="76"/>
      <c r="H1420" s="180">
        <v>8</v>
      </c>
      <c r="I1420" s="76"/>
    </row>
    <row r="1421" spans="2:9" ht="15" customHeight="1" outlineLevel="1" x14ac:dyDescent="0.2">
      <c r="B1421" s="75">
        <v>2017</v>
      </c>
      <c r="C1421" s="71"/>
      <c r="D1421" s="76">
        <v>16</v>
      </c>
      <c r="E1421" s="76" t="s">
        <v>50</v>
      </c>
      <c r="F1421" s="76">
        <v>8</v>
      </c>
      <c r="G1421" s="76" t="s">
        <v>50</v>
      </c>
      <c r="H1421" s="76">
        <v>8</v>
      </c>
      <c r="I1421" s="76" t="s">
        <v>50</v>
      </c>
    </row>
    <row r="1422" spans="2:9" ht="15" customHeight="1" outlineLevel="1" x14ac:dyDescent="0.2">
      <c r="B1422" s="44">
        <v>2016</v>
      </c>
      <c r="C1422" s="71"/>
      <c r="D1422" s="177">
        <v>15</v>
      </c>
      <c r="E1422" s="177" t="s">
        <v>50</v>
      </c>
      <c r="F1422" s="177">
        <v>7</v>
      </c>
      <c r="G1422" s="177" t="s">
        <v>50</v>
      </c>
      <c r="H1422" s="177">
        <v>8</v>
      </c>
      <c r="I1422" s="177" t="s">
        <v>50</v>
      </c>
    </row>
    <row r="1423" spans="2:9" ht="15" customHeight="1" outlineLevel="1" x14ac:dyDescent="0.2">
      <c r="B1423" s="44">
        <v>2015</v>
      </c>
      <c r="C1423" s="71"/>
      <c r="D1423" s="177">
        <v>13</v>
      </c>
      <c r="E1423" s="177" t="s">
        <v>50</v>
      </c>
      <c r="F1423" s="177">
        <v>5</v>
      </c>
      <c r="G1423" s="177" t="s">
        <v>50</v>
      </c>
      <c r="H1423" s="177">
        <v>8</v>
      </c>
      <c r="I1423" s="177" t="s">
        <v>50</v>
      </c>
    </row>
    <row r="1424" spans="2:9" ht="15" customHeight="1" outlineLevel="1" x14ac:dyDescent="0.2">
      <c r="B1424" s="228" t="s">
        <v>20</v>
      </c>
      <c r="C1424" s="71"/>
      <c r="D1424" s="76"/>
      <c r="E1424" s="76"/>
      <c r="F1424" s="76"/>
      <c r="G1424" s="76"/>
      <c r="H1424" s="76"/>
      <c r="I1424" s="76"/>
    </row>
    <row r="1425" spans="2:9" ht="15" customHeight="1" outlineLevel="1" x14ac:dyDescent="0.2">
      <c r="B1425" s="75">
        <v>2020</v>
      </c>
      <c r="C1425" s="71"/>
      <c r="D1425" s="76">
        <v>2</v>
      </c>
      <c r="E1425" s="76"/>
      <c r="F1425" s="76">
        <v>2</v>
      </c>
      <c r="G1425" s="76"/>
      <c r="H1425" s="76">
        <v>0</v>
      </c>
      <c r="I1425" s="76"/>
    </row>
    <row r="1426" spans="2:9" ht="15" customHeight="1" outlineLevel="1" x14ac:dyDescent="0.2">
      <c r="B1426" s="75">
        <v>2019</v>
      </c>
      <c r="C1426" s="71"/>
      <c r="D1426" s="180">
        <v>2</v>
      </c>
      <c r="E1426" s="180"/>
      <c r="F1426" s="180">
        <v>2</v>
      </c>
      <c r="G1426" s="180"/>
      <c r="H1426" s="76">
        <v>0</v>
      </c>
      <c r="I1426" s="76"/>
    </row>
    <row r="1427" spans="2:9" ht="15" customHeight="1" outlineLevel="1" x14ac:dyDescent="0.2">
      <c r="B1427" s="75">
        <v>2018</v>
      </c>
      <c r="C1427" s="71"/>
      <c r="D1427" s="76">
        <v>2</v>
      </c>
      <c r="E1427" s="76"/>
      <c r="F1427" s="76">
        <v>2</v>
      </c>
      <c r="G1427" s="76"/>
      <c r="H1427" s="76">
        <v>0</v>
      </c>
      <c r="I1427" s="76"/>
    </row>
    <row r="1428" spans="2:9" ht="15" customHeight="1" outlineLevel="1" x14ac:dyDescent="0.2">
      <c r="B1428" s="75">
        <v>2017</v>
      </c>
      <c r="C1428" s="71"/>
      <c r="D1428" s="76">
        <v>1</v>
      </c>
      <c r="E1428" s="76" t="s">
        <v>50</v>
      </c>
      <c r="F1428" s="76">
        <v>1</v>
      </c>
      <c r="G1428" s="76" t="s">
        <v>50</v>
      </c>
      <c r="H1428" s="76">
        <v>0</v>
      </c>
      <c r="I1428" s="76" t="s">
        <v>50</v>
      </c>
    </row>
    <row r="1429" spans="2:9" ht="15" customHeight="1" outlineLevel="1" x14ac:dyDescent="0.2">
      <c r="B1429" s="44">
        <v>2016</v>
      </c>
      <c r="C1429" s="71"/>
      <c r="D1429" s="177">
        <v>1</v>
      </c>
      <c r="E1429" s="177" t="s">
        <v>50</v>
      </c>
      <c r="F1429" s="76">
        <v>1</v>
      </c>
      <c r="G1429" s="177" t="s">
        <v>50</v>
      </c>
      <c r="H1429" s="76">
        <v>0</v>
      </c>
      <c r="I1429" s="177" t="s">
        <v>50</v>
      </c>
    </row>
    <row r="1430" spans="2:9" ht="15" customHeight="1" outlineLevel="1" x14ac:dyDescent="0.2">
      <c r="B1430" s="44">
        <v>2015</v>
      </c>
      <c r="C1430" s="71"/>
      <c r="D1430" s="177">
        <v>1</v>
      </c>
      <c r="E1430" s="177" t="s">
        <v>50</v>
      </c>
      <c r="F1430" s="76">
        <v>1</v>
      </c>
      <c r="G1430" s="177" t="s">
        <v>50</v>
      </c>
      <c r="H1430" s="76">
        <v>0</v>
      </c>
      <c r="I1430" s="177" t="s">
        <v>50</v>
      </c>
    </row>
    <row r="1431" spans="2:9" ht="15" customHeight="1" outlineLevel="1" x14ac:dyDescent="0.2">
      <c r="B1431" s="228" t="s">
        <v>21</v>
      </c>
      <c r="C1431" s="71"/>
      <c r="D1431" s="76"/>
      <c r="E1431" s="76"/>
      <c r="F1431" s="76"/>
      <c r="G1431" s="76"/>
      <c r="H1431" s="76"/>
      <c r="I1431" s="76"/>
    </row>
    <row r="1432" spans="2:9" ht="15" customHeight="1" outlineLevel="1" x14ac:dyDescent="0.2">
      <c r="B1432" s="75">
        <v>2020</v>
      </c>
      <c r="C1432" s="71"/>
      <c r="D1432" s="76">
        <v>0</v>
      </c>
      <c r="E1432" s="76"/>
      <c r="F1432" s="76">
        <v>0</v>
      </c>
      <c r="G1432" s="76"/>
      <c r="H1432" s="76">
        <v>0</v>
      </c>
      <c r="I1432" s="76"/>
    </row>
    <row r="1433" spans="2:9" ht="15" customHeight="1" outlineLevel="1" x14ac:dyDescent="0.2">
      <c r="B1433" s="75">
        <v>2019</v>
      </c>
      <c r="C1433" s="71"/>
      <c r="D1433" s="76">
        <v>0</v>
      </c>
      <c r="E1433" s="76"/>
      <c r="F1433" s="76">
        <v>0</v>
      </c>
      <c r="G1433" s="76"/>
      <c r="H1433" s="76">
        <v>0</v>
      </c>
      <c r="I1433" s="76"/>
    </row>
    <row r="1434" spans="2:9" ht="15" customHeight="1" outlineLevel="1" x14ac:dyDescent="0.2">
      <c r="B1434" s="75">
        <v>2018</v>
      </c>
      <c r="C1434" s="71"/>
      <c r="D1434" s="76">
        <v>0</v>
      </c>
      <c r="E1434" s="76"/>
      <c r="F1434" s="76">
        <v>0</v>
      </c>
      <c r="G1434" s="76"/>
      <c r="H1434" s="76">
        <v>0</v>
      </c>
      <c r="I1434" s="76"/>
    </row>
    <row r="1435" spans="2:9" ht="15" customHeight="1" outlineLevel="1" x14ac:dyDescent="0.2">
      <c r="B1435" s="75">
        <v>2017</v>
      </c>
      <c r="C1435" s="71"/>
      <c r="D1435" s="76">
        <v>0</v>
      </c>
      <c r="E1435" s="76" t="s">
        <v>50</v>
      </c>
      <c r="F1435" s="76">
        <v>0</v>
      </c>
      <c r="G1435" s="76" t="s">
        <v>50</v>
      </c>
      <c r="H1435" s="76">
        <v>0</v>
      </c>
      <c r="I1435" s="76" t="s">
        <v>50</v>
      </c>
    </row>
    <row r="1436" spans="2:9" ht="15" customHeight="1" outlineLevel="1" x14ac:dyDescent="0.2">
      <c r="B1436" s="44">
        <v>2016</v>
      </c>
      <c r="C1436" s="71"/>
      <c r="D1436" s="76">
        <v>0</v>
      </c>
      <c r="E1436" s="76" t="s">
        <v>50</v>
      </c>
      <c r="F1436" s="76">
        <v>0</v>
      </c>
      <c r="G1436" s="76" t="s">
        <v>50</v>
      </c>
      <c r="H1436" s="76">
        <v>0</v>
      </c>
      <c r="I1436" s="76" t="s">
        <v>50</v>
      </c>
    </row>
    <row r="1437" spans="2:9" ht="15" customHeight="1" outlineLevel="1" x14ac:dyDescent="0.2">
      <c r="B1437" s="44">
        <v>2015</v>
      </c>
      <c r="C1437" s="71"/>
      <c r="D1437" s="76">
        <v>0</v>
      </c>
      <c r="E1437" s="76" t="s">
        <v>50</v>
      </c>
      <c r="F1437" s="76">
        <v>0</v>
      </c>
      <c r="G1437" s="76" t="s">
        <v>50</v>
      </c>
      <c r="H1437" s="76">
        <v>0</v>
      </c>
      <c r="I1437" s="76" t="s">
        <v>50</v>
      </c>
    </row>
    <row r="1438" spans="2:9" ht="15" customHeight="1" outlineLevel="1" x14ac:dyDescent="0.2">
      <c r="B1438" s="228" t="s">
        <v>22</v>
      </c>
      <c r="C1438" s="71"/>
      <c r="D1438" s="76"/>
      <c r="E1438" s="76"/>
      <c r="F1438" s="76"/>
      <c r="G1438" s="76"/>
      <c r="H1438" s="76"/>
      <c r="I1438" s="76"/>
    </row>
    <row r="1439" spans="2:9" ht="15" customHeight="1" outlineLevel="1" x14ac:dyDescent="0.2">
      <c r="B1439" s="75">
        <v>2020</v>
      </c>
      <c r="C1439" s="71"/>
      <c r="D1439" s="76">
        <v>23</v>
      </c>
      <c r="E1439" s="76"/>
      <c r="F1439" s="76">
        <v>13</v>
      </c>
      <c r="G1439" s="76"/>
      <c r="H1439" s="76">
        <v>10</v>
      </c>
      <c r="I1439" s="76"/>
    </row>
    <row r="1440" spans="2:9" ht="15" customHeight="1" outlineLevel="1" x14ac:dyDescent="0.2">
      <c r="B1440" s="75">
        <v>2019</v>
      </c>
      <c r="C1440" s="71"/>
      <c r="D1440" s="180">
        <v>20</v>
      </c>
      <c r="E1440" s="180"/>
      <c r="F1440" s="180">
        <v>10</v>
      </c>
      <c r="G1440" s="180"/>
      <c r="H1440" s="180">
        <v>10</v>
      </c>
      <c r="I1440" s="76"/>
    </row>
    <row r="1441" spans="2:9" ht="15" customHeight="1" outlineLevel="1" x14ac:dyDescent="0.2">
      <c r="B1441" s="75">
        <v>2018</v>
      </c>
      <c r="C1441" s="71"/>
      <c r="D1441" s="76">
        <v>21</v>
      </c>
      <c r="E1441" s="76"/>
      <c r="F1441" s="180">
        <v>11</v>
      </c>
      <c r="G1441" s="76"/>
      <c r="H1441" s="180">
        <v>10</v>
      </c>
      <c r="I1441" s="76"/>
    </row>
    <row r="1442" spans="2:9" ht="15" customHeight="1" outlineLevel="1" x14ac:dyDescent="0.2">
      <c r="B1442" s="75">
        <v>2017</v>
      </c>
      <c r="C1442" s="71"/>
      <c r="D1442" s="76">
        <v>18</v>
      </c>
      <c r="E1442" s="76" t="s">
        <v>50</v>
      </c>
      <c r="F1442" s="76">
        <v>8</v>
      </c>
      <c r="G1442" s="76" t="s">
        <v>50</v>
      </c>
      <c r="H1442" s="76">
        <v>10</v>
      </c>
      <c r="I1442" s="76" t="s">
        <v>50</v>
      </c>
    </row>
    <row r="1443" spans="2:9" ht="15" customHeight="1" outlineLevel="1" x14ac:dyDescent="0.2">
      <c r="B1443" s="44">
        <v>2016</v>
      </c>
      <c r="C1443" s="71"/>
      <c r="D1443" s="177">
        <v>15</v>
      </c>
      <c r="E1443" s="177" t="s">
        <v>50</v>
      </c>
      <c r="F1443" s="177">
        <v>6</v>
      </c>
      <c r="G1443" s="177" t="s">
        <v>50</v>
      </c>
      <c r="H1443" s="177">
        <v>9</v>
      </c>
      <c r="I1443" s="177" t="s">
        <v>50</v>
      </c>
    </row>
    <row r="1444" spans="2:9" ht="15" customHeight="1" outlineLevel="1" x14ac:dyDescent="0.2">
      <c r="B1444" s="44">
        <v>2015</v>
      </c>
      <c r="C1444" s="71"/>
      <c r="D1444" s="177">
        <v>17</v>
      </c>
      <c r="E1444" s="177" t="s">
        <v>50</v>
      </c>
      <c r="F1444" s="177">
        <v>6</v>
      </c>
      <c r="G1444" s="177" t="s">
        <v>50</v>
      </c>
      <c r="H1444" s="177">
        <v>11</v>
      </c>
      <c r="I1444" s="177" t="s">
        <v>50</v>
      </c>
    </row>
    <row r="1445" spans="2:9" ht="15" customHeight="1" outlineLevel="1" x14ac:dyDescent="0.2">
      <c r="B1445" s="228" t="s">
        <v>23</v>
      </c>
      <c r="C1445" s="71"/>
      <c r="D1445" s="76"/>
      <c r="E1445" s="76"/>
      <c r="F1445" s="76"/>
      <c r="G1445" s="76"/>
      <c r="H1445" s="76"/>
      <c r="I1445" s="76"/>
    </row>
    <row r="1446" spans="2:9" ht="15" customHeight="1" outlineLevel="1" x14ac:dyDescent="0.2">
      <c r="B1446" s="75">
        <v>2020</v>
      </c>
      <c r="C1446" s="71"/>
      <c r="D1446" s="76">
        <v>74</v>
      </c>
      <c r="E1446" s="76"/>
      <c r="F1446" s="76">
        <v>35</v>
      </c>
      <c r="G1446" s="76"/>
      <c r="H1446" s="76">
        <v>39</v>
      </c>
      <c r="I1446" s="76"/>
    </row>
    <row r="1447" spans="2:9" ht="15" customHeight="1" outlineLevel="1" x14ac:dyDescent="0.2">
      <c r="B1447" s="75">
        <v>2019</v>
      </c>
      <c r="C1447" s="71"/>
      <c r="D1447" s="180">
        <v>79</v>
      </c>
      <c r="E1447" s="180"/>
      <c r="F1447" s="180">
        <v>41</v>
      </c>
      <c r="G1447" s="180"/>
      <c r="H1447" s="180">
        <v>38</v>
      </c>
      <c r="I1447" s="76"/>
    </row>
    <row r="1448" spans="2:9" ht="15" customHeight="1" outlineLevel="1" x14ac:dyDescent="0.2">
      <c r="B1448" s="75">
        <v>2018</v>
      </c>
      <c r="C1448" s="71"/>
      <c r="D1448" s="76">
        <v>80</v>
      </c>
      <c r="E1448" s="76"/>
      <c r="F1448" s="180">
        <v>43</v>
      </c>
      <c r="G1448" s="76"/>
      <c r="H1448" s="180">
        <v>37</v>
      </c>
      <c r="I1448" s="76"/>
    </row>
    <row r="1449" spans="2:9" ht="15" customHeight="1" outlineLevel="1" x14ac:dyDescent="0.2">
      <c r="B1449" s="75">
        <v>2017</v>
      </c>
      <c r="C1449" s="71"/>
      <c r="D1449" s="76">
        <v>76</v>
      </c>
      <c r="E1449" s="76" t="s">
        <v>50</v>
      </c>
      <c r="F1449" s="76">
        <v>41</v>
      </c>
      <c r="G1449" s="76" t="s">
        <v>50</v>
      </c>
      <c r="H1449" s="76">
        <v>35</v>
      </c>
      <c r="I1449" s="76" t="s">
        <v>50</v>
      </c>
    </row>
    <row r="1450" spans="2:9" ht="15" customHeight="1" outlineLevel="1" x14ac:dyDescent="0.2">
      <c r="B1450" s="44">
        <v>2016</v>
      </c>
      <c r="C1450" s="71"/>
      <c r="D1450" s="177">
        <v>81</v>
      </c>
      <c r="E1450" s="177" t="s">
        <v>50</v>
      </c>
      <c r="F1450" s="177">
        <v>46</v>
      </c>
      <c r="G1450" s="177" t="s">
        <v>50</v>
      </c>
      <c r="H1450" s="177">
        <v>35</v>
      </c>
      <c r="I1450" s="177" t="s">
        <v>50</v>
      </c>
    </row>
    <row r="1451" spans="2:9" ht="15" customHeight="1" outlineLevel="1" x14ac:dyDescent="0.2">
      <c r="B1451" s="44">
        <v>2015</v>
      </c>
      <c r="C1451" s="71"/>
      <c r="D1451" s="177">
        <v>83</v>
      </c>
      <c r="E1451" s="177" t="s">
        <v>50</v>
      </c>
      <c r="F1451" s="177">
        <v>45</v>
      </c>
      <c r="G1451" s="177" t="s">
        <v>50</v>
      </c>
      <c r="H1451" s="177">
        <v>38</v>
      </c>
      <c r="I1451" s="177" t="s">
        <v>50</v>
      </c>
    </row>
    <row r="1452" spans="2:9" ht="15" customHeight="1" outlineLevel="1" x14ac:dyDescent="0.2">
      <c r="B1452" s="228" t="s">
        <v>24</v>
      </c>
      <c r="C1452" s="71"/>
      <c r="D1452" s="76"/>
      <c r="E1452" s="76"/>
      <c r="F1452" s="76"/>
      <c r="G1452" s="76"/>
      <c r="H1452" s="76"/>
      <c r="I1452" s="76"/>
    </row>
    <row r="1453" spans="2:9" ht="15" customHeight="1" outlineLevel="1" x14ac:dyDescent="0.2">
      <c r="B1453" s="75">
        <v>2020</v>
      </c>
      <c r="C1453" s="71"/>
      <c r="D1453" s="76">
        <v>30</v>
      </c>
      <c r="E1453" s="76"/>
      <c r="F1453" s="76">
        <v>11</v>
      </c>
      <c r="G1453" s="76"/>
      <c r="H1453" s="76">
        <v>19</v>
      </c>
      <c r="I1453" s="76"/>
    </row>
    <row r="1454" spans="2:9" ht="15" customHeight="1" outlineLevel="1" x14ac:dyDescent="0.2">
      <c r="B1454" s="75">
        <v>2019</v>
      </c>
      <c r="C1454" s="71"/>
      <c r="D1454" s="180">
        <v>33</v>
      </c>
      <c r="E1454" s="180"/>
      <c r="F1454" s="180">
        <v>13</v>
      </c>
      <c r="G1454" s="180"/>
      <c r="H1454" s="180">
        <v>20</v>
      </c>
      <c r="I1454" s="76"/>
    </row>
    <row r="1455" spans="2:9" ht="15" customHeight="1" outlineLevel="1" x14ac:dyDescent="0.2">
      <c r="B1455" s="75">
        <v>2018</v>
      </c>
      <c r="C1455" s="71"/>
      <c r="D1455" s="76">
        <v>31</v>
      </c>
      <c r="E1455" s="76"/>
      <c r="F1455" s="180">
        <v>11</v>
      </c>
      <c r="G1455" s="76"/>
      <c r="H1455" s="180">
        <v>20</v>
      </c>
      <c r="I1455" s="76"/>
    </row>
    <row r="1456" spans="2:9" ht="15" customHeight="1" outlineLevel="1" x14ac:dyDescent="0.2">
      <c r="B1456" s="75">
        <v>2017</v>
      </c>
      <c r="C1456" s="71"/>
      <c r="D1456" s="76">
        <v>30</v>
      </c>
      <c r="E1456" s="76" t="s">
        <v>50</v>
      </c>
      <c r="F1456" s="76">
        <v>9</v>
      </c>
      <c r="G1456" s="76" t="s">
        <v>50</v>
      </c>
      <c r="H1456" s="76">
        <v>21</v>
      </c>
      <c r="I1456" s="76" t="s">
        <v>50</v>
      </c>
    </row>
    <row r="1457" spans="2:9" ht="15" customHeight="1" outlineLevel="1" x14ac:dyDescent="0.2">
      <c r="B1457" s="44">
        <v>2016</v>
      </c>
      <c r="C1457" s="71"/>
      <c r="D1457" s="177">
        <v>33</v>
      </c>
      <c r="E1457" s="177" t="s">
        <v>50</v>
      </c>
      <c r="F1457" s="177">
        <v>10</v>
      </c>
      <c r="G1457" s="177" t="s">
        <v>50</v>
      </c>
      <c r="H1457" s="177">
        <v>23</v>
      </c>
      <c r="I1457" s="177" t="s">
        <v>50</v>
      </c>
    </row>
    <row r="1458" spans="2:9" ht="15" customHeight="1" outlineLevel="1" x14ac:dyDescent="0.2">
      <c r="B1458" s="44">
        <v>2015</v>
      </c>
      <c r="C1458" s="71"/>
      <c r="D1458" s="177">
        <v>31</v>
      </c>
      <c r="E1458" s="177" t="s">
        <v>50</v>
      </c>
      <c r="F1458" s="177">
        <v>8</v>
      </c>
      <c r="G1458" s="177" t="s">
        <v>50</v>
      </c>
      <c r="H1458" s="177">
        <v>23</v>
      </c>
      <c r="I1458" s="177" t="s">
        <v>50</v>
      </c>
    </row>
    <row r="1459" spans="2:9" ht="15" customHeight="1" outlineLevel="1" x14ac:dyDescent="0.2">
      <c r="B1459" s="228" t="s">
        <v>25</v>
      </c>
      <c r="C1459" s="71"/>
      <c r="D1459" s="76"/>
      <c r="E1459" s="76"/>
      <c r="F1459" s="76"/>
      <c r="G1459" s="76"/>
      <c r="H1459" s="76"/>
      <c r="I1459" s="76"/>
    </row>
    <row r="1460" spans="2:9" ht="15" customHeight="1" outlineLevel="1" x14ac:dyDescent="0.2">
      <c r="B1460" s="75">
        <v>2020</v>
      </c>
      <c r="C1460" s="71"/>
      <c r="D1460" s="76">
        <v>93</v>
      </c>
      <c r="E1460" s="76"/>
      <c r="F1460" s="76">
        <v>61</v>
      </c>
      <c r="G1460" s="76"/>
      <c r="H1460" s="76">
        <v>32</v>
      </c>
      <c r="I1460" s="76"/>
    </row>
    <row r="1461" spans="2:9" ht="15" customHeight="1" outlineLevel="1" x14ac:dyDescent="0.2">
      <c r="B1461" s="75">
        <v>2019</v>
      </c>
      <c r="C1461" s="71"/>
      <c r="D1461" s="180">
        <v>105</v>
      </c>
      <c r="E1461" s="180"/>
      <c r="F1461" s="180">
        <v>75</v>
      </c>
      <c r="G1461" s="180"/>
      <c r="H1461" s="180">
        <v>30</v>
      </c>
      <c r="I1461" s="76"/>
    </row>
    <row r="1462" spans="2:9" ht="15" customHeight="1" outlineLevel="1" x14ac:dyDescent="0.2">
      <c r="B1462" s="75">
        <v>2018</v>
      </c>
      <c r="C1462" s="71"/>
      <c r="D1462" s="76">
        <v>107</v>
      </c>
      <c r="E1462" s="76"/>
      <c r="F1462" s="180">
        <v>80</v>
      </c>
      <c r="G1462" s="76"/>
      <c r="H1462" s="180">
        <v>27</v>
      </c>
      <c r="I1462" s="76"/>
    </row>
    <row r="1463" spans="2:9" ht="15" customHeight="1" outlineLevel="1" x14ac:dyDescent="0.2">
      <c r="B1463" s="75">
        <v>2017</v>
      </c>
      <c r="C1463" s="71"/>
      <c r="D1463" s="76">
        <v>92</v>
      </c>
      <c r="E1463" s="76" t="s">
        <v>50</v>
      </c>
      <c r="F1463" s="76">
        <v>64</v>
      </c>
      <c r="G1463" s="76" t="s">
        <v>50</v>
      </c>
      <c r="H1463" s="76">
        <v>28</v>
      </c>
      <c r="I1463" s="76" t="s">
        <v>50</v>
      </c>
    </row>
    <row r="1464" spans="2:9" ht="15" customHeight="1" outlineLevel="1" x14ac:dyDescent="0.2">
      <c r="B1464" s="44">
        <v>2016</v>
      </c>
      <c r="C1464" s="71"/>
      <c r="D1464" s="177">
        <v>93</v>
      </c>
      <c r="E1464" s="177" t="s">
        <v>50</v>
      </c>
      <c r="F1464" s="177">
        <v>66</v>
      </c>
      <c r="G1464" s="177" t="s">
        <v>50</v>
      </c>
      <c r="H1464" s="177">
        <v>27</v>
      </c>
      <c r="I1464" s="177" t="s">
        <v>50</v>
      </c>
    </row>
    <row r="1465" spans="2:9" ht="15" customHeight="1" outlineLevel="1" x14ac:dyDescent="0.2">
      <c r="B1465" s="44">
        <v>2015</v>
      </c>
      <c r="C1465" s="71"/>
      <c r="D1465" s="177">
        <v>92</v>
      </c>
      <c r="E1465" s="177" t="s">
        <v>50</v>
      </c>
      <c r="F1465" s="177">
        <v>63</v>
      </c>
      <c r="G1465" s="177" t="s">
        <v>50</v>
      </c>
      <c r="H1465" s="177">
        <v>29</v>
      </c>
      <c r="I1465" s="177" t="s">
        <v>50</v>
      </c>
    </row>
    <row r="1466" spans="2:9" ht="15" customHeight="1" outlineLevel="1" x14ac:dyDescent="0.2">
      <c r="B1466" s="228" t="s">
        <v>26</v>
      </c>
      <c r="C1466" s="71"/>
      <c r="D1466" s="76"/>
      <c r="E1466" s="76"/>
      <c r="F1466" s="76"/>
      <c r="G1466" s="76"/>
      <c r="H1466" s="76"/>
      <c r="I1466" s="76"/>
    </row>
    <row r="1467" spans="2:9" ht="15" customHeight="1" outlineLevel="1" x14ac:dyDescent="0.2">
      <c r="B1467" s="75">
        <v>2020</v>
      </c>
      <c r="C1467" s="71"/>
      <c r="D1467" s="76">
        <v>2</v>
      </c>
      <c r="E1467" s="76"/>
      <c r="F1467" s="76">
        <v>0</v>
      </c>
      <c r="G1467" s="76"/>
      <c r="H1467" s="76">
        <v>2</v>
      </c>
      <c r="I1467" s="76"/>
    </row>
    <row r="1468" spans="2:9" ht="15" customHeight="1" outlineLevel="1" x14ac:dyDescent="0.2">
      <c r="B1468" s="75">
        <v>2019</v>
      </c>
      <c r="C1468" s="71"/>
      <c r="D1468" s="180">
        <v>4</v>
      </c>
      <c r="E1468" s="180"/>
      <c r="F1468" s="180">
        <v>2</v>
      </c>
      <c r="G1468" s="180"/>
      <c r="H1468" s="180">
        <v>2</v>
      </c>
      <c r="I1468" s="76"/>
    </row>
    <row r="1469" spans="2:9" ht="15" customHeight="1" outlineLevel="1" x14ac:dyDescent="0.2">
      <c r="B1469" s="75">
        <v>2018</v>
      </c>
      <c r="C1469" s="71"/>
      <c r="D1469" s="76">
        <v>2</v>
      </c>
      <c r="E1469" s="76"/>
      <c r="F1469" s="76">
        <v>0</v>
      </c>
      <c r="G1469" s="76"/>
      <c r="H1469" s="76">
        <v>2</v>
      </c>
      <c r="I1469" s="76"/>
    </row>
    <row r="1470" spans="2:9" ht="15" customHeight="1" outlineLevel="1" x14ac:dyDescent="0.2">
      <c r="B1470" s="75">
        <v>2017</v>
      </c>
      <c r="C1470" s="71"/>
      <c r="D1470" s="76">
        <v>3</v>
      </c>
      <c r="E1470" s="76" t="s">
        <v>50</v>
      </c>
      <c r="F1470" s="76">
        <v>2</v>
      </c>
      <c r="G1470" s="76" t="s">
        <v>50</v>
      </c>
      <c r="H1470" s="76">
        <v>1</v>
      </c>
      <c r="I1470" s="76" t="s">
        <v>50</v>
      </c>
    </row>
    <row r="1471" spans="2:9" ht="15" customHeight="1" outlineLevel="1" x14ac:dyDescent="0.2">
      <c r="B1471" s="44">
        <v>2016</v>
      </c>
      <c r="C1471" s="71"/>
      <c r="D1471" s="177">
        <v>1</v>
      </c>
      <c r="E1471" s="177" t="s">
        <v>50</v>
      </c>
      <c r="F1471" s="76">
        <v>0</v>
      </c>
      <c r="G1471" s="177" t="s">
        <v>50</v>
      </c>
      <c r="H1471" s="76">
        <v>1</v>
      </c>
      <c r="I1471" s="177" t="s">
        <v>50</v>
      </c>
    </row>
    <row r="1472" spans="2:9" ht="15" customHeight="1" outlineLevel="1" x14ac:dyDescent="0.2">
      <c r="B1472" s="44">
        <v>2015</v>
      </c>
      <c r="C1472" s="71"/>
      <c r="D1472" s="177">
        <v>1</v>
      </c>
      <c r="E1472" s="177" t="s">
        <v>50</v>
      </c>
      <c r="F1472" s="76">
        <v>0</v>
      </c>
      <c r="G1472" s="177" t="s">
        <v>50</v>
      </c>
      <c r="H1472" s="76">
        <v>1</v>
      </c>
      <c r="I1472" s="177" t="s">
        <v>50</v>
      </c>
    </row>
    <row r="1473" spans="2:9" ht="15" customHeight="1" outlineLevel="1" x14ac:dyDescent="0.2">
      <c r="B1473" s="228" t="s">
        <v>27</v>
      </c>
      <c r="C1473" s="71"/>
      <c r="D1473" s="76"/>
      <c r="E1473" s="76"/>
      <c r="F1473" s="76"/>
      <c r="G1473" s="76"/>
      <c r="H1473" s="76"/>
      <c r="I1473" s="76"/>
    </row>
    <row r="1474" spans="2:9" ht="15" customHeight="1" outlineLevel="1" x14ac:dyDescent="0.2">
      <c r="B1474" s="75">
        <v>2020</v>
      </c>
      <c r="C1474" s="71"/>
      <c r="D1474" s="76">
        <v>14</v>
      </c>
      <c r="E1474" s="76"/>
      <c r="F1474" s="76">
        <v>5</v>
      </c>
      <c r="G1474" s="76"/>
      <c r="H1474" s="76">
        <v>9</v>
      </c>
      <c r="I1474" s="76"/>
    </row>
    <row r="1475" spans="2:9" ht="15" customHeight="1" outlineLevel="1" x14ac:dyDescent="0.2">
      <c r="B1475" s="75">
        <v>2019</v>
      </c>
      <c r="C1475" s="71"/>
      <c r="D1475" s="180">
        <v>11</v>
      </c>
      <c r="E1475" s="180"/>
      <c r="F1475" s="180">
        <v>2</v>
      </c>
      <c r="G1475" s="180"/>
      <c r="H1475" s="180">
        <v>9</v>
      </c>
      <c r="I1475" s="76"/>
    </row>
    <row r="1476" spans="2:9" ht="15" customHeight="1" outlineLevel="1" x14ac:dyDescent="0.2">
      <c r="B1476" s="75">
        <v>2018</v>
      </c>
      <c r="C1476" s="71"/>
      <c r="D1476" s="76">
        <v>11</v>
      </c>
      <c r="E1476" s="76"/>
      <c r="F1476" s="180">
        <v>2</v>
      </c>
      <c r="G1476" s="76"/>
      <c r="H1476" s="180">
        <v>9</v>
      </c>
      <c r="I1476" s="76"/>
    </row>
    <row r="1477" spans="2:9" ht="15" customHeight="1" outlineLevel="1" x14ac:dyDescent="0.2">
      <c r="B1477" s="75">
        <v>2017</v>
      </c>
      <c r="C1477" s="71"/>
      <c r="D1477" s="76">
        <v>11</v>
      </c>
      <c r="E1477" s="76" t="s">
        <v>50</v>
      </c>
      <c r="F1477" s="76">
        <v>2</v>
      </c>
      <c r="G1477" s="76" t="s">
        <v>50</v>
      </c>
      <c r="H1477" s="76">
        <v>9</v>
      </c>
      <c r="I1477" s="76" t="s">
        <v>50</v>
      </c>
    </row>
    <row r="1478" spans="2:9" ht="15" customHeight="1" outlineLevel="1" x14ac:dyDescent="0.2">
      <c r="B1478" s="44">
        <v>2016</v>
      </c>
      <c r="C1478" s="71"/>
      <c r="D1478" s="177">
        <v>13</v>
      </c>
      <c r="E1478" s="177" t="s">
        <v>50</v>
      </c>
      <c r="F1478" s="177">
        <v>4</v>
      </c>
      <c r="G1478" s="177" t="s">
        <v>50</v>
      </c>
      <c r="H1478" s="177">
        <v>9</v>
      </c>
      <c r="I1478" s="177" t="s">
        <v>50</v>
      </c>
    </row>
    <row r="1479" spans="2:9" ht="15" customHeight="1" outlineLevel="1" x14ac:dyDescent="0.2">
      <c r="B1479" s="44">
        <v>2015</v>
      </c>
      <c r="C1479" s="71"/>
      <c r="D1479" s="177">
        <v>14</v>
      </c>
      <c r="E1479" s="177" t="s">
        <v>50</v>
      </c>
      <c r="F1479" s="177">
        <v>5</v>
      </c>
      <c r="G1479" s="177" t="s">
        <v>50</v>
      </c>
      <c r="H1479" s="177">
        <v>9</v>
      </c>
      <c r="I1479" s="177" t="s">
        <v>50</v>
      </c>
    </row>
    <row r="1480" spans="2:9" ht="15" customHeight="1" outlineLevel="1" x14ac:dyDescent="0.2">
      <c r="B1480" s="228" t="s">
        <v>28</v>
      </c>
      <c r="C1480" s="71"/>
      <c r="D1480" s="76"/>
      <c r="E1480" s="76"/>
      <c r="F1480" s="76"/>
      <c r="G1480" s="76"/>
      <c r="H1480" s="76"/>
      <c r="I1480" s="76"/>
    </row>
    <row r="1481" spans="2:9" ht="15" customHeight="1" outlineLevel="1" x14ac:dyDescent="0.2">
      <c r="B1481" s="75">
        <v>2020</v>
      </c>
      <c r="C1481" s="71"/>
      <c r="D1481" s="76">
        <v>36</v>
      </c>
      <c r="E1481" s="76"/>
      <c r="F1481" s="76">
        <v>32</v>
      </c>
      <c r="G1481" s="76"/>
      <c r="H1481" s="76">
        <v>4</v>
      </c>
      <c r="I1481" s="76"/>
    </row>
    <row r="1482" spans="2:9" ht="15" customHeight="1" outlineLevel="1" x14ac:dyDescent="0.2">
      <c r="B1482" s="75">
        <v>2019</v>
      </c>
      <c r="C1482" s="71"/>
      <c r="D1482" s="180">
        <v>32</v>
      </c>
      <c r="E1482" s="180"/>
      <c r="F1482" s="180">
        <v>28</v>
      </c>
      <c r="G1482" s="180"/>
      <c r="H1482" s="180">
        <v>4</v>
      </c>
      <c r="I1482" s="76"/>
    </row>
    <row r="1483" spans="2:9" ht="15" customHeight="1" outlineLevel="1" x14ac:dyDescent="0.2">
      <c r="B1483" s="75">
        <v>2018</v>
      </c>
      <c r="C1483" s="71"/>
      <c r="D1483" s="76">
        <v>29</v>
      </c>
      <c r="E1483" s="76"/>
      <c r="F1483" s="180">
        <v>25</v>
      </c>
      <c r="G1483" s="76"/>
      <c r="H1483" s="180">
        <v>4</v>
      </c>
      <c r="I1483" s="76"/>
    </row>
    <row r="1484" spans="2:9" ht="15" customHeight="1" outlineLevel="1" x14ac:dyDescent="0.2">
      <c r="B1484" s="75">
        <v>2017</v>
      </c>
      <c r="C1484" s="71"/>
      <c r="D1484" s="76">
        <v>32</v>
      </c>
      <c r="E1484" s="76" t="s">
        <v>50</v>
      </c>
      <c r="F1484" s="76">
        <v>28</v>
      </c>
      <c r="G1484" s="76" t="s">
        <v>50</v>
      </c>
      <c r="H1484" s="76">
        <v>4</v>
      </c>
      <c r="I1484" s="76" t="s">
        <v>50</v>
      </c>
    </row>
    <row r="1485" spans="2:9" ht="15" customHeight="1" outlineLevel="1" x14ac:dyDescent="0.2">
      <c r="B1485" s="44">
        <v>2016</v>
      </c>
      <c r="C1485" s="71"/>
      <c r="D1485" s="177">
        <v>28</v>
      </c>
      <c r="E1485" s="177" t="s">
        <v>50</v>
      </c>
      <c r="F1485" s="177">
        <v>26</v>
      </c>
      <c r="G1485" s="177" t="s">
        <v>50</v>
      </c>
      <c r="H1485" s="177">
        <v>2</v>
      </c>
      <c r="I1485" s="177" t="s">
        <v>50</v>
      </c>
    </row>
    <row r="1486" spans="2:9" ht="15" customHeight="1" outlineLevel="1" x14ac:dyDescent="0.2">
      <c r="B1486" s="44">
        <v>2015</v>
      </c>
      <c r="C1486" s="71"/>
      <c r="D1486" s="177">
        <v>31</v>
      </c>
      <c r="E1486" s="177" t="s">
        <v>50</v>
      </c>
      <c r="F1486" s="177">
        <v>27</v>
      </c>
      <c r="G1486" s="177" t="s">
        <v>50</v>
      </c>
      <c r="H1486" s="177">
        <v>4</v>
      </c>
      <c r="I1486" s="177" t="s">
        <v>50</v>
      </c>
    </row>
    <row r="1487" spans="2:9" ht="15" customHeight="1" outlineLevel="1" x14ac:dyDescent="0.2">
      <c r="B1487" s="228" t="s">
        <v>29</v>
      </c>
      <c r="C1487" s="71"/>
      <c r="D1487" s="76"/>
      <c r="E1487" s="76"/>
      <c r="F1487" s="76"/>
      <c r="G1487" s="76"/>
      <c r="H1487" s="76"/>
      <c r="I1487" s="76"/>
    </row>
    <row r="1488" spans="2:9" ht="15" customHeight="1" outlineLevel="1" x14ac:dyDescent="0.2">
      <c r="B1488" s="75">
        <v>2020</v>
      </c>
      <c r="C1488" s="71"/>
      <c r="D1488" s="76">
        <v>92</v>
      </c>
      <c r="E1488" s="76"/>
      <c r="F1488" s="76">
        <v>82</v>
      </c>
      <c r="G1488" s="76"/>
      <c r="H1488" s="76">
        <v>10</v>
      </c>
      <c r="I1488" s="76"/>
    </row>
    <row r="1489" spans="2:9" ht="15" customHeight="1" outlineLevel="1" x14ac:dyDescent="0.2">
      <c r="B1489" s="75">
        <v>2019</v>
      </c>
      <c r="C1489" s="71"/>
      <c r="D1489" s="180">
        <v>100</v>
      </c>
      <c r="E1489" s="180"/>
      <c r="F1489" s="180">
        <v>91</v>
      </c>
      <c r="G1489" s="180"/>
      <c r="H1489" s="180">
        <v>9</v>
      </c>
      <c r="I1489" s="76"/>
    </row>
    <row r="1490" spans="2:9" ht="15" customHeight="1" outlineLevel="1" x14ac:dyDescent="0.2">
      <c r="B1490" s="75">
        <v>2018</v>
      </c>
      <c r="C1490" s="71"/>
      <c r="D1490" s="76">
        <v>95</v>
      </c>
      <c r="E1490" s="76"/>
      <c r="F1490" s="180">
        <v>89</v>
      </c>
      <c r="G1490" s="76"/>
      <c r="H1490" s="180">
        <v>6</v>
      </c>
      <c r="I1490" s="76"/>
    </row>
    <row r="1491" spans="2:9" ht="15" customHeight="1" outlineLevel="1" x14ac:dyDescent="0.2">
      <c r="B1491" s="75">
        <v>2017</v>
      </c>
      <c r="C1491" s="71"/>
      <c r="D1491" s="76">
        <v>99</v>
      </c>
      <c r="E1491" s="76" t="s">
        <v>50</v>
      </c>
      <c r="F1491" s="76">
        <v>93</v>
      </c>
      <c r="G1491" s="76" t="s">
        <v>50</v>
      </c>
      <c r="H1491" s="76">
        <v>6</v>
      </c>
      <c r="I1491" s="76" t="s">
        <v>50</v>
      </c>
    </row>
    <row r="1492" spans="2:9" ht="15" customHeight="1" outlineLevel="1" x14ac:dyDescent="0.2">
      <c r="B1492" s="44">
        <v>2016</v>
      </c>
      <c r="C1492" s="71"/>
      <c r="D1492" s="177">
        <v>95</v>
      </c>
      <c r="E1492" s="177" t="s">
        <v>50</v>
      </c>
      <c r="F1492" s="179">
        <v>88</v>
      </c>
      <c r="G1492" s="177" t="s">
        <v>50</v>
      </c>
      <c r="H1492" s="177">
        <v>7</v>
      </c>
      <c r="I1492" s="177" t="s">
        <v>50</v>
      </c>
    </row>
    <row r="1493" spans="2:9" ht="15" customHeight="1" outlineLevel="1" x14ac:dyDescent="0.2">
      <c r="B1493" s="44">
        <v>2015</v>
      </c>
      <c r="C1493" s="71"/>
      <c r="D1493" s="177">
        <v>70</v>
      </c>
      <c r="E1493" s="177" t="s">
        <v>50</v>
      </c>
      <c r="F1493" s="177">
        <v>63</v>
      </c>
      <c r="G1493" s="177" t="s">
        <v>50</v>
      </c>
      <c r="H1493" s="177">
        <v>7</v>
      </c>
      <c r="I1493" s="177" t="s">
        <v>50</v>
      </c>
    </row>
    <row r="1494" spans="2:9" ht="15" customHeight="1" outlineLevel="1" x14ac:dyDescent="0.2">
      <c r="B1494" s="228" t="s">
        <v>30</v>
      </c>
      <c r="C1494" s="71"/>
      <c r="D1494" s="76"/>
      <c r="E1494" s="76"/>
      <c r="F1494" s="76"/>
      <c r="G1494" s="76"/>
      <c r="H1494" s="76"/>
      <c r="I1494" s="76"/>
    </row>
    <row r="1495" spans="2:9" ht="15" customHeight="1" outlineLevel="1" x14ac:dyDescent="0.2">
      <c r="B1495" s="75">
        <v>2020</v>
      </c>
      <c r="C1495" s="71"/>
      <c r="D1495" s="76">
        <v>12</v>
      </c>
      <c r="E1495" s="76"/>
      <c r="F1495" s="76">
        <v>11</v>
      </c>
      <c r="G1495" s="76"/>
      <c r="H1495" s="76">
        <v>1</v>
      </c>
      <c r="I1495" s="76"/>
    </row>
    <row r="1496" spans="2:9" ht="15" customHeight="1" outlineLevel="1" x14ac:dyDescent="0.2">
      <c r="B1496" s="75">
        <v>2019</v>
      </c>
      <c r="C1496" s="71"/>
      <c r="D1496" s="180">
        <v>16</v>
      </c>
      <c r="E1496" s="180"/>
      <c r="F1496" s="180">
        <v>15</v>
      </c>
      <c r="G1496" s="180"/>
      <c r="H1496" s="180">
        <v>1</v>
      </c>
      <c r="I1496" s="76"/>
    </row>
    <row r="1497" spans="2:9" ht="15" customHeight="1" outlineLevel="1" x14ac:dyDescent="0.2">
      <c r="B1497" s="75">
        <v>2018</v>
      </c>
      <c r="C1497" s="71"/>
      <c r="D1497" s="76">
        <v>12</v>
      </c>
      <c r="E1497" s="76"/>
      <c r="F1497" s="180">
        <v>11</v>
      </c>
      <c r="G1497" s="76"/>
      <c r="H1497" s="180">
        <v>1</v>
      </c>
      <c r="I1497" s="76"/>
    </row>
    <row r="1498" spans="2:9" ht="15" customHeight="1" outlineLevel="1" x14ac:dyDescent="0.2">
      <c r="B1498" s="75">
        <v>2017</v>
      </c>
      <c r="C1498" s="71"/>
      <c r="D1498" s="76">
        <v>9</v>
      </c>
      <c r="E1498" s="76" t="s">
        <v>50</v>
      </c>
      <c r="F1498" s="76">
        <v>8</v>
      </c>
      <c r="G1498" s="76" t="s">
        <v>50</v>
      </c>
      <c r="H1498" s="76">
        <v>1</v>
      </c>
      <c r="I1498" s="76" t="s">
        <v>50</v>
      </c>
    </row>
    <row r="1499" spans="2:9" ht="15" customHeight="1" outlineLevel="1" x14ac:dyDescent="0.2">
      <c r="B1499" s="44">
        <v>2016</v>
      </c>
      <c r="C1499" s="71"/>
      <c r="D1499" s="177">
        <v>12</v>
      </c>
      <c r="E1499" s="177" t="s">
        <v>50</v>
      </c>
      <c r="F1499" s="177">
        <v>11</v>
      </c>
      <c r="G1499" s="177" t="s">
        <v>50</v>
      </c>
      <c r="H1499" s="177">
        <v>1</v>
      </c>
      <c r="I1499" s="177" t="s">
        <v>50</v>
      </c>
    </row>
    <row r="1500" spans="2:9" ht="15" customHeight="1" outlineLevel="1" x14ac:dyDescent="0.2">
      <c r="B1500" s="44">
        <v>2015</v>
      </c>
      <c r="C1500" s="71"/>
      <c r="D1500" s="177">
        <v>19</v>
      </c>
      <c r="E1500" s="177" t="s">
        <v>50</v>
      </c>
      <c r="F1500" s="177">
        <v>18</v>
      </c>
      <c r="G1500" s="177" t="s">
        <v>50</v>
      </c>
      <c r="H1500" s="177">
        <v>1</v>
      </c>
      <c r="I1500" s="177" t="s">
        <v>50</v>
      </c>
    </row>
    <row r="1501" spans="2:9" ht="15" customHeight="1" outlineLevel="1" x14ac:dyDescent="0.2">
      <c r="B1501" s="228" t="s">
        <v>31</v>
      </c>
      <c r="C1501" s="71"/>
      <c r="D1501" s="76"/>
      <c r="E1501" s="76"/>
      <c r="F1501" s="76"/>
      <c r="G1501" s="76"/>
      <c r="H1501" s="76"/>
      <c r="I1501" s="76"/>
    </row>
    <row r="1502" spans="2:9" ht="15" customHeight="1" outlineLevel="1" x14ac:dyDescent="0.2">
      <c r="B1502" s="75">
        <v>2020</v>
      </c>
      <c r="C1502" s="71"/>
      <c r="D1502" s="76">
        <v>26</v>
      </c>
      <c r="E1502" s="76"/>
      <c r="F1502" s="76">
        <v>24</v>
      </c>
      <c r="G1502" s="76"/>
      <c r="H1502" s="76">
        <v>2</v>
      </c>
      <c r="I1502" s="76"/>
    </row>
    <row r="1503" spans="2:9" ht="15" customHeight="1" outlineLevel="1" x14ac:dyDescent="0.2">
      <c r="B1503" s="75">
        <v>2019</v>
      </c>
      <c r="C1503" s="71"/>
      <c r="D1503" s="180">
        <v>24</v>
      </c>
      <c r="E1503" s="180"/>
      <c r="F1503" s="180">
        <v>22</v>
      </c>
      <c r="G1503" s="180"/>
      <c r="H1503" s="180">
        <v>2</v>
      </c>
      <c r="I1503" s="76"/>
    </row>
    <row r="1504" spans="2:9" ht="15" customHeight="1" outlineLevel="1" x14ac:dyDescent="0.2">
      <c r="B1504" s="75">
        <v>2018</v>
      </c>
      <c r="C1504" s="71"/>
      <c r="D1504" s="76">
        <v>21</v>
      </c>
      <c r="E1504" s="76"/>
      <c r="F1504" s="180">
        <v>19</v>
      </c>
      <c r="G1504" s="76"/>
      <c r="H1504" s="180">
        <v>2</v>
      </c>
      <c r="I1504" s="76"/>
    </row>
    <row r="1505" spans="2:9" ht="15" customHeight="1" outlineLevel="1" x14ac:dyDescent="0.2">
      <c r="B1505" s="75">
        <v>2017</v>
      </c>
      <c r="C1505" s="71"/>
      <c r="D1505" s="76">
        <v>21</v>
      </c>
      <c r="E1505" s="76" t="s">
        <v>50</v>
      </c>
      <c r="F1505" s="76">
        <v>18</v>
      </c>
      <c r="G1505" s="76" t="s">
        <v>50</v>
      </c>
      <c r="H1505" s="76">
        <v>3</v>
      </c>
      <c r="I1505" s="76" t="s">
        <v>50</v>
      </c>
    </row>
    <row r="1506" spans="2:9" ht="15" customHeight="1" outlineLevel="1" x14ac:dyDescent="0.2">
      <c r="B1506" s="44">
        <v>2016</v>
      </c>
      <c r="C1506" s="71"/>
      <c r="D1506" s="177">
        <v>25</v>
      </c>
      <c r="E1506" s="177" t="s">
        <v>50</v>
      </c>
      <c r="F1506" s="177">
        <v>22</v>
      </c>
      <c r="G1506" s="177" t="s">
        <v>50</v>
      </c>
      <c r="H1506" s="177">
        <v>3</v>
      </c>
      <c r="I1506" s="177" t="s">
        <v>50</v>
      </c>
    </row>
    <row r="1507" spans="2:9" ht="15" customHeight="1" outlineLevel="1" x14ac:dyDescent="0.2">
      <c r="B1507" s="44">
        <v>2015</v>
      </c>
      <c r="C1507" s="71"/>
      <c r="D1507" s="177">
        <v>22</v>
      </c>
      <c r="E1507" s="177" t="s">
        <v>50</v>
      </c>
      <c r="F1507" s="177">
        <v>19</v>
      </c>
      <c r="G1507" s="177" t="s">
        <v>50</v>
      </c>
      <c r="H1507" s="177">
        <v>3</v>
      </c>
      <c r="I1507" s="177" t="s">
        <v>50</v>
      </c>
    </row>
    <row r="1508" spans="2:9" ht="15" customHeight="1" outlineLevel="1" x14ac:dyDescent="0.2">
      <c r="B1508" s="228" t="s">
        <v>32</v>
      </c>
      <c r="C1508" s="71"/>
      <c r="D1508" s="76"/>
      <c r="E1508" s="76"/>
      <c r="F1508" s="76"/>
      <c r="G1508" s="76"/>
      <c r="H1508" s="76"/>
      <c r="I1508" s="76"/>
    </row>
    <row r="1509" spans="2:9" ht="15" customHeight="1" outlineLevel="1" x14ac:dyDescent="0.2">
      <c r="B1509" s="75">
        <v>2020</v>
      </c>
      <c r="C1509" s="71"/>
      <c r="D1509" s="76">
        <v>18</v>
      </c>
      <c r="E1509" s="76"/>
      <c r="F1509" s="76">
        <v>13</v>
      </c>
      <c r="G1509" s="76"/>
      <c r="H1509" s="76">
        <v>5</v>
      </c>
      <c r="I1509" s="76"/>
    </row>
    <row r="1510" spans="2:9" ht="15" customHeight="1" outlineLevel="1" x14ac:dyDescent="0.2">
      <c r="B1510" s="75">
        <v>2019</v>
      </c>
      <c r="C1510" s="71"/>
      <c r="D1510" s="180">
        <v>20</v>
      </c>
      <c r="E1510" s="180"/>
      <c r="F1510" s="180">
        <v>14</v>
      </c>
      <c r="G1510" s="180"/>
      <c r="H1510" s="180">
        <v>6</v>
      </c>
      <c r="I1510" s="76"/>
    </row>
    <row r="1511" spans="2:9" ht="15" customHeight="1" outlineLevel="1" x14ac:dyDescent="0.2">
      <c r="B1511" s="75">
        <v>2018</v>
      </c>
      <c r="C1511" s="71"/>
      <c r="D1511" s="76">
        <v>20</v>
      </c>
      <c r="E1511" s="76"/>
      <c r="F1511" s="180">
        <v>14</v>
      </c>
      <c r="G1511" s="76"/>
      <c r="H1511" s="180">
        <v>6</v>
      </c>
      <c r="I1511" s="76"/>
    </row>
    <row r="1512" spans="2:9" ht="15" customHeight="1" outlineLevel="1" x14ac:dyDescent="0.2">
      <c r="B1512" s="75">
        <v>2017</v>
      </c>
      <c r="C1512" s="71"/>
      <c r="D1512" s="76">
        <v>23</v>
      </c>
      <c r="E1512" s="76" t="s">
        <v>50</v>
      </c>
      <c r="F1512" s="76">
        <v>17</v>
      </c>
      <c r="G1512" s="76" t="s">
        <v>50</v>
      </c>
      <c r="H1512" s="76">
        <v>6</v>
      </c>
      <c r="I1512" s="76" t="s">
        <v>50</v>
      </c>
    </row>
    <row r="1513" spans="2:9" ht="15" customHeight="1" outlineLevel="1" x14ac:dyDescent="0.2">
      <c r="B1513" s="44">
        <v>2016</v>
      </c>
      <c r="C1513" s="71"/>
      <c r="D1513" s="177">
        <v>28</v>
      </c>
      <c r="E1513" s="177" t="s">
        <v>50</v>
      </c>
      <c r="F1513" s="177">
        <v>24</v>
      </c>
      <c r="G1513" s="177" t="s">
        <v>50</v>
      </c>
      <c r="H1513" s="177">
        <v>4</v>
      </c>
      <c r="I1513" s="177" t="s">
        <v>50</v>
      </c>
    </row>
    <row r="1514" spans="2:9" ht="15" customHeight="1" outlineLevel="1" x14ac:dyDescent="0.2">
      <c r="B1514" s="44">
        <v>2015</v>
      </c>
      <c r="C1514" s="71"/>
      <c r="D1514" s="177">
        <v>30</v>
      </c>
      <c r="E1514" s="177" t="s">
        <v>50</v>
      </c>
      <c r="F1514" s="177">
        <v>25</v>
      </c>
      <c r="G1514" s="177" t="s">
        <v>50</v>
      </c>
      <c r="H1514" s="177">
        <v>5</v>
      </c>
      <c r="I1514" s="177" t="s">
        <v>50</v>
      </c>
    </row>
    <row r="1515" spans="2:9" ht="15" customHeight="1" outlineLevel="1" x14ac:dyDescent="0.2">
      <c r="B1515" s="228" t="s">
        <v>33</v>
      </c>
      <c r="C1515" s="71"/>
      <c r="D1515" s="76"/>
      <c r="E1515" s="76"/>
      <c r="F1515" s="76"/>
      <c r="G1515" s="76"/>
      <c r="H1515" s="76"/>
      <c r="I1515" s="76"/>
    </row>
    <row r="1516" spans="2:9" ht="15" customHeight="1" outlineLevel="1" x14ac:dyDescent="0.2">
      <c r="B1516" s="75">
        <v>2020</v>
      </c>
      <c r="C1516" s="71"/>
      <c r="D1516" s="76">
        <v>17</v>
      </c>
      <c r="E1516" s="76"/>
      <c r="F1516" s="76">
        <v>14</v>
      </c>
      <c r="G1516" s="76"/>
      <c r="H1516" s="76">
        <v>3</v>
      </c>
      <c r="I1516" s="76"/>
    </row>
    <row r="1517" spans="2:9" ht="15" customHeight="1" outlineLevel="1" x14ac:dyDescent="0.2">
      <c r="B1517" s="75">
        <v>2019</v>
      </c>
      <c r="C1517" s="71"/>
      <c r="D1517" s="180">
        <v>15</v>
      </c>
      <c r="E1517" s="180"/>
      <c r="F1517" s="180">
        <v>13</v>
      </c>
      <c r="G1517" s="180"/>
      <c r="H1517" s="180">
        <v>2</v>
      </c>
      <c r="I1517" s="76"/>
    </row>
    <row r="1518" spans="2:9" ht="15" customHeight="1" outlineLevel="1" x14ac:dyDescent="0.2">
      <c r="B1518" s="75">
        <v>2018</v>
      </c>
      <c r="C1518" s="71"/>
      <c r="D1518" s="76">
        <v>13</v>
      </c>
      <c r="E1518" s="76"/>
      <c r="F1518" s="180">
        <v>11</v>
      </c>
      <c r="G1518" s="76"/>
      <c r="H1518" s="180">
        <v>2</v>
      </c>
      <c r="I1518" s="76"/>
    </row>
    <row r="1519" spans="2:9" ht="15" customHeight="1" outlineLevel="1" x14ac:dyDescent="0.2">
      <c r="B1519" s="75">
        <v>2017</v>
      </c>
      <c r="C1519" s="71"/>
      <c r="D1519" s="76">
        <v>12</v>
      </c>
      <c r="E1519" s="76" t="s">
        <v>50</v>
      </c>
      <c r="F1519" s="76">
        <v>10</v>
      </c>
      <c r="G1519" s="76" t="s">
        <v>50</v>
      </c>
      <c r="H1519" s="76">
        <v>2</v>
      </c>
      <c r="I1519" s="76" t="s">
        <v>50</v>
      </c>
    </row>
    <row r="1520" spans="2:9" ht="15" customHeight="1" outlineLevel="1" x14ac:dyDescent="0.2">
      <c r="B1520" s="44">
        <v>2016</v>
      </c>
      <c r="C1520" s="71"/>
      <c r="D1520" s="177">
        <v>8</v>
      </c>
      <c r="E1520" s="177" t="s">
        <v>50</v>
      </c>
      <c r="F1520" s="177">
        <v>6</v>
      </c>
      <c r="G1520" s="177" t="s">
        <v>50</v>
      </c>
      <c r="H1520" s="177">
        <v>2</v>
      </c>
      <c r="I1520" s="177" t="s">
        <v>50</v>
      </c>
    </row>
    <row r="1521" spans="2:9" ht="15" customHeight="1" outlineLevel="1" x14ac:dyDescent="0.2">
      <c r="B1521" s="44">
        <v>2015</v>
      </c>
      <c r="C1521" s="71"/>
      <c r="D1521" s="177">
        <v>9</v>
      </c>
      <c r="E1521" s="177" t="s">
        <v>50</v>
      </c>
      <c r="F1521" s="177">
        <v>7</v>
      </c>
      <c r="G1521" s="177" t="s">
        <v>50</v>
      </c>
      <c r="H1521" s="177">
        <v>2</v>
      </c>
      <c r="I1521" s="177" t="s">
        <v>50</v>
      </c>
    </row>
    <row r="1522" spans="2:9" ht="9.75" customHeight="1" x14ac:dyDescent="0.2">
      <c r="B1522" s="2"/>
      <c r="C1522" s="2"/>
      <c r="D1522" s="48"/>
      <c r="E1522" s="48"/>
      <c r="F1522" s="48"/>
      <c r="G1522" s="48"/>
      <c r="H1522" s="48"/>
      <c r="I1522" s="48"/>
    </row>
    <row r="1523" spans="2:9" ht="3" customHeight="1" x14ac:dyDescent="0.2">
      <c r="B1523" s="137"/>
      <c r="C1523" s="137"/>
      <c r="D1523" s="137"/>
      <c r="E1523" s="137"/>
      <c r="F1523" s="137"/>
      <c r="G1523" s="137"/>
      <c r="H1523" s="137"/>
      <c r="I1523" s="137"/>
    </row>
    <row r="1524" spans="2:9" ht="9" customHeight="1" x14ac:dyDescent="0.2">
      <c r="B1524" s="1"/>
      <c r="C1524" s="1"/>
      <c r="F1524" s="76"/>
      <c r="G1524" s="76"/>
    </row>
    <row r="1525" spans="2:9" ht="12.75" customHeight="1" x14ac:dyDescent="0.2">
      <c r="B1525" s="362" t="s">
        <v>289</v>
      </c>
      <c r="C1525" s="362"/>
      <c r="D1525" s="362"/>
      <c r="E1525" s="362"/>
      <c r="F1525" s="362"/>
      <c r="G1525" s="362"/>
      <c r="H1525" s="362"/>
      <c r="I1525" s="362"/>
    </row>
    <row r="1527" spans="2:9" ht="12" x14ac:dyDescent="0.2">
      <c r="B1527" s="391" t="s">
        <v>0</v>
      </c>
      <c r="C1527" s="391"/>
      <c r="D1527" s="391"/>
      <c r="E1527" s="226"/>
    </row>
    <row r="1532" spans="2:9" x14ac:dyDescent="0.2">
      <c r="D1532" s="24"/>
      <c r="E1532" s="24"/>
      <c r="F1532" s="24"/>
      <c r="G1532" s="24"/>
      <c r="H1532" s="24"/>
      <c r="I1532" s="24"/>
    </row>
    <row r="1533" spans="2:9" x14ac:dyDescent="0.2">
      <c r="D1533" s="24"/>
      <c r="E1533" s="24"/>
      <c r="F1533" s="24"/>
      <c r="G1533" s="24"/>
      <c r="H1533" s="24"/>
      <c r="I1533" s="24"/>
    </row>
    <row r="1534" spans="2:9" x14ac:dyDescent="0.2">
      <c r="D1534" s="24"/>
      <c r="E1534" s="24"/>
      <c r="F1534" s="24"/>
      <c r="G1534" s="24"/>
      <c r="H1534" s="24"/>
      <c r="I1534" s="24"/>
    </row>
    <row r="1535" spans="2:9" x14ac:dyDescent="0.2">
      <c r="D1535" s="24"/>
      <c r="E1535" s="24"/>
      <c r="F1535" s="24"/>
      <c r="G1535" s="24"/>
      <c r="H1535" s="24"/>
      <c r="I1535" s="24"/>
    </row>
    <row r="1536" spans="2:9" x14ac:dyDescent="0.2">
      <c r="D1536" s="24"/>
      <c r="E1536" s="24"/>
      <c r="F1536" s="24"/>
      <c r="G1536" s="24"/>
      <c r="H1536" s="24"/>
      <c r="I1536" s="24"/>
    </row>
  </sheetData>
  <mergeCells count="12">
    <mergeCell ref="B1525:I1525"/>
    <mergeCell ref="B1527:D1527"/>
    <mergeCell ref="B1:I1"/>
    <mergeCell ref="B4:C7"/>
    <mergeCell ref="D4:I4"/>
    <mergeCell ref="D5:I5"/>
    <mergeCell ref="D6:E6"/>
    <mergeCell ref="F6:G6"/>
    <mergeCell ref="H6:I6"/>
    <mergeCell ref="D7:E7"/>
    <mergeCell ref="F7:G7"/>
    <mergeCell ref="H7:I7"/>
  </mergeCells>
  <hyperlinks>
    <hyperlink ref="B1527" location="Índice!A1" display="(Voltar ao Índice)" xr:uid="{00000000-0004-0000-2500-000000000000}"/>
  </hyperlinks>
  <printOptions horizontalCentered="1"/>
  <pageMargins left="0.27559055118110237" right="0.27559055118110237" top="0.6692913385826772" bottom="0.47244094488188981" header="0" footer="0"/>
  <pageSetup paperSize="9" fitToHeight="7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1:S63"/>
  <sheetViews>
    <sheetView showGridLines="0" zoomScaleNormal="100" workbookViewId="0">
      <pane xSplit="3" ySplit="7" topLeftCell="D8" activePane="bottomRight" state="frozen"/>
      <selection activeCell="Q16" sqref="Q16"/>
      <selection pane="topRight" activeCell="Q16" sqref="Q16"/>
      <selection pane="bottomLeft" activeCell="Q16" sqref="Q16"/>
      <selection pane="bottomRight" activeCell="B21" sqref="B2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5703125" style="1" customWidth="1"/>
    <col min="4" max="4" width="12.7109375" style="1" customWidth="1"/>
    <col min="5" max="6" width="12.7109375" style="48" customWidth="1"/>
    <col min="7" max="8" width="15.7109375" style="48" customWidth="1"/>
    <col min="9" max="9" width="2.85546875" style="48" customWidth="1"/>
    <col min="10" max="10" width="15.7109375" style="48" customWidth="1"/>
    <col min="11" max="11" width="2.85546875" style="48" customWidth="1"/>
    <col min="12" max="12" width="15.7109375" style="48" customWidth="1"/>
    <col min="13" max="13" width="2.85546875" style="48" customWidth="1"/>
    <col min="14" max="14" width="16.7109375" style="48" customWidth="1"/>
    <col min="15" max="15" width="2.85546875" style="48" customWidth="1"/>
    <col min="16" max="16" width="16.7109375" style="48" customWidth="1"/>
    <col min="17" max="17" width="2.85546875" style="48" customWidth="1"/>
    <col min="18" max="18" width="16.7109375" style="48" customWidth="1"/>
    <col min="19" max="19" width="2.85546875" style="48" customWidth="1"/>
    <col min="20" max="20" width="6.7109375" style="1" customWidth="1"/>
    <col min="21" max="16384" width="12.5703125" style="1"/>
  </cols>
  <sheetData>
    <row r="1" spans="2:19" s="120" customFormat="1" ht="24" customHeight="1" x14ac:dyDescent="0.2">
      <c r="B1" s="340" t="s">
        <v>321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</row>
    <row r="2" spans="2:19" ht="18" customHeight="1" x14ac:dyDescent="0.2">
      <c r="B2" s="20"/>
      <c r="C2" s="20"/>
      <c r="D2" s="20"/>
    </row>
    <row r="3" spans="2:19" ht="12.75" customHeight="1" x14ac:dyDescent="0.2">
      <c r="B3" s="126" t="s">
        <v>218</v>
      </c>
      <c r="C3" s="27"/>
      <c r="D3" s="20"/>
    </row>
    <row r="4" spans="2:19" s="6" customFormat="1" ht="24" customHeight="1" x14ac:dyDescent="0.2">
      <c r="B4" s="338" t="s">
        <v>4</v>
      </c>
      <c r="C4" s="339"/>
      <c r="D4" s="335" t="s">
        <v>6</v>
      </c>
      <c r="E4" s="370" t="s">
        <v>7</v>
      </c>
      <c r="F4" s="335" t="s">
        <v>68</v>
      </c>
      <c r="G4" s="335" t="s">
        <v>101</v>
      </c>
      <c r="H4" s="370" t="s">
        <v>243</v>
      </c>
      <c r="I4" s="372"/>
      <c r="J4" s="370" t="s">
        <v>261</v>
      </c>
      <c r="K4" s="372"/>
      <c r="L4" s="370" t="s">
        <v>262</v>
      </c>
      <c r="M4" s="372"/>
      <c r="N4" s="370" t="s">
        <v>263</v>
      </c>
      <c r="O4" s="372"/>
      <c r="P4" s="370" t="s">
        <v>249</v>
      </c>
      <c r="Q4" s="372"/>
      <c r="R4" s="370" t="s">
        <v>248</v>
      </c>
      <c r="S4" s="372"/>
    </row>
    <row r="5" spans="2:19" s="6" customFormat="1" ht="24" customHeight="1" x14ac:dyDescent="0.2">
      <c r="B5" s="338"/>
      <c r="C5" s="339"/>
      <c r="D5" s="335"/>
      <c r="E5" s="365"/>
      <c r="F5" s="335"/>
      <c r="G5" s="335"/>
      <c r="H5" s="365"/>
      <c r="I5" s="367"/>
      <c r="J5" s="365"/>
      <c r="K5" s="367"/>
      <c r="L5" s="365"/>
      <c r="M5" s="367"/>
      <c r="N5" s="365"/>
      <c r="O5" s="367"/>
      <c r="P5" s="365"/>
      <c r="Q5" s="367"/>
      <c r="R5" s="365"/>
      <c r="S5" s="367"/>
    </row>
    <row r="6" spans="2:19" s="6" customFormat="1" ht="24" customHeight="1" x14ac:dyDescent="0.2">
      <c r="B6" s="338"/>
      <c r="C6" s="339"/>
      <c r="D6" s="335"/>
      <c r="E6" s="361"/>
      <c r="F6" s="335"/>
      <c r="G6" s="335"/>
      <c r="H6" s="361"/>
      <c r="I6" s="369"/>
      <c r="J6" s="361"/>
      <c r="K6" s="369"/>
      <c r="L6" s="361"/>
      <c r="M6" s="369"/>
      <c r="N6" s="361"/>
      <c r="O6" s="369"/>
      <c r="P6" s="361"/>
      <c r="Q6" s="369"/>
      <c r="R6" s="365"/>
      <c r="S6" s="367"/>
    </row>
    <row r="7" spans="2:19" ht="18" customHeight="1" x14ac:dyDescent="0.2">
      <c r="B7" s="338"/>
      <c r="C7" s="339"/>
      <c r="D7" s="211" t="s">
        <v>15</v>
      </c>
      <c r="E7" s="209" t="s">
        <v>15</v>
      </c>
      <c r="F7" s="211" t="s">
        <v>343</v>
      </c>
      <c r="G7" s="211" t="s">
        <v>343</v>
      </c>
      <c r="H7" s="334" t="s">
        <v>15</v>
      </c>
      <c r="I7" s="364"/>
      <c r="J7" s="334" t="s">
        <v>16</v>
      </c>
      <c r="K7" s="364"/>
      <c r="L7" s="334" t="s">
        <v>16</v>
      </c>
      <c r="M7" s="364"/>
      <c r="N7" s="334" t="s">
        <v>16</v>
      </c>
      <c r="O7" s="364"/>
      <c r="P7" s="334" t="s">
        <v>16</v>
      </c>
      <c r="Q7" s="364"/>
      <c r="R7" s="334" t="s">
        <v>16</v>
      </c>
      <c r="S7" s="364"/>
    </row>
    <row r="8" spans="2:19" s="9" customFormat="1" ht="3.75" customHeight="1" x14ac:dyDescent="0.2">
      <c r="B8" s="7"/>
      <c r="C8" s="7"/>
      <c r="D8" s="8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</row>
    <row r="9" spans="2:19" s="11" customFormat="1" ht="15" customHeight="1" x14ac:dyDescent="0.2">
      <c r="B9" s="16" t="s">
        <v>5</v>
      </c>
      <c r="C9" s="73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47"/>
      <c r="Q9" s="47"/>
      <c r="R9" s="47"/>
      <c r="S9" s="47"/>
    </row>
    <row r="10" spans="2:19" s="11" customFormat="1" ht="15" customHeight="1" x14ac:dyDescent="0.2">
      <c r="B10" s="75">
        <v>2020</v>
      </c>
      <c r="C10" s="73"/>
      <c r="D10" s="90">
        <v>430</v>
      </c>
      <c r="E10" s="90">
        <v>1761</v>
      </c>
      <c r="F10" s="90">
        <v>183064.30100000001</v>
      </c>
      <c r="G10" s="90">
        <v>79859.157000000007</v>
      </c>
      <c r="H10" s="90">
        <v>71</v>
      </c>
      <c r="I10" s="74"/>
      <c r="J10" s="97">
        <v>1.5</v>
      </c>
      <c r="K10" s="74"/>
      <c r="L10" s="98">
        <v>2.23</v>
      </c>
      <c r="M10" s="74"/>
      <c r="N10" s="97">
        <v>5.81</v>
      </c>
      <c r="O10" s="74"/>
      <c r="P10" s="47">
        <v>3.72</v>
      </c>
      <c r="Q10" s="47"/>
      <c r="R10" s="47">
        <v>2.0299999999999998</v>
      </c>
      <c r="S10" s="47"/>
    </row>
    <row r="11" spans="2:19" s="11" customFormat="1" ht="15" customHeight="1" x14ac:dyDescent="0.2">
      <c r="B11" s="75">
        <v>2019</v>
      </c>
      <c r="C11" s="73"/>
      <c r="D11" s="90">
        <v>404</v>
      </c>
      <c r="E11" s="90">
        <v>1691</v>
      </c>
      <c r="F11" s="90">
        <f>173188316/1000</f>
        <v>173188.31599999999</v>
      </c>
      <c r="G11" s="90">
        <f>75186075/1000</f>
        <v>75186.074999999997</v>
      </c>
      <c r="H11" s="90">
        <v>76</v>
      </c>
      <c r="I11" s="90"/>
      <c r="J11" s="97">
        <v>1.41</v>
      </c>
      <c r="K11" s="97"/>
      <c r="L11" s="98">
        <v>2.13</v>
      </c>
      <c r="M11" s="98"/>
      <c r="N11" s="259">
        <v>3.01</v>
      </c>
      <c r="O11" s="259"/>
      <c r="P11" s="18">
        <v>4.22</v>
      </c>
      <c r="Q11" s="47"/>
      <c r="R11" s="97">
        <v>1.8</v>
      </c>
      <c r="S11" s="90"/>
    </row>
    <row r="12" spans="2:19" s="11" customFormat="1" ht="15" customHeight="1" x14ac:dyDescent="0.2">
      <c r="B12" s="75">
        <v>2018</v>
      </c>
      <c r="C12" s="73"/>
      <c r="D12" s="90">
        <v>372</v>
      </c>
      <c r="E12" s="90">
        <v>1467</v>
      </c>
      <c r="F12" s="90">
        <v>120476.863</v>
      </c>
      <c r="G12" s="90">
        <v>54853.624000000003</v>
      </c>
      <c r="H12" s="90">
        <v>61</v>
      </c>
      <c r="I12" s="90"/>
      <c r="J12" s="97">
        <v>1.33</v>
      </c>
      <c r="K12" s="97"/>
      <c r="L12" s="98">
        <v>1.97</v>
      </c>
      <c r="M12" s="98"/>
      <c r="N12" s="97">
        <v>2.36</v>
      </c>
      <c r="O12" s="97"/>
      <c r="P12" s="47">
        <v>3.34</v>
      </c>
      <c r="Q12" s="47"/>
      <c r="R12" s="47">
        <v>1.35</v>
      </c>
      <c r="S12" s="47"/>
    </row>
    <row r="13" spans="2:19" s="11" customFormat="1" ht="15" customHeight="1" x14ac:dyDescent="0.2">
      <c r="B13" s="75">
        <v>2017</v>
      </c>
      <c r="C13" s="73"/>
      <c r="D13" s="90">
        <v>357</v>
      </c>
      <c r="E13" s="90">
        <v>1290</v>
      </c>
      <c r="F13" s="90">
        <v>114696.649</v>
      </c>
      <c r="G13" s="90">
        <v>54104.928999999996</v>
      </c>
      <c r="H13" s="90">
        <v>75</v>
      </c>
      <c r="I13" s="90" t="s">
        <v>50</v>
      </c>
      <c r="J13" s="97">
        <v>1.35</v>
      </c>
      <c r="K13" s="97" t="s">
        <v>50</v>
      </c>
      <c r="L13" s="98">
        <v>1.86</v>
      </c>
      <c r="M13" s="98" t="s">
        <v>50</v>
      </c>
      <c r="N13" s="97">
        <v>2.4500000000000002</v>
      </c>
      <c r="O13" s="97" t="s">
        <v>50</v>
      </c>
      <c r="P13" s="47">
        <v>3.59</v>
      </c>
      <c r="Q13" s="47" t="s">
        <v>50</v>
      </c>
      <c r="R13" s="47">
        <v>1.76</v>
      </c>
      <c r="S13" s="47" t="s">
        <v>50</v>
      </c>
    </row>
    <row r="14" spans="2:19" s="11" customFormat="1" ht="15" customHeight="1" x14ac:dyDescent="0.2">
      <c r="B14" s="75">
        <v>2016</v>
      </c>
      <c r="C14" s="73"/>
      <c r="D14" s="90">
        <v>299</v>
      </c>
      <c r="E14" s="90">
        <v>1098</v>
      </c>
      <c r="F14" s="90">
        <v>92606.819000000003</v>
      </c>
      <c r="G14" s="90">
        <v>40271.945</v>
      </c>
      <c r="H14" s="90">
        <v>52</v>
      </c>
      <c r="I14" s="90" t="s">
        <v>50</v>
      </c>
      <c r="J14" s="97">
        <v>1.19</v>
      </c>
      <c r="K14" s="97" t="s">
        <v>50</v>
      </c>
      <c r="L14" s="98">
        <v>1.69</v>
      </c>
      <c r="M14" s="98" t="s">
        <v>50</v>
      </c>
      <c r="N14" s="97">
        <v>2.2599999999999998</v>
      </c>
      <c r="O14" s="97" t="s">
        <v>50</v>
      </c>
      <c r="P14" s="47">
        <v>3.11</v>
      </c>
      <c r="Q14" s="47" t="s">
        <v>50</v>
      </c>
      <c r="R14" s="47">
        <v>1.33</v>
      </c>
      <c r="S14" s="47" t="s">
        <v>50</v>
      </c>
    </row>
    <row r="15" spans="2:19" s="11" customFormat="1" ht="15" customHeight="1" x14ac:dyDescent="0.2">
      <c r="B15" s="75">
        <v>2015</v>
      </c>
      <c r="D15" s="90">
        <v>292</v>
      </c>
      <c r="E15" s="90">
        <v>988</v>
      </c>
      <c r="F15" s="90">
        <v>93195.394</v>
      </c>
      <c r="G15" s="90">
        <v>42998.862999999998</v>
      </c>
      <c r="H15" s="90">
        <v>51</v>
      </c>
      <c r="I15" s="90" t="s">
        <v>50</v>
      </c>
      <c r="J15" s="98">
        <v>1.2</v>
      </c>
      <c r="K15" s="98" t="s">
        <v>50</v>
      </c>
      <c r="L15" s="98">
        <v>1.59</v>
      </c>
      <c r="M15" s="98" t="s">
        <v>50</v>
      </c>
      <c r="N15" s="98">
        <v>2.39</v>
      </c>
      <c r="O15" s="98" t="s">
        <v>50</v>
      </c>
      <c r="P15" s="98">
        <v>3.67</v>
      </c>
      <c r="Q15" s="98" t="s">
        <v>50</v>
      </c>
      <c r="R15" s="98">
        <v>1.31</v>
      </c>
      <c r="S15" s="98" t="s">
        <v>50</v>
      </c>
    </row>
    <row r="16" spans="2:19" ht="9.75" customHeight="1" x14ac:dyDescent="0.2">
      <c r="B16" s="48"/>
      <c r="C16" s="48"/>
      <c r="D16" s="48"/>
      <c r="Q16" s="1"/>
      <c r="R16" s="1"/>
      <c r="S16" s="1"/>
    </row>
    <row r="17" spans="2:19" ht="3" customHeight="1" x14ac:dyDescent="0.2"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</row>
    <row r="18" spans="2:19" x14ac:dyDescent="0.2">
      <c r="M18" s="210"/>
      <c r="N18" s="1"/>
      <c r="O18" s="1"/>
      <c r="P18" s="1"/>
      <c r="Q18" s="1"/>
      <c r="R18" s="1"/>
      <c r="S18" s="1"/>
    </row>
    <row r="19" spans="2:19" x14ac:dyDescent="0.2">
      <c r="B19" s="336" t="s">
        <v>289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</row>
    <row r="20" spans="2:19" x14ac:dyDescent="0.2">
      <c r="M20" s="1"/>
      <c r="N20" s="47"/>
      <c r="O20" s="1"/>
      <c r="P20" s="1"/>
      <c r="Q20" s="1"/>
      <c r="R20" s="1"/>
      <c r="S20" s="1"/>
    </row>
    <row r="21" spans="2:19" ht="12" x14ac:dyDescent="0.2">
      <c r="B21" s="134" t="s">
        <v>0</v>
      </c>
      <c r="C21" s="26"/>
      <c r="E21" s="1"/>
      <c r="F21" s="1"/>
      <c r="G21" s="1"/>
      <c r="H21" s="1"/>
      <c r="I21" s="1"/>
      <c r="J21" s="1"/>
      <c r="K21" s="1"/>
      <c r="L21" s="1"/>
    </row>
    <row r="23" spans="2:19" x14ac:dyDescent="0.2">
      <c r="B23" s="23"/>
      <c r="D23" s="90"/>
      <c r="E23" s="90"/>
      <c r="F23" s="90"/>
      <c r="G23" s="9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</row>
    <row r="24" spans="2:19" x14ac:dyDescent="0.2">
      <c r="B24" s="23"/>
      <c r="D24" s="90"/>
      <c r="E24" s="90"/>
      <c r="F24" s="90"/>
      <c r="G24" s="9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</row>
    <row r="27" spans="2:19" x14ac:dyDescent="0.2"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2:19" x14ac:dyDescent="0.2"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2:19" x14ac:dyDescent="0.2"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  <row r="30" spans="2:19" x14ac:dyDescent="0.2"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2:19" x14ac:dyDescent="0.2"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spans="2:19" x14ac:dyDescent="0.2"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4:19" x14ac:dyDescent="0.2"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4:19" x14ac:dyDescent="0.2"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4:19" x14ac:dyDescent="0.2"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spans="4:19" x14ac:dyDescent="0.2"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</row>
    <row r="42" spans="4:19" x14ac:dyDescent="0.2">
      <c r="F42" s="189"/>
      <c r="G42" s="189"/>
    </row>
    <row r="43" spans="4:19" x14ac:dyDescent="0.2">
      <c r="F43" s="189"/>
      <c r="G43" s="189"/>
    </row>
    <row r="44" spans="4:19" x14ac:dyDescent="0.2">
      <c r="F44" s="189"/>
      <c r="G44" s="189"/>
    </row>
    <row r="45" spans="4:19" x14ac:dyDescent="0.2">
      <c r="F45" s="189"/>
      <c r="G45" s="189"/>
    </row>
    <row r="46" spans="4:19" x14ac:dyDescent="0.2">
      <c r="F46" s="189"/>
      <c r="G46" s="189"/>
    </row>
    <row r="47" spans="4:19" x14ac:dyDescent="0.2">
      <c r="F47" s="189"/>
      <c r="G47" s="189"/>
    </row>
    <row r="48" spans="4:19" x14ac:dyDescent="0.2">
      <c r="F48" s="189"/>
      <c r="G48" s="189"/>
    </row>
    <row r="49" spans="6:7" x14ac:dyDescent="0.2">
      <c r="F49" s="189"/>
      <c r="G49" s="189"/>
    </row>
    <row r="50" spans="6:7" x14ac:dyDescent="0.2">
      <c r="F50" s="189"/>
      <c r="G50" s="189"/>
    </row>
    <row r="51" spans="6:7" x14ac:dyDescent="0.2">
      <c r="F51" s="189"/>
      <c r="G51" s="189"/>
    </row>
    <row r="54" spans="6:7" x14ac:dyDescent="0.2">
      <c r="F54" s="190"/>
      <c r="G54" s="190"/>
    </row>
    <row r="55" spans="6:7" x14ac:dyDescent="0.2">
      <c r="F55" s="190"/>
      <c r="G55" s="190"/>
    </row>
    <row r="56" spans="6:7" x14ac:dyDescent="0.2">
      <c r="F56" s="190"/>
      <c r="G56" s="190"/>
    </row>
    <row r="57" spans="6:7" x14ac:dyDescent="0.2">
      <c r="F57" s="190"/>
      <c r="G57" s="190"/>
    </row>
    <row r="58" spans="6:7" x14ac:dyDescent="0.2">
      <c r="F58" s="190"/>
      <c r="G58" s="190"/>
    </row>
    <row r="59" spans="6:7" x14ac:dyDescent="0.2">
      <c r="F59" s="190"/>
      <c r="G59" s="190"/>
    </row>
    <row r="60" spans="6:7" x14ac:dyDescent="0.2">
      <c r="F60" s="190"/>
      <c r="G60" s="190"/>
    </row>
    <row r="61" spans="6:7" x14ac:dyDescent="0.2">
      <c r="F61" s="190"/>
      <c r="G61" s="190"/>
    </row>
    <row r="62" spans="6:7" x14ac:dyDescent="0.2">
      <c r="F62" s="190"/>
      <c r="G62" s="190"/>
    </row>
    <row r="63" spans="6:7" x14ac:dyDescent="0.2">
      <c r="F63" s="190"/>
      <c r="G63" s="190"/>
    </row>
  </sheetData>
  <mergeCells count="19">
    <mergeCell ref="P7:Q7"/>
    <mergeCell ref="R7:S7"/>
    <mergeCell ref="B19:S19"/>
    <mergeCell ref="B1:S1"/>
    <mergeCell ref="B4:C7"/>
    <mergeCell ref="D4:D6"/>
    <mergeCell ref="E4:E6"/>
    <mergeCell ref="F4:F6"/>
    <mergeCell ref="G4:G6"/>
    <mergeCell ref="H4:I6"/>
    <mergeCell ref="J4:K6"/>
    <mergeCell ref="L4:M6"/>
    <mergeCell ref="N4:O6"/>
    <mergeCell ref="P4:Q6"/>
    <mergeCell ref="R4:S6"/>
    <mergeCell ref="H7:I7"/>
    <mergeCell ref="J7:K7"/>
    <mergeCell ref="L7:M7"/>
    <mergeCell ref="N7:O7"/>
  </mergeCells>
  <hyperlinks>
    <hyperlink ref="B21" location="Índice!A1" display="(Voltar ao Índice)" xr:uid="{00000000-0004-0000-2600-000000000000}"/>
  </hyperlinks>
  <printOptions horizontalCentered="1"/>
  <pageMargins left="7.874015748031496E-2" right="7.874015748031496E-2" top="0.6692913385826772" bottom="0.47244094488188981" header="0" footer="0"/>
  <pageSetup paperSize="9" scale="76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4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 activeCell="B37" sqref="B37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28515625" style="1" customWidth="1"/>
    <col min="4" max="9" width="15.7109375" style="1" customWidth="1"/>
    <col min="10" max="10" width="2.5703125" style="48" customWidth="1"/>
    <col min="11" max="11" width="6.7109375" style="1" customWidth="1"/>
    <col min="12" max="16384" width="12.5703125" style="1"/>
  </cols>
  <sheetData>
    <row r="1" spans="2:10" ht="24" customHeight="1" x14ac:dyDescent="0.2">
      <c r="B1" s="340" t="s">
        <v>291</v>
      </c>
      <c r="C1" s="340"/>
      <c r="D1" s="340"/>
      <c r="E1" s="340"/>
      <c r="F1" s="340"/>
      <c r="G1" s="340"/>
      <c r="H1" s="340"/>
      <c r="I1" s="340"/>
      <c r="J1" s="340"/>
    </row>
    <row r="2" spans="2:10" ht="11.25" customHeight="1" x14ac:dyDescent="0.2">
      <c r="B2" s="19"/>
      <c r="C2" s="19"/>
      <c r="D2" s="19"/>
      <c r="E2" s="19"/>
      <c r="F2" s="19"/>
      <c r="G2" s="19"/>
    </row>
    <row r="3" spans="2:10" ht="12.75" customHeight="1" x14ac:dyDescent="0.2">
      <c r="B3" s="126" t="s">
        <v>218</v>
      </c>
      <c r="C3" s="27"/>
      <c r="D3" s="47"/>
      <c r="E3" s="47"/>
      <c r="F3" s="47"/>
      <c r="H3" s="4"/>
      <c r="I3" s="4"/>
    </row>
    <row r="4" spans="2:10" s="6" customFormat="1" ht="18" customHeight="1" x14ac:dyDescent="0.2">
      <c r="B4" s="338" t="s">
        <v>4</v>
      </c>
      <c r="C4" s="339"/>
      <c r="D4" s="341" t="s">
        <v>5</v>
      </c>
      <c r="E4" s="341"/>
      <c r="F4" s="341"/>
      <c r="G4" s="341"/>
      <c r="H4" s="341"/>
      <c r="I4" s="341"/>
      <c r="J4" s="342"/>
    </row>
    <row r="5" spans="2:10" s="6" customFormat="1" ht="18" customHeight="1" x14ac:dyDescent="0.2">
      <c r="B5" s="338"/>
      <c r="C5" s="339"/>
      <c r="D5" s="339" t="s">
        <v>6</v>
      </c>
      <c r="E5" s="341" t="s">
        <v>272</v>
      </c>
      <c r="F5" s="341"/>
      <c r="G5" s="341"/>
      <c r="H5" s="341"/>
      <c r="I5" s="341" t="s">
        <v>215</v>
      </c>
      <c r="J5" s="342"/>
    </row>
    <row r="6" spans="2:10" s="6" customFormat="1" ht="18" customHeight="1" x14ac:dyDescent="0.2">
      <c r="B6" s="338"/>
      <c r="C6" s="339"/>
      <c r="D6" s="339"/>
      <c r="E6" s="343" t="s">
        <v>5</v>
      </c>
      <c r="F6" s="341" t="s">
        <v>273</v>
      </c>
      <c r="G6" s="341"/>
      <c r="H6" s="341"/>
      <c r="I6" s="341"/>
      <c r="J6" s="342"/>
    </row>
    <row r="7" spans="2:10" s="6" customFormat="1" ht="24" customHeight="1" x14ac:dyDescent="0.2">
      <c r="B7" s="338"/>
      <c r="C7" s="339"/>
      <c r="D7" s="339"/>
      <c r="E7" s="343"/>
      <c r="F7" s="139" t="s">
        <v>46</v>
      </c>
      <c r="G7" s="139" t="s">
        <v>47</v>
      </c>
      <c r="H7" s="139" t="s">
        <v>266</v>
      </c>
      <c r="I7" s="341"/>
      <c r="J7" s="342"/>
    </row>
    <row r="8" spans="2:10" ht="18" customHeight="1" x14ac:dyDescent="0.2">
      <c r="B8" s="338"/>
      <c r="C8" s="339"/>
      <c r="D8" s="139" t="s">
        <v>15</v>
      </c>
      <c r="E8" s="139" t="s">
        <v>15</v>
      </c>
      <c r="F8" s="139" t="s">
        <v>15</v>
      </c>
      <c r="G8" s="139" t="s">
        <v>15</v>
      </c>
      <c r="H8" s="139" t="s">
        <v>15</v>
      </c>
      <c r="I8" s="341" t="s">
        <v>15</v>
      </c>
      <c r="J8" s="342"/>
    </row>
    <row r="9" spans="2:10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49"/>
    </row>
    <row r="10" spans="2:10" s="11" customFormat="1" ht="15" customHeight="1" x14ac:dyDescent="0.2">
      <c r="B10" s="73" t="s">
        <v>5</v>
      </c>
      <c r="C10" s="73"/>
      <c r="D10" s="74"/>
      <c r="E10" s="74"/>
      <c r="F10" s="74"/>
      <c r="G10" s="74"/>
      <c r="H10" s="74"/>
      <c r="I10" s="74"/>
      <c r="J10" s="49"/>
    </row>
    <row r="11" spans="2:10" s="11" customFormat="1" ht="15" customHeight="1" x14ac:dyDescent="0.2">
      <c r="B11" s="75">
        <v>2020</v>
      </c>
      <c r="C11" s="73"/>
      <c r="D11" s="76">
        <v>28905</v>
      </c>
      <c r="E11" s="76">
        <v>3520</v>
      </c>
      <c r="F11" s="76"/>
      <c r="G11" s="76"/>
      <c r="H11" s="76"/>
      <c r="I11" s="76">
        <v>3814</v>
      </c>
      <c r="J11" s="49" t="s">
        <v>357</v>
      </c>
    </row>
    <row r="12" spans="2:10" s="11" customFormat="1" ht="15" customHeight="1" x14ac:dyDescent="0.2">
      <c r="B12" s="75">
        <v>2019</v>
      </c>
      <c r="C12" s="73"/>
      <c r="D12" s="76">
        <v>28905</v>
      </c>
      <c r="E12" s="76">
        <v>4228</v>
      </c>
      <c r="F12" s="76">
        <v>3229</v>
      </c>
      <c r="G12" s="76"/>
      <c r="H12" s="76"/>
      <c r="I12" s="76">
        <v>3572</v>
      </c>
      <c r="J12" s="11" t="s">
        <v>274</v>
      </c>
    </row>
    <row r="13" spans="2:10" s="11" customFormat="1" ht="15" customHeight="1" x14ac:dyDescent="0.2">
      <c r="B13" s="75">
        <v>2018</v>
      </c>
      <c r="C13" s="73"/>
      <c r="D13" s="76">
        <v>28123</v>
      </c>
      <c r="E13" s="76">
        <v>4541</v>
      </c>
      <c r="F13" s="76">
        <v>3472</v>
      </c>
      <c r="G13" s="76">
        <v>2730</v>
      </c>
      <c r="I13" s="76">
        <v>3471</v>
      </c>
      <c r="J13" s="114"/>
    </row>
    <row r="14" spans="2:10" s="11" customFormat="1" ht="15" customHeight="1" x14ac:dyDescent="0.2">
      <c r="B14" s="75">
        <v>2017</v>
      </c>
      <c r="C14" s="73"/>
      <c r="D14" s="76">
        <v>26641</v>
      </c>
      <c r="E14" s="76">
        <v>4300</v>
      </c>
      <c r="F14" s="76">
        <v>3238</v>
      </c>
      <c r="G14" s="76">
        <v>2472</v>
      </c>
      <c r="H14" s="76"/>
      <c r="I14" s="76">
        <v>3047</v>
      </c>
      <c r="J14" s="114"/>
    </row>
    <row r="15" spans="2:10" s="11" customFormat="1" ht="15" customHeight="1" x14ac:dyDescent="0.2">
      <c r="B15" s="75">
        <v>2016</v>
      </c>
      <c r="C15" s="73"/>
      <c r="D15" s="76">
        <v>25351</v>
      </c>
      <c r="E15" s="76">
        <v>3941</v>
      </c>
      <c r="F15" s="76">
        <v>2951</v>
      </c>
      <c r="G15" s="76">
        <v>2288</v>
      </c>
      <c r="H15" s="74"/>
      <c r="I15" s="76">
        <v>2996</v>
      </c>
      <c r="J15" s="114"/>
    </row>
    <row r="16" spans="2:10" s="11" customFormat="1" ht="15" customHeight="1" x14ac:dyDescent="0.2">
      <c r="B16" s="75">
        <v>2015</v>
      </c>
      <c r="C16" s="75" t="str">
        <f t="shared" ref="C16" si="0">IF(B16=2008,$C$2,"")</f>
        <v/>
      </c>
      <c r="D16" s="76">
        <v>24618</v>
      </c>
      <c r="E16" s="76">
        <v>3920</v>
      </c>
      <c r="F16" s="76">
        <v>2869</v>
      </c>
      <c r="G16" s="76">
        <v>2229</v>
      </c>
      <c r="H16" s="76">
        <v>1388</v>
      </c>
      <c r="I16" s="76">
        <v>3277</v>
      </c>
      <c r="J16" s="114"/>
    </row>
    <row r="17" spans="2:10" s="11" customFormat="1" ht="15" customHeight="1" x14ac:dyDescent="0.2">
      <c r="B17" s="255" t="s">
        <v>3</v>
      </c>
      <c r="C17" s="73"/>
      <c r="D17" s="73"/>
      <c r="E17" s="76"/>
      <c r="F17" s="76"/>
      <c r="G17" s="76"/>
      <c r="H17" s="76"/>
      <c r="I17" s="76"/>
      <c r="J17" s="114"/>
    </row>
    <row r="18" spans="2:10" s="11" customFormat="1" ht="15" customHeight="1" x14ac:dyDescent="0.2">
      <c r="B18" s="254" t="s">
        <v>34</v>
      </c>
      <c r="C18" s="208"/>
      <c r="D18" s="208"/>
      <c r="E18" s="76"/>
      <c r="F18" s="76"/>
      <c r="G18" s="76"/>
      <c r="H18" s="76"/>
      <c r="I18" s="76"/>
      <c r="J18" s="114"/>
    </row>
    <row r="19" spans="2:10" s="11" customFormat="1" ht="15" customHeight="1" x14ac:dyDescent="0.2">
      <c r="B19" s="75">
        <v>2020</v>
      </c>
      <c r="C19" s="208"/>
      <c r="D19" s="76">
        <v>18982</v>
      </c>
      <c r="E19" s="76">
        <v>2720</v>
      </c>
      <c r="F19" s="76"/>
      <c r="G19" s="76"/>
      <c r="H19" s="76"/>
      <c r="I19" s="76">
        <v>3074</v>
      </c>
      <c r="J19" s="114" t="s">
        <v>357</v>
      </c>
    </row>
    <row r="20" spans="2:10" s="11" customFormat="1" ht="15" customHeight="1" x14ac:dyDescent="0.2">
      <c r="B20" s="75">
        <v>2019</v>
      </c>
      <c r="C20" s="220"/>
      <c r="D20" s="76">
        <v>19245</v>
      </c>
      <c r="E20" s="76">
        <v>3219</v>
      </c>
      <c r="F20" s="76">
        <v>2299</v>
      </c>
      <c r="G20" s="76"/>
      <c r="H20" s="76"/>
      <c r="I20" s="76">
        <v>2968</v>
      </c>
      <c r="J20" s="11" t="s">
        <v>274</v>
      </c>
    </row>
    <row r="21" spans="2:10" s="11" customFormat="1" ht="15" customHeight="1" x14ac:dyDescent="0.2">
      <c r="B21" s="75">
        <v>2018</v>
      </c>
      <c r="C21" s="75"/>
      <c r="D21" s="76">
        <v>18908</v>
      </c>
      <c r="E21" s="76">
        <v>3510</v>
      </c>
      <c r="F21" s="76">
        <v>2563</v>
      </c>
      <c r="G21" s="76">
        <v>1915</v>
      </c>
      <c r="I21" s="76">
        <v>2927</v>
      </c>
      <c r="J21" s="114"/>
    </row>
    <row r="22" spans="2:10" s="11" customFormat="1" ht="15" customHeight="1" x14ac:dyDescent="0.2">
      <c r="B22" s="75">
        <v>2017</v>
      </c>
      <c r="C22" s="75"/>
      <c r="D22" s="76">
        <v>17994</v>
      </c>
      <c r="E22" s="76">
        <v>3411</v>
      </c>
      <c r="F22" s="76">
        <v>2427</v>
      </c>
      <c r="G22" s="76">
        <v>1757</v>
      </c>
      <c r="H22" s="76"/>
      <c r="I22" s="76">
        <v>2565</v>
      </c>
    </row>
    <row r="23" spans="2:10" s="11" customFormat="1" ht="15" customHeight="1" x14ac:dyDescent="0.2">
      <c r="B23" s="75">
        <v>2016</v>
      </c>
      <c r="C23" s="75"/>
      <c r="D23" s="76">
        <v>17061</v>
      </c>
      <c r="E23" s="76">
        <v>3233</v>
      </c>
      <c r="F23" s="76">
        <v>2314</v>
      </c>
      <c r="G23" s="76">
        <v>1713</v>
      </c>
      <c r="H23" s="76"/>
      <c r="I23" s="76">
        <v>2465</v>
      </c>
    </row>
    <row r="24" spans="2:10" s="11" customFormat="1" ht="15" customHeight="1" x14ac:dyDescent="0.2">
      <c r="B24" s="75">
        <v>2015</v>
      </c>
      <c r="C24" s="75"/>
      <c r="D24" s="76">
        <v>16375</v>
      </c>
      <c r="E24" s="76">
        <v>3195</v>
      </c>
      <c r="F24" s="76">
        <v>2250</v>
      </c>
      <c r="G24" s="76">
        <v>1698</v>
      </c>
      <c r="H24" s="76">
        <v>970</v>
      </c>
      <c r="I24" s="76">
        <v>2586</v>
      </c>
      <c r="J24" s="114"/>
    </row>
    <row r="25" spans="2:10" s="11" customFormat="1" ht="15" customHeight="1" x14ac:dyDescent="0.2">
      <c r="B25" s="254" t="s">
        <v>35</v>
      </c>
      <c r="C25" s="208"/>
      <c r="D25" s="208"/>
      <c r="E25" s="76"/>
      <c r="F25" s="76"/>
      <c r="G25" s="76"/>
      <c r="H25" s="76"/>
      <c r="I25" s="76"/>
      <c r="J25" s="114"/>
    </row>
    <row r="26" spans="2:10" s="11" customFormat="1" ht="15" customHeight="1" x14ac:dyDescent="0.2">
      <c r="B26" s="75">
        <v>2020</v>
      </c>
      <c r="C26" s="208"/>
      <c r="D26" s="76">
        <v>9923</v>
      </c>
      <c r="E26" s="76">
        <v>800</v>
      </c>
      <c r="F26" s="76"/>
      <c r="G26" s="76"/>
      <c r="H26" s="76"/>
      <c r="I26" s="76">
        <v>740</v>
      </c>
      <c r="J26" s="114" t="s">
        <v>357</v>
      </c>
    </row>
    <row r="27" spans="2:10" s="11" customFormat="1" ht="15" customHeight="1" x14ac:dyDescent="0.2">
      <c r="B27" s="75">
        <v>2019</v>
      </c>
      <c r="C27" s="220"/>
      <c r="D27" s="76">
        <v>9660</v>
      </c>
      <c r="E27" s="76">
        <v>1009</v>
      </c>
      <c r="F27" s="76">
        <v>930</v>
      </c>
      <c r="G27" s="76"/>
      <c r="H27" s="76"/>
      <c r="I27" s="76">
        <v>604</v>
      </c>
      <c r="J27" s="11" t="s">
        <v>274</v>
      </c>
    </row>
    <row r="28" spans="2:10" s="11" customFormat="1" ht="15" customHeight="1" x14ac:dyDescent="0.2">
      <c r="B28" s="75">
        <v>2018</v>
      </c>
      <c r="C28" s="198"/>
      <c r="D28" s="76">
        <v>9215</v>
      </c>
      <c r="E28" s="76">
        <v>1031</v>
      </c>
      <c r="F28" s="11">
        <v>909</v>
      </c>
      <c r="G28" s="11">
        <v>815</v>
      </c>
      <c r="I28" s="11">
        <v>544</v>
      </c>
      <c r="J28" s="114"/>
    </row>
    <row r="29" spans="2:10" s="11" customFormat="1" ht="15" customHeight="1" x14ac:dyDescent="0.2">
      <c r="B29" s="75">
        <v>2017</v>
      </c>
      <c r="C29" s="187"/>
      <c r="D29" s="76">
        <v>8647</v>
      </c>
      <c r="E29" s="76">
        <v>889</v>
      </c>
      <c r="F29" s="76">
        <v>811</v>
      </c>
      <c r="G29" s="76">
        <v>715</v>
      </c>
      <c r="H29" s="76"/>
      <c r="I29" s="76">
        <v>482</v>
      </c>
    </row>
    <row r="30" spans="2:10" s="11" customFormat="1" ht="15" customHeight="1" x14ac:dyDescent="0.2">
      <c r="B30" s="75">
        <v>2016</v>
      </c>
      <c r="C30" s="79"/>
      <c r="D30" s="76">
        <v>8290</v>
      </c>
      <c r="E30" s="76">
        <v>708</v>
      </c>
      <c r="F30" s="76">
        <v>637</v>
      </c>
      <c r="G30" s="76">
        <v>575</v>
      </c>
      <c r="H30" s="76"/>
      <c r="I30" s="76">
        <v>531</v>
      </c>
    </row>
    <row r="31" spans="2:10" s="11" customFormat="1" ht="15" customHeight="1" x14ac:dyDescent="0.2">
      <c r="B31" s="75">
        <v>2015</v>
      </c>
      <c r="C31" s="75"/>
      <c r="D31" s="76">
        <v>8243</v>
      </c>
      <c r="E31" s="76">
        <v>725</v>
      </c>
      <c r="F31" s="76">
        <v>619</v>
      </c>
      <c r="G31" s="76">
        <v>531</v>
      </c>
      <c r="H31" s="76">
        <v>418</v>
      </c>
      <c r="I31" s="76">
        <v>691</v>
      </c>
      <c r="J31" s="114"/>
    </row>
    <row r="32" spans="2:10" ht="9.75" customHeight="1" x14ac:dyDescent="0.2">
      <c r="B32" s="48"/>
      <c r="C32" s="48"/>
      <c r="D32" s="48"/>
      <c r="E32" s="48"/>
      <c r="F32" s="48"/>
      <c r="G32" s="48"/>
      <c r="H32" s="48"/>
      <c r="I32" s="48"/>
    </row>
    <row r="33" spans="2:10" ht="3" customHeight="1" x14ac:dyDescent="0.2">
      <c r="B33" s="137"/>
      <c r="C33" s="137"/>
      <c r="D33" s="137"/>
      <c r="E33" s="137"/>
      <c r="F33" s="137"/>
      <c r="G33" s="137"/>
      <c r="H33" s="137"/>
      <c r="I33" s="137"/>
      <c r="J33" s="137"/>
    </row>
    <row r="34" spans="2:10" ht="9" customHeight="1" x14ac:dyDescent="0.2">
      <c r="E34" s="76"/>
    </row>
    <row r="35" spans="2:10" ht="12.75" customHeight="1" x14ac:dyDescent="0.2">
      <c r="B35" s="336" t="s">
        <v>328</v>
      </c>
      <c r="C35" s="336"/>
      <c r="D35" s="336"/>
      <c r="E35" s="336"/>
      <c r="F35" s="336"/>
      <c r="G35" s="336"/>
      <c r="H35" s="336"/>
      <c r="I35" s="336"/>
      <c r="J35" s="336"/>
    </row>
    <row r="37" spans="2:10" ht="12" x14ac:dyDescent="0.2">
      <c r="B37" s="134" t="s">
        <v>0</v>
      </c>
      <c r="C37" s="26"/>
    </row>
    <row r="44" spans="2:10" x14ac:dyDescent="0.2">
      <c r="H44" s="76"/>
      <c r="I44" s="76"/>
      <c r="J44" s="76"/>
    </row>
  </sheetData>
  <mergeCells count="10">
    <mergeCell ref="B35:J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 xr:uid="{00000000-0004-0000-03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1:P2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21" sqref="B2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2.7109375" style="1" customWidth="1"/>
    <col min="5" max="6" width="12.7109375" style="48" customWidth="1"/>
    <col min="7" max="7" width="2.85546875" style="48" customWidth="1"/>
    <col min="8" max="8" width="15.7109375" style="48" customWidth="1"/>
    <col min="9" max="9" width="17.7109375" style="48" customWidth="1"/>
    <col min="10" max="10" width="2.85546875" style="48" customWidth="1"/>
    <col min="11" max="11" width="23.7109375" style="48" customWidth="1"/>
    <col min="12" max="12" width="2.85546875" style="48" customWidth="1"/>
    <col min="13" max="13" width="22.7109375" style="48" customWidth="1"/>
    <col min="14" max="14" width="2.85546875" style="48" customWidth="1"/>
    <col min="15" max="15" width="26.140625" style="48" customWidth="1"/>
    <col min="16" max="16" width="2.85546875" style="48" customWidth="1"/>
    <col min="17" max="17" width="6.7109375" style="1" customWidth="1"/>
    <col min="18" max="16384" width="12.5703125" style="1"/>
  </cols>
  <sheetData>
    <row r="1" spans="2:16" s="120" customFormat="1" ht="24" customHeight="1" x14ac:dyDescent="0.2">
      <c r="B1" s="340" t="s">
        <v>322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</row>
    <row r="2" spans="2:16" ht="18" customHeight="1" x14ac:dyDescent="0.2">
      <c r="B2" s="20"/>
      <c r="C2" s="20"/>
      <c r="D2" s="20"/>
    </row>
    <row r="3" spans="2:16" ht="12.75" customHeight="1" x14ac:dyDescent="0.2">
      <c r="B3" s="126" t="s">
        <v>218</v>
      </c>
      <c r="C3" s="27"/>
      <c r="D3" s="20"/>
    </row>
    <row r="4" spans="2:16" s="6" customFormat="1" ht="27" customHeight="1" x14ac:dyDescent="0.2">
      <c r="B4" s="355" t="s">
        <v>4</v>
      </c>
      <c r="C4" s="349"/>
      <c r="D4" s="346" t="s">
        <v>6</v>
      </c>
      <c r="E4" s="346" t="s">
        <v>7</v>
      </c>
      <c r="F4" s="365" t="s">
        <v>68</v>
      </c>
      <c r="G4" s="367"/>
      <c r="H4" s="346" t="s">
        <v>101</v>
      </c>
      <c r="I4" s="365" t="s">
        <v>250</v>
      </c>
      <c r="J4" s="367"/>
      <c r="K4" s="365" t="s">
        <v>238</v>
      </c>
      <c r="L4" s="367"/>
      <c r="M4" s="365" t="s">
        <v>236</v>
      </c>
      <c r="N4" s="367"/>
      <c r="O4" s="365" t="s">
        <v>237</v>
      </c>
      <c r="P4" s="367"/>
    </row>
    <row r="5" spans="2:16" s="6" customFormat="1" ht="27" customHeight="1" x14ac:dyDescent="0.2">
      <c r="B5" s="338"/>
      <c r="C5" s="339"/>
      <c r="D5" s="335"/>
      <c r="E5" s="335"/>
      <c r="F5" s="365"/>
      <c r="G5" s="367"/>
      <c r="H5" s="335"/>
      <c r="I5" s="365"/>
      <c r="J5" s="367"/>
      <c r="K5" s="365"/>
      <c r="L5" s="367"/>
      <c r="M5" s="365"/>
      <c r="N5" s="367"/>
      <c r="O5" s="365"/>
      <c r="P5" s="367"/>
    </row>
    <row r="6" spans="2:16" s="6" customFormat="1" ht="27" customHeight="1" x14ac:dyDescent="0.2">
      <c r="B6" s="338"/>
      <c r="C6" s="339"/>
      <c r="D6" s="335"/>
      <c r="E6" s="335"/>
      <c r="F6" s="361"/>
      <c r="G6" s="369"/>
      <c r="H6" s="335"/>
      <c r="I6" s="361"/>
      <c r="J6" s="369"/>
      <c r="K6" s="361"/>
      <c r="L6" s="369"/>
      <c r="M6" s="361"/>
      <c r="N6" s="369"/>
      <c r="O6" s="361"/>
      <c r="P6" s="369"/>
    </row>
    <row r="7" spans="2:16" ht="18" customHeight="1" x14ac:dyDescent="0.2">
      <c r="B7" s="338"/>
      <c r="C7" s="339"/>
      <c r="D7" s="299" t="s">
        <v>15</v>
      </c>
      <c r="E7" s="299" t="s">
        <v>15</v>
      </c>
      <c r="F7" s="334" t="s">
        <v>343</v>
      </c>
      <c r="G7" s="364"/>
      <c r="H7" s="299" t="s">
        <v>343</v>
      </c>
      <c r="I7" s="334" t="s">
        <v>16</v>
      </c>
      <c r="J7" s="364"/>
      <c r="K7" s="334" t="s">
        <v>16</v>
      </c>
      <c r="L7" s="364"/>
      <c r="M7" s="334" t="s">
        <v>16</v>
      </c>
      <c r="N7" s="364"/>
      <c r="O7" s="334" t="s">
        <v>16</v>
      </c>
      <c r="P7" s="364"/>
    </row>
    <row r="8" spans="2:16" s="9" customFormat="1" ht="3.75" customHeight="1" x14ac:dyDescent="0.2">
      <c r="B8" s="7"/>
      <c r="C8" s="7"/>
      <c r="D8" s="8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2:16" s="11" customFormat="1" ht="15" customHeight="1" x14ac:dyDescent="0.2">
      <c r="B9" s="16" t="s">
        <v>5</v>
      </c>
      <c r="C9" s="73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47"/>
      <c r="P9" s="47"/>
    </row>
    <row r="10" spans="2:16" s="11" customFormat="1" ht="15" customHeight="1" x14ac:dyDescent="0.2">
      <c r="B10" s="75">
        <v>2020</v>
      </c>
      <c r="C10" s="73"/>
      <c r="D10" s="11">
        <v>397</v>
      </c>
      <c r="E10" s="90">
        <v>1625</v>
      </c>
      <c r="F10" s="90">
        <v>172122.91800000001</v>
      </c>
      <c r="G10" s="74"/>
      <c r="H10" s="90">
        <v>76939.146999999997</v>
      </c>
      <c r="I10" s="52">
        <v>1.83</v>
      </c>
      <c r="J10" s="74"/>
      <c r="K10" s="52">
        <v>2.78</v>
      </c>
      <c r="L10" s="52"/>
      <c r="M10" s="52">
        <v>4.66</v>
      </c>
      <c r="N10" s="52"/>
      <c r="O10" s="52">
        <v>8.08</v>
      </c>
      <c r="P10" s="47"/>
    </row>
    <row r="11" spans="2:16" s="11" customFormat="1" ht="15" customHeight="1" x14ac:dyDescent="0.2">
      <c r="B11" s="75">
        <v>2019</v>
      </c>
      <c r="C11" s="73"/>
      <c r="D11" s="11">
        <v>374</v>
      </c>
      <c r="E11" s="90">
        <v>1558</v>
      </c>
      <c r="F11" s="90">
        <v>157694.443</v>
      </c>
      <c r="G11" s="183"/>
      <c r="H11" s="90">
        <v>70327.562999999995</v>
      </c>
      <c r="I11" s="52">
        <v>1.72</v>
      </c>
      <c r="J11" s="52"/>
      <c r="K11" s="52">
        <v>2.64</v>
      </c>
      <c r="L11" s="52"/>
      <c r="M11" s="52">
        <v>3.63</v>
      </c>
      <c r="N11" s="52"/>
      <c r="O11" s="52">
        <v>5.41</v>
      </c>
      <c r="P11" s="47"/>
    </row>
    <row r="12" spans="2:16" s="11" customFormat="1" ht="15" customHeight="1" x14ac:dyDescent="0.2">
      <c r="B12" s="75">
        <v>2018</v>
      </c>
      <c r="C12" s="73"/>
      <c r="D12" s="11">
        <v>343</v>
      </c>
      <c r="E12" s="90">
        <v>1360</v>
      </c>
      <c r="F12" s="90">
        <v>115739.026</v>
      </c>
      <c r="G12" s="183"/>
      <c r="H12" s="90">
        <v>52656.3</v>
      </c>
      <c r="I12" s="52">
        <v>1.63</v>
      </c>
      <c r="J12" s="52"/>
      <c r="K12" s="52">
        <v>2.44</v>
      </c>
      <c r="L12" s="52"/>
      <c r="M12" s="52">
        <v>2.89</v>
      </c>
      <c r="N12" s="52"/>
      <c r="O12" s="52">
        <v>4.2300000000000004</v>
      </c>
      <c r="P12" s="184"/>
    </row>
    <row r="13" spans="2:16" s="11" customFormat="1" ht="15" customHeight="1" x14ac:dyDescent="0.2">
      <c r="B13" s="75">
        <v>2017</v>
      </c>
      <c r="C13" s="73"/>
      <c r="D13" s="11">
        <v>330</v>
      </c>
      <c r="E13" s="90">
        <v>1185</v>
      </c>
      <c r="F13" s="90">
        <v>110343.01</v>
      </c>
      <c r="G13" s="183"/>
      <c r="H13" s="90">
        <v>52291.445</v>
      </c>
      <c r="I13" s="52">
        <v>1.67</v>
      </c>
      <c r="J13" s="52" t="s">
        <v>50</v>
      </c>
      <c r="K13" s="52">
        <v>2.2799999999999998</v>
      </c>
      <c r="L13" s="52" t="s">
        <v>50</v>
      </c>
      <c r="M13" s="52">
        <v>3</v>
      </c>
      <c r="N13" s="52" t="s">
        <v>50</v>
      </c>
      <c r="O13" s="52">
        <v>4.6100000000000003</v>
      </c>
      <c r="P13" s="184" t="s">
        <v>50</v>
      </c>
    </row>
    <row r="14" spans="2:16" s="11" customFormat="1" ht="15" customHeight="1" x14ac:dyDescent="0.2">
      <c r="B14" s="75">
        <v>2016</v>
      </c>
      <c r="C14" s="73"/>
      <c r="D14" s="11">
        <v>270</v>
      </c>
      <c r="E14" s="52" t="s">
        <v>37</v>
      </c>
      <c r="F14" s="183" t="s">
        <v>37</v>
      </c>
      <c r="G14" s="183"/>
      <c r="H14" s="183" t="s">
        <v>37</v>
      </c>
      <c r="I14" s="52">
        <v>1.45</v>
      </c>
      <c r="J14" s="52" t="s">
        <v>50</v>
      </c>
      <c r="K14" s="52" t="s">
        <v>37</v>
      </c>
      <c r="L14" s="52"/>
      <c r="M14" s="52" t="s">
        <v>37</v>
      </c>
      <c r="N14" s="52"/>
      <c r="O14" s="184" t="s">
        <v>37</v>
      </c>
      <c r="P14" s="184"/>
    </row>
    <row r="15" spans="2:16" s="11" customFormat="1" ht="15" customHeight="1" x14ac:dyDescent="0.2">
      <c r="B15" s="75">
        <v>2015</v>
      </c>
      <c r="C15" s="73"/>
      <c r="D15" s="90">
        <v>261</v>
      </c>
      <c r="E15" s="52" t="s">
        <v>37</v>
      </c>
      <c r="F15" s="52" t="s">
        <v>37</v>
      </c>
      <c r="G15" s="52"/>
      <c r="H15" s="52" t="s">
        <v>37</v>
      </c>
      <c r="I15" s="52">
        <v>1.46</v>
      </c>
      <c r="J15" s="52" t="s">
        <v>50</v>
      </c>
      <c r="K15" s="52" t="s">
        <v>37</v>
      </c>
      <c r="L15" s="52"/>
      <c r="M15" s="52" t="s">
        <v>37</v>
      </c>
      <c r="N15" s="52"/>
      <c r="O15" s="52" t="s">
        <v>37</v>
      </c>
      <c r="P15" s="52"/>
    </row>
    <row r="16" spans="2:16" ht="9.75" customHeight="1" x14ac:dyDescent="0.2">
      <c r="B16" s="48"/>
      <c r="C16" s="48"/>
      <c r="D16" s="48"/>
    </row>
    <row r="17" spans="2:16" ht="3" customHeight="1" x14ac:dyDescent="0.2"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</row>
    <row r="18" spans="2:16" ht="9" customHeight="1" x14ac:dyDescent="0.2"/>
    <row r="19" spans="2:16" ht="12.75" customHeight="1" x14ac:dyDescent="0.2">
      <c r="B19" s="336" t="s">
        <v>289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</row>
    <row r="21" spans="2:16" ht="12" x14ac:dyDescent="0.2">
      <c r="B21" s="134" t="s">
        <v>0</v>
      </c>
      <c r="C21" s="26"/>
      <c r="E21" s="1"/>
      <c r="F21" s="1"/>
      <c r="G21" s="1"/>
      <c r="H21" s="1"/>
      <c r="O21" s="1"/>
      <c r="P21" s="1"/>
    </row>
    <row r="22" spans="2:16" x14ac:dyDescent="0.2">
      <c r="D22" s="1" t="s">
        <v>264</v>
      </c>
    </row>
    <row r="23" spans="2:16" x14ac:dyDescent="0.2">
      <c r="B23" s="23"/>
      <c r="D23" s="52"/>
      <c r="E23" s="101"/>
      <c r="F23" s="52"/>
      <c r="G23" s="52"/>
      <c r="H23" s="52"/>
      <c r="I23" s="52"/>
      <c r="J23" s="52"/>
      <c r="K23" s="101"/>
      <c r="L23" s="101"/>
      <c r="M23" s="101"/>
      <c r="N23" s="101"/>
      <c r="O23" s="52"/>
      <c r="P23" s="52"/>
    </row>
  </sheetData>
  <mergeCells count="16">
    <mergeCell ref="B19:P19"/>
    <mergeCell ref="B1:P1"/>
    <mergeCell ref="B4:C7"/>
    <mergeCell ref="D4:D6"/>
    <mergeCell ref="E4:E6"/>
    <mergeCell ref="F4:G6"/>
    <mergeCell ref="H4:H6"/>
    <mergeCell ref="I4:J6"/>
    <mergeCell ref="K4:L6"/>
    <mergeCell ref="M4:N6"/>
    <mergeCell ref="O4:P6"/>
    <mergeCell ref="F7:G7"/>
    <mergeCell ref="I7:J7"/>
    <mergeCell ref="K7:L7"/>
    <mergeCell ref="M7:N7"/>
    <mergeCell ref="O7:P7"/>
  </mergeCells>
  <hyperlinks>
    <hyperlink ref="B21" location="Índice!A1" display="(Voltar ao Índice)" xr:uid="{00000000-0004-0000-2700-000000000000}"/>
  </hyperlinks>
  <printOptions horizontalCentered="1"/>
  <pageMargins left="0.27559055118110237" right="0.27559055118110237" top="0.6692913385826772" bottom="0.6692913385826772" header="0" footer="0"/>
  <pageSetup paperSize="9" scale="80" fitToHeight="2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1:O2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21" sqref="B2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2.7109375" style="1" customWidth="1"/>
    <col min="5" max="5" width="13.85546875" style="48" customWidth="1"/>
    <col min="6" max="6" width="12.7109375" style="48" customWidth="1"/>
    <col min="7" max="8" width="15.7109375" style="48" customWidth="1"/>
    <col min="9" max="9" width="2.85546875" style="48" customWidth="1"/>
    <col min="10" max="10" width="16.7109375" style="48" customWidth="1"/>
    <col min="11" max="11" width="2.85546875" style="48" customWidth="1"/>
    <col min="12" max="12" width="16.7109375" style="48" customWidth="1"/>
    <col min="13" max="13" width="2.85546875" style="48" customWidth="1"/>
    <col min="14" max="14" width="18.7109375" style="48" customWidth="1"/>
    <col min="15" max="15" width="2.85546875" style="48" customWidth="1"/>
    <col min="16" max="16" width="6.7109375" style="1" customWidth="1"/>
    <col min="17" max="16384" width="12.5703125" style="1"/>
  </cols>
  <sheetData>
    <row r="1" spans="2:15" s="120" customFormat="1" ht="24" customHeight="1" x14ac:dyDescent="0.2">
      <c r="B1" s="340" t="s">
        <v>323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</row>
    <row r="2" spans="2:15" ht="18" customHeight="1" x14ac:dyDescent="0.2">
      <c r="B2" s="20"/>
      <c r="C2" s="20"/>
      <c r="D2" s="48"/>
    </row>
    <row r="3" spans="2:15" ht="12.75" customHeight="1" x14ac:dyDescent="0.2">
      <c r="B3" s="126" t="s">
        <v>218</v>
      </c>
      <c r="C3" s="27"/>
      <c r="D3" s="20"/>
    </row>
    <row r="4" spans="2:15" s="6" customFormat="1" ht="27" customHeight="1" x14ac:dyDescent="0.2">
      <c r="B4" s="338" t="s">
        <v>4</v>
      </c>
      <c r="C4" s="339"/>
      <c r="D4" s="335" t="s">
        <v>6</v>
      </c>
      <c r="E4" s="335" t="s">
        <v>7</v>
      </c>
      <c r="F4" s="335" t="s">
        <v>68</v>
      </c>
      <c r="G4" s="335" t="s">
        <v>101</v>
      </c>
      <c r="H4" s="370" t="s">
        <v>242</v>
      </c>
      <c r="I4" s="372"/>
      <c r="J4" s="370" t="s">
        <v>239</v>
      </c>
      <c r="K4" s="372"/>
      <c r="L4" s="370" t="s">
        <v>240</v>
      </c>
      <c r="M4" s="372"/>
      <c r="N4" s="370" t="s">
        <v>241</v>
      </c>
      <c r="O4" s="372"/>
    </row>
    <row r="5" spans="2:15" s="6" customFormat="1" ht="27" customHeight="1" x14ac:dyDescent="0.2">
      <c r="B5" s="338"/>
      <c r="C5" s="339"/>
      <c r="D5" s="335"/>
      <c r="E5" s="335"/>
      <c r="F5" s="335"/>
      <c r="G5" s="335"/>
      <c r="H5" s="365"/>
      <c r="I5" s="367"/>
      <c r="J5" s="365"/>
      <c r="K5" s="367"/>
      <c r="L5" s="365"/>
      <c r="M5" s="367"/>
      <c r="N5" s="365"/>
      <c r="O5" s="367"/>
    </row>
    <row r="6" spans="2:15" s="6" customFormat="1" ht="27" customHeight="1" x14ac:dyDescent="0.2">
      <c r="B6" s="338"/>
      <c r="C6" s="339"/>
      <c r="D6" s="335"/>
      <c r="E6" s="335"/>
      <c r="F6" s="335"/>
      <c r="G6" s="335"/>
      <c r="H6" s="361"/>
      <c r="I6" s="369"/>
      <c r="J6" s="361"/>
      <c r="K6" s="369"/>
      <c r="L6" s="361"/>
      <c r="M6" s="369"/>
      <c r="N6" s="361"/>
      <c r="O6" s="369"/>
    </row>
    <row r="7" spans="2:15" ht="18" customHeight="1" x14ac:dyDescent="0.2">
      <c r="B7" s="338"/>
      <c r="C7" s="339"/>
      <c r="D7" s="211" t="s">
        <v>15</v>
      </c>
      <c r="E7" s="211" t="s">
        <v>15</v>
      </c>
      <c r="F7" s="211" t="s">
        <v>343</v>
      </c>
      <c r="G7" s="211" t="s">
        <v>343</v>
      </c>
      <c r="H7" s="342" t="s">
        <v>16</v>
      </c>
      <c r="I7" s="401"/>
      <c r="J7" s="342" t="s">
        <v>16</v>
      </c>
      <c r="K7" s="401"/>
      <c r="L7" s="342" t="s">
        <v>16</v>
      </c>
      <c r="M7" s="401"/>
      <c r="N7" s="342" t="s">
        <v>16</v>
      </c>
      <c r="O7" s="401"/>
    </row>
    <row r="8" spans="2:15" s="9" customFormat="1" ht="3.75" customHeight="1" x14ac:dyDescent="0.2">
      <c r="B8" s="7"/>
      <c r="C8" s="7"/>
      <c r="D8" s="8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2:15" s="11" customFormat="1" ht="15" customHeight="1" x14ac:dyDescent="0.2">
      <c r="B9" s="73" t="s">
        <v>5</v>
      </c>
      <c r="C9" s="73"/>
      <c r="D9" s="74"/>
      <c r="E9" s="74"/>
      <c r="F9" s="74"/>
      <c r="G9" s="74"/>
      <c r="H9" s="47"/>
      <c r="I9" s="47"/>
      <c r="J9" s="74"/>
      <c r="K9" s="74"/>
      <c r="L9" s="74"/>
      <c r="M9" s="74"/>
      <c r="N9" s="74"/>
      <c r="O9" s="74"/>
    </row>
    <row r="10" spans="2:15" s="11" customFormat="1" ht="15" customHeight="1" x14ac:dyDescent="0.2">
      <c r="B10" s="75">
        <v>2020</v>
      </c>
      <c r="C10" s="73"/>
      <c r="D10" s="90">
        <v>332</v>
      </c>
      <c r="E10" s="90">
        <v>1592</v>
      </c>
      <c r="F10" s="90">
        <v>308901.32400000002</v>
      </c>
      <c r="G10" s="90">
        <v>105328.735</v>
      </c>
      <c r="H10" s="52">
        <v>1.1599999999999999</v>
      </c>
      <c r="I10" s="52"/>
      <c r="J10" s="52">
        <v>2.0099999999999998</v>
      </c>
      <c r="K10" s="52"/>
      <c r="L10" s="52">
        <v>6.28</v>
      </c>
      <c r="M10" s="52"/>
      <c r="N10" s="52">
        <v>7.66</v>
      </c>
      <c r="O10" s="74"/>
    </row>
    <row r="11" spans="2:15" s="11" customFormat="1" ht="15" customHeight="1" x14ac:dyDescent="0.2">
      <c r="B11" s="75">
        <v>2019</v>
      </c>
      <c r="C11" s="73"/>
      <c r="D11" s="90">
        <v>311</v>
      </c>
      <c r="E11" s="90">
        <v>1486</v>
      </c>
      <c r="F11" s="90">
        <f>211002436/1000</f>
        <v>211002.43599999999</v>
      </c>
      <c r="G11" s="90">
        <f>78635886/1000</f>
        <v>78635.885999999999</v>
      </c>
      <c r="H11" s="52">
        <v>1.0900000000000001</v>
      </c>
      <c r="I11" s="52"/>
      <c r="J11" s="52">
        <v>1.87</v>
      </c>
      <c r="K11" s="52"/>
      <c r="L11" s="52">
        <v>3.66</v>
      </c>
      <c r="M11" s="52"/>
      <c r="N11" s="52">
        <v>4.41</v>
      </c>
      <c r="O11" s="90"/>
    </row>
    <row r="12" spans="2:15" s="11" customFormat="1" ht="15" customHeight="1" x14ac:dyDescent="0.2">
      <c r="B12" s="75">
        <v>2018</v>
      </c>
      <c r="C12" s="73"/>
      <c r="D12" s="90">
        <v>289</v>
      </c>
      <c r="E12" s="76" t="s">
        <v>37</v>
      </c>
      <c r="F12" s="76" t="s">
        <v>37</v>
      </c>
      <c r="G12" s="76" t="s">
        <v>37</v>
      </c>
      <c r="H12" s="52">
        <v>1.04</v>
      </c>
      <c r="I12" s="52"/>
      <c r="J12" s="52" t="s">
        <v>37</v>
      </c>
      <c r="K12" s="52"/>
      <c r="L12" s="52" t="s">
        <v>37</v>
      </c>
      <c r="M12" s="52"/>
      <c r="N12" s="52" t="s">
        <v>37</v>
      </c>
      <c r="O12" s="52"/>
    </row>
    <row r="13" spans="2:15" s="11" customFormat="1" ht="15" customHeight="1" x14ac:dyDescent="0.2">
      <c r="B13" s="75">
        <v>2017</v>
      </c>
      <c r="C13" s="73"/>
      <c r="D13" s="90">
        <v>284</v>
      </c>
      <c r="E13" s="76" t="s">
        <v>37</v>
      </c>
      <c r="F13" s="76" t="s">
        <v>37</v>
      </c>
      <c r="G13" s="76" t="s">
        <v>37</v>
      </c>
      <c r="H13" s="52">
        <v>1.08</v>
      </c>
      <c r="I13" s="52" t="s">
        <v>50</v>
      </c>
      <c r="J13" s="52" t="s">
        <v>37</v>
      </c>
      <c r="K13" s="52"/>
      <c r="L13" s="52" t="s">
        <v>37</v>
      </c>
      <c r="M13" s="52"/>
      <c r="N13" s="52" t="s">
        <v>37</v>
      </c>
      <c r="O13" s="52"/>
    </row>
    <row r="14" spans="2:15" s="11" customFormat="1" ht="15" customHeight="1" x14ac:dyDescent="0.2">
      <c r="B14" s="75">
        <v>2016</v>
      </c>
      <c r="C14" s="73"/>
      <c r="D14" s="90">
        <v>235</v>
      </c>
      <c r="E14" s="90">
        <v>927</v>
      </c>
      <c r="F14" s="90">
        <v>87756.695999999996</v>
      </c>
      <c r="G14" s="90">
        <v>36000.951999999997</v>
      </c>
      <c r="H14" s="52">
        <v>0.94</v>
      </c>
      <c r="I14" s="52" t="s">
        <v>50</v>
      </c>
      <c r="J14" s="52">
        <v>1.43</v>
      </c>
      <c r="K14" s="52"/>
      <c r="L14" s="52">
        <v>2.15</v>
      </c>
      <c r="M14" s="52"/>
      <c r="N14" s="52">
        <v>2.78</v>
      </c>
      <c r="O14" s="52"/>
    </row>
    <row r="15" spans="2:15" s="11" customFormat="1" ht="15" customHeight="1" x14ac:dyDescent="0.2">
      <c r="B15" s="75">
        <v>2015</v>
      </c>
      <c r="C15" s="73"/>
      <c r="D15" s="90">
        <v>218</v>
      </c>
      <c r="E15" s="90">
        <v>819</v>
      </c>
      <c r="F15" s="90">
        <v>89023.884000000005</v>
      </c>
      <c r="G15" s="90">
        <v>40597.555</v>
      </c>
      <c r="H15" s="52">
        <v>0.89</v>
      </c>
      <c r="I15" s="52" t="s">
        <v>50</v>
      </c>
      <c r="J15" s="52">
        <v>1.31</v>
      </c>
      <c r="K15" s="52"/>
      <c r="L15" s="52">
        <v>2.2799999999999998</v>
      </c>
      <c r="M15" s="52"/>
      <c r="N15" s="52">
        <v>3.46</v>
      </c>
      <c r="O15" s="52"/>
    </row>
    <row r="16" spans="2:15" ht="9.75" customHeight="1" x14ac:dyDescent="0.2">
      <c r="B16" s="48"/>
      <c r="C16" s="48"/>
      <c r="D16" s="48"/>
    </row>
    <row r="17" spans="2:15" ht="3" customHeight="1" x14ac:dyDescent="0.2"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</row>
    <row r="18" spans="2:15" ht="9" customHeight="1" x14ac:dyDescent="0.2"/>
    <row r="19" spans="2:15" ht="12.75" customHeight="1" x14ac:dyDescent="0.2">
      <c r="B19" s="336" t="s">
        <v>289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</row>
    <row r="21" spans="2:15" ht="12" x14ac:dyDescent="0.2">
      <c r="B21" s="134" t="s">
        <v>0</v>
      </c>
      <c r="C21" s="2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5" x14ac:dyDescent="0.2">
      <c r="F22" s="99"/>
    </row>
    <row r="23" spans="2:15" x14ac:dyDescent="0.2">
      <c r="B23" s="96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</row>
  </sheetData>
  <mergeCells count="15">
    <mergeCell ref="B19:O19"/>
    <mergeCell ref="B1:O1"/>
    <mergeCell ref="B4:C7"/>
    <mergeCell ref="D4:D6"/>
    <mergeCell ref="E4:E6"/>
    <mergeCell ref="F4:F6"/>
    <mergeCell ref="G4:G6"/>
    <mergeCell ref="H4:I6"/>
    <mergeCell ref="J4:K6"/>
    <mergeCell ref="L4:M6"/>
    <mergeCell ref="N4:O6"/>
    <mergeCell ref="H7:I7"/>
    <mergeCell ref="J7:K7"/>
    <mergeCell ref="L7:M7"/>
    <mergeCell ref="N7:O7"/>
  </mergeCells>
  <hyperlinks>
    <hyperlink ref="B21" location="Índice!A1" display="(Voltar ao Índice)" xr:uid="{00000000-0004-0000-2800-000000000000}"/>
  </hyperlinks>
  <printOptions horizontalCentered="1"/>
  <pageMargins left="0.27559055118110237" right="0.27559055118110237" top="0.6692913385826772" bottom="0.6692913385826772" header="0" footer="0"/>
  <pageSetup paperSize="9" scale="92" fitToHeight="2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1:O21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21" sqref="B2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2.7109375" style="1" customWidth="1"/>
    <col min="5" max="6" width="12.7109375" style="48" customWidth="1"/>
    <col min="7" max="7" width="15.7109375" style="48" customWidth="1"/>
    <col min="8" max="8" width="19.7109375" style="48" customWidth="1"/>
    <col min="9" max="9" width="2.42578125" style="48" customWidth="1"/>
    <col min="10" max="10" width="19.7109375" style="48" customWidth="1"/>
    <col min="11" max="11" width="2.85546875" style="48" customWidth="1"/>
    <col min="12" max="12" width="19.85546875" style="48" customWidth="1"/>
    <col min="13" max="13" width="19.140625" style="48" customWidth="1"/>
    <col min="14" max="14" width="2.85546875" style="48" customWidth="1"/>
    <col min="15" max="15" width="19.42578125" style="48" customWidth="1"/>
    <col min="16" max="16" width="6.5703125" style="1" customWidth="1"/>
    <col min="17" max="16384" width="12.5703125" style="1"/>
  </cols>
  <sheetData>
    <row r="1" spans="2:15" s="120" customFormat="1" ht="24" customHeight="1" x14ac:dyDescent="0.2">
      <c r="B1" s="340" t="s">
        <v>324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</row>
    <row r="2" spans="2:15" ht="18" customHeight="1" x14ac:dyDescent="0.2">
      <c r="B2" s="20"/>
      <c r="C2" s="20"/>
      <c r="D2" s="20"/>
    </row>
    <row r="3" spans="2:15" ht="12.75" customHeight="1" x14ac:dyDescent="0.2">
      <c r="B3" s="126" t="s">
        <v>218</v>
      </c>
      <c r="C3" s="27"/>
      <c r="D3" s="20"/>
    </row>
    <row r="4" spans="2:15" s="6" customFormat="1" ht="29.25" customHeight="1" x14ac:dyDescent="0.2">
      <c r="B4" s="338" t="s">
        <v>4</v>
      </c>
      <c r="C4" s="339"/>
      <c r="D4" s="335" t="s">
        <v>6</v>
      </c>
      <c r="E4" s="335" t="s">
        <v>7</v>
      </c>
      <c r="F4" s="335" t="s">
        <v>68</v>
      </c>
      <c r="G4" s="335" t="s">
        <v>101</v>
      </c>
      <c r="H4" s="370" t="s">
        <v>256</v>
      </c>
      <c r="I4" s="372"/>
      <c r="J4" s="370" t="s">
        <v>253</v>
      </c>
      <c r="K4" s="372"/>
      <c r="L4" s="335" t="s">
        <v>255</v>
      </c>
      <c r="M4" s="370" t="s">
        <v>254</v>
      </c>
      <c r="N4" s="371"/>
      <c r="O4" s="335" t="s">
        <v>358</v>
      </c>
    </row>
    <row r="5" spans="2:15" s="6" customFormat="1" ht="29.25" customHeight="1" x14ac:dyDescent="0.2">
      <c r="B5" s="338"/>
      <c r="C5" s="339"/>
      <c r="D5" s="335"/>
      <c r="E5" s="335"/>
      <c r="F5" s="335"/>
      <c r="G5" s="335"/>
      <c r="H5" s="365"/>
      <c r="I5" s="367"/>
      <c r="J5" s="365"/>
      <c r="K5" s="367"/>
      <c r="L5" s="335"/>
      <c r="M5" s="365"/>
      <c r="N5" s="366"/>
      <c r="O5" s="335"/>
    </row>
    <row r="6" spans="2:15" s="6" customFormat="1" ht="29.25" customHeight="1" x14ac:dyDescent="0.2">
      <c r="B6" s="338"/>
      <c r="C6" s="339"/>
      <c r="D6" s="335"/>
      <c r="E6" s="335"/>
      <c r="F6" s="335"/>
      <c r="G6" s="335"/>
      <c r="H6" s="361"/>
      <c r="I6" s="369"/>
      <c r="J6" s="361"/>
      <c r="K6" s="369"/>
      <c r="L6" s="335"/>
      <c r="M6" s="361"/>
      <c r="N6" s="368"/>
      <c r="O6" s="335"/>
    </row>
    <row r="7" spans="2:15" ht="18" customHeight="1" x14ac:dyDescent="0.2">
      <c r="B7" s="338"/>
      <c r="C7" s="339"/>
      <c r="D7" s="211" t="s">
        <v>15</v>
      </c>
      <c r="E7" s="211" t="s">
        <v>15</v>
      </c>
      <c r="F7" s="211" t="s">
        <v>343</v>
      </c>
      <c r="G7" s="211" t="s">
        <v>343</v>
      </c>
      <c r="H7" s="342" t="s">
        <v>16</v>
      </c>
      <c r="I7" s="401"/>
      <c r="J7" s="342" t="s">
        <v>16</v>
      </c>
      <c r="K7" s="401"/>
      <c r="L7" s="212" t="s">
        <v>16</v>
      </c>
      <c r="M7" s="342" t="s">
        <v>16</v>
      </c>
      <c r="N7" s="401"/>
      <c r="O7" s="212" t="s">
        <v>16</v>
      </c>
    </row>
    <row r="8" spans="2:15" s="9" customFormat="1" ht="3.75" customHeight="1" x14ac:dyDescent="0.2">
      <c r="B8" s="7"/>
      <c r="C8" s="7"/>
      <c r="D8" s="8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</row>
    <row r="9" spans="2:15" s="11" customFormat="1" ht="15" customHeight="1" x14ac:dyDescent="0.2">
      <c r="B9" s="73" t="s">
        <v>5</v>
      </c>
      <c r="C9" s="73"/>
      <c r="D9" s="74"/>
      <c r="E9" s="74"/>
      <c r="F9" s="74"/>
      <c r="G9" s="74"/>
      <c r="H9" s="74"/>
      <c r="I9" s="74"/>
      <c r="J9" s="74"/>
      <c r="K9" s="74"/>
      <c r="L9" s="74"/>
      <c r="M9" s="47"/>
      <c r="N9" s="47"/>
      <c r="O9" s="47"/>
    </row>
    <row r="10" spans="2:15" s="11" customFormat="1" ht="15" customHeight="1" x14ac:dyDescent="0.2">
      <c r="B10" s="75">
        <v>2020</v>
      </c>
      <c r="C10" s="73"/>
      <c r="D10" s="90">
        <v>33</v>
      </c>
      <c r="E10" s="90">
        <v>136</v>
      </c>
      <c r="F10" s="90">
        <v>10941.383</v>
      </c>
      <c r="G10" s="90">
        <v>2920.01</v>
      </c>
      <c r="H10" s="52">
        <v>4.55</v>
      </c>
      <c r="I10" s="74"/>
      <c r="J10" s="52">
        <v>3.22</v>
      </c>
      <c r="K10" s="52"/>
      <c r="L10" s="52">
        <v>3.49</v>
      </c>
      <c r="M10" s="47">
        <v>3.68</v>
      </c>
      <c r="N10" s="47"/>
      <c r="O10" s="47">
        <v>0.21</v>
      </c>
    </row>
    <row r="11" spans="2:15" s="11" customFormat="1" ht="15" customHeight="1" x14ac:dyDescent="0.2">
      <c r="B11" s="75">
        <v>2019</v>
      </c>
      <c r="C11" s="73"/>
      <c r="D11" s="90">
        <v>30</v>
      </c>
      <c r="E11" s="90">
        <v>133</v>
      </c>
      <c r="F11" s="90">
        <f>15493873/1000</f>
        <v>15493.873</v>
      </c>
      <c r="G11" s="90">
        <f>4858512/1000</f>
        <v>4858.5119999999997</v>
      </c>
      <c r="H11" s="52">
        <v>4.18</v>
      </c>
      <c r="I11" s="52"/>
      <c r="J11" s="52">
        <v>3.06</v>
      </c>
      <c r="K11" s="52"/>
      <c r="L11" s="52">
        <v>4.2300000000000004</v>
      </c>
      <c r="M11" s="52">
        <v>4.96</v>
      </c>
      <c r="N11" s="52"/>
      <c r="O11" s="52">
        <v>0.27</v>
      </c>
    </row>
    <row r="12" spans="2:15" s="11" customFormat="1" ht="15" customHeight="1" x14ac:dyDescent="0.2">
      <c r="B12" s="75">
        <v>2018</v>
      </c>
      <c r="C12" s="73"/>
      <c r="D12" s="11">
        <v>29</v>
      </c>
      <c r="E12" s="11">
        <v>107</v>
      </c>
      <c r="F12" s="90">
        <v>4737.8370000000004</v>
      </c>
      <c r="G12" s="90">
        <v>2197.3240000000001</v>
      </c>
      <c r="H12" s="52">
        <v>4.0599999999999996</v>
      </c>
      <c r="I12" s="52"/>
      <c r="J12" s="52">
        <v>2.65</v>
      </c>
      <c r="K12" s="52"/>
      <c r="L12" s="191">
        <v>1.7</v>
      </c>
      <c r="M12" s="47">
        <v>2.5099999999999998</v>
      </c>
      <c r="N12" s="47"/>
      <c r="O12" s="47">
        <v>0.13</v>
      </c>
    </row>
    <row r="13" spans="2:15" s="11" customFormat="1" ht="15" customHeight="1" x14ac:dyDescent="0.2">
      <c r="B13" s="75">
        <v>2017</v>
      </c>
      <c r="C13" s="73"/>
      <c r="D13" s="11">
        <v>27</v>
      </c>
      <c r="E13" s="11">
        <v>105</v>
      </c>
      <c r="F13" s="90">
        <v>4353.6390000000001</v>
      </c>
      <c r="G13" s="90">
        <v>1813.4839999999999</v>
      </c>
      <c r="H13" s="52">
        <v>3.93</v>
      </c>
      <c r="I13" s="52"/>
      <c r="J13" s="52">
        <v>2.73</v>
      </c>
      <c r="K13" s="52" t="s">
        <v>50</v>
      </c>
      <c r="L13" s="11">
        <v>1.64</v>
      </c>
      <c r="M13" s="47">
        <v>2.14</v>
      </c>
      <c r="N13" s="47" t="s">
        <v>50</v>
      </c>
      <c r="O13" s="47">
        <v>0.12</v>
      </c>
    </row>
    <row r="14" spans="2:15" s="11" customFormat="1" ht="15" customHeight="1" x14ac:dyDescent="0.2">
      <c r="B14" s="75">
        <v>2016</v>
      </c>
      <c r="C14" s="73"/>
      <c r="D14" s="11">
        <v>29</v>
      </c>
      <c r="E14" s="11">
        <v>103</v>
      </c>
      <c r="F14" s="90">
        <v>4107.7129999999997</v>
      </c>
      <c r="G14" s="90">
        <v>1625.664</v>
      </c>
      <c r="H14" s="52">
        <v>4.3</v>
      </c>
      <c r="I14" s="52"/>
      <c r="J14" s="52">
        <v>2.77</v>
      </c>
      <c r="K14" s="52" t="s">
        <v>50</v>
      </c>
      <c r="L14" s="11">
        <v>1.79</v>
      </c>
      <c r="M14" s="47">
        <v>2.34</v>
      </c>
      <c r="N14" s="47" t="s">
        <v>50</v>
      </c>
      <c r="O14" s="47">
        <v>0.13</v>
      </c>
    </row>
    <row r="15" spans="2:15" s="11" customFormat="1" ht="15" customHeight="1" x14ac:dyDescent="0.2">
      <c r="B15" s="75">
        <v>2015</v>
      </c>
      <c r="C15" s="73"/>
      <c r="D15" s="90">
        <v>31</v>
      </c>
      <c r="E15" s="90">
        <v>115</v>
      </c>
      <c r="F15" s="90">
        <v>5302.9309999999996</v>
      </c>
      <c r="G15" s="90">
        <v>1909.867</v>
      </c>
      <c r="H15" s="52">
        <v>4.53</v>
      </c>
      <c r="I15" s="52"/>
      <c r="J15" s="52">
        <v>3.07</v>
      </c>
      <c r="K15" s="52" t="s">
        <v>50</v>
      </c>
      <c r="L15" s="52">
        <v>2.2400000000000002</v>
      </c>
      <c r="M15" s="52">
        <v>2.84</v>
      </c>
      <c r="N15" s="52" t="s">
        <v>50</v>
      </c>
      <c r="O15" s="52">
        <v>0.16</v>
      </c>
    </row>
    <row r="16" spans="2:15" ht="9.75" customHeight="1" x14ac:dyDescent="0.2">
      <c r="B16" s="48"/>
      <c r="C16" s="48"/>
      <c r="D16" s="48"/>
    </row>
    <row r="17" spans="2:15" ht="3" customHeight="1" x14ac:dyDescent="0.2"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</row>
    <row r="18" spans="2:15" ht="9" customHeight="1" x14ac:dyDescent="0.2"/>
    <row r="19" spans="2:15" ht="12.75" customHeight="1" x14ac:dyDescent="0.2">
      <c r="B19" s="336" t="s">
        <v>289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</row>
    <row r="21" spans="2:15" ht="12" x14ac:dyDescent="0.2">
      <c r="B21" s="134" t="s">
        <v>0</v>
      </c>
      <c r="C21" s="2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</sheetData>
  <mergeCells count="15">
    <mergeCell ref="B19:O19"/>
    <mergeCell ref="B1:O1"/>
    <mergeCell ref="B4:C7"/>
    <mergeCell ref="D4:D6"/>
    <mergeCell ref="E4:E6"/>
    <mergeCell ref="F4:F6"/>
    <mergeCell ref="G4:G6"/>
    <mergeCell ref="H4:I6"/>
    <mergeCell ref="J4:K6"/>
    <mergeCell ref="L4:L6"/>
    <mergeCell ref="M4:N6"/>
    <mergeCell ref="O4:O6"/>
    <mergeCell ref="H7:I7"/>
    <mergeCell ref="J7:K7"/>
    <mergeCell ref="M7:N7"/>
  </mergeCells>
  <hyperlinks>
    <hyperlink ref="B21" location="Índice!A1" display="(Voltar ao Índice)" xr:uid="{00000000-0004-0000-2900-000000000000}"/>
  </hyperlinks>
  <printOptions horizontalCentered="1"/>
  <pageMargins left="0.27559055118110237" right="0.27559055118110237" top="0.6692913385826772" bottom="0.47244094488188981" header="0" footer="0"/>
  <pageSetup paperSize="9" scale="79" fitToHeight="2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1:M23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B21" sqref="B2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2.7109375" style="1" customWidth="1"/>
    <col min="5" max="5" width="12.7109375" style="48" customWidth="1"/>
    <col min="6" max="6" width="14" style="48" customWidth="1"/>
    <col min="7" max="7" width="15.7109375" style="48" customWidth="1"/>
    <col min="8" max="8" width="22" style="48" customWidth="1"/>
    <col min="9" max="10" width="22.7109375" style="48" customWidth="1"/>
    <col min="11" max="11" width="22.140625" style="48" customWidth="1"/>
    <col min="12" max="12" width="2.85546875" style="48" customWidth="1"/>
    <col min="13" max="13" width="21.7109375" style="48" customWidth="1"/>
    <col min="14" max="14" width="6.7109375" style="1" customWidth="1"/>
    <col min="15" max="16384" width="12.5703125" style="1"/>
  </cols>
  <sheetData>
    <row r="1" spans="2:13" s="120" customFormat="1" ht="24" customHeight="1" x14ac:dyDescent="0.2">
      <c r="B1" s="340" t="s">
        <v>325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</row>
    <row r="2" spans="2:13" ht="18" customHeight="1" x14ac:dyDescent="0.2">
      <c r="B2" s="20"/>
      <c r="C2" s="20"/>
      <c r="D2" s="20"/>
    </row>
    <row r="3" spans="2:13" ht="12.75" customHeight="1" x14ac:dyDescent="0.2">
      <c r="B3" s="126" t="s">
        <v>218</v>
      </c>
      <c r="C3" s="27"/>
      <c r="D3" s="20"/>
    </row>
    <row r="4" spans="2:13" s="6" customFormat="1" ht="28.5" customHeight="1" x14ac:dyDescent="0.2">
      <c r="B4" s="338" t="s">
        <v>4</v>
      </c>
      <c r="C4" s="339"/>
      <c r="D4" s="335" t="s">
        <v>6</v>
      </c>
      <c r="E4" s="335" t="s">
        <v>7</v>
      </c>
      <c r="F4" s="335" t="s">
        <v>68</v>
      </c>
      <c r="G4" s="335" t="s">
        <v>101</v>
      </c>
      <c r="H4" s="335" t="s">
        <v>228</v>
      </c>
      <c r="I4" s="335" t="s">
        <v>229</v>
      </c>
      <c r="J4" s="335" t="s">
        <v>230</v>
      </c>
      <c r="K4" s="370" t="s">
        <v>227</v>
      </c>
      <c r="L4" s="372"/>
      <c r="M4" s="334" t="s">
        <v>226</v>
      </c>
    </row>
    <row r="5" spans="2:13" s="6" customFormat="1" ht="28.5" customHeight="1" x14ac:dyDescent="0.2">
      <c r="B5" s="338"/>
      <c r="C5" s="339"/>
      <c r="D5" s="335"/>
      <c r="E5" s="335"/>
      <c r="F5" s="335"/>
      <c r="G5" s="335"/>
      <c r="H5" s="335"/>
      <c r="I5" s="335"/>
      <c r="J5" s="335"/>
      <c r="K5" s="365"/>
      <c r="L5" s="367"/>
      <c r="M5" s="334"/>
    </row>
    <row r="6" spans="2:13" s="6" customFormat="1" ht="28.5" customHeight="1" x14ac:dyDescent="0.2">
      <c r="B6" s="338"/>
      <c r="C6" s="339"/>
      <c r="D6" s="335"/>
      <c r="E6" s="335"/>
      <c r="F6" s="335"/>
      <c r="G6" s="335"/>
      <c r="H6" s="335"/>
      <c r="I6" s="335"/>
      <c r="J6" s="335"/>
      <c r="K6" s="361"/>
      <c r="L6" s="369"/>
      <c r="M6" s="334"/>
    </row>
    <row r="7" spans="2:13" ht="18" customHeight="1" x14ac:dyDescent="0.2">
      <c r="B7" s="338"/>
      <c r="C7" s="339"/>
      <c r="D7" s="211" t="s">
        <v>15</v>
      </c>
      <c r="E7" s="211" t="s">
        <v>15</v>
      </c>
      <c r="F7" s="211" t="s">
        <v>343</v>
      </c>
      <c r="G7" s="211" t="s">
        <v>343</v>
      </c>
      <c r="H7" s="212" t="s">
        <v>16</v>
      </c>
      <c r="I7" s="212" t="s">
        <v>16</v>
      </c>
      <c r="J7" s="212" t="s">
        <v>16</v>
      </c>
      <c r="K7" s="342" t="s">
        <v>16</v>
      </c>
      <c r="L7" s="401"/>
      <c r="M7" s="213" t="s">
        <v>16</v>
      </c>
    </row>
    <row r="8" spans="2:13" s="9" customFormat="1" ht="3.75" customHeight="1" x14ac:dyDescent="0.2">
      <c r="B8" s="7"/>
      <c r="C8" s="7"/>
      <c r="D8" s="8"/>
      <c r="E8" s="50"/>
      <c r="F8" s="50"/>
      <c r="G8" s="50"/>
      <c r="H8" s="50"/>
      <c r="I8" s="50"/>
      <c r="J8" s="50"/>
      <c r="K8" s="50"/>
      <c r="L8" s="50"/>
      <c r="M8" s="50"/>
    </row>
    <row r="9" spans="2:13" s="11" customFormat="1" ht="15" customHeight="1" x14ac:dyDescent="0.2">
      <c r="B9" s="73" t="s">
        <v>5</v>
      </c>
      <c r="C9" s="73"/>
    </row>
    <row r="10" spans="2:13" s="11" customFormat="1" ht="15" customHeight="1" x14ac:dyDescent="0.2">
      <c r="B10" s="75">
        <v>2020</v>
      </c>
      <c r="C10" s="73"/>
      <c r="D10" s="11">
        <v>279</v>
      </c>
      <c r="E10" s="11">
        <v>1407</v>
      </c>
      <c r="F10" s="102">
        <v>149894.01300000001</v>
      </c>
      <c r="G10" s="102">
        <v>32695.88</v>
      </c>
      <c r="H10" s="11">
        <v>38.43</v>
      </c>
      <c r="I10" s="11">
        <v>33.29</v>
      </c>
      <c r="J10" s="11">
        <v>47.86</v>
      </c>
      <c r="K10" s="191">
        <v>41.2</v>
      </c>
      <c r="M10" s="11">
        <v>0.01</v>
      </c>
    </row>
    <row r="11" spans="2:13" s="11" customFormat="1" ht="15" customHeight="1" x14ac:dyDescent="0.2">
      <c r="B11" s="75">
        <v>2019</v>
      </c>
      <c r="C11" s="73"/>
      <c r="D11" s="11">
        <v>270</v>
      </c>
      <c r="E11" s="102">
        <v>1403</v>
      </c>
      <c r="F11" s="102">
        <f>168068975/1000</f>
        <v>168068.97500000001</v>
      </c>
      <c r="G11" s="102">
        <f>35059891/1000</f>
        <v>35059.891000000003</v>
      </c>
      <c r="H11" s="11">
        <v>37.659999999999997</v>
      </c>
      <c r="I11" s="11">
        <v>32.25</v>
      </c>
      <c r="J11" s="11">
        <v>45.92</v>
      </c>
      <c r="K11" s="11">
        <v>35.770000000000003</v>
      </c>
      <c r="M11" s="11">
        <v>0.05</v>
      </c>
    </row>
    <row r="12" spans="2:13" s="11" customFormat="1" ht="15" customHeight="1" x14ac:dyDescent="0.2">
      <c r="B12" s="75">
        <v>2018</v>
      </c>
      <c r="C12" s="73"/>
      <c r="D12" s="11">
        <v>270</v>
      </c>
      <c r="E12" s="102">
        <v>1183</v>
      </c>
      <c r="F12" s="102">
        <v>86467.876999999993</v>
      </c>
      <c r="G12" s="102">
        <v>27242.296999999999</v>
      </c>
      <c r="H12" s="11">
        <v>37.76</v>
      </c>
      <c r="I12" s="11">
        <v>29.32</v>
      </c>
      <c r="J12" s="11">
        <v>30.98</v>
      </c>
      <c r="K12" s="11">
        <v>31.12</v>
      </c>
      <c r="M12" s="11">
        <v>0.03</v>
      </c>
    </row>
    <row r="13" spans="2:13" s="11" customFormat="1" ht="15" customHeight="1" x14ac:dyDescent="0.2">
      <c r="B13" s="75">
        <v>2017</v>
      </c>
      <c r="C13" s="73"/>
      <c r="D13" s="11">
        <v>269</v>
      </c>
      <c r="E13" s="102">
        <v>1158</v>
      </c>
      <c r="F13" s="102">
        <v>66332.547999999995</v>
      </c>
      <c r="G13" s="102">
        <v>23355.547999999999</v>
      </c>
      <c r="H13" s="11">
        <v>39.159999999999997</v>
      </c>
      <c r="I13" s="11">
        <v>30.12</v>
      </c>
      <c r="J13" s="11">
        <v>24.94</v>
      </c>
      <c r="K13" s="11">
        <v>27.56</v>
      </c>
      <c r="L13" s="11" t="s">
        <v>50</v>
      </c>
      <c r="M13" s="11">
        <v>0.02</v>
      </c>
    </row>
    <row r="14" spans="2:13" s="11" customFormat="1" ht="15" customHeight="1" x14ac:dyDescent="0.2">
      <c r="B14" s="75">
        <v>2016</v>
      </c>
      <c r="C14" s="73"/>
      <c r="D14" s="102">
        <v>273</v>
      </c>
      <c r="E14" s="102">
        <v>1131</v>
      </c>
      <c r="F14" s="102">
        <v>56550.137999999999</v>
      </c>
      <c r="G14" s="102">
        <v>18170.451000000001</v>
      </c>
      <c r="H14" s="97">
        <v>40.5</v>
      </c>
      <c r="I14" s="11">
        <v>30.42</v>
      </c>
      <c r="J14" s="11">
        <v>24.61</v>
      </c>
      <c r="K14" s="103">
        <v>26.15</v>
      </c>
      <c r="L14" s="103" t="s">
        <v>50</v>
      </c>
      <c r="M14" s="103">
        <v>0.03</v>
      </c>
    </row>
    <row r="15" spans="2:13" s="11" customFormat="1" ht="15" customHeight="1" x14ac:dyDescent="0.2">
      <c r="B15" s="75">
        <v>2015</v>
      </c>
      <c r="C15" s="73"/>
      <c r="D15" s="102">
        <v>282</v>
      </c>
      <c r="E15" s="102">
        <v>1178</v>
      </c>
      <c r="F15" s="102">
        <v>54456.205999999998</v>
      </c>
      <c r="G15" s="102">
        <v>17550.933000000001</v>
      </c>
      <c r="H15" s="103">
        <v>41.17</v>
      </c>
      <c r="I15" s="103">
        <v>31.46</v>
      </c>
      <c r="J15" s="103">
        <v>22.98</v>
      </c>
      <c r="K15" s="103">
        <v>26.12</v>
      </c>
      <c r="L15" s="103" t="s">
        <v>50</v>
      </c>
      <c r="M15" s="103">
        <v>0.04</v>
      </c>
    </row>
    <row r="16" spans="2:13" ht="9.75" customHeight="1" x14ac:dyDescent="0.2">
      <c r="B16" s="48"/>
      <c r="C16" s="48"/>
      <c r="D16" s="48"/>
    </row>
    <row r="17" spans="2:13" ht="3" customHeight="1" x14ac:dyDescent="0.2"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</row>
    <row r="18" spans="2:13" ht="9" customHeight="1" x14ac:dyDescent="0.2"/>
    <row r="19" spans="2:13" ht="12.75" customHeight="1" x14ac:dyDescent="0.2">
      <c r="B19" s="336" t="s">
        <v>289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</row>
    <row r="21" spans="2:13" ht="12" x14ac:dyDescent="0.2">
      <c r="B21" s="134" t="s">
        <v>0</v>
      </c>
      <c r="C21" s="26"/>
      <c r="E21" s="1"/>
      <c r="F21" s="1"/>
      <c r="G21" s="1"/>
      <c r="H21" s="1"/>
      <c r="I21" s="1"/>
      <c r="J21" s="1"/>
      <c r="K21" s="1"/>
      <c r="L21" s="1"/>
    </row>
    <row r="23" spans="2:13" x14ac:dyDescent="0.2">
      <c r="B23" s="96"/>
      <c r="D23" s="52"/>
      <c r="E23" s="52"/>
      <c r="F23" s="52"/>
      <c r="G23" s="52"/>
      <c r="H23" s="100"/>
      <c r="I23" s="100"/>
      <c r="J23" s="100"/>
      <c r="K23" s="100"/>
      <c r="L23" s="100"/>
      <c r="M23" s="100"/>
    </row>
  </sheetData>
  <mergeCells count="13">
    <mergeCell ref="B19:M19"/>
    <mergeCell ref="M4:M6"/>
    <mergeCell ref="K7:L7"/>
    <mergeCell ref="B1:M1"/>
    <mergeCell ref="B4:C7"/>
    <mergeCell ref="D4:D6"/>
    <mergeCell ref="E4:E6"/>
    <mergeCell ref="F4:F6"/>
    <mergeCell ref="G4:G6"/>
    <mergeCell ref="H4:H6"/>
    <mergeCell ref="I4:I6"/>
    <mergeCell ref="J4:J6"/>
    <mergeCell ref="K4:L6"/>
  </mergeCells>
  <hyperlinks>
    <hyperlink ref="B21" location="Índice!A1" display="(Voltar ao Índice)" xr:uid="{00000000-0004-0000-2A00-000000000000}"/>
  </hyperlinks>
  <printOptions horizontalCentered="1"/>
  <pageMargins left="0.27559055118110237" right="0.27559055118110237" top="0.6692913385826772" bottom="0.47244094488188981" header="0" footer="0"/>
  <pageSetup paperSize="9" scale="75" fitToHeight="4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1:M21"/>
  <sheetViews>
    <sheetView showGridLines="0" zoomScaleNormal="100" workbookViewId="0">
      <pane xSplit="3" ySplit="7" topLeftCell="D8" activePane="bottomRight" state="frozen"/>
      <selection activeCell="I17" sqref="I17"/>
      <selection pane="topRight" activeCell="I17" sqref="I17"/>
      <selection pane="bottomLeft" activeCell="I17" sqref="I17"/>
      <selection pane="bottomRight" activeCell="B21" sqref="B2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4" width="12.7109375" style="1" customWidth="1"/>
    <col min="5" max="7" width="12.7109375" style="48" customWidth="1"/>
    <col min="8" max="9" width="18.7109375" style="48" customWidth="1"/>
    <col min="10" max="10" width="2.85546875" style="48" customWidth="1"/>
    <col min="11" max="11" width="18.7109375" style="48" customWidth="1"/>
    <col min="12" max="12" width="20" style="48" customWidth="1"/>
    <col min="13" max="13" width="2.7109375" style="48" customWidth="1"/>
    <col min="14" max="14" width="6.7109375" style="1" customWidth="1"/>
    <col min="15" max="16384" width="12.5703125" style="1"/>
  </cols>
  <sheetData>
    <row r="1" spans="2:13" s="120" customFormat="1" ht="24" customHeight="1" x14ac:dyDescent="0.2">
      <c r="B1" s="340" t="s">
        <v>326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</row>
    <row r="2" spans="2:13" ht="18" customHeight="1" x14ac:dyDescent="0.2">
      <c r="B2" s="20"/>
      <c r="C2" s="20"/>
      <c r="D2" s="20"/>
    </row>
    <row r="3" spans="2:13" ht="12.75" customHeight="1" x14ac:dyDescent="0.2">
      <c r="B3" s="126" t="s">
        <v>218</v>
      </c>
      <c r="C3" s="27"/>
      <c r="D3" s="20"/>
    </row>
    <row r="4" spans="2:13" s="6" customFormat="1" ht="28.5" customHeight="1" x14ac:dyDescent="0.2">
      <c r="B4" s="338" t="s">
        <v>4</v>
      </c>
      <c r="C4" s="339"/>
      <c r="D4" s="335" t="s">
        <v>6</v>
      </c>
      <c r="E4" s="335" t="s">
        <v>7</v>
      </c>
      <c r="F4" s="335" t="s">
        <v>68</v>
      </c>
      <c r="G4" s="335" t="s">
        <v>101</v>
      </c>
      <c r="H4" s="335" t="s">
        <v>223</v>
      </c>
      <c r="I4" s="370" t="s">
        <v>225</v>
      </c>
      <c r="J4" s="372"/>
      <c r="K4" s="335" t="s">
        <v>260</v>
      </c>
      <c r="L4" s="370" t="s">
        <v>224</v>
      </c>
      <c r="M4" s="371"/>
    </row>
    <row r="5" spans="2:13" s="6" customFormat="1" ht="28.5" customHeight="1" x14ac:dyDescent="0.2">
      <c r="B5" s="338"/>
      <c r="C5" s="339"/>
      <c r="D5" s="335"/>
      <c r="E5" s="335"/>
      <c r="F5" s="335"/>
      <c r="G5" s="335"/>
      <c r="H5" s="335"/>
      <c r="I5" s="365"/>
      <c r="J5" s="367"/>
      <c r="K5" s="335"/>
      <c r="L5" s="365"/>
      <c r="M5" s="366"/>
    </row>
    <row r="6" spans="2:13" s="6" customFormat="1" ht="28.5" customHeight="1" x14ac:dyDescent="0.2">
      <c r="B6" s="338"/>
      <c r="C6" s="339"/>
      <c r="D6" s="335"/>
      <c r="E6" s="335"/>
      <c r="F6" s="335"/>
      <c r="G6" s="335"/>
      <c r="H6" s="335"/>
      <c r="I6" s="361"/>
      <c r="J6" s="369"/>
      <c r="K6" s="335"/>
      <c r="L6" s="365"/>
      <c r="M6" s="366"/>
    </row>
    <row r="7" spans="2:13" ht="18" customHeight="1" x14ac:dyDescent="0.2">
      <c r="B7" s="405"/>
      <c r="C7" s="406"/>
      <c r="D7" s="175" t="s">
        <v>15</v>
      </c>
      <c r="E7" s="175" t="s">
        <v>15</v>
      </c>
      <c r="F7" s="175" t="s">
        <v>343</v>
      </c>
      <c r="G7" s="175" t="s">
        <v>343</v>
      </c>
      <c r="H7" s="176" t="s">
        <v>16</v>
      </c>
      <c r="I7" s="402" t="s">
        <v>16</v>
      </c>
      <c r="J7" s="403"/>
      <c r="K7" s="176" t="s">
        <v>16</v>
      </c>
      <c r="L7" s="402" t="s">
        <v>16</v>
      </c>
      <c r="M7" s="404"/>
    </row>
    <row r="8" spans="2:13" s="9" customFormat="1" ht="3.75" customHeight="1" x14ac:dyDescent="0.2">
      <c r="B8" s="7"/>
      <c r="C8" s="7"/>
      <c r="D8" s="8"/>
      <c r="E8" s="50"/>
      <c r="F8" s="50"/>
      <c r="G8" s="50"/>
      <c r="H8" s="50"/>
      <c r="I8" s="50"/>
      <c r="J8" s="50"/>
      <c r="K8" s="50"/>
      <c r="L8" s="50"/>
      <c r="M8" s="50"/>
    </row>
    <row r="9" spans="2:13" s="11" customFormat="1" ht="15" customHeight="1" x14ac:dyDescent="0.2">
      <c r="B9" s="73" t="s">
        <v>5</v>
      </c>
      <c r="C9" s="73"/>
      <c r="D9" s="74"/>
      <c r="E9" s="74"/>
      <c r="F9" s="74"/>
      <c r="G9" s="74"/>
      <c r="H9" s="47"/>
      <c r="I9" s="47"/>
      <c r="J9" s="47"/>
      <c r="K9" s="47"/>
      <c r="L9" s="74"/>
      <c r="M9" s="74"/>
    </row>
    <row r="10" spans="2:13" s="11" customFormat="1" ht="15" customHeight="1" x14ac:dyDescent="0.2">
      <c r="B10" s="75">
        <v>2020</v>
      </c>
      <c r="C10" s="73"/>
      <c r="D10" s="90">
        <v>457</v>
      </c>
      <c r="E10" s="90">
        <v>2904</v>
      </c>
      <c r="F10" s="90">
        <v>166970.19</v>
      </c>
      <c r="G10" s="90">
        <v>48271.46</v>
      </c>
      <c r="H10" s="52">
        <v>62.95</v>
      </c>
      <c r="I10" s="52">
        <v>68.7</v>
      </c>
      <c r="J10" s="52"/>
      <c r="K10" s="52">
        <v>53.32</v>
      </c>
      <c r="L10" s="52">
        <v>60.82</v>
      </c>
      <c r="M10" s="74"/>
    </row>
    <row r="11" spans="2:13" s="11" customFormat="1" ht="15" customHeight="1" x14ac:dyDescent="0.2">
      <c r="B11" s="75">
        <v>2019</v>
      </c>
      <c r="C11" s="73"/>
      <c r="D11" s="90">
        <v>460</v>
      </c>
      <c r="E11" s="90">
        <v>3034</v>
      </c>
      <c r="F11" s="90">
        <f>202971643/1000</f>
        <v>202971.64300000001</v>
      </c>
      <c r="G11" s="90">
        <f>65085135/1000</f>
        <v>65085.135000000002</v>
      </c>
      <c r="H11" s="52">
        <v>64.16</v>
      </c>
      <c r="I11" s="52">
        <v>69.75</v>
      </c>
      <c r="J11" s="52"/>
      <c r="K11" s="52">
        <v>55.46</v>
      </c>
      <c r="L11" s="52">
        <v>66.400000000000006</v>
      </c>
      <c r="M11" s="74"/>
    </row>
    <row r="12" spans="2:13" s="11" customFormat="1" ht="15" customHeight="1" x14ac:dyDescent="0.2">
      <c r="B12" s="75">
        <v>2018</v>
      </c>
      <c r="C12" s="73"/>
      <c r="D12" s="90">
        <v>461</v>
      </c>
      <c r="E12" s="90">
        <v>2945</v>
      </c>
      <c r="F12" s="90">
        <v>197164.93400000001</v>
      </c>
      <c r="G12" s="90">
        <v>62051.805999999997</v>
      </c>
      <c r="H12" s="52">
        <v>64.48</v>
      </c>
      <c r="I12" s="52">
        <v>72.989999999999995</v>
      </c>
      <c r="J12" s="52"/>
      <c r="K12" s="52">
        <v>70.650000000000006</v>
      </c>
      <c r="L12" s="52">
        <v>70.900000000000006</v>
      </c>
      <c r="M12" s="90"/>
    </row>
    <row r="13" spans="2:13" s="11" customFormat="1" ht="15" customHeight="1" x14ac:dyDescent="0.2">
      <c r="B13" s="75">
        <v>2017</v>
      </c>
      <c r="C13" s="73"/>
      <c r="D13" s="90">
        <v>435</v>
      </c>
      <c r="E13" s="90">
        <v>2775</v>
      </c>
      <c r="F13" s="90">
        <v>203640.75200000001</v>
      </c>
      <c r="G13" s="90">
        <v>62977.086000000003</v>
      </c>
      <c r="H13" s="52">
        <v>63.32</v>
      </c>
      <c r="I13" s="52">
        <v>72.19</v>
      </c>
      <c r="J13" s="52"/>
      <c r="K13" s="52">
        <v>76.55</v>
      </c>
      <c r="L13" s="52">
        <v>74.319999999999993</v>
      </c>
      <c r="M13" s="90"/>
    </row>
    <row r="14" spans="2:13" s="11" customFormat="1" ht="15" customHeight="1" x14ac:dyDescent="0.2">
      <c r="B14" s="75">
        <v>2016</v>
      </c>
      <c r="C14" s="73"/>
      <c r="D14" s="90">
        <v>422</v>
      </c>
      <c r="E14" s="90">
        <v>2697</v>
      </c>
      <c r="F14" s="90">
        <v>177210.58</v>
      </c>
      <c r="G14" s="90">
        <v>52970.737999999998</v>
      </c>
      <c r="H14" s="52">
        <v>62.61</v>
      </c>
      <c r="I14" s="52">
        <v>72.540000000000006</v>
      </c>
      <c r="J14" s="52"/>
      <c r="K14" s="52">
        <v>77.11</v>
      </c>
      <c r="L14" s="52">
        <v>76.23</v>
      </c>
      <c r="M14" s="47"/>
    </row>
    <row r="15" spans="2:13" s="11" customFormat="1" ht="15" customHeight="1" x14ac:dyDescent="0.2">
      <c r="B15" s="75">
        <v>2015</v>
      </c>
      <c r="C15" s="73"/>
      <c r="D15" s="90">
        <v>426</v>
      </c>
      <c r="E15" s="90">
        <v>2692</v>
      </c>
      <c r="F15" s="90">
        <v>187072.46900000001</v>
      </c>
      <c r="G15" s="90">
        <v>51505.463000000003</v>
      </c>
      <c r="H15" s="52">
        <v>62.19</v>
      </c>
      <c r="I15" s="52">
        <v>71.900000000000006</v>
      </c>
      <c r="J15" s="52"/>
      <c r="K15" s="52">
        <v>78.930000000000007</v>
      </c>
      <c r="L15" s="52">
        <v>76.66</v>
      </c>
      <c r="M15" s="52"/>
    </row>
    <row r="16" spans="2:13" ht="9.75" customHeight="1" x14ac:dyDescent="0.2">
      <c r="B16" s="48"/>
      <c r="C16" s="48"/>
      <c r="D16" s="48"/>
    </row>
    <row r="17" spans="2:13" ht="3" customHeight="1" x14ac:dyDescent="0.2"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</row>
    <row r="18" spans="2:13" ht="9" customHeight="1" x14ac:dyDescent="0.2"/>
    <row r="19" spans="2:13" ht="12.75" customHeight="1" x14ac:dyDescent="0.2">
      <c r="B19" s="336" t="s">
        <v>289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</row>
    <row r="21" spans="2:13" ht="12" x14ac:dyDescent="0.2">
      <c r="B21" s="134" t="s">
        <v>0</v>
      </c>
      <c r="C21" s="26"/>
      <c r="I21" s="1"/>
      <c r="J21" s="1"/>
      <c r="K21" s="1"/>
      <c r="L21" s="1"/>
      <c r="M21" s="1"/>
    </row>
  </sheetData>
  <mergeCells count="13">
    <mergeCell ref="B19:M19"/>
    <mergeCell ref="I7:J7"/>
    <mergeCell ref="L7:M7"/>
    <mergeCell ref="B1:M1"/>
    <mergeCell ref="B4:C7"/>
    <mergeCell ref="D4:D6"/>
    <mergeCell ref="E4:E6"/>
    <mergeCell ref="F4:F6"/>
    <mergeCell ref="G4:G6"/>
    <mergeCell ref="H4:H6"/>
    <mergeCell ref="I4:J6"/>
    <mergeCell ref="K4:K6"/>
    <mergeCell ref="L4:M6"/>
  </mergeCells>
  <hyperlinks>
    <hyperlink ref="B21" location="Índice!A1" display="(Voltar ao Índice)" xr:uid="{00000000-0004-0000-2B00-000000000000}"/>
  </hyperlinks>
  <printOptions horizontalCentered="1"/>
  <pageMargins left="0.27559055118110237" right="0.27559055118110237" top="0.6692913385826772" bottom="0.47244094488188981" header="0" footer="0"/>
  <pageSetup paperSize="9" scale="93" fitToHeight="2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1C2A4-20AF-45E3-B4DC-6C667BF3598C}">
  <dimension ref="A1:P1527"/>
  <sheetViews>
    <sheetView zoomScaleNormal="100" workbookViewId="0">
      <pane ySplit="7" topLeftCell="A8" activePane="bottomLeft" state="frozen"/>
      <selection pane="bottomLeft"/>
    </sheetView>
  </sheetViews>
  <sheetFormatPr defaultColWidth="12.5703125" defaultRowHeight="11.25" outlineLevelRow="1" x14ac:dyDescent="0.2"/>
  <cols>
    <col min="1" max="1" width="6.7109375" style="61" customWidth="1"/>
    <col min="2" max="2" width="12.28515625" style="61" customWidth="1"/>
    <col min="3" max="3" width="2.7109375" style="61" customWidth="1"/>
    <col min="4" max="4" width="25.7109375" style="61" customWidth="1"/>
    <col min="5" max="5" width="2.5703125" style="61" customWidth="1"/>
    <col min="6" max="6" width="25.7109375" style="61" customWidth="1"/>
    <col min="7" max="7" width="2.28515625" style="61" customWidth="1"/>
    <col min="8" max="8" width="25.7109375" style="61" customWidth="1"/>
    <col min="9" max="9" width="3.140625" style="313" customWidth="1"/>
    <col min="10" max="10" width="6.7109375" style="61" customWidth="1"/>
    <col min="11" max="16384" width="12.5703125" style="61"/>
  </cols>
  <sheetData>
    <row r="1" spans="2:15" s="121" customFormat="1" ht="30.75" customHeight="1" x14ac:dyDescent="0.2">
      <c r="B1" s="407" t="s">
        <v>327</v>
      </c>
      <c r="C1" s="407"/>
      <c r="D1" s="407"/>
      <c r="E1" s="407"/>
      <c r="F1" s="407"/>
      <c r="G1" s="407"/>
      <c r="H1" s="407"/>
      <c r="I1" s="407"/>
    </row>
    <row r="2" spans="2:15" ht="18" customHeight="1" x14ac:dyDescent="0.2">
      <c r="B2" s="312"/>
      <c r="C2" s="312"/>
      <c r="D2" s="312"/>
      <c r="E2" s="312"/>
      <c r="F2" s="312"/>
      <c r="G2" s="312"/>
    </row>
    <row r="3" spans="2:15" ht="12.75" customHeight="1" x14ac:dyDescent="0.2">
      <c r="B3" s="314" t="s">
        <v>218</v>
      </c>
      <c r="C3" s="312"/>
      <c r="D3" s="312"/>
      <c r="E3" s="312"/>
      <c r="F3" s="312"/>
      <c r="G3" s="312"/>
    </row>
    <row r="4" spans="2:15" s="63" customFormat="1" ht="18" customHeight="1" x14ac:dyDescent="0.2">
      <c r="B4" s="338" t="s">
        <v>4</v>
      </c>
      <c r="C4" s="339"/>
      <c r="D4" s="370" t="s">
        <v>396</v>
      </c>
      <c r="E4" s="372"/>
      <c r="F4" s="370" t="s">
        <v>7</v>
      </c>
      <c r="G4" s="372"/>
      <c r="H4" s="370" t="s">
        <v>12</v>
      </c>
      <c r="I4" s="372"/>
    </row>
    <row r="5" spans="2:15" s="63" customFormat="1" ht="18" customHeight="1" x14ac:dyDescent="0.2">
      <c r="B5" s="338"/>
      <c r="C5" s="339"/>
      <c r="D5" s="365"/>
      <c r="E5" s="367"/>
      <c r="F5" s="365"/>
      <c r="G5" s="367"/>
      <c r="H5" s="365"/>
      <c r="I5" s="367"/>
    </row>
    <row r="6" spans="2:15" s="63" customFormat="1" ht="24" customHeight="1" x14ac:dyDescent="0.2">
      <c r="B6" s="338"/>
      <c r="C6" s="339"/>
      <c r="D6" s="361"/>
      <c r="E6" s="369"/>
      <c r="F6" s="361"/>
      <c r="G6" s="369"/>
      <c r="H6" s="361"/>
      <c r="I6" s="369"/>
    </row>
    <row r="7" spans="2:15" ht="18" customHeight="1" x14ac:dyDescent="0.2">
      <c r="B7" s="338"/>
      <c r="C7" s="339"/>
      <c r="D7" s="370" t="s">
        <v>15</v>
      </c>
      <c r="E7" s="372"/>
      <c r="F7" s="370" t="s">
        <v>15</v>
      </c>
      <c r="G7" s="372"/>
      <c r="H7" s="365" t="s">
        <v>343</v>
      </c>
      <c r="I7" s="367"/>
    </row>
    <row r="8" spans="2:15" s="65" customFormat="1" ht="3.75" customHeight="1" x14ac:dyDescent="0.2">
      <c r="B8" s="315"/>
      <c r="C8" s="315"/>
      <c r="D8" s="41"/>
      <c r="E8" s="41"/>
      <c r="F8" s="41"/>
      <c r="G8" s="41"/>
      <c r="H8" s="41"/>
      <c r="I8" s="313"/>
    </row>
    <row r="9" spans="2:15" s="68" customFormat="1" ht="15" customHeight="1" x14ac:dyDescent="0.2">
      <c r="B9" s="316" t="s">
        <v>5</v>
      </c>
      <c r="C9" s="316"/>
      <c r="D9" s="317"/>
      <c r="E9" s="317"/>
      <c r="F9" s="317"/>
      <c r="G9" s="317"/>
      <c r="H9" s="317"/>
      <c r="I9" s="313"/>
      <c r="O9" s="280"/>
    </row>
    <row r="10" spans="2:15" s="68" customFormat="1" ht="15" customHeight="1" x14ac:dyDescent="0.2">
      <c r="B10" s="111">
        <v>2020</v>
      </c>
      <c r="C10" s="316"/>
      <c r="D10" s="309">
        <v>30659</v>
      </c>
      <c r="E10" s="317"/>
      <c r="F10" s="309">
        <v>85893</v>
      </c>
      <c r="G10" s="317"/>
      <c r="H10" s="309">
        <v>5393583.7680000002</v>
      </c>
      <c r="I10" s="313"/>
      <c r="O10" s="280"/>
    </row>
    <row r="11" spans="2:15" s="68" customFormat="1" ht="15" customHeight="1" x14ac:dyDescent="0.2">
      <c r="B11" s="111">
        <v>2019</v>
      </c>
      <c r="C11" s="316"/>
      <c r="D11" s="318">
        <v>30626</v>
      </c>
      <c r="E11" s="318"/>
      <c r="F11" s="318">
        <v>86493</v>
      </c>
      <c r="G11" s="318"/>
      <c r="H11" s="318">
        <v>6316763.2640000004</v>
      </c>
      <c r="I11" s="313"/>
      <c r="K11" s="280"/>
      <c r="M11" s="280"/>
      <c r="O11" s="280"/>
    </row>
    <row r="12" spans="2:15" s="68" customFormat="1" ht="15" customHeight="1" x14ac:dyDescent="0.2">
      <c r="B12" s="111">
        <v>2018</v>
      </c>
      <c r="C12" s="316"/>
      <c r="D12" s="318">
        <v>29779</v>
      </c>
      <c r="E12" s="318"/>
      <c r="F12" s="318">
        <v>81475</v>
      </c>
      <c r="G12" s="318"/>
      <c r="H12" s="318">
        <v>5835409.7130000005</v>
      </c>
      <c r="I12" s="313"/>
      <c r="O12" s="280"/>
    </row>
    <row r="13" spans="2:15" s="68" customFormat="1" ht="15" customHeight="1" x14ac:dyDescent="0.2">
      <c r="B13" s="111">
        <v>2017</v>
      </c>
      <c r="C13" s="316"/>
      <c r="D13" s="318">
        <v>28048</v>
      </c>
      <c r="E13" s="318"/>
      <c r="F13" s="318">
        <v>77391</v>
      </c>
      <c r="G13" s="318"/>
      <c r="H13" s="318">
        <v>5400806.5750000002</v>
      </c>
      <c r="I13" s="311"/>
      <c r="O13" s="280"/>
    </row>
    <row r="14" spans="2:15" s="68" customFormat="1" ht="15" customHeight="1" x14ac:dyDescent="0.2">
      <c r="B14" s="111">
        <v>2016</v>
      </c>
      <c r="C14" s="316"/>
      <c r="D14" s="318">
        <v>26705</v>
      </c>
      <c r="E14" s="318"/>
      <c r="F14" s="318">
        <v>72978</v>
      </c>
      <c r="G14" s="318"/>
      <c r="H14" s="318">
        <v>4843970.4110000003</v>
      </c>
      <c r="I14" s="313"/>
      <c r="O14" s="280"/>
    </row>
    <row r="15" spans="2:15" s="68" customFormat="1" ht="15" customHeight="1" x14ac:dyDescent="0.2">
      <c r="B15" s="111">
        <v>2015</v>
      </c>
      <c r="C15" s="316"/>
      <c r="D15" s="318">
        <v>25838</v>
      </c>
      <c r="E15" s="318"/>
      <c r="F15" s="318">
        <v>70340</v>
      </c>
      <c r="G15" s="318"/>
      <c r="H15" s="318">
        <v>4584727.6629999997</v>
      </c>
      <c r="I15" s="313"/>
      <c r="O15" s="280"/>
    </row>
    <row r="16" spans="2:15" s="68" customFormat="1" ht="15" customHeight="1" outlineLevel="1" x14ac:dyDescent="0.2">
      <c r="B16" s="319" t="s">
        <v>36</v>
      </c>
      <c r="C16" s="320"/>
      <c r="D16" s="321"/>
      <c r="E16" s="321"/>
      <c r="F16" s="318"/>
      <c r="G16" s="318"/>
      <c r="H16" s="318"/>
    </row>
    <row r="17" spans="2:16" s="68" customFormat="1" ht="15" customHeight="1" outlineLevel="1" x14ac:dyDescent="0.2">
      <c r="B17" s="322" t="s">
        <v>17</v>
      </c>
      <c r="C17" s="323"/>
      <c r="D17" s="324"/>
      <c r="E17" s="324"/>
      <c r="F17" s="324"/>
      <c r="G17" s="324"/>
      <c r="H17" s="324"/>
    </row>
    <row r="18" spans="2:16" s="68" customFormat="1" ht="15" customHeight="1" outlineLevel="1" x14ac:dyDescent="0.2">
      <c r="B18" s="111">
        <v>2020</v>
      </c>
      <c r="C18" s="323"/>
      <c r="D18" s="309">
        <v>4767</v>
      </c>
      <c r="E18" s="324"/>
      <c r="F18" s="309">
        <v>5757</v>
      </c>
      <c r="G18" s="324"/>
      <c r="H18" s="309">
        <v>78215.69</v>
      </c>
    </row>
    <row r="19" spans="2:16" s="68" customFormat="1" ht="15" customHeight="1" outlineLevel="1" x14ac:dyDescent="0.2">
      <c r="B19" s="111">
        <v>2019</v>
      </c>
      <c r="C19" s="322"/>
      <c r="D19" s="318">
        <v>4764</v>
      </c>
      <c r="E19" s="318"/>
      <c r="F19" s="318">
        <v>5838</v>
      </c>
      <c r="G19" s="318"/>
      <c r="H19" s="318">
        <v>90763.789000000004</v>
      </c>
      <c r="K19" s="280"/>
      <c r="M19" s="280"/>
      <c r="O19" s="280"/>
      <c r="P19" s="280"/>
    </row>
    <row r="20" spans="2:16" s="68" customFormat="1" ht="15" customHeight="1" outlineLevel="1" x14ac:dyDescent="0.2">
      <c r="B20" s="111">
        <v>2018</v>
      </c>
      <c r="D20" s="318">
        <v>4838</v>
      </c>
      <c r="E20" s="318"/>
      <c r="F20" s="318">
        <v>5847</v>
      </c>
      <c r="G20" s="318"/>
      <c r="H20" s="318">
        <v>85526.660999999993</v>
      </c>
    </row>
    <row r="21" spans="2:16" s="68" customFormat="1" ht="15" customHeight="1" outlineLevel="1" x14ac:dyDescent="0.2">
      <c r="B21" s="111">
        <v>2017</v>
      </c>
      <c r="D21" s="318">
        <v>4688</v>
      </c>
      <c r="E21" s="318"/>
      <c r="F21" s="318">
        <v>5642</v>
      </c>
      <c r="G21" s="318"/>
      <c r="H21" s="318">
        <v>78102.258000000002</v>
      </c>
    </row>
    <row r="22" spans="2:16" s="68" customFormat="1" ht="15" customHeight="1" outlineLevel="1" x14ac:dyDescent="0.2">
      <c r="B22" s="111">
        <v>2016</v>
      </c>
      <c r="D22" s="318">
        <v>4653</v>
      </c>
      <c r="E22" s="318"/>
      <c r="F22" s="318">
        <v>5542</v>
      </c>
      <c r="G22" s="318"/>
      <c r="H22" s="318">
        <v>68206.39</v>
      </c>
    </row>
    <row r="23" spans="2:16" s="68" customFormat="1" ht="15" customHeight="1" outlineLevel="1" x14ac:dyDescent="0.2">
      <c r="B23" s="311">
        <v>2015</v>
      </c>
      <c r="C23" s="316"/>
      <c r="D23" s="318">
        <v>4577</v>
      </c>
      <c r="E23" s="318"/>
      <c r="F23" s="318">
        <v>5185</v>
      </c>
      <c r="G23" s="318"/>
      <c r="H23" s="318">
        <v>65378.796999999999</v>
      </c>
    </row>
    <row r="24" spans="2:16" s="68" customFormat="1" ht="15" customHeight="1" outlineLevel="1" x14ac:dyDescent="0.2">
      <c r="B24" s="322" t="s">
        <v>18</v>
      </c>
      <c r="C24" s="323"/>
      <c r="D24" s="324"/>
      <c r="E24" s="324"/>
      <c r="F24" s="324"/>
      <c r="G24" s="324"/>
      <c r="H24" s="324"/>
      <c r="I24" s="313"/>
    </row>
    <row r="25" spans="2:16" s="68" customFormat="1" ht="15" customHeight="1" outlineLevel="1" x14ac:dyDescent="0.2">
      <c r="B25" s="111">
        <v>2020</v>
      </c>
      <c r="C25" s="323"/>
      <c r="D25" s="309">
        <v>20</v>
      </c>
      <c r="E25" s="324"/>
      <c r="F25" s="309">
        <v>73</v>
      </c>
      <c r="G25" s="324"/>
      <c r="H25" s="309">
        <v>10667.603999999999</v>
      </c>
      <c r="I25" s="313"/>
    </row>
    <row r="26" spans="2:16" s="68" customFormat="1" ht="15" customHeight="1" outlineLevel="1" x14ac:dyDescent="0.2">
      <c r="B26" s="111">
        <v>2019</v>
      </c>
      <c r="C26" s="322"/>
      <c r="D26" s="318">
        <v>19</v>
      </c>
      <c r="E26" s="318"/>
      <c r="F26" s="318">
        <v>69</v>
      </c>
      <c r="G26" s="318"/>
      <c r="H26" s="318">
        <v>10027.576999999999</v>
      </c>
      <c r="I26" s="313"/>
      <c r="K26" s="280"/>
      <c r="M26" s="280"/>
      <c r="O26" s="280"/>
      <c r="P26" s="280"/>
    </row>
    <row r="27" spans="2:16" s="68" customFormat="1" ht="15" customHeight="1" outlineLevel="1" x14ac:dyDescent="0.2">
      <c r="B27" s="111">
        <v>2018</v>
      </c>
      <c r="C27" s="322"/>
      <c r="D27" s="318">
        <v>19</v>
      </c>
      <c r="E27" s="318"/>
      <c r="F27" s="318">
        <v>69</v>
      </c>
      <c r="G27" s="318"/>
      <c r="H27" s="318">
        <v>7696.8429999999998</v>
      </c>
      <c r="I27" s="313"/>
    </row>
    <row r="28" spans="2:16" s="68" customFormat="1" ht="15" customHeight="1" outlineLevel="1" x14ac:dyDescent="0.2">
      <c r="B28" s="111">
        <v>2017</v>
      </c>
      <c r="C28" s="322"/>
      <c r="D28" s="318">
        <v>19</v>
      </c>
      <c r="E28" s="61"/>
      <c r="F28" s="318">
        <v>68</v>
      </c>
      <c r="G28" s="61"/>
      <c r="H28" s="318">
        <v>6229.8850000000002</v>
      </c>
      <c r="I28" s="313"/>
    </row>
    <row r="29" spans="2:16" s="68" customFormat="1" ht="15" customHeight="1" outlineLevel="1" x14ac:dyDescent="0.2">
      <c r="B29" s="111">
        <v>2016</v>
      </c>
      <c r="C29" s="322"/>
      <c r="D29" s="318">
        <v>20</v>
      </c>
      <c r="E29" s="318"/>
      <c r="F29" s="318">
        <v>68</v>
      </c>
      <c r="G29" s="318"/>
      <c r="H29" s="318">
        <v>5995.3069999999998</v>
      </c>
      <c r="I29" s="313"/>
    </row>
    <row r="30" spans="2:16" s="68" customFormat="1" ht="15" customHeight="1" outlineLevel="1" x14ac:dyDescent="0.2">
      <c r="B30" s="311">
        <v>2015</v>
      </c>
      <c r="C30" s="322"/>
      <c r="D30" s="318">
        <v>19</v>
      </c>
      <c r="E30" s="318"/>
      <c r="F30" s="318">
        <v>69</v>
      </c>
      <c r="G30" s="318"/>
      <c r="H30" s="318">
        <v>4360.3649999999998</v>
      </c>
      <c r="I30" s="313"/>
    </row>
    <row r="31" spans="2:16" s="68" customFormat="1" ht="15" customHeight="1" outlineLevel="1" x14ac:dyDescent="0.2">
      <c r="B31" s="322" t="s">
        <v>19</v>
      </c>
      <c r="C31" s="323"/>
      <c r="D31" s="324"/>
      <c r="E31" s="324"/>
      <c r="F31" s="324"/>
      <c r="G31" s="324"/>
      <c r="H31" s="324"/>
      <c r="I31" s="313"/>
    </row>
    <row r="32" spans="2:16" s="68" customFormat="1" ht="15" customHeight="1" outlineLevel="1" x14ac:dyDescent="0.2">
      <c r="B32" s="111">
        <v>2020</v>
      </c>
      <c r="C32" s="323"/>
      <c r="D32" s="309">
        <v>792</v>
      </c>
      <c r="E32" s="324"/>
      <c r="F32" s="309">
        <v>4310</v>
      </c>
      <c r="G32" s="324"/>
      <c r="H32" s="309">
        <v>366329.92599999998</v>
      </c>
      <c r="I32" s="313"/>
    </row>
    <row r="33" spans="2:16" s="68" customFormat="1" ht="15" customHeight="1" outlineLevel="1" x14ac:dyDescent="0.2">
      <c r="B33" s="111">
        <v>2019</v>
      </c>
      <c r="C33" s="322"/>
      <c r="D33" s="318">
        <v>789</v>
      </c>
      <c r="E33" s="318"/>
      <c r="F33" s="318">
        <v>4329</v>
      </c>
      <c r="G33" s="318"/>
      <c r="H33" s="318">
        <v>425463.266</v>
      </c>
      <c r="I33" s="313"/>
      <c r="K33" s="280"/>
      <c r="M33" s="280"/>
      <c r="O33" s="280"/>
      <c r="P33" s="280"/>
    </row>
    <row r="34" spans="2:16" s="68" customFormat="1" ht="15" customHeight="1" outlineLevel="1" x14ac:dyDescent="0.2">
      <c r="B34" s="111">
        <v>2018</v>
      </c>
      <c r="C34" s="322"/>
      <c r="D34" s="318">
        <v>789</v>
      </c>
      <c r="E34" s="318"/>
      <c r="F34" s="318">
        <v>4037</v>
      </c>
      <c r="G34" s="318"/>
      <c r="H34" s="318">
        <v>336638.19900000002</v>
      </c>
      <c r="I34" s="313"/>
    </row>
    <row r="35" spans="2:16" s="68" customFormat="1" ht="15" customHeight="1" outlineLevel="1" x14ac:dyDescent="0.2">
      <c r="B35" s="111">
        <v>2017</v>
      </c>
      <c r="C35" s="322"/>
      <c r="D35" s="318">
        <v>748</v>
      </c>
      <c r="E35" s="318"/>
      <c r="F35" s="318">
        <v>3842</v>
      </c>
      <c r="G35" s="318"/>
      <c r="H35" s="318">
        <v>314738.364</v>
      </c>
      <c r="I35" s="313"/>
    </row>
    <row r="36" spans="2:16" s="68" customFormat="1" ht="15" customHeight="1" outlineLevel="1" x14ac:dyDescent="0.2">
      <c r="B36" s="111">
        <v>2016</v>
      </c>
      <c r="C36" s="322"/>
      <c r="D36" s="318">
        <v>740</v>
      </c>
      <c r="E36" s="318"/>
      <c r="F36" s="318">
        <v>3703</v>
      </c>
      <c r="G36" s="318"/>
      <c r="H36" s="318">
        <v>277608.49400000001</v>
      </c>
      <c r="I36" s="313"/>
    </row>
    <row r="37" spans="2:16" s="68" customFormat="1" ht="15" customHeight="1" outlineLevel="1" x14ac:dyDescent="0.2">
      <c r="B37" s="111">
        <v>2015</v>
      </c>
      <c r="C37" s="322"/>
      <c r="D37" s="318">
        <v>745</v>
      </c>
      <c r="E37" s="318"/>
      <c r="F37" s="318">
        <v>3716</v>
      </c>
      <c r="G37" s="318"/>
      <c r="H37" s="318">
        <v>259653.44899999999</v>
      </c>
      <c r="I37" s="313"/>
    </row>
    <row r="38" spans="2:16" s="68" customFormat="1" ht="15" customHeight="1" outlineLevel="1" x14ac:dyDescent="0.2">
      <c r="B38" s="322" t="s">
        <v>20</v>
      </c>
      <c r="C38" s="323"/>
      <c r="D38" s="324"/>
      <c r="E38" s="324"/>
      <c r="F38" s="324"/>
      <c r="G38" s="324"/>
      <c r="H38" s="324"/>
      <c r="I38" s="313"/>
    </row>
    <row r="39" spans="2:16" s="68" customFormat="1" ht="15" customHeight="1" outlineLevel="1" x14ac:dyDescent="0.2">
      <c r="B39" s="111">
        <v>2020</v>
      </c>
      <c r="C39" s="323"/>
      <c r="D39" s="309">
        <v>80</v>
      </c>
      <c r="E39" s="324"/>
      <c r="F39" s="309">
        <v>762</v>
      </c>
      <c r="G39" s="324"/>
      <c r="H39" s="309">
        <v>203970.59</v>
      </c>
      <c r="I39" s="313"/>
    </row>
    <row r="40" spans="2:16" s="68" customFormat="1" ht="15" customHeight="1" outlineLevel="1" x14ac:dyDescent="0.2">
      <c r="B40" s="111">
        <v>2019</v>
      </c>
      <c r="C40" s="322"/>
      <c r="D40" s="318">
        <v>79</v>
      </c>
      <c r="E40" s="318"/>
      <c r="F40" s="325" t="s">
        <v>37</v>
      </c>
      <c r="G40" s="318"/>
      <c r="H40" s="325" t="s">
        <v>37</v>
      </c>
      <c r="I40" s="313"/>
      <c r="K40" s="280"/>
      <c r="M40" s="280"/>
      <c r="O40" s="280"/>
      <c r="P40" s="280"/>
    </row>
    <row r="41" spans="2:16" s="68" customFormat="1" ht="15" customHeight="1" outlineLevel="1" x14ac:dyDescent="0.2">
      <c r="B41" s="111">
        <v>2018</v>
      </c>
      <c r="C41" s="322"/>
      <c r="D41" s="318">
        <v>77</v>
      </c>
      <c r="E41" s="318"/>
      <c r="F41" s="318">
        <v>790</v>
      </c>
      <c r="G41" s="318"/>
      <c r="H41" s="318">
        <v>211142.91200000001</v>
      </c>
      <c r="I41" s="313"/>
    </row>
    <row r="42" spans="2:16" s="68" customFormat="1" ht="15" customHeight="1" outlineLevel="1" x14ac:dyDescent="0.2">
      <c r="B42" s="111">
        <v>2017</v>
      </c>
      <c r="C42" s="322"/>
      <c r="D42" s="318">
        <v>64</v>
      </c>
      <c r="E42" s="318"/>
      <c r="F42" s="318">
        <v>799</v>
      </c>
      <c r="G42" s="318"/>
      <c r="H42" s="318">
        <v>202207.174</v>
      </c>
      <c r="I42" s="313"/>
    </row>
    <row r="43" spans="2:16" s="68" customFormat="1" ht="15" customHeight="1" outlineLevel="1" x14ac:dyDescent="0.2">
      <c r="B43" s="111">
        <v>2016</v>
      </c>
      <c r="C43" s="322"/>
      <c r="D43" s="318">
        <v>65</v>
      </c>
      <c r="E43" s="318"/>
      <c r="F43" s="325" t="s">
        <v>37</v>
      </c>
      <c r="G43" s="325"/>
      <c r="H43" s="325" t="s">
        <v>37</v>
      </c>
      <c r="I43" s="313"/>
    </row>
    <row r="44" spans="2:16" s="68" customFormat="1" ht="15" customHeight="1" outlineLevel="1" x14ac:dyDescent="0.2">
      <c r="B44" s="111">
        <v>2015</v>
      </c>
      <c r="C44" s="322"/>
      <c r="D44" s="318">
        <v>21</v>
      </c>
      <c r="E44" s="318"/>
      <c r="F44" s="325" t="s">
        <v>37</v>
      </c>
      <c r="G44" s="325"/>
      <c r="H44" s="325" t="s">
        <v>37</v>
      </c>
      <c r="I44" s="313"/>
    </row>
    <row r="45" spans="2:16" s="68" customFormat="1" ht="15" customHeight="1" outlineLevel="1" x14ac:dyDescent="0.2">
      <c r="B45" s="322" t="s">
        <v>21</v>
      </c>
      <c r="C45" s="323"/>
      <c r="D45" s="324"/>
      <c r="E45" s="324"/>
      <c r="F45" s="324"/>
      <c r="G45" s="324"/>
      <c r="H45" s="324"/>
      <c r="I45" s="313"/>
    </row>
    <row r="46" spans="2:16" s="68" customFormat="1" ht="15" customHeight="1" outlineLevel="1" x14ac:dyDescent="0.2">
      <c r="B46" s="111">
        <v>2020</v>
      </c>
      <c r="C46" s="323"/>
      <c r="D46" s="309">
        <v>121</v>
      </c>
      <c r="E46" s="324"/>
      <c r="F46" s="309">
        <v>848</v>
      </c>
      <c r="G46" s="324"/>
      <c r="H46" s="309">
        <v>42996.894999999997</v>
      </c>
      <c r="I46" s="313"/>
    </row>
    <row r="47" spans="2:16" s="68" customFormat="1" ht="15" customHeight="1" outlineLevel="1" x14ac:dyDescent="0.2">
      <c r="B47" s="111">
        <v>2019</v>
      </c>
      <c r="C47" s="322"/>
      <c r="D47" s="318">
        <v>119</v>
      </c>
      <c r="E47" s="318"/>
      <c r="F47" s="318">
        <v>792</v>
      </c>
      <c r="G47" s="318"/>
      <c r="H47" s="318">
        <v>45892.271999999997</v>
      </c>
      <c r="I47" s="313"/>
      <c r="K47" s="280"/>
      <c r="M47" s="280"/>
      <c r="O47" s="280"/>
      <c r="P47" s="280"/>
    </row>
    <row r="48" spans="2:16" s="68" customFormat="1" ht="15" customHeight="1" outlineLevel="1" x14ac:dyDescent="0.2">
      <c r="B48" s="111">
        <v>2018</v>
      </c>
      <c r="C48" s="322"/>
      <c r="D48" s="318">
        <v>113</v>
      </c>
      <c r="E48" s="318"/>
      <c r="F48" s="318">
        <v>745</v>
      </c>
      <c r="G48" s="318"/>
      <c r="H48" s="318">
        <v>42581.243999999999</v>
      </c>
      <c r="I48" s="313"/>
    </row>
    <row r="49" spans="2:16" s="68" customFormat="1" ht="15" customHeight="1" outlineLevel="1" x14ac:dyDescent="0.2">
      <c r="B49" s="111">
        <v>2017</v>
      </c>
      <c r="C49" s="322"/>
      <c r="D49" s="318">
        <v>116</v>
      </c>
      <c r="E49" s="318"/>
      <c r="F49" s="318">
        <v>744</v>
      </c>
      <c r="G49" s="318"/>
      <c r="H49" s="318">
        <v>43718.894999999997</v>
      </c>
      <c r="I49" s="313"/>
    </row>
    <row r="50" spans="2:16" s="68" customFormat="1" ht="15" customHeight="1" outlineLevel="1" x14ac:dyDescent="0.2">
      <c r="B50" s="111">
        <v>2016</v>
      </c>
      <c r="C50" s="322"/>
      <c r="D50" s="318">
        <v>114</v>
      </c>
      <c r="E50" s="318"/>
      <c r="F50" s="318">
        <v>718</v>
      </c>
      <c r="G50" s="318"/>
      <c r="H50" s="318">
        <v>40388.1</v>
      </c>
      <c r="I50" s="313"/>
    </row>
    <row r="51" spans="2:16" s="68" customFormat="1" ht="15" customHeight="1" outlineLevel="1" x14ac:dyDescent="0.2">
      <c r="B51" s="111">
        <v>2015</v>
      </c>
      <c r="C51" s="322"/>
      <c r="D51" s="318">
        <v>30</v>
      </c>
      <c r="E51" s="318"/>
      <c r="F51" s="318">
        <v>849</v>
      </c>
      <c r="G51" s="318"/>
      <c r="H51" s="318">
        <v>39990.449000000001</v>
      </c>
      <c r="I51" s="313"/>
    </row>
    <row r="52" spans="2:16" s="68" customFormat="1" ht="15" customHeight="1" outlineLevel="1" x14ac:dyDescent="0.2">
      <c r="B52" s="322" t="s">
        <v>22</v>
      </c>
      <c r="C52" s="323"/>
      <c r="D52" s="324"/>
      <c r="E52" s="324"/>
      <c r="F52" s="324"/>
      <c r="G52" s="324"/>
      <c r="H52" s="324"/>
      <c r="I52" s="313"/>
    </row>
    <row r="53" spans="2:16" s="68" customFormat="1" ht="15" customHeight="1" outlineLevel="1" x14ac:dyDescent="0.2">
      <c r="B53" s="111">
        <v>2020</v>
      </c>
      <c r="C53" s="323"/>
      <c r="D53" s="309">
        <v>1405</v>
      </c>
      <c r="E53" s="324"/>
      <c r="F53" s="309">
        <v>10178</v>
      </c>
      <c r="G53" s="324"/>
      <c r="H53" s="309">
        <v>605155.04200000002</v>
      </c>
      <c r="I53" s="313"/>
    </row>
    <row r="54" spans="2:16" s="68" customFormat="1" ht="15" customHeight="1" outlineLevel="1" x14ac:dyDescent="0.2">
      <c r="B54" s="111">
        <v>2019</v>
      </c>
      <c r="C54" s="322"/>
      <c r="D54" s="318">
        <v>1356</v>
      </c>
      <c r="E54" s="318"/>
      <c r="F54" s="318">
        <v>10406</v>
      </c>
      <c r="G54" s="318"/>
      <c r="H54" s="318">
        <v>716308.06700000004</v>
      </c>
      <c r="I54" s="313"/>
      <c r="K54" s="280"/>
      <c r="M54" s="280"/>
      <c r="O54" s="280"/>
      <c r="P54" s="280"/>
    </row>
    <row r="55" spans="2:16" s="68" customFormat="1" ht="15" customHeight="1" outlineLevel="1" x14ac:dyDescent="0.2">
      <c r="B55" s="111">
        <v>2018</v>
      </c>
      <c r="C55" s="322"/>
      <c r="D55" s="318">
        <v>1267</v>
      </c>
      <c r="E55" s="318"/>
      <c r="F55" s="318">
        <v>8880</v>
      </c>
      <c r="G55" s="318"/>
      <c r="H55" s="318">
        <v>554508.81099999999</v>
      </c>
      <c r="I55" s="313"/>
    </row>
    <row r="56" spans="2:16" s="68" customFormat="1" ht="15" customHeight="1" outlineLevel="1" x14ac:dyDescent="0.2">
      <c r="B56" s="111">
        <v>2017</v>
      </c>
      <c r="C56" s="322"/>
      <c r="D56" s="318">
        <v>1180</v>
      </c>
      <c r="E56" s="318"/>
      <c r="F56" s="318">
        <v>7574</v>
      </c>
      <c r="G56" s="318"/>
      <c r="H56" s="318">
        <v>468102.84899999999</v>
      </c>
      <c r="I56" s="313"/>
    </row>
    <row r="57" spans="2:16" s="68" customFormat="1" ht="15" customHeight="1" outlineLevel="1" x14ac:dyDescent="0.2">
      <c r="B57" s="111">
        <v>2016</v>
      </c>
      <c r="C57" s="322"/>
      <c r="D57" s="318">
        <v>1138</v>
      </c>
      <c r="E57" s="318"/>
      <c r="F57" s="318">
        <v>6911</v>
      </c>
      <c r="G57" s="318"/>
      <c r="H57" s="318">
        <v>497567.033</v>
      </c>
      <c r="I57" s="313"/>
    </row>
    <row r="58" spans="2:16" s="68" customFormat="1" ht="15" customHeight="1" outlineLevel="1" x14ac:dyDescent="0.2">
      <c r="B58" s="111">
        <v>2015</v>
      </c>
      <c r="C58" s="322"/>
      <c r="D58" s="318">
        <v>1183</v>
      </c>
      <c r="E58" s="318"/>
      <c r="F58" s="318">
        <v>6782</v>
      </c>
      <c r="G58" s="318"/>
      <c r="H58" s="318">
        <v>490771.08500000002</v>
      </c>
      <c r="I58" s="313"/>
    </row>
    <row r="59" spans="2:16" s="68" customFormat="1" ht="15" customHeight="1" outlineLevel="1" x14ac:dyDescent="0.2">
      <c r="B59" s="322" t="s">
        <v>23</v>
      </c>
      <c r="C59" s="323"/>
      <c r="D59" s="324"/>
      <c r="E59" s="324"/>
      <c r="F59" s="324"/>
      <c r="G59" s="324"/>
      <c r="H59" s="324"/>
      <c r="I59" s="313"/>
    </row>
    <row r="60" spans="2:16" s="68" customFormat="1" ht="15" customHeight="1" outlineLevel="1" x14ac:dyDescent="0.2">
      <c r="B60" s="111">
        <v>2020</v>
      </c>
      <c r="C60" s="323"/>
      <c r="D60" s="309">
        <v>4282</v>
      </c>
      <c r="E60" s="324"/>
      <c r="F60" s="309">
        <v>15865</v>
      </c>
      <c r="G60" s="324"/>
      <c r="H60" s="309">
        <v>2461183.9530000002</v>
      </c>
      <c r="I60" s="313"/>
    </row>
    <row r="61" spans="2:16" s="68" customFormat="1" ht="15" customHeight="1" outlineLevel="1" x14ac:dyDescent="0.2">
      <c r="B61" s="111">
        <v>2019</v>
      </c>
      <c r="C61" s="322"/>
      <c r="D61" s="318">
        <v>4316</v>
      </c>
      <c r="E61" s="318"/>
      <c r="F61" s="318">
        <v>16053</v>
      </c>
      <c r="G61" s="318"/>
      <c r="H61" s="318">
        <v>2422126.3679999998</v>
      </c>
      <c r="I61" s="313"/>
      <c r="K61" s="280"/>
      <c r="M61" s="280"/>
      <c r="O61" s="280"/>
      <c r="P61" s="280"/>
    </row>
    <row r="62" spans="2:16" s="68" customFormat="1" ht="15" customHeight="1" outlineLevel="1" x14ac:dyDescent="0.2">
      <c r="B62" s="111">
        <v>2018</v>
      </c>
      <c r="C62" s="322"/>
      <c r="D62" s="318">
        <v>4290</v>
      </c>
      <c r="E62" s="318"/>
      <c r="F62" s="318">
        <v>15749</v>
      </c>
      <c r="G62" s="318"/>
      <c r="H62" s="318">
        <v>2374899.0860000001</v>
      </c>
      <c r="I62" s="313"/>
    </row>
    <row r="63" spans="2:16" s="68" customFormat="1" ht="15" customHeight="1" outlineLevel="1" x14ac:dyDescent="0.2">
      <c r="B63" s="111">
        <v>2017</v>
      </c>
      <c r="C63" s="322"/>
      <c r="D63" s="318">
        <v>4209</v>
      </c>
      <c r="E63" s="318"/>
      <c r="F63" s="318">
        <v>15283</v>
      </c>
      <c r="G63" s="318"/>
      <c r="H63" s="318">
        <v>2201009.648</v>
      </c>
      <c r="I63" s="313"/>
    </row>
    <row r="64" spans="2:16" s="68" customFormat="1" ht="15" customHeight="1" outlineLevel="1" x14ac:dyDescent="0.2">
      <c r="B64" s="111">
        <v>2016</v>
      </c>
      <c r="C64" s="322"/>
      <c r="D64" s="318">
        <v>4185</v>
      </c>
      <c r="E64" s="318"/>
      <c r="F64" s="318">
        <v>14769</v>
      </c>
      <c r="G64" s="318"/>
      <c r="H64" s="318">
        <v>1958500.9739999999</v>
      </c>
      <c r="I64" s="313"/>
    </row>
    <row r="65" spans="2:16" s="68" customFormat="1" ht="15" customHeight="1" outlineLevel="1" x14ac:dyDescent="0.2">
      <c r="B65" s="111">
        <v>2015</v>
      </c>
      <c r="C65" s="322"/>
      <c r="D65" s="318">
        <v>4209</v>
      </c>
      <c r="E65" s="318"/>
      <c r="F65" s="318">
        <v>14663</v>
      </c>
      <c r="G65" s="318"/>
      <c r="H65" s="318">
        <v>1887469.057</v>
      </c>
      <c r="I65" s="313"/>
    </row>
    <row r="66" spans="2:16" s="68" customFormat="1" ht="15" customHeight="1" outlineLevel="1" x14ac:dyDescent="0.2">
      <c r="B66" s="322" t="s">
        <v>24</v>
      </c>
      <c r="C66" s="323"/>
      <c r="D66" s="324"/>
      <c r="E66" s="324"/>
      <c r="F66" s="324"/>
      <c r="G66" s="324"/>
      <c r="H66" s="324"/>
      <c r="I66" s="313"/>
    </row>
    <row r="67" spans="2:16" s="68" customFormat="1" ht="15" customHeight="1" outlineLevel="1" x14ac:dyDescent="0.2">
      <c r="B67" s="111">
        <v>2020</v>
      </c>
      <c r="C67" s="323"/>
      <c r="D67" s="309">
        <v>1031</v>
      </c>
      <c r="E67" s="324"/>
      <c r="F67" s="309">
        <v>5675</v>
      </c>
      <c r="G67" s="324"/>
      <c r="H67" s="309">
        <v>318306.03200000001</v>
      </c>
      <c r="I67" s="313"/>
    </row>
    <row r="68" spans="2:16" s="68" customFormat="1" ht="15" customHeight="1" outlineLevel="1" x14ac:dyDescent="0.2">
      <c r="B68" s="111">
        <v>2019</v>
      </c>
      <c r="C68" s="322"/>
      <c r="D68" s="318">
        <v>976</v>
      </c>
      <c r="E68" s="318"/>
      <c r="F68" s="318">
        <v>4565</v>
      </c>
      <c r="G68" s="318"/>
      <c r="H68" s="318">
        <v>473576.76699999999</v>
      </c>
      <c r="I68" s="313"/>
      <c r="K68" s="280"/>
      <c r="M68" s="280"/>
      <c r="O68" s="280"/>
      <c r="P68" s="280"/>
    </row>
    <row r="69" spans="2:16" s="68" customFormat="1" ht="15" customHeight="1" outlineLevel="1" x14ac:dyDescent="0.2">
      <c r="B69" s="111">
        <v>2018</v>
      </c>
      <c r="C69" s="322"/>
      <c r="D69" s="318">
        <v>961</v>
      </c>
      <c r="E69" s="318"/>
      <c r="F69" s="318">
        <v>3980</v>
      </c>
      <c r="G69" s="318"/>
      <c r="H69" s="318">
        <v>416472.386</v>
      </c>
      <c r="I69" s="313"/>
    </row>
    <row r="70" spans="2:16" s="68" customFormat="1" ht="15" customHeight="1" outlineLevel="1" x14ac:dyDescent="0.2">
      <c r="B70" s="111">
        <v>2017</v>
      </c>
      <c r="C70" s="322"/>
      <c r="D70" s="318">
        <v>925</v>
      </c>
      <c r="E70" s="318"/>
      <c r="F70" s="318">
        <v>3953</v>
      </c>
      <c r="G70" s="318"/>
      <c r="H70" s="318">
        <v>393317.13199999998</v>
      </c>
      <c r="I70" s="313"/>
    </row>
    <row r="71" spans="2:16" s="68" customFormat="1" ht="15" customHeight="1" outlineLevel="1" x14ac:dyDescent="0.2">
      <c r="B71" s="111">
        <v>2016</v>
      </c>
      <c r="C71" s="322"/>
      <c r="D71" s="318">
        <v>940</v>
      </c>
      <c r="E71" s="318"/>
      <c r="F71" s="318">
        <v>4010</v>
      </c>
      <c r="G71" s="318"/>
      <c r="H71" s="318">
        <v>369697.11900000001</v>
      </c>
      <c r="I71" s="313"/>
    </row>
    <row r="72" spans="2:16" s="68" customFormat="1" ht="15" customHeight="1" outlineLevel="1" x14ac:dyDescent="0.2">
      <c r="B72" s="111">
        <v>2015</v>
      </c>
      <c r="C72" s="322"/>
      <c r="D72" s="318">
        <v>945</v>
      </c>
      <c r="E72" s="318"/>
      <c r="F72" s="318">
        <v>3934</v>
      </c>
      <c r="G72" s="318"/>
      <c r="H72" s="318">
        <v>340705.73499999999</v>
      </c>
      <c r="I72" s="313"/>
    </row>
    <row r="73" spans="2:16" s="68" customFormat="1" ht="15" customHeight="1" outlineLevel="1" x14ac:dyDescent="0.2">
      <c r="B73" s="322" t="s">
        <v>25</v>
      </c>
      <c r="C73" s="323"/>
      <c r="D73" s="324"/>
      <c r="E73" s="324"/>
      <c r="F73" s="324"/>
      <c r="G73" s="324"/>
      <c r="H73" s="324"/>
      <c r="I73" s="313"/>
    </row>
    <row r="74" spans="2:16" s="68" customFormat="1" ht="15" customHeight="1" outlineLevel="1" x14ac:dyDescent="0.2">
      <c r="B74" s="111">
        <v>2020</v>
      </c>
      <c r="C74" s="323"/>
      <c r="D74" s="309">
        <v>4412</v>
      </c>
      <c r="E74" s="324"/>
      <c r="F74" s="309">
        <v>15847</v>
      </c>
      <c r="G74" s="324"/>
      <c r="H74" s="309">
        <v>359656.33199999999</v>
      </c>
      <c r="I74" s="313"/>
    </row>
    <row r="75" spans="2:16" s="68" customFormat="1" ht="15" customHeight="1" outlineLevel="1" x14ac:dyDescent="0.2">
      <c r="B75" s="111">
        <v>2019</v>
      </c>
      <c r="C75" s="322"/>
      <c r="D75" s="318">
        <v>4545</v>
      </c>
      <c r="E75" s="318"/>
      <c r="F75" s="318">
        <v>17439</v>
      </c>
      <c r="G75" s="318"/>
      <c r="H75" s="318">
        <v>778803.18700000003</v>
      </c>
      <c r="I75" s="313"/>
      <c r="K75" s="280"/>
      <c r="M75" s="280"/>
      <c r="O75" s="280"/>
      <c r="P75" s="280"/>
    </row>
    <row r="76" spans="2:16" s="68" customFormat="1" ht="15" customHeight="1" outlineLevel="1" x14ac:dyDescent="0.2">
      <c r="B76" s="111">
        <v>2018</v>
      </c>
      <c r="C76" s="322"/>
      <c r="D76" s="318">
        <v>4348</v>
      </c>
      <c r="E76" s="318"/>
      <c r="F76" s="318">
        <v>16667</v>
      </c>
      <c r="G76" s="318"/>
      <c r="H76" s="318">
        <v>772634.24399999995</v>
      </c>
      <c r="I76" s="313"/>
    </row>
    <row r="77" spans="2:16" s="68" customFormat="1" ht="15" customHeight="1" outlineLevel="1" x14ac:dyDescent="0.2">
      <c r="B77" s="111">
        <v>2017</v>
      </c>
      <c r="C77" s="322"/>
      <c r="D77" s="318">
        <v>3672</v>
      </c>
      <c r="E77" s="318"/>
      <c r="F77" s="318">
        <v>15585</v>
      </c>
      <c r="G77" s="318"/>
      <c r="H77" s="318">
        <v>744851.92200000002</v>
      </c>
      <c r="I77" s="313"/>
    </row>
    <row r="78" spans="2:16" s="68" customFormat="1" ht="15" customHeight="1" outlineLevel="1" x14ac:dyDescent="0.2">
      <c r="B78" s="111">
        <v>2016</v>
      </c>
      <c r="C78" s="322"/>
      <c r="D78" s="318">
        <v>3187</v>
      </c>
      <c r="E78" s="318"/>
      <c r="F78" s="318">
        <v>14231</v>
      </c>
      <c r="G78" s="318"/>
      <c r="H78" s="318">
        <v>660546.37300000002</v>
      </c>
      <c r="I78" s="313"/>
    </row>
    <row r="79" spans="2:16" s="68" customFormat="1" ht="15" customHeight="1" outlineLevel="1" x14ac:dyDescent="0.2">
      <c r="B79" s="111">
        <v>2015</v>
      </c>
      <c r="C79" s="322"/>
      <c r="D79" s="318">
        <v>2905</v>
      </c>
      <c r="E79" s="318"/>
      <c r="F79" s="318">
        <v>13108</v>
      </c>
      <c r="G79" s="318"/>
      <c r="H79" s="318">
        <v>571894.54700000002</v>
      </c>
      <c r="I79" s="313"/>
    </row>
    <row r="80" spans="2:16" s="68" customFormat="1" ht="15" customHeight="1" outlineLevel="1" x14ac:dyDescent="0.2">
      <c r="B80" s="322" t="s">
        <v>26</v>
      </c>
      <c r="C80" s="323"/>
      <c r="D80" s="324"/>
      <c r="E80" s="324"/>
      <c r="F80" s="324"/>
      <c r="G80" s="324"/>
      <c r="H80" s="324"/>
      <c r="I80" s="313"/>
    </row>
    <row r="81" spans="2:16" s="68" customFormat="1" ht="15" customHeight="1" outlineLevel="1" x14ac:dyDescent="0.2">
      <c r="B81" s="111">
        <v>2020</v>
      </c>
      <c r="C81" s="323"/>
      <c r="D81" s="309">
        <v>442</v>
      </c>
      <c r="E81" s="324"/>
      <c r="F81" s="309">
        <v>1521</v>
      </c>
      <c r="G81" s="324"/>
      <c r="H81" s="309">
        <v>196807.36499999999</v>
      </c>
      <c r="I81" s="313"/>
    </row>
    <row r="82" spans="2:16" s="68" customFormat="1" ht="15" customHeight="1" outlineLevel="1" x14ac:dyDescent="0.2">
      <c r="B82" s="111">
        <v>2019</v>
      </c>
      <c r="C82" s="322"/>
      <c r="D82" s="318">
        <v>424</v>
      </c>
      <c r="E82" s="318"/>
      <c r="F82" s="318">
        <v>1466</v>
      </c>
      <c r="G82" s="318"/>
      <c r="H82" s="318">
        <v>181103.54500000001</v>
      </c>
      <c r="I82" s="313"/>
      <c r="K82" s="280"/>
      <c r="M82" s="280"/>
      <c r="O82" s="280"/>
      <c r="P82" s="280"/>
    </row>
    <row r="83" spans="2:16" s="68" customFormat="1" ht="15" customHeight="1" outlineLevel="1" x14ac:dyDescent="0.2">
      <c r="B83" s="111">
        <v>2018</v>
      </c>
      <c r="C83" s="322"/>
      <c r="D83" s="318">
        <v>379</v>
      </c>
      <c r="E83" s="318"/>
      <c r="F83" s="318">
        <v>1296</v>
      </c>
      <c r="G83" s="318"/>
      <c r="H83" s="318">
        <v>142396.31</v>
      </c>
      <c r="I83" s="313"/>
    </row>
    <row r="84" spans="2:16" s="68" customFormat="1" ht="15" customHeight="1" outlineLevel="1" x14ac:dyDescent="0.2">
      <c r="B84" s="111">
        <v>2017</v>
      </c>
      <c r="C84" s="322"/>
      <c r="D84" s="318">
        <v>368</v>
      </c>
      <c r="E84" s="318"/>
      <c r="F84" s="318">
        <v>1155</v>
      </c>
      <c r="G84" s="318"/>
      <c r="H84" s="318">
        <v>140533.68100000001</v>
      </c>
      <c r="I84" s="313"/>
    </row>
    <row r="85" spans="2:16" s="68" customFormat="1" ht="15" customHeight="1" outlineLevel="1" x14ac:dyDescent="0.2">
      <c r="B85" s="111">
        <v>2016</v>
      </c>
      <c r="C85" s="322"/>
      <c r="D85" s="318">
        <v>312</v>
      </c>
      <c r="E85" s="318"/>
      <c r="F85" s="318">
        <v>964</v>
      </c>
      <c r="G85" s="318"/>
      <c r="H85" s="318">
        <v>115558.955</v>
      </c>
      <c r="I85" s="313"/>
    </row>
    <row r="86" spans="2:16" s="68" customFormat="1" ht="15" customHeight="1" outlineLevel="1" x14ac:dyDescent="0.2">
      <c r="B86" s="111">
        <v>2015</v>
      </c>
      <c r="C86" s="322"/>
      <c r="D86" s="318">
        <v>283</v>
      </c>
      <c r="E86" s="318"/>
      <c r="F86" s="318">
        <v>838</v>
      </c>
      <c r="G86" s="318"/>
      <c r="H86" s="318">
        <v>99725.266000000003</v>
      </c>
      <c r="I86" s="313"/>
    </row>
    <row r="87" spans="2:16" s="68" customFormat="1" ht="15" customHeight="1" outlineLevel="1" x14ac:dyDescent="0.2">
      <c r="B87" s="322" t="s">
        <v>27</v>
      </c>
      <c r="C87" s="323"/>
      <c r="D87" s="324"/>
      <c r="E87" s="324"/>
      <c r="F87" s="324"/>
      <c r="G87" s="324"/>
      <c r="H87" s="324"/>
      <c r="I87" s="313"/>
    </row>
    <row r="88" spans="2:16" s="68" customFormat="1" ht="15" customHeight="1" outlineLevel="1" x14ac:dyDescent="0.2">
      <c r="B88" s="111">
        <v>2020</v>
      </c>
      <c r="C88" s="323"/>
      <c r="D88" s="309">
        <v>1043</v>
      </c>
      <c r="E88" s="324"/>
      <c r="F88" s="309">
        <v>1764</v>
      </c>
      <c r="G88" s="324"/>
      <c r="H88" s="309">
        <v>136113.76500000001</v>
      </c>
      <c r="I88" s="313"/>
    </row>
    <row r="89" spans="2:16" s="68" customFormat="1" ht="15" customHeight="1" outlineLevel="1" x14ac:dyDescent="0.2">
      <c r="B89" s="111">
        <v>2019</v>
      </c>
      <c r="C89" s="322"/>
      <c r="D89" s="318">
        <v>1018</v>
      </c>
      <c r="E89" s="318"/>
      <c r="F89" s="318">
        <v>1779</v>
      </c>
      <c r="G89" s="318"/>
      <c r="H89" s="318">
        <v>127427.42</v>
      </c>
      <c r="I89" s="313"/>
      <c r="K89" s="280"/>
      <c r="M89" s="280"/>
      <c r="O89" s="280"/>
      <c r="P89" s="280"/>
    </row>
    <row r="90" spans="2:16" s="68" customFormat="1" ht="15" customHeight="1" outlineLevel="1" x14ac:dyDescent="0.2">
      <c r="B90" s="111">
        <v>2018</v>
      </c>
      <c r="C90" s="322"/>
      <c r="D90" s="318">
        <v>947</v>
      </c>
      <c r="E90" s="318"/>
      <c r="F90" s="318">
        <v>1632</v>
      </c>
      <c r="G90" s="318"/>
      <c r="H90" s="318">
        <v>136051.68900000001</v>
      </c>
      <c r="I90" s="313"/>
    </row>
    <row r="91" spans="2:16" s="68" customFormat="1" ht="15" customHeight="1" outlineLevel="1" x14ac:dyDescent="0.2">
      <c r="B91" s="111">
        <v>2017</v>
      </c>
      <c r="C91" s="322"/>
      <c r="D91" s="318">
        <v>835</v>
      </c>
      <c r="E91" s="318"/>
      <c r="F91" s="318">
        <v>1459</v>
      </c>
      <c r="G91" s="318"/>
      <c r="H91" s="318">
        <v>128950.966</v>
      </c>
      <c r="I91" s="313"/>
    </row>
    <row r="92" spans="2:16" s="68" customFormat="1" ht="15" customHeight="1" outlineLevel="1" x14ac:dyDescent="0.2">
      <c r="B92" s="111">
        <v>2016</v>
      </c>
      <c r="C92" s="322"/>
      <c r="D92" s="318">
        <v>747</v>
      </c>
      <c r="E92" s="318"/>
      <c r="F92" s="318">
        <v>1297</v>
      </c>
      <c r="G92" s="318"/>
      <c r="H92" s="318">
        <v>99476.756999999998</v>
      </c>
      <c r="I92" s="313"/>
    </row>
    <row r="93" spans="2:16" s="68" customFormat="1" ht="15" customHeight="1" outlineLevel="1" x14ac:dyDescent="0.2">
      <c r="B93" s="111">
        <v>2015</v>
      </c>
      <c r="C93" s="322"/>
      <c r="D93" s="318">
        <v>695</v>
      </c>
      <c r="E93" s="318"/>
      <c r="F93" s="318">
        <v>1184</v>
      </c>
      <c r="G93" s="318"/>
      <c r="H93" s="318">
        <v>100547.18700000001</v>
      </c>
      <c r="I93" s="313"/>
    </row>
    <row r="94" spans="2:16" ht="15" customHeight="1" outlineLevel="1" x14ac:dyDescent="0.2">
      <c r="B94" s="322" t="s">
        <v>28</v>
      </c>
      <c r="C94" s="323"/>
      <c r="D94" s="324"/>
      <c r="E94" s="324"/>
      <c r="F94" s="324"/>
      <c r="G94" s="324"/>
      <c r="H94" s="324"/>
    </row>
    <row r="95" spans="2:16" ht="15" customHeight="1" outlineLevel="1" x14ac:dyDescent="0.2">
      <c r="B95" s="111">
        <v>2020</v>
      </c>
      <c r="C95" s="323"/>
      <c r="D95" s="309">
        <v>2542</v>
      </c>
      <c r="E95" s="324"/>
      <c r="F95" s="309">
        <v>4655</v>
      </c>
      <c r="G95" s="324"/>
      <c r="H95" s="309">
        <v>204623.66099999999</v>
      </c>
    </row>
    <row r="96" spans="2:16" ht="15" customHeight="1" outlineLevel="1" x14ac:dyDescent="0.2">
      <c r="B96" s="111">
        <v>2019</v>
      </c>
      <c r="C96" s="322"/>
      <c r="D96" s="318">
        <v>2402</v>
      </c>
      <c r="E96" s="318"/>
      <c r="F96" s="318">
        <v>4457</v>
      </c>
      <c r="G96" s="318"/>
      <c r="H96" s="318">
        <v>214227.23300000001</v>
      </c>
      <c r="K96" s="280"/>
      <c r="L96" s="68"/>
      <c r="M96" s="280"/>
      <c r="N96" s="68"/>
      <c r="O96" s="280"/>
      <c r="P96" s="280"/>
    </row>
    <row r="97" spans="1:16" ht="15" customHeight="1" outlineLevel="1" x14ac:dyDescent="0.2">
      <c r="B97" s="111">
        <v>2018</v>
      </c>
      <c r="C97" s="322"/>
      <c r="D97" s="318">
        <v>2291</v>
      </c>
      <c r="E97" s="318"/>
      <c r="F97" s="318">
        <v>4240</v>
      </c>
      <c r="G97" s="318"/>
      <c r="H97" s="318">
        <v>193739.272</v>
      </c>
    </row>
    <row r="98" spans="1:16" ht="15" customHeight="1" outlineLevel="1" x14ac:dyDescent="0.2">
      <c r="B98" s="111">
        <v>2017</v>
      </c>
      <c r="C98" s="322"/>
      <c r="D98" s="318">
        <v>2136</v>
      </c>
      <c r="E98" s="318"/>
      <c r="F98" s="318">
        <v>3815</v>
      </c>
      <c r="G98" s="318"/>
      <c r="H98" s="318">
        <v>151980.467</v>
      </c>
    </row>
    <row r="99" spans="1:16" ht="15" customHeight="1" outlineLevel="1" x14ac:dyDescent="0.2">
      <c r="B99" s="111">
        <v>2016</v>
      </c>
      <c r="C99" s="322"/>
      <c r="D99" s="318">
        <v>1970</v>
      </c>
      <c r="E99" s="318"/>
      <c r="F99" s="318">
        <v>3388</v>
      </c>
      <c r="G99" s="318"/>
      <c r="H99" s="318">
        <v>119029.912</v>
      </c>
    </row>
    <row r="100" spans="1:16" ht="15" customHeight="1" outlineLevel="1" x14ac:dyDescent="0.2">
      <c r="B100" s="111">
        <v>2015</v>
      </c>
      <c r="C100" s="322"/>
      <c r="D100" s="318">
        <v>1906</v>
      </c>
      <c r="E100" s="318"/>
      <c r="F100" s="318">
        <v>3176</v>
      </c>
      <c r="G100" s="318"/>
      <c r="H100" s="318">
        <v>105520.251</v>
      </c>
    </row>
    <row r="101" spans="1:16" s="313" customFormat="1" ht="15" customHeight="1" outlineLevel="1" x14ac:dyDescent="0.2">
      <c r="A101" s="61"/>
      <c r="B101" s="322" t="s">
        <v>29</v>
      </c>
      <c r="C101" s="323"/>
      <c r="D101" s="324"/>
      <c r="E101" s="324"/>
      <c r="F101" s="324"/>
      <c r="G101" s="324"/>
      <c r="H101" s="324"/>
    </row>
    <row r="102" spans="1:16" s="313" customFormat="1" ht="15" customHeight="1" outlineLevel="1" x14ac:dyDescent="0.2">
      <c r="A102" s="61"/>
      <c r="B102" s="111">
        <v>2020</v>
      </c>
      <c r="C102" s="323"/>
      <c r="D102" s="309">
        <v>4431</v>
      </c>
      <c r="E102" s="324"/>
      <c r="F102" s="309">
        <v>9578</v>
      </c>
      <c r="G102" s="324"/>
      <c r="H102" s="309">
        <v>196712.55499999999</v>
      </c>
    </row>
    <row r="103" spans="1:16" s="313" customFormat="1" ht="15" customHeight="1" outlineLevel="1" x14ac:dyDescent="0.2">
      <c r="A103" s="61"/>
      <c r="B103" s="111">
        <v>2019</v>
      </c>
      <c r="C103" s="322"/>
      <c r="D103" s="318">
        <v>4699</v>
      </c>
      <c r="E103" s="318"/>
      <c r="F103" s="325" t="s">
        <v>37</v>
      </c>
      <c r="G103" s="318"/>
      <c r="H103" s="325" t="s">
        <v>37</v>
      </c>
      <c r="K103" s="280"/>
      <c r="L103" s="68"/>
      <c r="M103" s="280"/>
      <c r="N103" s="68"/>
      <c r="O103" s="280"/>
      <c r="P103" s="280"/>
    </row>
    <row r="104" spans="1:16" s="313" customFormat="1" ht="15" customHeight="1" outlineLevel="1" x14ac:dyDescent="0.2">
      <c r="A104" s="61"/>
      <c r="B104" s="111">
        <v>2018</v>
      </c>
      <c r="C104" s="322"/>
      <c r="D104" s="318">
        <v>4600</v>
      </c>
      <c r="E104" s="318"/>
      <c r="F104" s="318">
        <v>9283</v>
      </c>
      <c r="G104" s="318"/>
      <c r="H104" s="318">
        <v>334795.66800000001</v>
      </c>
      <c r="K104" s="280"/>
      <c r="L104" s="68"/>
      <c r="M104" s="280"/>
      <c r="N104" s="68"/>
      <c r="O104" s="280"/>
    </row>
    <row r="105" spans="1:16" s="313" customFormat="1" ht="15" customHeight="1" outlineLevel="1" x14ac:dyDescent="0.2">
      <c r="A105" s="61"/>
      <c r="B105" s="111">
        <v>2017</v>
      </c>
      <c r="C105" s="322"/>
      <c r="D105" s="318">
        <v>4468</v>
      </c>
      <c r="E105" s="318"/>
      <c r="F105" s="318">
        <v>9613</v>
      </c>
      <c r="G105" s="318"/>
      <c r="H105" s="318">
        <v>313322.75199999998</v>
      </c>
    </row>
    <row r="106" spans="1:16" s="313" customFormat="1" ht="15" customHeight="1" outlineLevel="1" x14ac:dyDescent="0.2">
      <c r="A106" s="61"/>
      <c r="B106" s="111">
        <v>2016</v>
      </c>
      <c r="C106" s="322"/>
      <c r="D106" s="318">
        <v>4156</v>
      </c>
      <c r="E106" s="318"/>
      <c r="F106" s="325" t="s">
        <v>37</v>
      </c>
      <c r="G106" s="325"/>
      <c r="H106" s="325" t="s">
        <v>37</v>
      </c>
    </row>
    <row r="107" spans="1:16" s="313" customFormat="1" ht="15" customHeight="1" outlineLevel="1" x14ac:dyDescent="0.2">
      <c r="A107" s="61"/>
      <c r="B107" s="111">
        <v>2015</v>
      </c>
      <c r="C107" s="322"/>
      <c r="D107" s="318">
        <v>3871</v>
      </c>
      <c r="E107" s="318"/>
      <c r="F107" s="325" t="s">
        <v>37</v>
      </c>
      <c r="G107" s="325"/>
      <c r="H107" s="325" t="s">
        <v>37</v>
      </c>
    </row>
    <row r="108" spans="1:16" s="313" customFormat="1" ht="15" customHeight="1" outlineLevel="1" x14ac:dyDescent="0.2">
      <c r="A108" s="61"/>
      <c r="B108" s="322" t="s">
        <v>30</v>
      </c>
      <c r="C108" s="323"/>
      <c r="D108" s="324"/>
      <c r="E108" s="324"/>
      <c r="F108" s="324"/>
      <c r="G108" s="324"/>
      <c r="H108" s="324"/>
    </row>
    <row r="109" spans="1:16" s="313" customFormat="1" ht="15" customHeight="1" outlineLevel="1" x14ac:dyDescent="0.2">
      <c r="A109" s="61"/>
      <c r="B109" s="111">
        <v>2020</v>
      </c>
      <c r="C109" s="323"/>
      <c r="D109" s="309">
        <v>895</v>
      </c>
      <c r="E109" s="324"/>
      <c r="F109" s="309">
        <v>1758</v>
      </c>
      <c r="G109" s="324"/>
      <c r="H109" s="309">
        <v>16424.098000000002</v>
      </c>
    </row>
    <row r="110" spans="1:16" s="313" customFormat="1" ht="15" customHeight="1" outlineLevel="1" x14ac:dyDescent="0.2">
      <c r="A110" s="61"/>
      <c r="B110" s="111">
        <v>2019</v>
      </c>
      <c r="C110" s="322"/>
      <c r="D110" s="318">
        <v>871</v>
      </c>
      <c r="E110" s="318"/>
      <c r="F110" s="318">
        <v>1733</v>
      </c>
      <c r="G110" s="318"/>
      <c r="H110" s="318">
        <v>15828.135</v>
      </c>
      <c r="K110" s="280"/>
      <c r="L110" s="68"/>
      <c r="M110" s="280"/>
      <c r="N110" s="68"/>
      <c r="O110" s="280"/>
      <c r="P110" s="280"/>
    </row>
    <row r="111" spans="1:16" s="313" customFormat="1" ht="15" customHeight="1" outlineLevel="1" x14ac:dyDescent="0.2">
      <c r="A111" s="61"/>
      <c r="B111" s="111">
        <v>2018</v>
      </c>
      <c r="C111" s="322"/>
      <c r="D111" s="318">
        <v>864</v>
      </c>
      <c r="E111" s="318"/>
      <c r="F111" s="318">
        <v>1770</v>
      </c>
      <c r="G111" s="318"/>
      <c r="H111" s="318">
        <v>16327.468999999999</v>
      </c>
    </row>
    <row r="112" spans="1:16" s="313" customFormat="1" ht="15" customHeight="1" outlineLevel="1" x14ac:dyDescent="0.2">
      <c r="A112" s="61"/>
      <c r="B112" s="111">
        <v>2017</v>
      </c>
      <c r="C112" s="322"/>
      <c r="D112" s="318">
        <v>842</v>
      </c>
      <c r="E112" s="318"/>
      <c r="F112" s="318">
        <v>1742</v>
      </c>
      <c r="G112" s="318"/>
      <c r="H112" s="318">
        <v>15843.014999999999</v>
      </c>
    </row>
    <row r="113" spans="1:16" s="313" customFormat="1" ht="15" customHeight="1" outlineLevel="1" x14ac:dyDescent="0.2">
      <c r="A113" s="61"/>
      <c r="B113" s="111">
        <v>2016</v>
      </c>
      <c r="C113" s="322"/>
      <c r="D113" s="318">
        <v>836</v>
      </c>
      <c r="E113" s="318"/>
      <c r="F113" s="318">
        <v>1714</v>
      </c>
      <c r="G113" s="318"/>
      <c r="H113" s="318">
        <v>15903.921</v>
      </c>
    </row>
    <row r="114" spans="1:16" s="313" customFormat="1" ht="15" customHeight="1" outlineLevel="1" x14ac:dyDescent="0.2">
      <c r="A114" s="61"/>
      <c r="B114" s="111">
        <v>2015</v>
      </c>
      <c r="C114" s="322"/>
      <c r="D114" s="318">
        <v>928</v>
      </c>
      <c r="E114" s="318"/>
      <c r="F114" s="318">
        <v>1788</v>
      </c>
      <c r="G114" s="318"/>
      <c r="H114" s="318">
        <v>13094.848</v>
      </c>
    </row>
    <row r="115" spans="1:16" s="313" customFormat="1" ht="15" customHeight="1" outlineLevel="1" x14ac:dyDescent="0.2">
      <c r="A115" s="61"/>
      <c r="B115" s="322" t="s">
        <v>31</v>
      </c>
      <c r="C115" s="323"/>
      <c r="D115" s="324"/>
      <c r="E115" s="324"/>
      <c r="F115" s="324"/>
      <c r="G115" s="324"/>
      <c r="H115" s="324"/>
    </row>
    <row r="116" spans="1:16" s="313" customFormat="1" ht="15" customHeight="1" outlineLevel="1" x14ac:dyDescent="0.2">
      <c r="A116" s="61"/>
      <c r="B116" s="111">
        <v>2020</v>
      </c>
      <c r="C116" s="323"/>
      <c r="D116" s="309">
        <v>2255</v>
      </c>
      <c r="E116" s="324"/>
      <c r="F116" s="309">
        <v>3603</v>
      </c>
      <c r="G116" s="324"/>
      <c r="H116" s="309">
        <v>131861.27900000001</v>
      </c>
    </row>
    <row r="117" spans="1:16" s="313" customFormat="1" ht="15" customHeight="1" outlineLevel="1" x14ac:dyDescent="0.2">
      <c r="A117" s="61"/>
      <c r="B117" s="111">
        <v>2019</v>
      </c>
      <c r="C117" s="322"/>
      <c r="D117" s="318">
        <v>2135</v>
      </c>
      <c r="E117" s="318"/>
      <c r="F117" s="318">
        <v>3337</v>
      </c>
      <c r="G117" s="318"/>
      <c r="H117" s="318">
        <v>135053.198</v>
      </c>
      <c r="K117" s="280"/>
      <c r="L117" s="68"/>
      <c r="M117" s="280"/>
      <c r="N117" s="68"/>
      <c r="O117" s="280"/>
      <c r="P117" s="280"/>
    </row>
    <row r="118" spans="1:16" s="313" customFormat="1" ht="15" customHeight="1" outlineLevel="1" x14ac:dyDescent="0.2">
      <c r="A118" s="61"/>
      <c r="B118" s="111">
        <v>2018</v>
      </c>
      <c r="C118" s="322"/>
      <c r="D118" s="318">
        <v>1963</v>
      </c>
      <c r="E118" s="318"/>
      <c r="F118" s="318">
        <v>2893</v>
      </c>
      <c r="G118" s="318"/>
      <c r="H118" s="318">
        <v>120782.08500000001</v>
      </c>
    </row>
    <row r="119" spans="1:16" s="313" customFormat="1" ht="15" customHeight="1" outlineLevel="1" x14ac:dyDescent="0.2">
      <c r="A119" s="61"/>
      <c r="B119" s="111">
        <v>2017</v>
      </c>
      <c r="C119" s="322"/>
      <c r="D119" s="318">
        <v>1825</v>
      </c>
      <c r="E119" s="318"/>
      <c r="F119" s="318">
        <v>2646</v>
      </c>
      <c r="G119" s="318"/>
      <c r="H119" s="318">
        <v>114106.967</v>
      </c>
    </row>
    <row r="120" spans="1:16" s="313" customFormat="1" ht="15" customHeight="1" outlineLevel="1" x14ac:dyDescent="0.2">
      <c r="A120" s="61"/>
      <c r="B120" s="111">
        <v>2016</v>
      </c>
      <c r="C120" s="322"/>
      <c r="D120" s="318">
        <v>1785</v>
      </c>
      <c r="E120" s="318"/>
      <c r="F120" s="318">
        <v>2541</v>
      </c>
      <c r="G120" s="318"/>
      <c r="H120" s="318">
        <v>102320.80499999999</v>
      </c>
    </row>
    <row r="121" spans="1:16" s="313" customFormat="1" ht="15" customHeight="1" outlineLevel="1" x14ac:dyDescent="0.2">
      <c r="A121" s="61"/>
      <c r="B121" s="111">
        <v>2015</v>
      </c>
      <c r="C121" s="322"/>
      <c r="D121" s="318">
        <v>1702</v>
      </c>
      <c r="E121" s="318"/>
      <c r="F121" s="318">
        <v>2389</v>
      </c>
      <c r="G121" s="318"/>
      <c r="H121" s="318">
        <v>90135.611000000004</v>
      </c>
    </row>
    <row r="122" spans="1:16" s="313" customFormat="1" ht="15" customHeight="1" outlineLevel="1" x14ac:dyDescent="0.2">
      <c r="A122" s="61"/>
      <c r="B122" s="322" t="s">
        <v>32</v>
      </c>
      <c r="C122" s="323"/>
      <c r="D122" s="324"/>
      <c r="E122" s="324"/>
      <c r="F122" s="324"/>
      <c r="G122" s="324"/>
      <c r="H122" s="324"/>
    </row>
    <row r="123" spans="1:16" s="313" customFormat="1" ht="15" customHeight="1" outlineLevel="1" x14ac:dyDescent="0.2">
      <c r="A123" s="61"/>
      <c r="B123" s="111">
        <v>2020</v>
      </c>
      <c r="C123" s="323"/>
      <c r="D123" s="309">
        <v>978</v>
      </c>
      <c r="E123" s="324"/>
      <c r="F123" s="309">
        <v>1754</v>
      </c>
      <c r="G123" s="324"/>
      <c r="H123" s="309">
        <v>34758.853000000003</v>
      </c>
    </row>
    <row r="124" spans="1:16" s="313" customFormat="1" ht="15" customHeight="1" outlineLevel="1" x14ac:dyDescent="0.2">
      <c r="A124" s="61"/>
      <c r="B124" s="111">
        <v>2019</v>
      </c>
      <c r="C124" s="322"/>
      <c r="D124" s="318">
        <v>990</v>
      </c>
      <c r="E124" s="318"/>
      <c r="F124" s="318">
        <v>1811</v>
      </c>
      <c r="G124" s="318"/>
      <c r="H124" s="318">
        <v>59618.732000000004</v>
      </c>
      <c r="K124" s="280"/>
      <c r="L124" s="68"/>
      <c r="M124" s="280"/>
      <c r="N124" s="68"/>
      <c r="O124" s="280"/>
      <c r="P124" s="280"/>
    </row>
    <row r="125" spans="1:16" s="313" customFormat="1" ht="15" customHeight="1" outlineLevel="1" x14ac:dyDescent="0.2">
      <c r="A125" s="61"/>
      <c r="B125" s="111">
        <v>2018</v>
      </c>
      <c r="C125" s="322"/>
      <c r="D125" s="318">
        <v>948</v>
      </c>
      <c r="E125" s="318"/>
      <c r="F125" s="318">
        <v>1691</v>
      </c>
      <c r="G125" s="318"/>
      <c r="H125" s="318">
        <v>52692.336000000003</v>
      </c>
    </row>
    <row r="126" spans="1:16" s="313" customFormat="1" ht="15" customHeight="1" outlineLevel="1" x14ac:dyDescent="0.2">
      <c r="A126" s="61"/>
      <c r="B126" s="111">
        <v>2017</v>
      </c>
      <c r="C126" s="322"/>
      <c r="D126" s="318">
        <v>935</v>
      </c>
      <c r="E126" s="318"/>
      <c r="F126" s="318">
        <v>1639</v>
      </c>
      <c r="G126" s="318"/>
      <c r="H126" s="318">
        <v>49485.837</v>
      </c>
    </row>
    <row r="127" spans="1:16" s="313" customFormat="1" ht="15" customHeight="1" outlineLevel="1" x14ac:dyDescent="0.2">
      <c r="A127" s="61"/>
      <c r="B127" s="111">
        <v>2016</v>
      </c>
      <c r="C127" s="322"/>
      <c r="D127" s="318">
        <v>893</v>
      </c>
      <c r="E127" s="318"/>
      <c r="F127" s="318">
        <v>1514</v>
      </c>
      <c r="G127" s="318"/>
      <c r="H127" s="318">
        <v>40815.673000000003</v>
      </c>
    </row>
    <row r="128" spans="1:16" s="313" customFormat="1" ht="15" customHeight="1" outlineLevel="1" x14ac:dyDescent="0.2">
      <c r="A128" s="61"/>
      <c r="B128" s="111">
        <v>2015</v>
      </c>
      <c r="C128" s="322"/>
      <c r="D128" s="318">
        <v>845</v>
      </c>
      <c r="E128" s="318"/>
      <c r="F128" s="318">
        <v>1419</v>
      </c>
      <c r="G128" s="318"/>
      <c r="H128" s="318">
        <v>47290.896999999997</v>
      </c>
    </row>
    <row r="129" spans="1:16" s="313" customFormat="1" ht="15" customHeight="1" outlineLevel="1" x14ac:dyDescent="0.2">
      <c r="A129" s="61"/>
      <c r="B129" s="322" t="s">
        <v>33</v>
      </c>
      <c r="C129" s="323"/>
      <c r="D129" s="324"/>
      <c r="E129" s="324"/>
      <c r="F129" s="324"/>
      <c r="G129" s="324"/>
      <c r="H129" s="324"/>
    </row>
    <row r="130" spans="1:16" s="313" customFormat="1" ht="15" customHeight="1" outlineLevel="1" x14ac:dyDescent="0.2">
      <c r="A130" s="61"/>
      <c r="B130" s="111">
        <v>2020</v>
      </c>
      <c r="C130" s="323"/>
      <c r="D130" s="309">
        <v>1163</v>
      </c>
      <c r="E130" s="324"/>
      <c r="F130" s="309">
        <v>1945</v>
      </c>
      <c r="G130" s="324"/>
      <c r="H130" s="309">
        <v>29800.128000000001</v>
      </c>
    </row>
    <row r="131" spans="1:16" s="313" customFormat="1" ht="15" customHeight="1" outlineLevel="1" x14ac:dyDescent="0.2">
      <c r="A131" s="61"/>
      <c r="B131" s="111">
        <v>2019</v>
      </c>
      <c r="C131" s="322"/>
      <c r="D131" s="318">
        <v>1124</v>
      </c>
      <c r="E131" s="318"/>
      <c r="F131" s="318">
        <v>1937</v>
      </c>
      <c r="G131" s="318"/>
      <c r="H131" s="318">
        <v>37643.232000000004</v>
      </c>
      <c r="K131" s="280"/>
      <c r="L131" s="68"/>
      <c r="M131" s="280"/>
      <c r="N131" s="68"/>
      <c r="O131" s="280"/>
      <c r="P131" s="280"/>
    </row>
    <row r="132" spans="1:16" s="313" customFormat="1" ht="15" customHeight="1" outlineLevel="1" x14ac:dyDescent="0.2">
      <c r="A132" s="61"/>
      <c r="B132" s="111">
        <v>2018</v>
      </c>
      <c r="C132" s="322"/>
      <c r="D132" s="318">
        <v>1085</v>
      </c>
      <c r="E132" s="318"/>
      <c r="F132" s="318">
        <v>1906</v>
      </c>
      <c r="G132" s="318"/>
      <c r="H132" s="318">
        <v>36524.498</v>
      </c>
    </row>
    <row r="133" spans="1:16" s="313" customFormat="1" ht="15" customHeight="1" outlineLevel="1" x14ac:dyDescent="0.2">
      <c r="A133" s="61"/>
      <c r="B133" s="111">
        <v>2017</v>
      </c>
      <c r="C133" s="322"/>
      <c r="D133" s="318">
        <v>1018</v>
      </c>
      <c r="E133" s="318"/>
      <c r="F133" s="318">
        <v>1832</v>
      </c>
      <c r="G133" s="318"/>
      <c r="H133" s="318">
        <v>34304.762999999999</v>
      </c>
    </row>
    <row r="134" spans="1:16" s="313" customFormat="1" ht="15" customHeight="1" outlineLevel="1" x14ac:dyDescent="0.2">
      <c r="A134" s="61"/>
      <c r="B134" s="111">
        <v>2016</v>
      </c>
      <c r="C134" s="322"/>
      <c r="D134" s="318">
        <v>964</v>
      </c>
      <c r="E134" s="318"/>
      <c r="F134" s="318">
        <v>1764</v>
      </c>
      <c r="G134" s="318"/>
      <c r="H134" s="318">
        <v>33740.004000000001</v>
      </c>
    </row>
    <row r="135" spans="1:16" s="313" customFormat="1" ht="15" customHeight="1" outlineLevel="1" x14ac:dyDescent="0.2">
      <c r="A135" s="61"/>
      <c r="B135" s="111">
        <v>2015</v>
      </c>
      <c r="C135" s="322"/>
      <c r="D135" s="318">
        <v>974</v>
      </c>
      <c r="E135" s="318"/>
      <c r="F135" s="318">
        <v>1719</v>
      </c>
      <c r="G135" s="318"/>
      <c r="H135" s="318">
        <v>32337.855</v>
      </c>
    </row>
    <row r="136" spans="1:16" s="313" customFormat="1" ht="15" customHeight="1" x14ac:dyDescent="0.2">
      <c r="A136" s="61"/>
      <c r="B136" s="326" t="s">
        <v>201</v>
      </c>
      <c r="C136" s="326"/>
      <c r="D136" s="318"/>
      <c r="E136" s="318"/>
      <c r="F136" s="318"/>
      <c r="G136" s="318"/>
      <c r="H136" s="318"/>
    </row>
    <row r="137" spans="1:16" s="313" customFormat="1" ht="15" customHeight="1" x14ac:dyDescent="0.2">
      <c r="A137" s="61"/>
      <c r="B137" s="111">
        <v>2020</v>
      </c>
      <c r="C137" s="326"/>
      <c r="D137" s="318">
        <v>1648</v>
      </c>
      <c r="E137" s="318"/>
      <c r="F137" s="318">
        <v>3813</v>
      </c>
      <c r="G137" s="318"/>
      <c r="H137" s="318">
        <v>176703.22200000001</v>
      </c>
    </row>
    <row r="138" spans="1:16" s="313" customFormat="1" ht="15" customHeight="1" x14ac:dyDescent="0.2">
      <c r="A138" s="61"/>
      <c r="B138" s="111">
        <v>2019</v>
      </c>
      <c r="C138" s="326"/>
      <c r="D138" s="318">
        <v>1675</v>
      </c>
      <c r="E138" s="318"/>
      <c r="F138" s="318">
        <v>3758</v>
      </c>
      <c r="G138" s="318"/>
      <c r="H138" s="318">
        <v>249925.25599999999</v>
      </c>
      <c r="K138" s="280"/>
      <c r="L138" s="68"/>
      <c r="M138" s="280"/>
      <c r="N138" s="68"/>
      <c r="O138" s="280"/>
    </row>
    <row r="139" spans="1:16" s="313" customFormat="1" ht="15" customHeight="1" x14ac:dyDescent="0.2">
      <c r="A139" s="61"/>
      <c r="B139" s="111">
        <v>2018</v>
      </c>
      <c r="C139" s="326"/>
      <c r="D139" s="318">
        <v>1598</v>
      </c>
      <c r="E139" s="318"/>
      <c r="F139" s="318">
        <v>3342</v>
      </c>
      <c r="G139" s="318"/>
      <c r="H139" s="318">
        <v>246596.75399999999</v>
      </c>
    </row>
    <row r="140" spans="1:16" s="313" customFormat="1" ht="15" customHeight="1" x14ac:dyDescent="0.2">
      <c r="A140" s="61"/>
      <c r="B140" s="111">
        <v>2017</v>
      </c>
      <c r="C140" s="326"/>
      <c r="D140" s="318">
        <v>1437</v>
      </c>
      <c r="E140" s="318"/>
      <c r="F140" s="318">
        <v>4135</v>
      </c>
      <c r="G140" s="318"/>
      <c r="H140" s="318">
        <v>230977.39199999999</v>
      </c>
    </row>
    <row r="141" spans="1:16" s="313" customFormat="1" ht="15" customHeight="1" x14ac:dyDescent="0.2">
      <c r="A141" s="61"/>
      <c r="B141" s="111">
        <v>2016</v>
      </c>
      <c r="C141" s="326"/>
      <c r="D141" s="318">
        <v>1331</v>
      </c>
      <c r="E141" s="318"/>
      <c r="F141" s="318">
        <v>2840</v>
      </c>
      <c r="G141" s="318"/>
      <c r="H141" s="318">
        <v>196970.10800000001</v>
      </c>
    </row>
    <row r="142" spans="1:16" s="313" customFormat="1" ht="15" customHeight="1" x14ac:dyDescent="0.2">
      <c r="A142" s="61"/>
      <c r="B142" s="111">
        <v>2015</v>
      </c>
      <c r="C142" s="326"/>
      <c r="D142" s="318">
        <v>1247</v>
      </c>
      <c r="E142" s="318"/>
      <c r="F142" s="318">
        <v>2550</v>
      </c>
      <c r="G142" s="318"/>
      <c r="H142" s="318">
        <v>209301.52600000001</v>
      </c>
    </row>
    <row r="143" spans="1:16" s="313" customFormat="1" ht="15" customHeight="1" outlineLevel="1" x14ac:dyDescent="0.2">
      <c r="A143" s="61"/>
      <c r="B143" s="322" t="s">
        <v>17</v>
      </c>
      <c r="C143" s="322"/>
      <c r="D143" s="327"/>
      <c r="E143" s="327"/>
      <c r="F143" s="327"/>
      <c r="G143" s="327"/>
      <c r="H143" s="327"/>
    </row>
    <row r="144" spans="1:16" s="313" customFormat="1" ht="15" customHeight="1" outlineLevel="1" x14ac:dyDescent="0.2">
      <c r="A144" s="61"/>
      <c r="B144" s="111">
        <v>2020</v>
      </c>
      <c r="C144" s="322"/>
      <c r="D144" s="328">
        <v>529</v>
      </c>
      <c r="E144" s="327"/>
      <c r="F144" s="328">
        <v>555</v>
      </c>
      <c r="G144" s="327"/>
      <c r="H144" s="328">
        <v>3162.5709999999999</v>
      </c>
    </row>
    <row r="145" spans="1:8" s="313" customFormat="1" ht="15" customHeight="1" outlineLevel="1" x14ac:dyDescent="0.2">
      <c r="A145" s="61"/>
      <c r="B145" s="111">
        <v>2019</v>
      </c>
      <c r="C145" s="322"/>
      <c r="D145" s="318">
        <v>522</v>
      </c>
      <c r="E145" s="318"/>
      <c r="F145" s="318">
        <v>561</v>
      </c>
      <c r="G145" s="318"/>
      <c r="H145" s="318">
        <v>5045.7640000000001</v>
      </c>
    </row>
    <row r="146" spans="1:8" s="313" customFormat="1" ht="15" customHeight="1" outlineLevel="1" x14ac:dyDescent="0.2">
      <c r="A146" s="61"/>
      <c r="B146" s="111">
        <v>2018</v>
      </c>
      <c r="C146" s="323"/>
      <c r="D146" s="318">
        <v>545</v>
      </c>
      <c r="E146" s="318"/>
      <c r="F146" s="318">
        <v>583</v>
      </c>
      <c r="G146" s="318"/>
      <c r="H146" s="318">
        <v>5097.5190000000002</v>
      </c>
    </row>
    <row r="147" spans="1:8" s="313" customFormat="1" ht="15" customHeight="1" outlineLevel="1" x14ac:dyDescent="0.2">
      <c r="A147" s="61"/>
      <c r="B147" s="111">
        <v>2017</v>
      </c>
      <c r="C147" s="323"/>
      <c r="D147" s="318">
        <v>533</v>
      </c>
      <c r="E147" s="318"/>
      <c r="F147" s="318">
        <v>572</v>
      </c>
      <c r="G147" s="318"/>
      <c r="H147" s="318">
        <v>4718.47</v>
      </c>
    </row>
    <row r="148" spans="1:8" s="313" customFormat="1" ht="15" customHeight="1" outlineLevel="1" x14ac:dyDescent="0.2">
      <c r="A148" s="61"/>
      <c r="B148" s="111">
        <v>2016</v>
      </c>
      <c r="C148" s="322"/>
      <c r="D148" s="318">
        <v>543</v>
      </c>
      <c r="E148" s="318"/>
      <c r="F148" s="318">
        <v>579</v>
      </c>
      <c r="G148" s="318"/>
      <c r="H148" s="318">
        <v>4355.799</v>
      </c>
    </row>
    <row r="149" spans="1:8" s="313" customFormat="1" ht="15" customHeight="1" outlineLevel="1" x14ac:dyDescent="0.2">
      <c r="A149" s="61"/>
      <c r="B149" s="111">
        <v>2015</v>
      </c>
      <c r="C149" s="322"/>
      <c r="D149" s="318">
        <v>552</v>
      </c>
      <c r="E149" s="318"/>
      <c r="F149" s="318">
        <v>578</v>
      </c>
      <c r="G149" s="318"/>
      <c r="H149" s="318">
        <v>4329.4679999999998</v>
      </c>
    </row>
    <row r="150" spans="1:8" s="313" customFormat="1" ht="15" customHeight="1" outlineLevel="1" x14ac:dyDescent="0.2">
      <c r="A150" s="61"/>
      <c r="B150" s="322" t="s">
        <v>18</v>
      </c>
      <c r="C150" s="322"/>
      <c r="D150" s="327"/>
      <c r="E150" s="327"/>
      <c r="F150" s="327"/>
      <c r="G150" s="327"/>
      <c r="H150" s="327"/>
    </row>
    <row r="151" spans="1:8" s="313" customFormat="1" ht="15" customHeight="1" outlineLevel="1" x14ac:dyDescent="0.2">
      <c r="A151" s="61"/>
      <c r="B151" s="111">
        <v>2020</v>
      </c>
      <c r="C151" s="322"/>
      <c r="D151" s="328">
        <v>1</v>
      </c>
      <c r="E151" s="327"/>
      <c r="F151" s="309" t="s">
        <v>37</v>
      </c>
      <c r="G151" s="327"/>
      <c r="H151" s="309" t="s">
        <v>37</v>
      </c>
    </row>
    <row r="152" spans="1:8" s="313" customFormat="1" ht="15" customHeight="1" outlineLevel="1" x14ac:dyDescent="0.2">
      <c r="A152" s="61"/>
      <c r="B152" s="111">
        <v>2019</v>
      </c>
      <c r="C152" s="322"/>
      <c r="D152" s="318">
        <v>1</v>
      </c>
      <c r="E152" s="318"/>
      <c r="F152" s="325" t="s">
        <v>37</v>
      </c>
      <c r="G152" s="318"/>
      <c r="H152" s="325" t="s">
        <v>37</v>
      </c>
    </row>
    <row r="153" spans="1:8" s="313" customFormat="1" ht="15" customHeight="1" outlineLevel="1" x14ac:dyDescent="0.2">
      <c r="A153" s="61"/>
      <c r="B153" s="111">
        <v>2018</v>
      </c>
      <c r="C153" s="322"/>
      <c r="D153" s="318">
        <v>0</v>
      </c>
      <c r="E153" s="318"/>
      <c r="F153" s="318">
        <v>0</v>
      </c>
      <c r="G153" s="318"/>
      <c r="H153" s="318">
        <v>0</v>
      </c>
    </row>
    <row r="154" spans="1:8" s="313" customFormat="1" ht="15" customHeight="1" outlineLevel="1" x14ac:dyDescent="0.2">
      <c r="A154" s="61"/>
      <c r="B154" s="111">
        <v>2017</v>
      </c>
      <c r="C154" s="322"/>
      <c r="D154" s="318">
        <v>0</v>
      </c>
      <c r="E154" s="318"/>
      <c r="F154" s="318">
        <v>0</v>
      </c>
      <c r="G154" s="318"/>
      <c r="H154" s="318">
        <v>0</v>
      </c>
    </row>
    <row r="155" spans="1:8" s="313" customFormat="1" ht="15" customHeight="1" outlineLevel="1" x14ac:dyDescent="0.2">
      <c r="A155" s="61"/>
      <c r="B155" s="111">
        <v>2016</v>
      </c>
      <c r="C155" s="322"/>
      <c r="D155" s="318">
        <v>0</v>
      </c>
      <c r="E155" s="318"/>
      <c r="F155" s="318">
        <v>0</v>
      </c>
      <c r="G155" s="318"/>
      <c r="H155" s="318">
        <v>0</v>
      </c>
    </row>
    <row r="156" spans="1:8" s="313" customFormat="1" ht="15" customHeight="1" outlineLevel="1" x14ac:dyDescent="0.2">
      <c r="A156" s="61"/>
      <c r="B156" s="111">
        <v>2015</v>
      </c>
      <c r="C156" s="322"/>
      <c r="D156" s="318">
        <v>0</v>
      </c>
      <c r="E156" s="318"/>
      <c r="F156" s="318">
        <v>0</v>
      </c>
      <c r="G156" s="318"/>
      <c r="H156" s="318">
        <v>0</v>
      </c>
    </row>
    <row r="157" spans="1:8" s="313" customFormat="1" ht="15" customHeight="1" outlineLevel="1" x14ac:dyDescent="0.2">
      <c r="A157" s="61"/>
      <c r="B157" s="322" t="s">
        <v>19</v>
      </c>
      <c r="C157" s="322"/>
      <c r="D157" s="327"/>
      <c r="E157" s="327"/>
      <c r="F157" s="327"/>
      <c r="G157" s="327"/>
      <c r="H157" s="327"/>
    </row>
    <row r="158" spans="1:8" s="313" customFormat="1" ht="15" customHeight="1" outlineLevel="1" x14ac:dyDescent="0.2">
      <c r="A158" s="61"/>
      <c r="B158" s="111">
        <v>2020</v>
      </c>
      <c r="C158" s="322"/>
      <c r="D158" s="328">
        <v>29</v>
      </c>
      <c r="E158" s="327"/>
      <c r="F158" s="328">
        <v>186</v>
      </c>
      <c r="G158" s="327"/>
      <c r="H158" s="328">
        <v>5570.2070000000003</v>
      </c>
    </row>
    <row r="159" spans="1:8" s="313" customFormat="1" ht="15" customHeight="1" outlineLevel="1" x14ac:dyDescent="0.2">
      <c r="A159" s="61"/>
      <c r="B159" s="111">
        <v>2019</v>
      </c>
      <c r="C159" s="322"/>
      <c r="D159" s="318">
        <v>31</v>
      </c>
      <c r="E159" s="318"/>
      <c r="F159" s="318">
        <v>179</v>
      </c>
      <c r="G159" s="318"/>
      <c r="H159" s="318">
        <v>7567.4129999999996</v>
      </c>
    </row>
    <row r="160" spans="1:8" s="313" customFormat="1" ht="15" customHeight="1" outlineLevel="1" x14ac:dyDescent="0.2">
      <c r="A160" s="61"/>
      <c r="B160" s="111">
        <v>2018</v>
      </c>
      <c r="C160" s="322"/>
      <c r="D160" s="318">
        <v>28</v>
      </c>
      <c r="E160" s="318"/>
      <c r="F160" s="318">
        <v>175</v>
      </c>
      <c r="G160" s="318"/>
      <c r="H160" s="318">
        <v>7767.3149999999996</v>
      </c>
    </row>
    <row r="161" spans="1:8" s="313" customFormat="1" ht="15" customHeight="1" outlineLevel="1" x14ac:dyDescent="0.2">
      <c r="A161" s="61"/>
      <c r="B161" s="111">
        <v>2017</v>
      </c>
      <c r="C161" s="322"/>
      <c r="D161" s="318">
        <v>26</v>
      </c>
      <c r="E161" s="318"/>
      <c r="F161" s="318">
        <v>166</v>
      </c>
      <c r="G161" s="318"/>
      <c r="H161" s="318">
        <v>7359.3230000000003</v>
      </c>
    </row>
    <row r="162" spans="1:8" s="313" customFormat="1" ht="15" customHeight="1" outlineLevel="1" x14ac:dyDescent="0.2">
      <c r="A162" s="61"/>
      <c r="B162" s="111">
        <v>2016</v>
      </c>
      <c r="C162" s="322"/>
      <c r="D162" s="318">
        <v>21</v>
      </c>
      <c r="E162" s="318"/>
      <c r="F162" s="318">
        <v>160</v>
      </c>
      <c r="G162" s="318"/>
      <c r="H162" s="318">
        <v>6947.8119999999999</v>
      </c>
    </row>
    <row r="163" spans="1:8" s="313" customFormat="1" ht="15" customHeight="1" outlineLevel="1" x14ac:dyDescent="0.2">
      <c r="A163" s="61"/>
      <c r="B163" s="111">
        <v>2015</v>
      </c>
      <c r="C163" s="322"/>
      <c r="D163" s="318">
        <v>25</v>
      </c>
      <c r="E163" s="318"/>
      <c r="F163" s="318">
        <v>164</v>
      </c>
      <c r="G163" s="318"/>
      <c r="H163" s="318">
        <v>6710.8829999999998</v>
      </c>
    </row>
    <row r="164" spans="1:8" s="313" customFormat="1" ht="15" customHeight="1" outlineLevel="1" x14ac:dyDescent="0.2">
      <c r="A164" s="61"/>
      <c r="B164" s="322" t="s">
        <v>20</v>
      </c>
      <c r="C164" s="322"/>
      <c r="D164" s="327"/>
      <c r="E164" s="327"/>
      <c r="F164" s="327"/>
      <c r="G164" s="327"/>
      <c r="H164" s="327"/>
    </row>
    <row r="165" spans="1:8" s="313" customFormat="1" ht="15" customHeight="1" outlineLevel="1" x14ac:dyDescent="0.2">
      <c r="A165" s="61"/>
      <c r="B165" s="111">
        <v>2020</v>
      </c>
      <c r="C165" s="322"/>
      <c r="D165" s="328">
        <v>10</v>
      </c>
      <c r="E165" s="327"/>
      <c r="F165" s="328">
        <v>10</v>
      </c>
      <c r="G165" s="327"/>
      <c r="H165" s="328">
        <v>54.036000000000001</v>
      </c>
    </row>
    <row r="166" spans="1:8" s="313" customFormat="1" ht="15" customHeight="1" outlineLevel="1" x14ac:dyDescent="0.2">
      <c r="A166" s="61"/>
      <c r="B166" s="111">
        <v>2019</v>
      </c>
      <c r="C166" s="322"/>
      <c r="D166" s="318">
        <v>9</v>
      </c>
      <c r="E166" s="318"/>
      <c r="F166" s="318">
        <v>9</v>
      </c>
      <c r="G166" s="318"/>
      <c r="H166" s="318">
        <v>35.515000000000001</v>
      </c>
    </row>
    <row r="167" spans="1:8" s="313" customFormat="1" ht="15" customHeight="1" outlineLevel="1" x14ac:dyDescent="0.2">
      <c r="A167" s="61"/>
      <c r="B167" s="111">
        <v>2018</v>
      </c>
      <c r="C167" s="322"/>
      <c r="D167" s="318">
        <v>9</v>
      </c>
      <c r="E167" s="318"/>
      <c r="F167" s="318">
        <v>9</v>
      </c>
      <c r="G167" s="318"/>
      <c r="H167" s="318">
        <v>71.096999999999994</v>
      </c>
    </row>
    <row r="168" spans="1:8" s="313" customFormat="1" ht="15" customHeight="1" outlineLevel="1" x14ac:dyDescent="0.2">
      <c r="A168" s="61"/>
      <c r="B168" s="111">
        <v>2017</v>
      </c>
      <c r="C168" s="322"/>
      <c r="D168" s="318">
        <v>7</v>
      </c>
      <c r="E168" s="318"/>
      <c r="F168" s="325" t="s">
        <v>37</v>
      </c>
      <c r="G168" s="325"/>
      <c r="H168" s="325" t="s">
        <v>37</v>
      </c>
    </row>
    <row r="169" spans="1:8" s="313" customFormat="1" ht="15" customHeight="1" outlineLevel="1" x14ac:dyDescent="0.2">
      <c r="A169" s="61"/>
      <c r="B169" s="111">
        <v>2016</v>
      </c>
      <c r="C169" s="322"/>
      <c r="D169" s="318">
        <v>7</v>
      </c>
      <c r="E169" s="318"/>
      <c r="F169" s="318">
        <v>7</v>
      </c>
      <c r="G169" s="318"/>
      <c r="H169" s="318">
        <v>11.519</v>
      </c>
    </row>
    <row r="170" spans="1:8" s="313" customFormat="1" ht="15" customHeight="1" outlineLevel="1" x14ac:dyDescent="0.2">
      <c r="A170" s="61"/>
      <c r="B170" s="111">
        <v>2015</v>
      </c>
      <c r="C170" s="322"/>
      <c r="D170" s="318">
        <v>0</v>
      </c>
      <c r="E170" s="318"/>
      <c r="F170" s="318">
        <v>0</v>
      </c>
      <c r="G170" s="318"/>
      <c r="H170" s="318">
        <v>0</v>
      </c>
    </row>
    <row r="171" spans="1:8" s="313" customFormat="1" ht="15" customHeight="1" outlineLevel="1" x14ac:dyDescent="0.2">
      <c r="A171" s="61"/>
      <c r="B171" s="322" t="s">
        <v>21</v>
      </c>
      <c r="C171" s="322"/>
      <c r="D171" s="327"/>
      <c r="E171" s="327"/>
      <c r="F171" s="327"/>
      <c r="G171" s="327"/>
      <c r="H171" s="327"/>
    </row>
    <row r="172" spans="1:8" s="313" customFormat="1" ht="15" customHeight="1" outlineLevel="1" x14ac:dyDescent="0.2">
      <c r="A172" s="61"/>
      <c r="B172" s="111">
        <v>2020</v>
      </c>
      <c r="C172" s="322"/>
      <c r="D172" s="328">
        <v>4</v>
      </c>
      <c r="E172" s="327"/>
      <c r="F172" s="328">
        <v>4</v>
      </c>
      <c r="G172" s="327"/>
      <c r="H172" s="328">
        <v>118.908</v>
      </c>
    </row>
    <row r="173" spans="1:8" s="313" customFormat="1" ht="15" customHeight="1" outlineLevel="1" x14ac:dyDescent="0.2">
      <c r="A173" s="61"/>
      <c r="B173" s="111">
        <v>2019</v>
      </c>
      <c r="C173" s="322"/>
      <c r="D173" s="318">
        <v>4</v>
      </c>
      <c r="E173" s="318"/>
      <c r="F173" s="318">
        <v>4</v>
      </c>
      <c r="G173" s="318"/>
      <c r="H173" s="318">
        <v>127.944</v>
      </c>
    </row>
    <row r="174" spans="1:8" s="313" customFormat="1" ht="15" customHeight="1" outlineLevel="1" x14ac:dyDescent="0.2">
      <c r="A174" s="61"/>
      <c r="B174" s="111">
        <v>2018</v>
      </c>
      <c r="C174" s="322"/>
      <c r="D174" s="318">
        <v>6</v>
      </c>
      <c r="E174" s="318"/>
      <c r="F174" s="318">
        <v>6</v>
      </c>
      <c r="G174" s="318"/>
      <c r="H174" s="318">
        <v>118.3</v>
      </c>
    </row>
    <row r="175" spans="1:8" s="313" customFormat="1" ht="15" customHeight="1" outlineLevel="1" x14ac:dyDescent="0.2">
      <c r="A175" s="61"/>
      <c r="B175" s="111">
        <v>2017</v>
      </c>
      <c r="C175" s="322"/>
      <c r="D175" s="318">
        <v>6</v>
      </c>
      <c r="E175" s="318"/>
      <c r="F175" s="325" t="s">
        <v>37</v>
      </c>
      <c r="G175" s="325"/>
      <c r="H175" s="325" t="s">
        <v>37</v>
      </c>
    </row>
    <row r="176" spans="1:8" s="313" customFormat="1" ht="15" customHeight="1" outlineLevel="1" x14ac:dyDescent="0.2">
      <c r="A176" s="61"/>
      <c r="B176" s="111">
        <v>2016</v>
      </c>
      <c r="C176" s="322"/>
      <c r="D176" s="318">
        <v>6</v>
      </c>
      <c r="E176" s="318"/>
      <c r="F176" s="318">
        <v>7</v>
      </c>
      <c r="G176" s="318"/>
      <c r="H176" s="318">
        <v>170.238</v>
      </c>
    </row>
    <row r="177" spans="1:8" s="313" customFormat="1" ht="15" customHeight="1" outlineLevel="1" x14ac:dyDescent="0.2">
      <c r="A177" s="61"/>
      <c r="B177" s="111">
        <v>2015</v>
      </c>
      <c r="C177" s="322"/>
      <c r="D177" s="318">
        <v>1</v>
      </c>
      <c r="E177" s="318"/>
      <c r="F177" s="325" t="s">
        <v>37</v>
      </c>
      <c r="G177" s="325"/>
      <c r="H177" s="325" t="s">
        <v>37</v>
      </c>
    </row>
    <row r="178" spans="1:8" s="313" customFormat="1" ht="15" customHeight="1" outlineLevel="1" x14ac:dyDescent="0.2">
      <c r="A178" s="61"/>
      <c r="B178" s="322" t="s">
        <v>22</v>
      </c>
      <c r="C178" s="322"/>
      <c r="D178" s="327"/>
      <c r="E178" s="327"/>
      <c r="F178" s="327"/>
      <c r="G178" s="327"/>
      <c r="H178" s="327"/>
    </row>
    <row r="179" spans="1:8" s="313" customFormat="1" ht="15" customHeight="1" outlineLevel="1" x14ac:dyDescent="0.2">
      <c r="A179" s="61"/>
      <c r="B179" s="111">
        <v>2020</v>
      </c>
      <c r="C179" s="322"/>
      <c r="D179" s="328">
        <v>67</v>
      </c>
      <c r="E179" s="327"/>
      <c r="F179" s="328">
        <v>1237</v>
      </c>
      <c r="G179" s="327"/>
      <c r="H179" s="328">
        <v>102609.789</v>
      </c>
    </row>
    <row r="180" spans="1:8" s="313" customFormat="1" ht="15" customHeight="1" outlineLevel="1" x14ac:dyDescent="0.2">
      <c r="A180" s="61"/>
      <c r="B180" s="111">
        <v>2019</v>
      </c>
      <c r="C180" s="322"/>
      <c r="D180" s="318">
        <v>67</v>
      </c>
      <c r="E180" s="318"/>
      <c r="F180" s="318">
        <v>1130</v>
      </c>
      <c r="G180" s="318"/>
      <c r="H180" s="318">
        <v>151733.932</v>
      </c>
    </row>
    <row r="181" spans="1:8" s="313" customFormat="1" ht="15" customHeight="1" outlineLevel="1" x14ac:dyDescent="0.2">
      <c r="A181" s="61"/>
      <c r="B181" s="111">
        <v>2018</v>
      </c>
      <c r="C181" s="322"/>
      <c r="D181" s="318">
        <v>62</v>
      </c>
      <c r="E181" s="318"/>
      <c r="F181" s="318">
        <v>826</v>
      </c>
      <c r="G181" s="318"/>
      <c r="H181" s="318">
        <v>138703.07999999999</v>
      </c>
    </row>
    <row r="182" spans="1:8" s="313" customFormat="1" ht="15" customHeight="1" outlineLevel="1" x14ac:dyDescent="0.2">
      <c r="A182" s="61"/>
      <c r="B182" s="111">
        <v>2017</v>
      </c>
      <c r="C182" s="322"/>
      <c r="D182" s="318">
        <v>58</v>
      </c>
      <c r="E182" s="318"/>
      <c r="F182" s="318">
        <v>1799</v>
      </c>
      <c r="G182" s="318"/>
      <c r="H182" s="318">
        <v>121133.719</v>
      </c>
    </row>
    <row r="183" spans="1:8" s="313" customFormat="1" ht="15" customHeight="1" outlineLevel="1" x14ac:dyDescent="0.2">
      <c r="A183" s="61"/>
      <c r="B183" s="111">
        <v>2016</v>
      </c>
      <c r="C183" s="322"/>
      <c r="D183" s="318">
        <v>52</v>
      </c>
      <c r="E183" s="318"/>
      <c r="F183" s="318">
        <v>691</v>
      </c>
      <c r="G183" s="318"/>
      <c r="H183" s="318">
        <v>115308.56600000001</v>
      </c>
    </row>
    <row r="184" spans="1:8" s="313" customFormat="1" ht="15" customHeight="1" outlineLevel="1" x14ac:dyDescent="0.2">
      <c r="A184" s="61"/>
      <c r="B184" s="111">
        <v>2015</v>
      </c>
      <c r="C184" s="322"/>
      <c r="D184" s="318">
        <v>52</v>
      </c>
      <c r="E184" s="318"/>
      <c r="F184" s="318">
        <v>659</v>
      </c>
      <c r="G184" s="318"/>
      <c r="H184" s="318">
        <v>143278.59700000001</v>
      </c>
    </row>
    <row r="185" spans="1:8" s="313" customFormat="1" ht="15" customHeight="1" outlineLevel="1" x14ac:dyDescent="0.2">
      <c r="A185" s="61"/>
      <c r="B185" s="322" t="s">
        <v>23</v>
      </c>
      <c r="C185" s="322"/>
      <c r="D185" s="327"/>
      <c r="E185" s="327"/>
      <c r="F185" s="327"/>
      <c r="G185" s="327"/>
      <c r="H185" s="327"/>
    </row>
    <row r="186" spans="1:8" s="313" customFormat="1" ht="15" customHeight="1" outlineLevel="1" x14ac:dyDescent="0.2">
      <c r="A186" s="61"/>
      <c r="B186" s="111">
        <v>2020</v>
      </c>
      <c r="C186" s="322"/>
      <c r="D186" s="328">
        <v>131</v>
      </c>
      <c r="E186" s="327"/>
      <c r="F186" s="328">
        <v>333</v>
      </c>
      <c r="G186" s="327"/>
      <c r="H186" s="328">
        <v>36750.616999999998</v>
      </c>
    </row>
    <row r="187" spans="1:8" s="313" customFormat="1" ht="15" customHeight="1" outlineLevel="1" x14ac:dyDescent="0.2">
      <c r="A187" s="61"/>
      <c r="B187" s="111">
        <v>2019</v>
      </c>
      <c r="C187" s="322"/>
      <c r="D187" s="318">
        <v>134</v>
      </c>
      <c r="E187" s="318"/>
      <c r="F187" s="318">
        <v>323</v>
      </c>
      <c r="G187" s="318"/>
      <c r="H187" s="318">
        <v>35818.14</v>
      </c>
    </row>
    <row r="188" spans="1:8" s="313" customFormat="1" ht="15" customHeight="1" outlineLevel="1" x14ac:dyDescent="0.2">
      <c r="A188" s="61"/>
      <c r="B188" s="111">
        <v>2018</v>
      </c>
      <c r="C188" s="322"/>
      <c r="D188" s="318">
        <v>135</v>
      </c>
      <c r="E188" s="318"/>
      <c r="F188" s="318">
        <v>313</v>
      </c>
      <c r="G188" s="318"/>
      <c r="H188" s="318">
        <v>33690.807999999997</v>
      </c>
    </row>
    <row r="189" spans="1:8" s="313" customFormat="1" ht="15" customHeight="1" outlineLevel="1" x14ac:dyDescent="0.2">
      <c r="A189" s="61"/>
      <c r="B189" s="111">
        <v>2017</v>
      </c>
      <c r="C189" s="322"/>
      <c r="D189" s="318">
        <v>121</v>
      </c>
      <c r="E189" s="318"/>
      <c r="F189" s="318">
        <v>274</v>
      </c>
      <c r="G189" s="318"/>
      <c r="H189" s="318">
        <v>30932.545999999998</v>
      </c>
    </row>
    <row r="190" spans="1:8" s="313" customFormat="1" ht="15" customHeight="1" outlineLevel="1" x14ac:dyDescent="0.2">
      <c r="A190" s="61"/>
      <c r="B190" s="111">
        <v>2016</v>
      </c>
      <c r="C190" s="322"/>
      <c r="D190" s="318">
        <v>124</v>
      </c>
      <c r="E190" s="318"/>
      <c r="F190" s="318">
        <v>274</v>
      </c>
      <c r="G190" s="318"/>
      <c r="H190" s="318">
        <v>31789.89</v>
      </c>
    </row>
    <row r="191" spans="1:8" s="313" customFormat="1" ht="15" customHeight="1" outlineLevel="1" x14ac:dyDescent="0.2">
      <c r="A191" s="61"/>
      <c r="B191" s="111">
        <v>2015</v>
      </c>
      <c r="C191" s="322"/>
      <c r="D191" s="318">
        <v>117</v>
      </c>
      <c r="E191" s="318"/>
      <c r="F191" s="318">
        <v>264</v>
      </c>
      <c r="G191" s="318"/>
      <c r="H191" s="318">
        <v>26923.938999999998</v>
      </c>
    </row>
    <row r="192" spans="1:8" s="313" customFormat="1" ht="15" customHeight="1" outlineLevel="1" x14ac:dyDescent="0.2">
      <c r="A192" s="61"/>
      <c r="B192" s="322" t="s">
        <v>24</v>
      </c>
      <c r="C192" s="322"/>
      <c r="D192" s="327"/>
      <c r="E192" s="327"/>
      <c r="F192" s="327"/>
      <c r="G192" s="327"/>
      <c r="H192" s="327"/>
    </row>
    <row r="193" spans="1:8" s="313" customFormat="1" ht="15" customHeight="1" outlineLevel="1" x14ac:dyDescent="0.2">
      <c r="A193" s="61"/>
      <c r="B193" s="111">
        <v>2020</v>
      </c>
      <c r="C193" s="322"/>
      <c r="D193" s="328">
        <v>42</v>
      </c>
      <c r="E193" s="327"/>
      <c r="F193" s="328">
        <v>47</v>
      </c>
      <c r="G193" s="327"/>
      <c r="H193" s="328">
        <v>802.90599999999995</v>
      </c>
    </row>
    <row r="194" spans="1:8" s="313" customFormat="1" ht="15" customHeight="1" outlineLevel="1" x14ac:dyDescent="0.2">
      <c r="A194" s="61"/>
      <c r="B194" s="111">
        <v>2019</v>
      </c>
      <c r="C194" s="322"/>
      <c r="D194" s="318">
        <v>44</v>
      </c>
      <c r="E194" s="318"/>
      <c r="F194" s="318">
        <v>53</v>
      </c>
      <c r="G194" s="318"/>
      <c r="H194" s="318">
        <v>2676.114</v>
      </c>
    </row>
    <row r="195" spans="1:8" s="313" customFormat="1" ht="15" customHeight="1" outlineLevel="1" x14ac:dyDescent="0.2">
      <c r="A195" s="61"/>
      <c r="B195" s="111">
        <v>2018</v>
      </c>
      <c r="C195" s="322"/>
      <c r="D195" s="318">
        <v>40</v>
      </c>
      <c r="E195" s="318"/>
      <c r="F195" s="318">
        <v>55</v>
      </c>
      <c r="G195" s="318"/>
      <c r="H195" s="318">
        <v>2811.3290000000002</v>
      </c>
    </row>
    <row r="196" spans="1:8" s="313" customFormat="1" ht="15" customHeight="1" outlineLevel="1" x14ac:dyDescent="0.2">
      <c r="A196" s="61"/>
      <c r="B196" s="111">
        <v>2017</v>
      </c>
      <c r="C196" s="322"/>
      <c r="D196" s="318">
        <v>38</v>
      </c>
      <c r="E196" s="318"/>
      <c r="F196" s="318">
        <v>49</v>
      </c>
      <c r="G196" s="318"/>
      <c r="H196" s="318">
        <v>2058.1610000000001</v>
      </c>
    </row>
    <row r="197" spans="1:8" s="313" customFormat="1" ht="15" customHeight="1" outlineLevel="1" x14ac:dyDescent="0.2">
      <c r="A197" s="61"/>
      <c r="B197" s="111">
        <v>2016</v>
      </c>
      <c r="C197" s="322"/>
      <c r="D197" s="318">
        <v>36</v>
      </c>
      <c r="E197" s="318"/>
      <c r="F197" s="318">
        <v>51</v>
      </c>
      <c r="G197" s="318"/>
      <c r="H197" s="318">
        <v>1641.1559999999999</v>
      </c>
    </row>
    <row r="198" spans="1:8" s="313" customFormat="1" ht="15" customHeight="1" outlineLevel="1" x14ac:dyDescent="0.2">
      <c r="A198" s="61"/>
      <c r="B198" s="111">
        <v>2015</v>
      </c>
      <c r="C198" s="322"/>
      <c r="D198" s="318">
        <v>34</v>
      </c>
      <c r="E198" s="318"/>
      <c r="F198" s="318">
        <v>41</v>
      </c>
      <c r="G198" s="318"/>
      <c r="H198" s="318">
        <v>1967.8689999999999</v>
      </c>
    </row>
    <row r="199" spans="1:8" s="313" customFormat="1" ht="15" customHeight="1" outlineLevel="1" x14ac:dyDescent="0.2">
      <c r="A199" s="61"/>
      <c r="B199" s="322" t="s">
        <v>25</v>
      </c>
      <c r="C199" s="322"/>
      <c r="D199" s="327"/>
      <c r="E199" s="327"/>
      <c r="F199" s="327"/>
      <c r="G199" s="327"/>
      <c r="H199" s="327"/>
    </row>
    <row r="200" spans="1:8" s="313" customFormat="1" ht="15" customHeight="1" outlineLevel="1" x14ac:dyDescent="0.2">
      <c r="A200" s="61"/>
      <c r="B200" s="111">
        <v>2020</v>
      </c>
      <c r="C200" s="322"/>
      <c r="D200" s="328">
        <v>469</v>
      </c>
      <c r="E200" s="327"/>
      <c r="F200" s="328">
        <v>973</v>
      </c>
      <c r="G200" s="327"/>
      <c r="H200" s="328">
        <v>17625.484</v>
      </c>
    </row>
    <row r="201" spans="1:8" s="313" customFormat="1" ht="15" customHeight="1" outlineLevel="1" x14ac:dyDescent="0.2">
      <c r="A201" s="61"/>
      <c r="B201" s="111">
        <v>2019</v>
      </c>
      <c r="C201" s="322"/>
      <c r="D201" s="318">
        <v>518</v>
      </c>
      <c r="E201" s="318"/>
      <c r="F201" s="318">
        <v>1048</v>
      </c>
      <c r="G201" s="318"/>
      <c r="H201" s="318">
        <v>34011.877999999997</v>
      </c>
    </row>
    <row r="202" spans="1:8" s="313" customFormat="1" ht="15" customHeight="1" outlineLevel="1" x14ac:dyDescent="0.2">
      <c r="A202" s="61"/>
      <c r="B202" s="111">
        <v>2018</v>
      </c>
      <c r="C202" s="322"/>
      <c r="D202" s="318">
        <v>463</v>
      </c>
      <c r="E202" s="318"/>
      <c r="F202" s="318">
        <v>971</v>
      </c>
      <c r="G202" s="318"/>
      <c r="H202" s="318">
        <v>31568.172999999999</v>
      </c>
    </row>
    <row r="203" spans="1:8" s="313" customFormat="1" ht="15" customHeight="1" outlineLevel="1" x14ac:dyDescent="0.2">
      <c r="A203" s="61"/>
      <c r="B203" s="111">
        <v>2017</v>
      </c>
      <c r="C203" s="322"/>
      <c r="D203" s="318">
        <v>371</v>
      </c>
      <c r="E203" s="318"/>
      <c r="F203" s="318">
        <v>899</v>
      </c>
      <c r="G203" s="318"/>
      <c r="H203" s="318">
        <v>30935.602999999999</v>
      </c>
    </row>
    <row r="204" spans="1:8" s="313" customFormat="1" ht="15" customHeight="1" outlineLevel="1" x14ac:dyDescent="0.2">
      <c r="A204" s="61"/>
      <c r="B204" s="111">
        <v>2016</v>
      </c>
      <c r="C204" s="322"/>
      <c r="D204" s="318">
        <v>287</v>
      </c>
      <c r="E204" s="318"/>
      <c r="F204" s="318">
        <v>735</v>
      </c>
      <c r="G204" s="318"/>
      <c r="H204" s="318">
        <v>24360.115000000002</v>
      </c>
    </row>
    <row r="205" spans="1:8" s="313" customFormat="1" ht="15" customHeight="1" outlineLevel="1" x14ac:dyDescent="0.2">
      <c r="A205" s="61"/>
      <c r="B205" s="111">
        <v>2015</v>
      </c>
      <c r="C205" s="322"/>
      <c r="D205" s="318">
        <v>233</v>
      </c>
      <c r="E205" s="318"/>
      <c r="F205" s="318">
        <v>541</v>
      </c>
      <c r="G205" s="318"/>
      <c r="H205" s="318">
        <v>17184.361000000001</v>
      </c>
    </row>
    <row r="206" spans="1:8" s="313" customFormat="1" ht="15" customHeight="1" outlineLevel="1" x14ac:dyDescent="0.2">
      <c r="A206" s="61"/>
      <c r="B206" s="322" t="s">
        <v>26</v>
      </c>
      <c r="C206" s="322"/>
      <c r="D206" s="327"/>
      <c r="E206" s="327"/>
      <c r="F206" s="327"/>
      <c r="G206" s="327"/>
      <c r="H206" s="327"/>
    </row>
    <row r="207" spans="1:8" s="313" customFormat="1" ht="15" customHeight="1" outlineLevel="1" x14ac:dyDescent="0.2">
      <c r="A207" s="61"/>
      <c r="B207" s="111">
        <v>2020</v>
      </c>
      <c r="C207" s="322"/>
      <c r="D207" s="328">
        <v>13</v>
      </c>
      <c r="E207" s="327"/>
      <c r="F207" s="328">
        <v>16</v>
      </c>
      <c r="G207" s="327"/>
      <c r="H207" s="328">
        <v>282.279</v>
      </c>
    </row>
    <row r="208" spans="1:8" s="313" customFormat="1" ht="15" customHeight="1" outlineLevel="1" x14ac:dyDescent="0.2">
      <c r="A208" s="61"/>
      <c r="B208" s="111">
        <v>2019</v>
      </c>
      <c r="C208" s="322"/>
      <c r="D208" s="318">
        <v>12</v>
      </c>
      <c r="E208" s="318"/>
      <c r="F208" s="325" t="s">
        <v>37</v>
      </c>
      <c r="G208" s="318"/>
      <c r="H208" s="325" t="s">
        <v>37</v>
      </c>
    </row>
    <row r="209" spans="1:8" s="313" customFormat="1" ht="15" customHeight="1" outlineLevel="1" x14ac:dyDescent="0.2">
      <c r="A209" s="61"/>
      <c r="B209" s="111">
        <v>2018</v>
      </c>
      <c r="C209" s="322"/>
      <c r="D209" s="318">
        <v>9</v>
      </c>
      <c r="E209" s="318"/>
      <c r="F209" s="318">
        <v>10</v>
      </c>
      <c r="G209" s="318"/>
      <c r="H209" s="318">
        <v>139.35400000000001</v>
      </c>
    </row>
    <row r="210" spans="1:8" s="313" customFormat="1" ht="15" customHeight="1" outlineLevel="1" x14ac:dyDescent="0.2">
      <c r="A210" s="61"/>
      <c r="B210" s="111">
        <v>2017</v>
      </c>
      <c r="C210" s="322"/>
      <c r="D210" s="318">
        <v>9</v>
      </c>
      <c r="E210" s="318"/>
      <c r="F210" s="318">
        <v>10</v>
      </c>
      <c r="G210" s="318"/>
      <c r="H210" s="318">
        <v>457.37099999999998</v>
      </c>
    </row>
    <row r="211" spans="1:8" s="313" customFormat="1" ht="15" customHeight="1" outlineLevel="1" x14ac:dyDescent="0.2">
      <c r="A211" s="61"/>
      <c r="B211" s="111">
        <v>2016</v>
      </c>
      <c r="C211" s="322"/>
      <c r="D211" s="318">
        <v>7</v>
      </c>
      <c r="E211" s="318"/>
      <c r="F211" s="318">
        <v>8</v>
      </c>
      <c r="G211" s="318"/>
      <c r="H211" s="318">
        <v>401.55700000000002</v>
      </c>
    </row>
    <row r="212" spans="1:8" s="313" customFormat="1" ht="15" customHeight="1" outlineLevel="1" x14ac:dyDescent="0.2">
      <c r="A212" s="61"/>
      <c r="B212" s="111">
        <v>2015</v>
      </c>
      <c r="C212" s="322"/>
      <c r="D212" s="318">
        <v>4</v>
      </c>
      <c r="E212" s="318"/>
      <c r="F212" s="325" t="s">
        <v>37</v>
      </c>
      <c r="G212" s="325"/>
      <c r="H212" s="325" t="s">
        <v>37</v>
      </c>
    </row>
    <row r="213" spans="1:8" ht="15" customHeight="1" outlineLevel="1" x14ac:dyDescent="0.2">
      <c r="B213" s="322" t="s">
        <v>27</v>
      </c>
      <c r="C213" s="322"/>
      <c r="D213" s="327"/>
      <c r="E213" s="327"/>
      <c r="F213" s="327"/>
      <c r="G213" s="327"/>
      <c r="H213" s="327"/>
    </row>
    <row r="214" spans="1:8" ht="15" customHeight="1" outlineLevel="1" x14ac:dyDescent="0.2">
      <c r="B214" s="111">
        <v>2020</v>
      </c>
      <c r="C214" s="322"/>
      <c r="D214" s="328">
        <v>28</v>
      </c>
      <c r="E214" s="327"/>
      <c r="F214" s="328">
        <v>31</v>
      </c>
      <c r="G214" s="327"/>
      <c r="H214" s="328">
        <v>2813.4</v>
      </c>
    </row>
    <row r="215" spans="1:8" ht="15" customHeight="1" outlineLevel="1" x14ac:dyDescent="0.2">
      <c r="B215" s="111">
        <v>2019</v>
      </c>
      <c r="C215" s="322"/>
      <c r="D215" s="318">
        <v>29</v>
      </c>
      <c r="E215" s="318"/>
      <c r="F215" s="318">
        <v>29</v>
      </c>
      <c r="G215" s="318"/>
      <c r="H215" s="318">
        <v>2968.857</v>
      </c>
    </row>
    <row r="216" spans="1:8" ht="15" customHeight="1" outlineLevel="1" x14ac:dyDescent="0.2">
      <c r="B216" s="111">
        <v>2018</v>
      </c>
      <c r="C216" s="322"/>
      <c r="D216" s="318">
        <v>27</v>
      </c>
      <c r="E216" s="318"/>
      <c r="F216" s="318">
        <v>25</v>
      </c>
      <c r="G216" s="318"/>
      <c r="H216" s="318">
        <v>11121.931</v>
      </c>
    </row>
    <row r="217" spans="1:8" ht="15" customHeight="1" outlineLevel="1" x14ac:dyDescent="0.2">
      <c r="B217" s="111">
        <v>2017</v>
      </c>
      <c r="C217" s="322"/>
      <c r="D217" s="318">
        <v>26</v>
      </c>
      <c r="E217" s="318"/>
      <c r="F217" s="318">
        <v>23</v>
      </c>
      <c r="G217" s="318"/>
      <c r="H217" s="318">
        <v>14425.896000000001</v>
      </c>
    </row>
    <row r="218" spans="1:8" ht="15" customHeight="1" outlineLevel="1" x14ac:dyDescent="0.2">
      <c r="B218" s="111">
        <v>2016</v>
      </c>
      <c r="C218" s="322"/>
      <c r="D218" s="318">
        <v>19</v>
      </c>
      <c r="E218" s="318"/>
      <c r="F218" s="318">
        <v>19</v>
      </c>
      <c r="G218" s="318"/>
      <c r="H218" s="318">
        <v>5672.0479999999998</v>
      </c>
    </row>
    <row r="219" spans="1:8" ht="15" customHeight="1" outlineLevel="1" x14ac:dyDescent="0.2">
      <c r="B219" s="111">
        <v>2015</v>
      </c>
      <c r="C219" s="322"/>
      <c r="D219" s="318">
        <v>20</v>
      </c>
      <c r="E219" s="318"/>
      <c r="F219" s="318">
        <v>20</v>
      </c>
      <c r="G219" s="318"/>
      <c r="H219" s="318">
        <v>2867.9920000000002</v>
      </c>
    </row>
    <row r="220" spans="1:8" s="313" customFormat="1" ht="15" customHeight="1" outlineLevel="1" x14ac:dyDescent="0.2">
      <c r="A220" s="61"/>
      <c r="B220" s="322" t="s">
        <v>28</v>
      </c>
      <c r="C220" s="322"/>
      <c r="D220" s="327"/>
      <c r="E220" s="327"/>
      <c r="F220" s="327"/>
      <c r="G220" s="327"/>
      <c r="H220" s="327"/>
    </row>
    <row r="221" spans="1:8" s="313" customFormat="1" ht="15" customHeight="1" outlineLevel="1" x14ac:dyDescent="0.2">
      <c r="A221" s="61"/>
      <c r="B221" s="111">
        <v>2020</v>
      </c>
      <c r="C221" s="322"/>
      <c r="D221" s="328">
        <v>48</v>
      </c>
      <c r="E221" s="327"/>
      <c r="F221" s="309" t="s">
        <v>37</v>
      </c>
      <c r="G221" s="327"/>
      <c r="H221" s="309" t="s">
        <v>37</v>
      </c>
    </row>
    <row r="222" spans="1:8" s="313" customFormat="1" ht="15" customHeight="1" outlineLevel="1" x14ac:dyDescent="0.2">
      <c r="A222" s="61"/>
      <c r="B222" s="111">
        <v>2019</v>
      </c>
      <c r="C222" s="322"/>
      <c r="D222" s="318">
        <v>37</v>
      </c>
      <c r="E222" s="318"/>
      <c r="F222" s="318">
        <v>56</v>
      </c>
      <c r="G222" s="318"/>
      <c r="H222" s="318">
        <v>3094.027</v>
      </c>
    </row>
    <row r="223" spans="1:8" s="313" customFormat="1" ht="15" customHeight="1" outlineLevel="1" x14ac:dyDescent="0.2">
      <c r="A223" s="61"/>
      <c r="B223" s="111">
        <v>2018</v>
      </c>
      <c r="C223" s="322"/>
      <c r="D223" s="318">
        <v>27</v>
      </c>
      <c r="E223" s="318"/>
      <c r="F223" s="318">
        <v>43</v>
      </c>
      <c r="G223" s="318"/>
      <c r="H223" s="318">
        <v>9281.0740000000005</v>
      </c>
    </row>
    <row r="224" spans="1:8" s="313" customFormat="1" ht="15" customHeight="1" outlineLevel="1" x14ac:dyDescent="0.2">
      <c r="A224" s="61"/>
      <c r="B224" s="111">
        <v>2017</v>
      </c>
      <c r="C224" s="322"/>
      <c r="D224" s="318">
        <v>30</v>
      </c>
      <c r="E224" s="318"/>
      <c r="F224" s="318">
        <v>45</v>
      </c>
      <c r="G224" s="318"/>
      <c r="H224" s="318">
        <v>12762.857</v>
      </c>
    </row>
    <row r="225" spans="2:8" ht="15" customHeight="1" outlineLevel="1" x14ac:dyDescent="0.2">
      <c r="B225" s="111">
        <v>2016</v>
      </c>
      <c r="C225" s="322"/>
      <c r="D225" s="318">
        <v>28</v>
      </c>
      <c r="E225" s="318"/>
      <c r="F225" s="318">
        <v>42</v>
      </c>
      <c r="G225" s="318"/>
      <c r="H225" s="318">
        <v>1202.645</v>
      </c>
    </row>
    <row r="226" spans="2:8" ht="15" customHeight="1" outlineLevel="1" x14ac:dyDescent="0.2">
      <c r="B226" s="111">
        <v>2015</v>
      </c>
      <c r="C226" s="322"/>
      <c r="D226" s="318">
        <v>23</v>
      </c>
      <c r="E226" s="318"/>
      <c r="F226" s="318">
        <v>37</v>
      </c>
      <c r="G226" s="318"/>
      <c r="H226" s="318">
        <v>1334.2470000000001</v>
      </c>
    </row>
    <row r="227" spans="2:8" ht="15" customHeight="1" outlineLevel="1" x14ac:dyDescent="0.2">
      <c r="B227" s="322" t="s">
        <v>29</v>
      </c>
      <c r="C227" s="322"/>
      <c r="D227" s="327"/>
      <c r="E227" s="327"/>
      <c r="F227" s="327"/>
      <c r="G227" s="327"/>
      <c r="H227" s="327"/>
    </row>
    <row r="228" spans="2:8" ht="15" customHeight="1" outlineLevel="1" x14ac:dyDescent="0.2">
      <c r="B228" s="111">
        <v>2020</v>
      </c>
      <c r="C228" s="322"/>
      <c r="D228" s="328">
        <v>143</v>
      </c>
      <c r="E228" s="327"/>
      <c r="F228" s="328">
        <v>184</v>
      </c>
      <c r="G228" s="327"/>
      <c r="H228" s="328">
        <v>1796.212</v>
      </c>
    </row>
    <row r="229" spans="2:8" ht="15" customHeight="1" outlineLevel="1" x14ac:dyDescent="0.2">
      <c r="B229" s="111">
        <v>2019</v>
      </c>
      <c r="C229" s="322"/>
      <c r="D229" s="318">
        <v>140</v>
      </c>
      <c r="E229" s="318"/>
      <c r="F229" s="318">
        <v>181</v>
      </c>
      <c r="G229" s="318"/>
      <c r="H229" s="318">
        <v>4406.384</v>
      </c>
    </row>
    <row r="230" spans="2:8" ht="15" customHeight="1" outlineLevel="1" x14ac:dyDescent="0.2">
      <c r="B230" s="111">
        <v>2018</v>
      </c>
      <c r="C230" s="322"/>
      <c r="D230" s="318">
        <v>126</v>
      </c>
      <c r="E230" s="318"/>
      <c r="F230" s="318">
        <v>164</v>
      </c>
      <c r="G230" s="318"/>
      <c r="H230" s="318">
        <v>4004.3130000000001</v>
      </c>
    </row>
    <row r="231" spans="2:8" ht="15" customHeight="1" outlineLevel="1" x14ac:dyDescent="0.2">
      <c r="B231" s="111">
        <v>2017</v>
      </c>
      <c r="C231" s="322"/>
      <c r="D231" s="318">
        <v>106</v>
      </c>
      <c r="E231" s="318"/>
      <c r="F231" s="318">
        <v>141</v>
      </c>
      <c r="G231" s="318"/>
      <c r="H231" s="318">
        <v>3897.8969999999999</v>
      </c>
    </row>
    <row r="232" spans="2:8" ht="15" customHeight="1" outlineLevel="1" x14ac:dyDescent="0.2">
      <c r="B232" s="111">
        <v>2016</v>
      </c>
      <c r="C232" s="322"/>
      <c r="D232" s="318">
        <v>96</v>
      </c>
      <c r="E232" s="318"/>
      <c r="F232" s="318">
        <v>128</v>
      </c>
      <c r="G232" s="318"/>
      <c r="H232" s="318">
        <v>3365.038</v>
      </c>
    </row>
    <row r="233" spans="2:8" ht="15" customHeight="1" outlineLevel="1" x14ac:dyDescent="0.2">
      <c r="B233" s="111">
        <v>2015</v>
      </c>
      <c r="C233" s="322"/>
      <c r="D233" s="318">
        <v>87</v>
      </c>
      <c r="E233" s="318"/>
      <c r="F233" s="318">
        <v>111</v>
      </c>
      <c r="G233" s="318"/>
      <c r="H233" s="318">
        <v>2758.9140000000002</v>
      </c>
    </row>
    <row r="234" spans="2:8" ht="15" customHeight="1" outlineLevel="1" x14ac:dyDescent="0.2">
      <c r="B234" s="322" t="s">
        <v>30</v>
      </c>
      <c r="C234" s="322"/>
      <c r="D234" s="327"/>
      <c r="E234" s="327"/>
      <c r="F234" s="327"/>
      <c r="G234" s="327"/>
      <c r="H234" s="327"/>
    </row>
    <row r="235" spans="2:8" ht="15" customHeight="1" outlineLevel="1" x14ac:dyDescent="0.2">
      <c r="B235" s="111">
        <v>2020</v>
      </c>
      <c r="C235" s="322"/>
      <c r="D235" s="328">
        <v>17</v>
      </c>
      <c r="E235" s="327"/>
      <c r="F235" s="328">
        <v>17</v>
      </c>
      <c r="G235" s="327"/>
      <c r="H235" s="328">
        <v>87.662000000000006</v>
      </c>
    </row>
    <row r="236" spans="2:8" ht="15" customHeight="1" outlineLevel="1" x14ac:dyDescent="0.2">
      <c r="B236" s="111">
        <v>2019</v>
      </c>
      <c r="C236" s="322"/>
      <c r="D236" s="318">
        <v>18</v>
      </c>
      <c r="E236" s="318"/>
      <c r="F236" s="318">
        <v>18</v>
      </c>
      <c r="G236" s="318"/>
      <c r="H236" s="318">
        <v>105.539</v>
      </c>
    </row>
    <row r="237" spans="2:8" ht="15" customHeight="1" outlineLevel="1" x14ac:dyDescent="0.2">
      <c r="B237" s="111">
        <v>2018</v>
      </c>
      <c r="C237" s="322"/>
      <c r="D237" s="318">
        <v>20</v>
      </c>
      <c r="E237" s="318"/>
      <c r="F237" s="318">
        <v>20</v>
      </c>
      <c r="G237" s="318"/>
      <c r="H237" s="318">
        <v>142.22499999999999</v>
      </c>
    </row>
    <row r="238" spans="2:8" ht="15" customHeight="1" outlineLevel="1" x14ac:dyDescent="0.2">
      <c r="B238" s="111">
        <v>2017</v>
      </c>
      <c r="C238" s="322"/>
      <c r="D238" s="318">
        <v>15</v>
      </c>
      <c r="E238" s="318"/>
      <c r="F238" s="318">
        <v>15</v>
      </c>
      <c r="G238" s="318"/>
      <c r="H238" s="318">
        <v>86.658000000000001</v>
      </c>
    </row>
    <row r="239" spans="2:8" ht="15" customHeight="1" outlineLevel="1" x14ac:dyDescent="0.2">
      <c r="B239" s="111">
        <v>2016</v>
      </c>
      <c r="C239" s="322"/>
      <c r="D239" s="318">
        <v>20</v>
      </c>
      <c r="E239" s="318"/>
      <c r="F239" s="318">
        <v>21</v>
      </c>
      <c r="G239" s="318"/>
      <c r="H239" s="318">
        <v>127.749</v>
      </c>
    </row>
    <row r="240" spans="2:8" ht="15" customHeight="1" outlineLevel="1" x14ac:dyDescent="0.2">
      <c r="B240" s="111">
        <v>2015</v>
      </c>
      <c r="C240" s="322"/>
      <c r="D240" s="318">
        <v>20</v>
      </c>
      <c r="E240" s="318"/>
      <c r="F240" s="318">
        <v>21</v>
      </c>
      <c r="G240" s="318"/>
      <c r="H240" s="318">
        <v>153.24</v>
      </c>
    </row>
    <row r="241" spans="2:8" ht="15" customHeight="1" outlineLevel="1" x14ac:dyDescent="0.2">
      <c r="B241" s="322" t="s">
        <v>31</v>
      </c>
      <c r="C241" s="322"/>
      <c r="D241" s="327"/>
      <c r="E241" s="327"/>
      <c r="F241" s="327"/>
      <c r="G241" s="327"/>
      <c r="H241" s="327"/>
    </row>
    <row r="242" spans="2:8" ht="15" customHeight="1" outlineLevel="1" x14ac:dyDescent="0.2">
      <c r="B242" s="111">
        <v>2020</v>
      </c>
      <c r="C242" s="322"/>
      <c r="D242" s="328">
        <v>42</v>
      </c>
      <c r="E242" s="327"/>
      <c r="F242" s="328">
        <v>45</v>
      </c>
      <c r="G242" s="327"/>
      <c r="H242" s="328">
        <v>516.64400000000001</v>
      </c>
    </row>
    <row r="243" spans="2:8" ht="15" customHeight="1" outlineLevel="1" x14ac:dyDescent="0.2">
      <c r="B243" s="111">
        <v>2019</v>
      </c>
      <c r="C243" s="322"/>
      <c r="D243" s="318">
        <v>40</v>
      </c>
      <c r="E243" s="318"/>
      <c r="F243" s="318">
        <v>42</v>
      </c>
      <c r="G243" s="318"/>
      <c r="H243" s="318">
        <v>569.827</v>
      </c>
    </row>
    <row r="244" spans="2:8" ht="15" customHeight="1" outlineLevel="1" x14ac:dyDescent="0.2">
      <c r="B244" s="111">
        <v>2018</v>
      </c>
      <c r="C244" s="322"/>
      <c r="D244" s="318">
        <v>36</v>
      </c>
      <c r="E244" s="318"/>
      <c r="F244" s="318">
        <v>41</v>
      </c>
      <c r="G244" s="318"/>
      <c r="H244" s="318">
        <v>568.40899999999999</v>
      </c>
    </row>
    <row r="245" spans="2:8" ht="15" customHeight="1" outlineLevel="1" x14ac:dyDescent="0.2">
      <c r="B245" s="111">
        <v>2017</v>
      </c>
      <c r="C245" s="322"/>
      <c r="D245" s="318">
        <v>28</v>
      </c>
      <c r="E245" s="318"/>
      <c r="F245" s="318">
        <v>34</v>
      </c>
      <c r="G245" s="318"/>
      <c r="H245" s="318">
        <v>531.62</v>
      </c>
    </row>
    <row r="246" spans="2:8" ht="15" customHeight="1" outlineLevel="1" x14ac:dyDescent="0.2">
      <c r="B246" s="111">
        <v>2016</v>
      </c>
      <c r="C246" s="322"/>
      <c r="D246" s="318">
        <v>30</v>
      </c>
      <c r="E246" s="318"/>
      <c r="F246" s="318">
        <v>38</v>
      </c>
      <c r="G246" s="318"/>
      <c r="H246" s="318">
        <v>452.43599999999998</v>
      </c>
    </row>
    <row r="247" spans="2:8" ht="15" customHeight="1" outlineLevel="1" x14ac:dyDescent="0.2">
      <c r="B247" s="111">
        <v>2015</v>
      </c>
      <c r="C247" s="322"/>
      <c r="D247" s="318">
        <v>29</v>
      </c>
      <c r="E247" s="318"/>
      <c r="F247" s="318">
        <v>35</v>
      </c>
      <c r="G247" s="318"/>
      <c r="H247" s="318">
        <v>415.911</v>
      </c>
    </row>
    <row r="248" spans="2:8" ht="15" customHeight="1" outlineLevel="1" x14ac:dyDescent="0.2">
      <c r="B248" s="322" t="s">
        <v>32</v>
      </c>
      <c r="C248" s="322"/>
      <c r="D248" s="327"/>
      <c r="E248" s="327"/>
      <c r="F248" s="327"/>
      <c r="G248" s="327"/>
      <c r="H248" s="327"/>
    </row>
    <row r="249" spans="2:8" ht="15" customHeight="1" outlineLevel="1" x14ac:dyDescent="0.2">
      <c r="B249" s="111">
        <v>2020</v>
      </c>
      <c r="C249" s="322"/>
      <c r="D249" s="328">
        <v>36</v>
      </c>
      <c r="E249" s="327"/>
      <c r="F249" s="328">
        <v>57</v>
      </c>
      <c r="G249" s="327"/>
      <c r="H249" s="328">
        <v>489.96300000000002</v>
      </c>
    </row>
    <row r="250" spans="2:8" ht="15" customHeight="1" outlineLevel="1" x14ac:dyDescent="0.2">
      <c r="B250" s="111">
        <v>2019</v>
      </c>
      <c r="C250" s="322"/>
      <c r="D250" s="318">
        <v>35</v>
      </c>
      <c r="E250" s="318"/>
      <c r="F250" s="318">
        <v>64</v>
      </c>
      <c r="G250" s="318"/>
      <c r="H250" s="318">
        <v>1155.1959999999999</v>
      </c>
    </row>
    <row r="251" spans="2:8" ht="15" customHeight="1" outlineLevel="1" x14ac:dyDescent="0.2">
      <c r="B251" s="111">
        <v>2018</v>
      </c>
      <c r="C251" s="322"/>
      <c r="D251" s="318">
        <v>35</v>
      </c>
      <c r="E251" s="318"/>
      <c r="F251" s="318">
        <v>56</v>
      </c>
      <c r="G251" s="318"/>
      <c r="H251" s="318">
        <v>1120.7149999999999</v>
      </c>
    </row>
    <row r="252" spans="2:8" ht="15" customHeight="1" outlineLevel="1" x14ac:dyDescent="0.2">
      <c r="B252" s="111">
        <v>2017</v>
      </c>
      <c r="C252" s="322"/>
      <c r="D252" s="318">
        <v>36</v>
      </c>
      <c r="E252" s="318"/>
      <c r="F252" s="318">
        <v>58</v>
      </c>
      <c r="G252" s="318"/>
      <c r="H252" s="318">
        <v>1170.567</v>
      </c>
    </row>
    <row r="253" spans="2:8" ht="15" customHeight="1" outlineLevel="1" x14ac:dyDescent="0.2">
      <c r="B253" s="111">
        <v>2016</v>
      </c>
      <c r="C253" s="322"/>
      <c r="D253" s="318">
        <v>30</v>
      </c>
      <c r="E253" s="318"/>
      <c r="F253" s="318">
        <v>46</v>
      </c>
      <c r="G253" s="318"/>
      <c r="H253" s="318">
        <v>813.95299999999997</v>
      </c>
    </row>
    <row r="254" spans="2:8" ht="15" customHeight="1" outlineLevel="1" x14ac:dyDescent="0.2">
      <c r="B254" s="111">
        <v>2015</v>
      </c>
      <c r="C254" s="322"/>
      <c r="D254" s="318">
        <v>25</v>
      </c>
      <c r="E254" s="318"/>
      <c r="F254" s="318">
        <v>39</v>
      </c>
      <c r="G254" s="318"/>
      <c r="H254" s="318">
        <v>693.46600000000001</v>
      </c>
    </row>
    <row r="255" spans="2:8" ht="15" customHeight="1" outlineLevel="1" x14ac:dyDescent="0.2">
      <c r="B255" s="322" t="s">
        <v>33</v>
      </c>
      <c r="C255" s="322"/>
      <c r="D255" s="327"/>
      <c r="E255" s="327"/>
      <c r="F255" s="327"/>
      <c r="G255" s="327"/>
      <c r="H255" s="327"/>
    </row>
    <row r="256" spans="2:8" ht="15" customHeight="1" outlineLevel="1" x14ac:dyDescent="0.2">
      <c r="B256" s="111">
        <v>2020</v>
      </c>
      <c r="C256" s="322"/>
      <c r="D256" s="328">
        <v>39</v>
      </c>
      <c r="E256" s="327"/>
      <c r="F256" s="328">
        <v>52</v>
      </c>
      <c r="G256" s="327"/>
      <c r="H256" s="328">
        <v>357.29599999999999</v>
      </c>
    </row>
    <row r="257" spans="2:15" ht="15" customHeight="1" outlineLevel="1" x14ac:dyDescent="0.2">
      <c r="B257" s="111">
        <v>2019</v>
      </c>
      <c r="C257" s="322"/>
      <c r="D257" s="318">
        <v>34</v>
      </c>
      <c r="E257" s="318"/>
      <c r="F257" s="318">
        <v>48</v>
      </c>
      <c r="G257" s="318"/>
      <c r="H257" s="318">
        <v>443.16399999999999</v>
      </c>
    </row>
    <row r="258" spans="2:15" ht="15" customHeight="1" outlineLevel="1" x14ac:dyDescent="0.2">
      <c r="B258" s="111">
        <v>2018</v>
      </c>
      <c r="C258" s="322"/>
      <c r="D258" s="318">
        <v>30</v>
      </c>
      <c r="E258" s="318"/>
      <c r="F258" s="318">
        <v>45</v>
      </c>
      <c r="G258" s="318"/>
      <c r="H258" s="318">
        <v>391.11200000000002</v>
      </c>
    </row>
    <row r="259" spans="2:15" ht="15" customHeight="1" outlineLevel="1" x14ac:dyDescent="0.2">
      <c r="B259" s="111">
        <v>2017</v>
      </c>
      <c r="C259" s="322"/>
      <c r="D259" s="318">
        <v>27</v>
      </c>
      <c r="E259" s="318"/>
      <c r="F259" s="318">
        <v>37</v>
      </c>
      <c r="G259" s="318"/>
      <c r="H259" s="318">
        <v>365.76100000000002</v>
      </c>
    </row>
    <row r="260" spans="2:15" ht="15" customHeight="1" outlineLevel="1" x14ac:dyDescent="0.2">
      <c r="B260" s="111">
        <v>2016</v>
      </c>
      <c r="C260" s="322"/>
      <c r="D260" s="318">
        <v>25</v>
      </c>
      <c r="E260" s="318"/>
      <c r="F260" s="318">
        <v>34</v>
      </c>
      <c r="G260" s="318"/>
      <c r="H260" s="318">
        <v>349.58699999999999</v>
      </c>
    </row>
    <row r="261" spans="2:15" ht="15" customHeight="1" outlineLevel="1" x14ac:dyDescent="0.2">
      <c r="B261" s="111">
        <v>2015</v>
      </c>
      <c r="C261" s="322"/>
      <c r="D261" s="318">
        <v>25</v>
      </c>
      <c r="E261" s="318"/>
      <c r="F261" s="318">
        <v>34</v>
      </c>
      <c r="G261" s="318"/>
      <c r="H261" s="318">
        <v>317.61099999999999</v>
      </c>
    </row>
    <row r="262" spans="2:15" ht="15" customHeight="1" x14ac:dyDescent="0.2">
      <c r="B262" s="326" t="s">
        <v>202</v>
      </c>
      <c r="C262" s="323"/>
      <c r="D262" s="324"/>
      <c r="E262" s="318"/>
      <c r="F262" s="318"/>
      <c r="G262" s="318"/>
      <c r="H262" s="318"/>
    </row>
    <row r="263" spans="2:15" ht="15" customHeight="1" x14ac:dyDescent="0.2">
      <c r="B263" s="111">
        <v>2020</v>
      </c>
      <c r="C263" s="323"/>
      <c r="D263" s="328">
        <v>3013</v>
      </c>
      <c r="E263" s="318"/>
      <c r="F263" s="318">
        <v>6104</v>
      </c>
      <c r="G263" s="318"/>
      <c r="H263" s="318">
        <v>246707.948</v>
      </c>
    </row>
    <row r="264" spans="2:15" ht="15" customHeight="1" x14ac:dyDescent="0.2">
      <c r="B264" s="111">
        <v>2019</v>
      </c>
      <c r="C264" s="326"/>
      <c r="D264" s="318">
        <v>2991</v>
      </c>
      <c r="E264" s="318"/>
      <c r="F264" s="318">
        <v>6134</v>
      </c>
      <c r="G264" s="318"/>
      <c r="H264" s="318">
        <v>285204.63</v>
      </c>
      <c r="K264" s="280"/>
      <c r="L264" s="68"/>
      <c r="M264" s="280"/>
      <c r="N264" s="68"/>
      <c r="O264" s="280"/>
    </row>
    <row r="265" spans="2:15" ht="15" customHeight="1" x14ac:dyDescent="0.2">
      <c r="B265" s="111">
        <v>2018</v>
      </c>
      <c r="C265" s="326"/>
      <c r="D265" s="318">
        <v>2936</v>
      </c>
      <c r="E265" s="318"/>
      <c r="F265" s="318">
        <v>5945</v>
      </c>
      <c r="G265" s="318"/>
      <c r="H265" s="318">
        <v>287739.45299999998</v>
      </c>
    </row>
    <row r="266" spans="2:15" ht="15" customHeight="1" x14ac:dyDescent="0.2">
      <c r="B266" s="111">
        <v>2017</v>
      </c>
      <c r="C266" s="326"/>
      <c r="D266" s="318">
        <v>2781</v>
      </c>
      <c r="E266" s="318"/>
      <c r="F266" s="318">
        <v>5459</v>
      </c>
      <c r="G266" s="318"/>
      <c r="H266" s="318">
        <v>275814.14</v>
      </c>
    </row>
    <row r="267" spans="2:15" ht="15" customHeight="1" x14ac:dyDescent="0.2">
      <c r="B267" s="111">
        <v>2016</v>
      </c>
      <c r="C267" s="326"/>
      <c r="D267" s="318">
        <v>2669</v>
      </c>
      <c r="E267" s="318"/>
      <c r="F267" s="318">
        <v>5104</v>
      </c>
      <c r="G267" s="318"/>
      <c r="H267" s="318">
        <v>238424.049</v>
      </c>
    </row>
    <row r="268" spans="2:15" ht="15" customHeight="1" x14ac:dyDescent="0.2">
      <c r="B268" s="111">
        <v>2015</v>
      </c>
      <c r="C268" s="326"/>
      <c r="D268" s="318">
        <v>2622</v>
      </c>
      <c r="E268" s="318"/>
      <c r="F268" s="318">
        <v>5059</v>
      </c>
      <c r="G268" s="318"/>
      <c r="H268" s="318">
        <v>217601.66099999999</v>
      </c>
    </row>
    <row r="269" spans="2:15" ht="15" customHeight="1" outlineLevel="1" x14ac:dyDescent="0.2">
      <c r="B269" s="322" t="s">
        <v>17</v>
      </c>
      <c r="C269" s="322"/>
      <c r="D269" s="327"/>
      <c r="E269" s="327"/>
      <c r="F269" s="327"/>
      <c r="G269" s="327"/>
      <c r="H269" s="327"/>
    </row>
    <row r="270" spans="2:15" ht="15" customHeight="1" outlineLevel="1" x14ac:dyDescent="0.2">
      <c r="B270" s="111">
        <v>2020</v>
      </c>
      <c r="C270" s="322"/>
      <c r="D270" s="328">
        <v>1119</v>
      </c>
      <c r="E270" s="327"/>
      <c r="F270" s="328">
        <v>1356</v>
      </c>
      <c r="G270" s="327"/>
      <c r="H270" s="328">
        <v>23784.893</v>
      </c>
    </row>
    <row r="271" spans="2:15" ht="15" customHeight="1" outlineLevel="1" x14ac:dyDescent="0.2">
      <c r="B271" s="111">
        <v>2019</v>
      </c>
      <c r="C271" s="322"/>
      <c r="D271" s="318">
        <v>1122</v>
      </c>
      <c r="E271" s="318"/>
      <c r="F271" s="318">
        <v>1365</v>
      </c>
      <c r="G271" s="318"/>
      <c r="H271" s="318">
        <v>29921.728999999999</v>
      </c>
    </row>
    <row r="272" spans="2:15" ht="15" customHeight="1" outlineLevel="1" x14ac:dyDescent="0.2">
      <c r="B272" s="111">
        <v>2018</v>
      </c>
      <c r="C272" s="323"/>
      <c r="D272" s="318">
        <v>1137</v>
      </c>
      <c r="E272" s="318"/>
      <c r="F272" s="318">
        <v>1340</v>
      </c>
      <c r="G272" s="318"/>
      <c r="H272" s="318">
        <v>29314.278999999999</v>
      </c>
    </row>
    <row r="273" spans="1:16" ht="15" customHeight="1" outlineLevel="1" x14ac:dyDescent="0.2">
      <c r="B273" s="111">
        <v>2017</v>
      </c>
      <c r="C273" s="323"/>
      <c r="D273" s="318">
        <v>1095</v>
      </c>
      <c r="E273" s="318"/>
      <c r="F273" s="318">
        <v>1281</v>
      </c>
      <c r="G273" s="318"/>
      <c r="H273" s="318">
        <v>27583.546999999999</v>
      </c>
    </row>
    <row r="274" spans="1:16" ht="15" customHeight="1" outlineLevel="1" x14ac:dyDescent="0.2">
      <c r="B274" s="111">
        <v>2016</v>
      </c>
      <c r="C274" s="322"/>
      <c r="D274" s="318">
        <v>1079</v>
      </c>
      <c r="E274" s="318"/>
      <c r="F274" s="318">
        <v>1246</v>
      </c>
      <c r="G274" s="318"/>
      <c r="H274" s="318">
        <v>25064.226999999999</v>
      </c>
    </row>
    <row r="275" spans="1:16" ht="15" customHeight="1" outlineLevel="1" x14ac:dyDescent="0.2">
      <c r="B275" s="111">
        <v>2015</v>
      </c>
      <c r="C275" s="322"/>
      <c r="D275" s="318">
        <v>1050</v>
      </c>
      <c r="E275" s="318"/>
      <c r="F275" s="318">
        <v>1210</v>
      </c>
      <c r="G275" s="318"/>
      <c r="H275" s="318">
        <v>23860.163</v>
      </c>
    </row>
    <row r="276" spans="1:16" s="313" customFormat="1" ht="15" customHeight="1" outlineLevel="1" x14ac:dyDescent="0.2">
      <c r="A276" s="61"/>
      <c r="B276" s="322" t="s">
        <v>18</v>
      </c>
      <c r="C276" s="322"/>
      <c r="D276" s="327"/>
      <c r="E276" s="327"/>
      <c r="F276" s="327"/>
      <c r="G276" s="327"/>
      <c r="H276" s="327"/>
      <c r="J276" s="61"/>
      <c r="K276" s="61"/>
      <c r="L276" s="61"/>
      <c r="M276" s="61"/>
      <c r="N276" s="61"/>
      <c r="O276" s="61"/>
      <c r="P276" s="61"/>
    </row>
    <row r="277" spans="1:16" s="313" customFormat="1" ht="15" customHeight="1" outlineLevel="1" x14ac:dyDescent="0.2">
      <c r="A277" s="61"/>
      <c r="B277" s="111">
        <v>2020</v>
      </c>
      <c r="C277" s="322"/>
      <c r="D277" s="328">
        <v>2</v>
      </c>
      <c r="E277" s="327"/>
      <c r="F277" s="309" t="s">
        <v>37</v>
      </c>
      <c r="G277" s="327"/>
      <c r="H277" s="309" t="s">
        <v>37</v>
      </c>
      <c r="J277" s="61"/>
      <c r="K277" s="61"/>
      <c r="L277" s="61"/>
      <c r="M277" s="61"/>
      <c r="N277" s="61"/>
      <c r="O277" s="61"/>
      <c r="P277" s="61"/>
    </row>
    <row r="278" spans="1:16" s="313" customFormat="1" ht="15" customHeight="1" outlineLevel="1" x14ac:dyDescent="0.2">
      <c r="A278" s="61"/>
      <c r="B278" s="111">
        <v>2019</v>
      </c>
      <c r="C278" s="322"/>
      <c r="D278" s="318">
        <v>2</v>
      </c>
      <c r="E278" s="318"/>
      <c r="F278" s="325" t="s">
        <v>37</v>
      </c>
      <c r="G278" s="318"/>
      <c r="H278" s="325" t="s">
        <v>37</v>
      </c>
      <c r="J278" s="61"/>
      <c r="K278" s="61"/>
      <c r="L278" s="61"/>
      <c r="M278" s="61"/>
      <c r="N278" s="61"/>
      <c r="O278" s="61"/>
      <c r="P278" s="61"/>
    </row>
    <row r="279" spans="1:16" s="313" customFormat="1" ht="15" customHeight="1" outlineLevel="1" x14ac:dyDescent="0.2">
      <c r="A279" s="61"/>
      <c r="B279" s="111">
        <v>2018</v>
      </c>
      <c r="C279" s="322"/>
      <c r="D279" s="318">
        <v>2</v>
      </c>
      <c r="E279" s="318"/>
      <c r="F279" s="325" t="s">
        <v>37</v>
      </c>
      <c r="G279" s="318"/>
      <c r="H279" s="325" t="s">
        <v>37</v>
      </c>
      <c r="J279" s="61"/>
      <c r="K279" s="61"/>
      <c r="L279" s="61"/>
      <c r="M279" s="61"/>
      <c r="N279" s="61"/>
      <c r="O279" s="61"/>
      <c r="P279" s="61"/>
    </row>
    <row r="280" spans="1:16" s="313" customFormat="1" ht="15" customHeight="1" outlineLevel="1" x14ac:dyDescent="0.2">
      <c r="A280" s="61"/>
      <c r="B280" s="111">
        <v>2017</v>
      </c>
      <c r="C280" s="322"/>
      <c r="D280" s="318">
        <v>2</v>
      </c>
      <c r="E280" s="318"/>
      <c r="F280" s="325" t="s">
        <v>37</v>
      </c>
      <c r="G280" s="325"/>
      <c r="H280" s="325" t="s">
        <v>37</v>
      </c>
      <c r="J280" s="61"/>
      <c r="K280" s="61"/>
      <c r="L280" s="61"/>
      <c r="M280" s="61"/>
      <c r="N280" s="61"/>
      <c r="O280" s="61"/>
      <c r="P280" s="61"/>
    </row>
    <row r="281" spans="1:16" s="313" customFormat="1" ht="15" customHeight="1" outlineLevel="1" x14ac:dyDescent="0.2">
      <c r="A281" s="61"/>
      <c r="B281" s="111">
        <v>2016</v>
      </c>
      <c r="C281" s="322"/>
      <c r="D281" s="318">
        <v>2</v>
      </c>
      <c r="E281" s="318"/>
      <c r="F281" s="325" t="s">
        <v>37</v>
      </c>
      <c r="G281" s="325"/>
      <c r="H281" s="325" t="s">
        <v>37</v>
      </c>
      <c r="J281" s="61"/>
      <c r="K281" s="61"/>
      <c r="L281" s="61"/>
      <c r="M281" s="61"/>
      <c r="N281" s="61"/>
      <c r="O281" s="61"/>
      <c r="P281" s="61"/>
    </row>
    <row r="282" spans="1:16" s="313" customFormat="1" ht="15" customHeight="1" outlineLevel="1" x14ac:dyDescent="0.2">
      <c r="A282" s="61"/>
      <c r="B282" s="111">
        <v>2015</v>
      </c>
      <c r="C282" s="322"/>
      <c r="D282" s="318">
        <v>2</v>
      </c>
      <c r="E282" s="318"/>
      <c r="F282" s="325" t="s">
        <v>37</v>
      </c>
      <c r="G282" s="325"/>
      <c r="H282" s="325" t="s">
        <v>37</v>
      </c>
      <c r="J282" s="61"/>
      <c r="K282" s="61"/>
      <c r="L282" s="61"/>
      <c r="M282" s="61"/>
      <c r="N282" s="61"/>
      <c r="O282" s="61"/>
      <c r="P282" s="61"/>
    </row>
    <row r="283" spans="1:16" s="313" customFormat="1" ht="15" customHeight="1" outlineLevel="1" x14ac:dyDescent="0.2">
      <c r="A283" s="61"/>
      <c r="B283" s="322" t="s">
        <v>19</v>
      </c>
      <c r="C283" s="322"/>
      <c r="D283" s="327"/>
      <c r="E283" s="327"/>
      <c r="F283" s="327"/>
      <c r="G283" s="327"/>
      <c r="H283" s="327"/>
      <c r="J283" s="61"/>
      <c r="K283" s="61"/>
      <c r="L283" s="61"/>
      <c r="M283" s="61"/>
      <c r="N283" s="61"/>
      <c r="O283" s="61"/>
      <c r="P283" s="61"/>
    </row>
    <row r="284" spans="1:16" s="313" customFormat="1" ht="15" customHeight="1" outlineLevel="1" x14ac:dyDescent="0.2">
      <c r="A284" s="61"/>
      <c r="B284" s="111">
        <v>2020</v>
      </c>
      <c r="C284" s="322"/>
      <c r="D284" s="328">
        <v>76</v>
      </c>
      <c r="E284" s="327"/>
      <c r="F284" s="328">
        <v>574</v>
      </c>
      <c r="G284" s="327"/>
      <c r="H284" s="328">
        <v>31849.745999999999</v>
      </c>
      <c r="J284" s="61"/>
      <c r="K284" s="61"/>
      <c r="L284" s="61"/>
      <c r="M284" s="61"/>
      <c r="N284" s="61"/>
      <c r="O284" s="61"/>
      <c r="P284" s="61"/>
    </row>
    <row r="285" spans="1:16" s="313" customFormat="1" ht="15" customHeight="1" outlineLevel="1" x14ac:dyDescent="0.2">
      <c r="A285" s="61"/>
      <c r="B285" s="111">
        <v>2019</v>
      </c>
      <c r="C285" s="322"/>
      <c r="D285" s="318">
        <v>76</v>
      </c>
      <c r="E285" s="318"/>
      <c r="F285" s="318">
        <v>569</v>
      </c>
      <c r="G285" s="318"/>
      <c r="H285" s="318">
        <v>41580.474000000002</v>
      </c>
      <c r="J285" s="61"/>
      <c r="K285" s="61"/>
      <c r="L285" s="61"/>
      <c r="M285" s="61"/>
      <c r="N285" s="61"/>
      <c r="O285" s="61"/>
      <c r="P285" s="61"/>
    </row>
    <row r="286" spans="1:16" ht="15" customHeight="1" outlineLevel="1" x14ac:dyDescent="0.2">
      <c r="B286" s="111">
        <v>2018</v>
      </c>
      <c r="C286" s="322"/>
      <c r="D286" s="318">
        <v>77</v>
      </c>
      <c r="E286" s="318"/>
      <c r="F286" s="318">
        <v>583</v>
      </c>
      <c r="G286" s="318"/>
      <c r="H286" s="318">
        <v>41242.826999999997</v>
      </c>
    </row>
    <row r="287" spans="1:16" ht="15" customHeight="1" outlineLevel="1" x14ac:dyDescent="0.2">
      <c r="B287" s="111">
        <v>2017</v>
      </c>
      <c r="C287" s="322"/>
      <c r="D287" s="318">
        <v>77</v>
      </c>
      <c r="E287" s="318"/>
      <c r="F287" s="318">
        <v>589</v>
      </c>
      <c r="G287" s="318"/>
      <c r="H287" s="318">
        <v>44758.334999999999</v>
      </c>
    </row>
    <row r="288" spans="1:16" ht="15" customHeight="1" outlineLevel="1" x14ac:dyDescent="0.2">
      <c r="B288" s="111">
        <v>2016</v>
      </c>
      <c r="C288" s="322"/>
      <c r="D288" s="318">
        <v>78</v>
      </c>
      <c r="E288" s="318"/>
      <c r="F288" s="318">
        <v>596</v>
      </c>
      <c r="G288" s="318"/>
      <c r="H288" s="318">
        <v>41162.080999999998</v>
      </c>
    </row>
    <row r="289" spans="2:8" ht="15" customHeight="1" outlineLevel="1" x14ac:dyDescent="0.2">
      <c r="B289" s="111">
        <v>2015</v>
      </c>
      <c r="C289" s="322"/>
      <c r="D289" s="318">
        <v>76</v>
      </c>
      <c r="E289" s="318"/>
      <c r="F289" s="318">
        <v>576</v>
      </c>
      <c r="G289" s="318"/>
      <c r="H289" s="318">
        <v>36339.784</v>
      </c>
    </row>
    <row r="290" spans="2:8" ht="15" customHeight="1" outlineLevel="1" x14ac:dyDescent="0.2">
      <c r="B290" s="322" t="s">
        <v>20</v>
      </c>
      <c r="C290" s="322"/>
      <c r="D290" s="327"/>
      <c r="E290" s="327"/>
      <c r="F290" s="327"/>
      <c r="G290" s="327"/>
      <c r="H290" s="327"/>
    </row>
    <row r="291" spans="2:8" ht="15" customHeight="1" outlineLevel="1" x14ac:dyDescent="0.2">
      <c r="B291" s="111">
        <v>2020</v>
      </c>
      <c r="C291" s="322"/>
      <c r="D291" s="328">
        <v>6</v>
      </c>
      <c r="E291" s="327"/>
      <c r="F291" s="328">
        <v>16</v>
      </c>
      <c r="G291" s="327"/>
      <c r="H291" s="328">
        <v>5206.0940000000001</v>
      </c>
    </row>
    <row r="292" spans="2:8" ht="15" customHeight="1" outlineLevel="1" x14ac:dyDescent="0.2">
      <c r="B292" s="111">
        <v>2019</v>
      </c>
      <c r="C292" s="322"/>
      <c r="D292" s="318">
        <v>6</v>
      </c>
      <c r="E292" s="318"/>
      <c r="F292" s="318">
        <v>17</v>
      </c>
      <c r="G292" s="318"/>
      <c r="H292" s="318">
        <v>5637.0460000000003</v>
      </c>
    </row>
    <row r="293" spans="2:8" ht="15" customHeight="1" outlineLevel="1" x14ac:dyDescent="0.2">
      <c r="B293" s="111">
        <v>2018</v>
      </c>
      <c r="C293" s="322"/>
      <c r="D293" s="318">
        <v>5</v>
      </c>
      <c r="E293" s="318"/>
      <c r="F293" s="325" t="s">
        <v>37</v>
      </c>
      <c r="G293" s="318"/>
      <c r="H293" s="325" t="s">
        <v>37</v>
      </c>
    </row>
    <row r="294" spans="2:8" ht="15" customHeight="1" outlineLevel="1" x14ac:dyDescent="0.2">
      <c r="B294" s="111">
        <v>2017</v>
      </c>
      <c r="C294" s="322"/>
      <c r="D294" s="318">
        <v>4</v>
      </c>
      <c r="E294" s="318"/>
      <c r="F294" s="318">
        <v>14</v>
      </c>
      <c r="G294" s="318"/>
      <c r="H294" s="318">
        <v>6033.3909999999996</v>
      </c>
    </row>
    <row r="295" spans="2:8" ht="15" customHeight="1" outlineLevel="1" x14ac:dyDescent="0.2">
      <c r="B295" s="111">
        <v>2016</v>
      </c>
      <c r="C295" s="322"/>
      <c r="D295" s="318">
        <v>4</v>
      </c>
      <c r="E295" s="318"/>
      <c r="F295" s="318">
        <v>15</v>
      </c>
      <c r="G295" s="318"/>
      <c r="H295" s="318">
        <v>5451.1170000000002</v>
      </c>
    </row>
    <row r="296" spans="2:8" ht="15" customHeight="1" outlineLevel="1" x14ac:dyDescent="0.2">
      <c r="B296" s="111">
        <v>2015</v>
      </c>
      <c r="C296" s="322"/>
      <c r="D296" s="318">
        <v>2</v>
      </c>
      <c r="E296" s="318"/>
      <c r="F296" s="325" t="s">
        <v>37</v>
      </c>
      <c r="G296" s="325"/>
      <c r="H296" s="325" t="s">
        <v>37</v>
      </c>
    </row>
    <row r="297" spans="2:8" ht="15" customHeight="1" outlineLevel="1" x14ac:dyDescent="0.2">
      <c r="B297" s="322" t="s">
        <v>21</v>
      </c>
      <c r="C297" s="322"/>
      <c r="D297" s="327"/>
      <c r="E297" s="327"/>
      <c r="F297" s="327"/>
      <c r="G297" s="327"/>
      <c r="H297" s="327"/>
    </row>
    <row r="298" spans="2:8" ht="15" customHeight="1" outlineLevel="1" x14ac:dyDescent="0.2">
      <c r="B298" s="111">
        <v>2020</v>
      </c>
      <c r="C298" s="322"/>
      <c r="D298" s="328">
        <v>13</v>
      </c>
      <c r="E298" s="327"/>
      <c r="F298" s="328">
        <v>31</v>
      </c>
      <c r="G298" s="327"/>
      <c r="H298" s="328">
        <v>1271.1959999999999</v>
      </c>
    </row>
    <row r="299" spans="2:8" ht="15" customHeight="1" outlineLevel="1" x14ac:dyDescent="0.2">
      <c r="B299" s="111">
        <v>2019</v>
      </c>
      <c r="C299" s="322"/>
      <c r="D299" s="318">
        <v>13</v>
      </c>
      <c r="E299" s="318"/>
      <c r="F299" s="318">
        <v>14</v>
      </c>
      <c r="G299" s="318"/>
      <c r="H299" s="318">
        <v>1364.2370000000001</v>
      </c>
    </row>
    <row r="300" spans="2:8" ht="15" customHeight="1" outlineLevel="1" x14ac:dyDescent="0.2">
      <c r="B300" s="111">
        <v>2018</v>
      </c>
      <c r="C300" s="322"/>
      <c r="D300" s="318">
        <v>13</v>
      </c>
      <c r="E300" s="318"/>
      <c r="F300" s="318">
        <v>19</v>
      </c>
      <c r="G300" s="318"/>
      <c r="H300" s="318">
        <v>1261.3130000000001</v>
      </c>
    </row>
    <row r="301" spans="2:8" ht="15" customHeight="1" outlineLevel="1" x14ac:dyDescent="0.2">
      <c r="B301" s="111">
        <v>2017</v>
      </c>
      <c r="C301" s="322"/>
      <c r="D301" s="318">
        <v>13</v>
      </c>
      <c r="E301" s="318"/>
      <c r="F301" s="325" t="s">
        <v>37</v>
      </c>
      <c r="G301" s="325"/>
      <c r="H301" s="325" t="s">
        <v>37</v>
      </c>
    </row>
    <row r="302" spans="2:8" ht="15" customHeight="1" outlineLevel="1" x14ac:dyDescent="0.2">
      <c r="B302" s="111">
        <v>2016</v>
      </c>
      <c r="C302" s="322"/>
      <c r="D302" s="318">
        <v>10</v>
      </c>
      <c r="E302" s="318"/>
      <c r="F302" s="325" t="s">
        <v>37</v>
      </c>
      <c r="G302" s="325"/>
      <c r="H302" s="325" t="s">
        <v>37</v>
      </c>
    </row>
    <row r="303" spans="2:8" ht="15" customHeight="1" outlineLevel="1" x14ac:dyDescent="0.2">
      <c r="B303" s="111">
        <v>2015</v>
      </c>
      <c r="C303" s="322"/>
      <c r="D303" s="318">
        <v>3</v>
      </c>
      <c r="E303" s="318"/>
      <c r="F303" s="318">
        <v>4</v>
      </c>
      <c r="G303" s="318"/>
      <c r="H303" s="318">
        <v>81.47</v>
      </c>
    </row>
    <row r="304" spans="2:8" ht="15" customHeight="1" outlineLevel="1" x14ac:dyDescent="0.2">
      <c r="B304" s="322" t="s">
        <v>22</v>
      </c>
      <c r="C304" s="322"/>
      <c r="D304" s="327"/>
      <c r="E304" s="327"/>
      <c r="F304" s="327"/>
      <c r="G304" s="327"/>
      <c r="H304" s="327"/>
    </row>
    <row r="305" spans="2:8" ht="15" customHeight="1" outlineLevel="1" x14ac:dyDescent="0.2">
      <c r="B305" s="111">
        <v>2020</v>
      </c>
      <c r="C305" s="322"/>
      <c r="D305" s="328">
        <v>197</v>
      </c>
      <c r="E305" s="327"/>
      <c r="F305" s="328">
        <v>1112</v>
      </c>
      <c r="G305" s="327"/>
      <c r="H305" s="328">
        <v>50675.764999999999</v>
      </c>
    </row>
    <row r="306" spans="2:8" ht="15" customHeight="1" outlineLevel="1" x14ac:dyDescent="0.2">
      <c r="B306" s="111">
        <v>2019</v>
      </c>
      <c r="C306" s="322"/>
      <c r="D306" s="318">
        <v>188</v>
      </c>
      <c r="E306" s="318"/>
      <c r="F306" s="318">
        <v>1086</v>
      </c>
      <c r="G306" s="318"/>
      <c r="H306" s="318">
        <v>57935.955000000002</v>
      </c>
    </row>
    <row r="307" spans="2:8" ht="15" customHeight="1" outlineLevel="1" x14ac:dyDescent="0.2">
      <c r="B307" s="111">
        <v>2018</v>
      </c>
      <c r="C307" s="322"/>
      <c r="D307" s="318">
        <v>174</v>
      </c>
      <c r="E307" s="318"/>
      <c r="F307" s="318">
        <v>1003</v>
      </c>
      <c r="G307" s="318"/>
      <c r="H307" s="318">
        <v>60573.281999999999</v>
      </c>
    </row>
    <row r="308" spans="2:8" ht="15" customHeight="1" outlineLevel="1" x14ac:dyDescent="0.2">
      <c r="B308" s="111">
        <v>2017</v>
      </c>
      <c r="C308" s="322"/>
      <c r="D308" s="318">
        <v>155</v>
      </c>
      <c r="E308" s="318"/>
      <c r="F308" s="318">
        <v>800</v>
      </c>
      <c r="G308" s="318"/>
      <c r="H308" s="318">
        <v>58641.784</v>
      </c>
    </row>
    <row r="309" spans="2:8" ht="15" customHeight="1" outlineLevel="1" x14ac:dyDescent="0.2">
      <c r="B309" s="111">
        <v>2016</v>
      </c>
      <c r="C309" s="322"/>
      <c r="D309" s="318">
        <v>150</v>
      </c>
      <c r="E309" s="318"/>
      <c r="F309" s="318">
        <v>672</v>
      </c>
      <c r="G309" s="318"/>
      <c r="H309" s="318">
        <v>46236.682999999997</v>
      </c>
    </row>
    <row r="310" spans="2:8" ht="15" customHeight="1" outlineLevel="1" x14ac:dyDescent="0.2">
      <c r="B310" s="111">
        <v>2015</v>
      </c>
      <c r="C310" s="322"/>
      <c r="D310" s="318">
        <v>164</v>
      </c>
      <c r="E310" s="318"/>
      <c r="F310" s="318">
        <v>734</v>
      </c>
      <c r="G310" s="318"/>
      <c r="H310" s="318">
        <v>40584.866000000002</v>
      </c>
    </row>
    <row r="311" spans="2:8" ht="15" customHeight="1" outlineLevel="1" x14ac:dyDescent="0.2">
      <c r="B311" s="322" t="s">
        <v>23</v>
      </c>
      <c r="C311" s="322"/>
      <c r="D311" s="327"/>
      <c r="E311" s="327"/>
      <c r="F311" s="327"/>
      <c r="G311" s="327"/>
      <c r="H311" s="327"/>
    </row>
    <row r="312" spans="2:8" ht="15" customHeight="1" outlineLevel="1" x14ac:dyDescent="0.2">
      <c r="B312" s="111">
        <v>2020</v>
      </c>
      <c r="C312" s="322"/>
      <c r="D312" s="328">
        <v>337</v>
      </c>
      <c r="E312" s="327"/>
      <c r="F312" s="328">
        <v>959</v>
      </c>
      <c r="G312" s="327"/>
      <c r="H312" s="328">
        <v>97746.562000000005</v>
      </c>
    </row>
    <row r="313" spans="2:8" ht="15" customHeight="1" outlineLevel="1" x14ac:dyDescent="0.2">
      <c r="B313" s="111">
        <v>2019</v>
      </c>
      <c r="C313" s="322"/>
      <c r="D313" s="318">
        <v>344</v>
      </c>
      <c r="E313" s="318"/>
      <c r="F313" s="318">
        <v>969</v>
      </c>
      <c r="G313" s="318"/>
      <c r="H313" s="318">
        <v>95443.195000000007</v>
      </c>
    </row>
    <row r="314" spans="2:8" ht="15" customHeight="1" outlineLevel="1" x14ac:dyDescent="0.2">
      <c r="B314" s="111">
        <v>2018</v>
      </c>
      <c r="C314" s="322"/>
      <c r="D314" s="318">
        <v>350</v>
      </c>
      <c r="E314" s="318"/>
      <c r="F314" s="318">
        <v>964</v>
      </c>
      <c r="G314" s="318"/>
      <c r="H314" s="318">
        <v>98966.803</v>
      </c>
    </row>
    <row r="315" spans="2:8" ht="15" customHeight="1" outlineLevel="1" x14ac:dyDescent="0.2">
      <c r="B315" s="111">
        <v>2017</v>
      </c>
      <c r="C315" s="322"/>
      <c r="D315" s="318">
        <v>328</v>
      </c>
      <c r="E315" s="318"/>
      <c r="F315" s="318">
        <v>904</v>
      </c>
      <c r="G315" s="318"/>
      <c r="H315" s="318">
        <v>92953.676999999996</v>
      </c>
    </row>
    <row r="316" spans="2:8" ht="15" customHeight="1" outlineLevel="1" x14ac:dyDescent="0.2">
      <c r="B316" s="111">
        <v>2016</v>
      </c>
      <c r="C316" s="322"/>
      <c r="D316" s="318">
        <v>335</v>
      </c>
      <c r="E316" s="318"/>
      <c r="F316" s="318">
        <v>905</v>
      </c>
      <c r="G316" s="318"/>
      <c r="H316" s="318">
        <v>83299.873999999996</v>
      </c>
    </row>
    <row r="317" spans="2:8" ht="15" customHeight="1" outlineLevel="1" x14ac:dyDescent="0.2">
      <c r="B317" s="111">
        <v>2015</v>
      </c>
      <c r="C317" s="322"/>
      <c r="D317" s="318">
        <v>344</v>
      </c>
      <c r="E317" s="318"/>
      <c r="F317" s="318">
        <v>951</v>
      </c>
      <c r="G317" s="318"/>
      <c r="H317" s="318">
        <v>79898.562000000005</v>
      </c>
    </row>
    <row r="318" spans="2:8" ht="15" customHeight="1" outlineLevel="1" x14ac:dyDescent="0.2">
      <c r="B318" s="322" t="s">
        <v>24</v>
      </c>
      <c r="C318" s="322"/>
      <c r="D318" s="327"/>
      <c r="E318" s="327"/>
      <c r="F318" s="327"/>
      <c r="G318" s="327"/>
      <c r="H318" s="327"/>
    </row>
    <row r="319" spans="2:8" ht="15" customHeight="1" outlineLevel="1" x14ac:dyDescent="0.2">
      <c r="B319" s="111">
        <v>2020</v>
      </c>
      <c r="C319" s="322"/>
      <c r="D319" s="328">
        <v>102</v>
      </c>
      <c r="E319" s="327"/>
      <c r="F319" s="328">
        <v>173</v>
      </c>
      <c r="G319" s="327"/>
      <c r="H319" s="328">
        <v>1684.742</v>
      </c>
    </row>
    <row r="320" spans="2:8" ht="15" customHeight="1" outlineLevel="1" x14ac:dyDescent="0.2">
      <c r="B320" s="111">
        <v>2019</v>
      </c>
      <c r="C320" s="322"/>
      <c r="D320" s="318">
        <v>95</v>
      </c>
      <c r="E320" s="318"/>
      <c r="F320" s="318">
        <v>169</v>
      </c>
      <c r="G320" s="318"/>
      <c r="H320" s="318">
        <v>2766.7950000000001</v>
      </c>
    </row>
    <row r="321" spans="2:8" ht="15" customHeight="1" outlineLevel="1" x14ac:dyDescent="0.2">
      <c r="B321" s="111">
        <v>2018</v>
      </c>
      <c r="C321" s="322"/>
      <c r="D321" s="318">
        <v>94</v>
      </c>
      <c r="E321" s="318"/>
      <c r="F321" s="318">
        <v>171</v>
      </c>
      <c r="G321" s="318"/>
      <c r="H321" s="318">
        <v>2634.5439999999999</v>
      </c>
    </row>
    <row r="322" spans="2:8" ht="15" customHeight="1" outlineLevel="1" x14ac:dyDescent="0.2">
      <c r="B322" s="111">
        <v>2017</v>
      </c>
      <c r="C322" s="322"/>
      <c r="D322" s="318">
        <v>89</v>
      </c>
      <c r="E322" s="318"/>
      <c r="F322" s="318">
        <v>164</v>
      </c>
      <c r="G322" s="318"/>
      <c r="H322" s="318">
        <v>2310.39</v>
      </c>
    </row>
    <row r="323" spans="2:8" ht="15" customHeight="1" outlineLevel="1" x14ac:dyDescent="0.2">
      <c r="B323" s="111">
        <v>2016</v>
      </c>
      <c r="C323" s="322"/>
      <c r="D323" s="318">
        <v>94</v>
      </c>
      <c r="E323" s="318"/>
      <c r="F323" s="318">
        <v>160</v>
      </c>
      <c r="G323" s="318"/>
      <c r="H323" s="318">
        <v>2478.306</v>
      </c>
    </row>
    <row r="324" spans="2:8" ht="15" customHeight="1" outlineLevel="1" x14ac:dyDescent="0.2">
      <c r="B324" s="111">
        <v>2015</v>
      </c>
      <c r="C324" s="322"/>
      <c r="D324" s="318">
        <v>99</v>
      </c>
      <c r="E324" s="318"/>
      <c r="F324" s="318">
        <v>162</v>
      </c>
      <c r="G324" s="318"/>
      <c r="H324" s="318">
        <v>2624.788</v>
      </c>
    </row>
    <row r="325" spans="2:8" ht="15" customHeight="1" outlineLevel="1" x14ac:dyDescent="0.2">
      <c r="B325" s="322" t="s">
        <v>25</v>
      </c>
      <c r="C325" s="322"/>
      <c r="D325" s="327"/>
      <c r="E325" s="327"/>
      <c r="F325" s="327"/>
      <c r="G325" s="327"/>
      <c r="H325" s="327"/>
    </row>
    <row r="326" spans="2:8" ht="15" customHeight="1" outlineLevel="1" x14ac:dyDescent="0.2">
      <c r="B326" s="111">
        <v>2020</v>
      </c>
      <c r="C326" s="322"/>
      <c r="D326" s="328">
        <v>238</v>
      </c>
      <c r="E326" s="327"/>
      <c r="F326" s="328">
        <v>680</v>
      </c>
      <c r="G326" s="327"/>
      <c r="H326" s="328">
        <v>16844.434000000001</v>
      </c>
    </row>
    <row r="327" spans="2:8" ht="15" customHeight="1" outlineLevel="1" x14ac:dyDescent="0.2">
      <c r="B327" s="111">
        <v>2019</v>
      </c>
      <c r="C327" s="322"/>
      <c r="D327" s="318">
        <v>238</v>
      </c>
      <c r="E327" s="318"/>
      <c r="F327" s="318">
        <v>736</v>
      </c>
      <c r="G327" s="318"/>
      <c r="H327" s="318">
        <v>27473.919000000002</v>
      </c>
    </row>
    <row r="328" spans="2:8" ht="15" customHeight="1" outlineLevel="1" x14ac:dyDescent="0.2">
      <c r="B328" s="111">
        <v>2018</v>
      </c>
      <c r="C328" s="322"/>
      <c r="D328" s="318">
        <v>232</v>
      </c>
      <c r="E328" s="318"/>
      <c r="F328" s="318">
        <v>693</v>
      </c>
      <c r="G328" s="318"/>
      <c r="H328" s="318">
        <v>25378.946</v>
      </c>
    </row>
    <row r="329" spans="2:8" ht="15" customHeight="1" outlineLevel="1" x14ac:dyDescent="0.2">
      <c r="B329" s="111">
        <v>2017</v>
      </c>
      <c r="C329" s="322"/>
      <c r="D329" s="318">
        <v>201</v>
      </c>
      <c r="E329" s="318"/>
      <c r="F329" s="318">
        <v>580</v>
      </c>
      <c r="G329" s="318"/>
      <c r="H329" s="318">
        <v>23181.625</v>
      </c>
    </row>
    <row r="330" spans="2:8" ht="15" customHeight="1" outlineLevel="1" x14ac:dyDescent="0.2">
      <c r="B330" s="111">
        <v>2016</v>
      </c>
      <c r="C330" s="322"/>
      <c r="D330" s="318">
        <v>187</v>
      </c>
      <c r="E330" s="318"/>
      <c r="F330" s="318">
        <v>527</v>
      </c>
      <c r="G330" s="318"/>
      <c r="H330" s="318">
        <v>19408.457999999999</v>
      </c>
    </row>
    <row r="331" spans="2:8" ht="15" customHeight="1" outlineLevel="1" x14ac:dyDescent="0.2">
      <c r="B331" s="111">
        <v>2015</v>
      </c>
      <c r="C331" s="322"/>
      <c r="D331" s="318">
        <v>188</v>
      </c>
      <c r="E331" s="318"/>
      <c r="F331" s="318">
        <v>511</v>
      </c>
      <c r="G331" s="318"/>
      <c r="H331" s="318">
        <v>17145.364000000001</v>
      </c>
    </row>
    <row r="332" spans="2:8" ht="15" customHeight="1" outlineLevel="1" x14ac:dyDescent="0.2">
      <c r="B332" s="322" t="s">
        <v>26</v>
      </c>
      <c r="C332" s="322"/>
      <c r="D332" s="327"/>
      <c r="E332" s="327"/>
      <c r="F332" s="327"/>
      <c r="G332" s="327"/>
      <c r="H332" s="327"/>
    </row>
    <row r="333" spans="2:8" ht="15" customHeight="1" outlineLevel="1" x14ac:dyDescent="0.2">
      <c r="B333" s="111">
        <v>2020</v>
      </c>
      <c r="C333" s="322"/>
      <c r="D333" s="328">
        <v>14</v>
      </c>
      <c r="E333" s="327"/>
      <c r="F333" s="309" t="s">
        <v>37</v>
      </c>
      <c r="G333" s="327"/>
      <c r="H333" s="309" t="s">
        <v>37</v>
      </c>
    </row>
    <row r="334" spans="2:8" ht="15" customHeight="1" outlineLevel="1" x14ac:dyDescent="0.2">
      <c r="B334" s="111">
        <v>2019</v>
      </c>
      <c r="C334" s="322"/>
      <c r="D334" s="318">
        <v>14</v>
      </c>
      <c r="E334" s="318"/>
      <c r="F334" s="325" t="s">
        <v>37</v>
      </c>
      <c r="G334" s="318"/>
      <c r="H334" s="325" t="s">
        <v>37</v>
      </c>
    </row>
    <row r="335" spans="2:8" ht="15" customHeight="1" outlineLevel="1" x14ac:dyDescent="0.2">
      <c r="B335" s="111">
        <v>2018</v>
      </c>
      <c r="C335" s="322"/>
      <c r="D335" s="318">
        <v>16</v>
      </c>
      <c r="E335" s="318"/>
      <c r="F335" s="318">
        <v>22</v>
      </c>
      <c r="G335" s="318"/>
      <c r="H335" s="318">
        <v>644.46900000000005</v>
      </c>
    </row>
    <row r="336" spans="2:8" ht="15" customHeight="1" outlineLevel="1" x14ac:dyDescent="0.2">
      <c r="B336" s="111">
        <v>2017</v>
      </c>
      <c r="C336" s="322"/>
      <c r="D336" s="318">
        <v>14</v>
      </c>
      <c r="E336" s="318"/>
      <c r="F336" s="318">
        <v>15</v>
      </c>
      <c r="G336" s="318"/>
      <c r="H336" s="318">
        <v>326.726</v>
      </c>
    </row>
    <row r="337" spans="2:8" ht="15" customHeight="1" outlineLevel="1" x14ac:dyDescent="0.2">
      <c r="B337" s="111">
        <v>2016</v>
      </c>
      <c r="C337" s="322"/>
      <c r="D337" s="318">
        <v>9</v>
      </c>
      <c r="E337" s="318"/>
      <c r="F337" s="318">
        <v>9</v>
      </c>
      <c r="G337" s="318"/>
      <c r="H337" s="318">
        <v>132.37100000000001</v>
      </c>
    </row>
    <row r="338" spans="2:8" ht="15" customHeight="1" outlineLevel="1" x14ac:dyDescent="0.2">
      <c r="B338" s="111">
        <v>2015</v>
      </c>
      <c r="C338" s="322"/>
      <c r="D338" s="318">
        <v>9</v>
      </c>
      <c r="E338" s="318"/>
      <c r="F338" s="318">
        <v>9</v>
      </c>
      <c r="G338" s="318"/>
      <c r="H338" s="318">
        <v>167.358</v>
      </c>
    </row>
    <row r="339" spans="2:8" ht="15" customHeight="1" outlineLevel="1" x14ac:dyDescent="0.2">
      <c r="B339" s="322" t="s">
        <v>27</v>
      </c>
      <c r="C339" s="322"/>
      <c r="D339" s="327"/>
      <c r="E339" s="327"/>
      <c r="F339" s="327"/>
      <c r="G339" s="327"/>
      <c r="H339" s="327"/>
    </row>
    <row r="340" spans="2:8" ht="15" customHeight="1" outlineLevel="1" x14ac:dyDescent="0.2">
      <c r="B340" s="111">
        <v>2020</v>
      </c>
      <c r="C340" s="322"/>
      <c r="D340" s="328">
        <v>35</v>
      </c>
      <c r="E340" s="327"/>
      <c r="F340" s="328">
        <v>40</v>
      </c>
      <c r="G340" s="327"/>
      <c r="H340" s="328">
        <v>2596.9659999999999</v>
      </c>
    </row>
    <row r="341" spans="2:8" ht="15" customHeight="1" outlineLevel="1" x14ac:dyDescent="0.2">
      <c r="B341" s="111">
        <v>2019</v>
      </c>
      <c r="C341" s="322"/>
      <c r="D341" s="318">
        <v>33</v>
      </c>
      <c r="E341" s="318"/>
      <c r="F341" s="318">
        <v>46</v>
      </c>
      <c r="G341" s="318"/>
      <c r="H341" s="318">
        <v>1706.7819999999999</v>
      </c>
    </row>
    <row r="342" spans="2:8" ht="15" customHeight="1" outlineLevel="1" x14ac:dyDescent="0.2">
      <c r="B342" s="111">
        <v>2018</v>
      </c>
      <c r="C342" s="322"/>
      <c r="D342" s="318">
        <v>34</v>
      </c>
      <c r="E342" s="318"/>
      <c r="F342" s="318">
        <v>52</v>
      </c>
      <c r="G342" s="318"/>
      <c r="H342" s="318">
        <v>2224.4</v>
      </c>
    </row>
    <row r="343" spans="2:8" ht="15" customHeight="1" outlineLevel="1" x14ac:dyDescent="0.2">
      <c r="B343" s="111">
        <v>2017</v>
      </c>
      <c r="C343" s="322"/>
      <c r="D343" s="318">
        <v>34</v>
      </c>
      <c r="E343" s="318"/>
      <c r="F343" s="318">
        <v>41</v>
      </c>
      <c r="G343" s="318"/>
      <c r="H343" s="318">
        <v>2932.319</v>
      </c>
    </row>
    <row r="344" spans="2:8" ht="15" customHeight="1" outlineLevel="1" x14ac:dyDescent="0.2">
      <c r="B344" s="111">
        <v>2016</v>
      </c>
      <c r="C344" s="322"/>
      <c r="D344" s="318">
        <v>29</v>
      </c>
      <c r="E344" s="318"/>
      <c r="F344" s="318">
        <v>37</v>
      </c>
      <c r="G344" s="318"/>
      <c r="H344" s="318">
        <v>2385.3330000000001</v>
      </c>
    </row>
    <row r="345" spans="2:8" ht="15" customHeight="1" outlineLevel="1" x14ac:dyDescent="0.2">
      <c r="B345" s="111">
        <v>2015</v>
      </c>
      <c r="C345" s="322"/>
      <c r="D345" s="318">
        <v>25</v>
      </c>
      <c r="E345" s="318"/>
      <c r="F345" s="318">
        <v>31</v>
      </c>
      <c r="G345" s="318"/>
      <c r="H345" s="318">
        <v>1642.2539999999999</v>
      </c>
    </row>
    <row r="346" spans="2:8" ht="15" customHeight="1" outlineLevel="1" x14ac:dyDescent="0.2">
      <c r="B346" s="322" t="s">
        <v>28</v>
      </c>
      <c r="C346" s="322"/>
      <c r="D346" s="327"/>
      <c r="E346" s="327"/>
      <c r="F346" s="327"/>
      <c r="G346" s="327"/>
      <c r="H346" s="327"/>
    </row>
    <row r="347" spans="2:8" ht="15" customHeight="1" outlineLevel="1" x14ac:dyDescent="0.2">
      <c r="B347" s="111">
        <v>2020</v>
      </c>
      <c r="C347" s="322"/>
      <c r="D347" s="328">
        <v>95</v>
      </c>
      <c r="E347" s="327"/>
      <c r="F347" s="328">
        <v>119</v>
      </c>
      <c r="G347" s="327"/>
      <c r="H347" s="328">
        <v>2379.2669999999998</v>
      </c>
    </row>
    <row r="348" spans="2:8" ht="15" customHeight="1" outlineLevel="1" x14ac:dyDescent="0.2">
      <c r="B348" s="111">
        <v>2019</v>
      </c>
      <c r="C348" s="322"/>
      <c r="D348" s="318">
        <v>85</v>
      </c>
      <c r="E348" s="318"/>
      <c r="F348" s="318">
        <v>103</v>
      </c>
      <c r="G348" s="318"/>
      <c r="H348" s="318">
        <v>2012.1679999999999</v>
      </c>
    </row>
    <row r="349" spans="2:8" ht="15" customHeight="1" outlineLevel="1" x14ac:dyDescent="0.2">
      <c r="B349" s="111">
        <v>2018</v>
      </c>
      <c r="C349" s="322"/>
      <c r="D349" s="318">
        <v>83</v>
      </c>
      <c r="E349" s="318"/>
      <c r="F349" s="318">
        <v>97</v>
      </c>
      <c r="G349" s="318"/>
      <c r="H349" s="318">
        <v>2051.6729999999998</v>
      </c>
    </row>
    <row r="350" spans="2:8" ht="15" customHeight="1" outlineLevel="1" x14ac:dyDescent="0.2">
      <c r="B350" s="111">
        <v>2017</v>
      </c>
      <c r="C350" s="322"/>
      <c r="D350" s="318">
        <v>69</v>
      </c>
      <c r="E350" s="318"/>
      <c r="F350" s="318">
        <v>81</v>
      </c>
      <c r="G350" s="318"/>
      <c r="H350" s="318">
        <v>1466.7049999999999</v>
      </c>
    </row>
    <row r="351" spans="2:8" ht="15" customHeight="1" outlineLevel="1" x14ac:dyDescent="0.2">
      <c r="B351" s="111">
        <v>2016</v>
      </c>
      <c r="C351" s="322"/>
      <c r="D351" s="318">
        <v>63</v>
      </c>
      <c r="E351" s="318"/>
      <c r="F351" s="318">
        <v>73</v>
      </c>
      <c r="G351" s="318"/>
      <c r="H351" s="318">
        <v>1457.777</v>
      </c>
    </row>
    <row r="352" spans="2:8" ht="15" customHeight="1" outlineLevel="1" x14ac:dyDescent="0.2">
      <c r="B352" s="111">
        <v>2015</v>
      </c>
      <c r="C352" s="322"/>
      <c r="D352" s="318">
        <v>59</v>
      </c>
      <c r="E352" s="318"/>
      <c r="F352" s="318">
        <v>67</v>
      </c>
      <c r="G352" s="318"/>
      <c r="H352" s="318">
        <v>1088.691</v>
      </c>
    </row>
    <row r="353" spans="2:8" ht="15" customHeight="1" outlineLevel="1" x14ac:dyDescent="0.2">
      <c r="B353" s="322" t="s">
        <v>29</v>
      </c>
      <c r="C353" s="322"/>
      <c r="D353" s="327"/>
      <c r="E353" s="327"/>
      <c r="F353" s="327"/>
      <c r="G353" s="327"/>
      <c r="H353" s="327"/>
    </row>
    <row r="354" spans="2:8" ht="15" customHeight="1" outlineLevel="1" x14ac:dyDescent="0.2">
      <c r="B354" s="111">
        <v>2020</v>
      </c>
      <c r="C354" s="322"/>
      <c r="D354" s="328">
        <v>399</v>
      </c>
      <c r="E354" s="327"/>
      <c r="F354" s="328">
        <v>467</v>
      </c>
      <c r="G354" s="327"/>
      <c r="H354" s="328">
        <v>5780.8149999999996</v>
      </c>
    </row>
    <row r="355" spans="2:8" ht="15" customHeight="1" outlineLevel="1" x14ac:dyDescent="0.2">
      <c r="B355" s="111">
        <v>2019</v>
      </c>
      <c r="C355" s="322"/>
      <c r="D355" s="318">
        <v>401</v>
      </c>
      <c r="E355" s="318"/>
      <c r="F355" s="318">
        <v>464</v>
      </c>
      <c r="G355" s="318"/>
      <c r="H355" s="318">
        <v>9575.0930000000008</v>
      </c>
    </row>
    <row r="356" spans="2:8" ht="15" customHeight="1" outlineLevel="1" x14ac:dyDescent="0.2">
      <c r="B356" s="111">
        <v>2018</v>
      </c>
      <c r="C356" s="322"/>
      <c r="D356" s="318">
        <v>380</v>
      </c>
      <c r="E356" s="318"/>
      <c r="F356" s="318">
        <v>451</v>
      </c>
      <c r="G356" s="318"/>
      <c r="H356" s="318">
        <v>8865.0499999999993</v>
      </c>
    </row>
    <row r="357" spans="2:8" ht="15" customHeight="1" outlineLevel="1" x14ac:dyDescent="0.2">
      <c r="B357" s="111">
        <v>2017</v>
      </c>
      <c r="C357" s="322"/>
      <c r="D357" s="318">
        <v>388</v>
      </c>
      <c r="E357" s="318"/>
      <c r="F357" s="318">
        <v>455</v>
      </c>
      <c r="G357" s="318"/>
      <c r="H357" s="318">
        <v>6515.2920000000004</v>
      </c>
    </row>
    <row r="358" spans="2:8" ht="15" customHeight="1" outlineLevel="1" x14ac:dyDescent="0.2">
      <c r="B358" s="111">
        <v>2016</v>
      </c>
      <c r="C358" s="322"/>
      <c r="D358" s="318">
        <v>357</v>
      </c>
      <c r="E358" s="318"/>
      <c r="F358" s="318">
        <v>405</v>
      </c>
      <c r="G358" s="318"/>
      <c r="H358" s="318">
        <v>3118.7370000000001</v>
      </c>
    </row>
    <row r="359" spans="2:8" ht="15" customHeight="1" outlineLevel="1" x14ac:dyDescent="0.2">
      <c r="B359" s="111">
        <v>2015</v>
      </c>
      <c r="C359" s="322"/>
      <c r="D359" s="318">
        <v>339</v>
      </c>
      <c r="E359" s="318"/>
      <c r="F359" s="318">
        <v>372</v>
      </c>
      <c r="G359" s="318"/>
      <c r="H359" s="318">
        <v>2311.808</v>
      </c>
    </row>
    <row r="360" spans="2:8" ht="15" customHeight="1" outlineLevel="1" x14ac:dyDescent="0.2">
      <c r="B360" s="322" t="s">
        <v>30</v>
      </c>
      <c r="C360" s="322"/>
      <c r="D360" s="327"/>
      <c r="E360" s="327"/>
      <c r="F360" s="327"/>
      <c r="G360" s="327"/>
      <c r="H360" s="327"/>
    </row>
    <row r="361" spans="2:8" ht="15" customHeight="1" outlineLevel="1" x14ac:dyDescent="0.2">
      <c r="B361" s="111">
        <v>2020</v>
      </c>
      <c r="C361" s="322"/>
      <c r="D361" s="328">
        <v>60</v>
      </c>
      <c r="E361" s="327"/>
      <c r="F361" s="328">
        <v>91</v>
      </c>
      <c r="G361" s="327"/>
      <c r="H361" s="328">
        <v>390.59500000000003</v>
      </c>
    </row>
    <row r="362" spans="2:8" ht="15" customHeight="1" outlineLevel="1" x14ac:dyDescent="0.2">
      <c r="B362" s="111">
        <v>2019</v>
      </c>
      <c r="C362" s="322"/>
      <c r="D362" s="318">
        <v>56</v>
      </c>
      <c r="E362" s="318"/>
      <c r="F362" s="318">
        <v>89</v>
      </c>
      <c r="G362" s="318"/>
      <c r="H362" s="318">
        <v>626.07100000000003</v>
      </c>
    </row>
    <row r="363" spans="2:8" ht="15" customHeight="1" outlineLevel="1" x14ac:dyDescent="0.2">
      <c r="B363" s="111">
        <v>2018</v>
      </c>
      <c r="C363" s="322"/>
      <c r="D363" s="318">
        <v>53</v>
      </c>
      <c r="E363" s="318"/>
      <c r="F363" s="318">
        <v>83</v>
      </c>
      <c r="G363" s="318"/>
      <c r="H363" s="318">
        <v>487.33499999999998</v>
      </c>
    </row>
    <row r="364" spans="2:8" ht="15" customHeight="1" outlineLevel="1" x14ac:dyDescent="0.2">
      <c r="B364" s="111">
        <v>2017</v>
      </c>
      <c r="C364" s="322"/>
      <c r="D364" s="318">
        <v>57</v>
      </c>
      <c r="E364" s="318"/>
      <c r="F364" s="318">
        <v>94</v>
      </c>
      <c r="G364" s="318"/>
      <c r="H364" s="318">
        <v>508.85500000000002</v>
      </c>
    </row>
    <row r="365" spans="2:8" ht="15" customHeight="1" outlineLevel="1" x14ac:dyDescent="0.2">
      <c r="B365" s="111">
        <v>2016</v>
      </c>
      <c r="C365" s="322"/>
      <c r="D365" s="318">
        <v>48</v>
      </c>
      <c r="E365" s="318"/>
      <c r="F365" s="318">
        <v>82</v>
      </c>
      <c r="G365" s="318"/>
      <c r="H365" s="318">
        <v>477.161</v>
      </c>
    </row>
    <row r="366" spans="2:8" ht="15" customHeight="1" outlineLevel="1" x14ac:dyDescent="0.2">
      <c r="B366" s="111">
        <v>2015</v>
      </c>
      <c r="C366" s="322"/>
      <c r="D366" s="318">
        <v>52</v>
      </c>
      <c r="E366" s="318"/>
      <c r="F366" s="318">
        <v>78</v>
      </c>
      <c r="G366" s="318"/>
      <c r="H366" s="318">
        <v>428.274</v>
      </c>
    </row>
    <row r="367" spans="2:8" ht="15" customHeight="1" outlineLevel="1" x14ac:dyDescent="0.2">
      <c r="B367" s="322" t="s">
        <v>31</v>
      </c>
      <c r="C367" s="322"/>
      <c r="D367" s="327"/>
      <c r="E367" s="327"/>
      <c r="F367" s="327"/>
      <c r="G367" s="327"/>
      <c r="H367" s="327"/>
    </row>
    <row r="368" spans="2:8" ht="15" customHeight="1" outlineLevel="1" x14ac:dyDescent="0.2">
      <c r="B368" s="111">
        <v>2020</v>
      </c>
      <c r="C368" s="322"/>
      <c r="D368" s="328">
        <v>146</v>
      </c>
      <c r="E368" s="327"/>
      <c r="F368" s="328">
        <v>189</v>
      </c>
      <c r="G368" s="327"/>
      <c r="H368" s="328">
        <v>1681.5709999999999</v>
      </c>
    </row>
    <row r="369" spans="2:8" ht="15" customHeight="1" outlineLevel="1" x14ac:dyDescent="0.2">
      <c r="B369" s="111">
        <v>2019</v>
      </c>
      <c r="C369" s="322"/>
      <c r="D369" s="318">
        <v>133</v>
      </c>
      <c r="E369" s="318"/>
      <c r="F369" s="318">
        <v>171</v>
      </c>
      <c r="G369" s="318"/>
      <c r="H369" s="318">
        <v>1765.9880000000001</v>
      </c>
    </row>
    <row r="370" spans="2:8" ht="15" customHeight="1" outlineLevel="1" x14ac:dyDescent="0.2">
      <c r="B370" s="111">
        <v>2018</v>
      </c>
      <c r="C370" s="322"/>
      <c r="D370" s="318">
        <v>118</v>
      </c>
      <c r="E370" s="318"/>
      <c r="F370" s="318">
        <v>153</v>
      </c>
      <c r="G370" s="318"/>
      <c r="H370" s="318">
        <v>1747.42</v>
      </c>
    </row>
    <row r="371" spans="2:8" ht="15" customHeight="1" outlineLevel="1" x14ac:dyDescent="0.2">
      <c r="B371" s="111">
        <v>2017</v>
      </c>
      <c r="C371" s="322"/>
      <c r="D371" s="318">
        <v>98</v>
      </c>
      <c r="E371" s="318"/>
      <c r="F371" s="318">
        <v>128</v>
      </c>
      <c r="G371" s="318"/>
      <c r="H371" s="318">
        <v>1759.4369999999999</v>
      </c>
    </row>
    <row r="372" spans="2:8" ht="15" customHeight="1" outlineLevel="1" x14ac:dyDescent="0.2">
      <c r="B372" s="111">
        <v>2016</v>
      </c>
      <c r="C372" s="322"/>
      <c r="D372" s="318">
        <v>89</v>
      </c>
      <c r="E372" s="318"/>
      <c r="F372" s="318">
        <v>114</v>
      </c>
      <c r="G372" s="318"/>
      <c r="H372" s="318">
        <v>1663.664</v>
      </c>
    </row>
    <row r="373" spans="2:8" ht="15" customHeight="1" outlineLevel="1" x14ac:dyDescent="0.2">
      <c r="B373" s="111">
        <v>2015</v>
      </c>
      <c r="C373" s="322"/>
      <c r="D373" s="318">
        <v>82</v>
      </c>
      <c r="E373" s="318"/>
      <c r="F373" s="318">
        <v>107</v>
      </c>
      <c r="G373" s="318"/>
      <c r="H373" s="318">
        <v>1451.7670000000001</v>
      </c>
    </row>
    <row r="374" spans="2:8" ht="15" customHeight="1" outlineLevel="1" x14ac:dyDescent="0.2">
      <c r="B374" s="322" t="s">
        <v>32</v>
      </c>
      <c r="C374" s="322"/>
      <c r="D374" s="327"/>
      <c r="E374" s="327"/>
      <c r="F374" s="327"/>
      <c r="G374" s="327"/>
      <c r="H374" s="327"/>
    </row>
    <row r="375" spans="2:8" ht="15" customHeight="1" outlineLevel="1" x14ac:dyDescent="0.2">
      <c r="B375" s="111">
        <v>2020</v>
      </c>
      <c r="C375" s="322"/>
      <c r="D375" s="328">
        <v>64</v>
      </c>
      <c r="E375" s="327"/>
      <c r="F375" s="328">
        <v>75</v>
      </c>
      <c r="G375" s="327"/>
      <c r="H375" s="328">
        <v>527.19200000000001</v>
      </c>
    </row>
    <row r="376" spans="2:8" ht="15" customHeight="1" outlineLevel="1" x14ac:dyDescent="0.2">
      <c r="B376" s="111">
        <v>2019</v>
      </c>
      <c r="C376" s="322"/>
      <c r="D376" s="318">
        <v>69</v>
      </c>
      <c r="E376" s="318"/>
      <c r="F376" s="318">
        <v>74</v>
      </c>
      <c r="G376" s="318"/>
      <c r="H376" s="318">
        <v>712.68399999999997</v>
      </c>
    </row>
    <row r="377" spans="2:8" ht="15" customHeight="1" outlineLevel="1" x14ac:dyDescent="0.2">
      <c r="B377" s="111">
        <v>2018</v>
      </c>
      <c r="C377" s="322"/>
      <c r="D377" s="318">
        <v>65</v>
      </c>
      <c r="E377" s="318"/>
      <c r="F377" s="318">
        <v>71</v>
      </c>
      <c r="G377" s="318"/>
      <c r="H377" s="318">
        <v>600.94299999999998</v>
      </c>
    </row>
    <row r="378" spans="2:8" ht="15" customHeight="1" outlineLevel="1" x14ac:dyDescent="0.2">
      <c r="B378" s="111">
        <v>2017</v>
      </c>
      <c r="C378" s="322"/>
      <c r="D378" s="318">
        <v>58</v>
      </c>
      <c r="E378" s="318"/>
      <c r="F378" s="318">
        <v>66</v>
      </c>
      <c r="G378" s="318"/>
      <c r="H378" s="318">
        <v>524.14300000000003</v>
      </c>
    </row>
    <row r="379" spans="2:8" ht="15" customHeight="1" outlineLevel="1" x14ac:dyDescent="0.2">
      <c r="B379" s="111">
        <v>2016</v>
      </c>
      <c r="C379" s="322"/>
      <c r="D379" s="318">
        <v>55</v>
      </c>
      <c r="E379" s="318"/>
      <c r="F379" s="318">
        <v>63</v>
      </c>
      <c r="G379" s="318"/>
      <c r="H379" s="318">
        <v>419.97699999999998</v>
      </c>
    </row>
    <row r="380" spans="2:8" ht="15" customHeight="1" outlineLevel="1" x14ac:dyDescent="0.2">
      <c r="B380" s="111">
        <v>2015</v>
      </c>
      <c r="C380" s="322"/>
      <c r="D380" s="318">
        <v>49</v>
      </c>
      <c r="E380" s="318"/>
      <c r="F380" s="318">
        <v>60</v>
      </c>
      <c r="G380" s="318"/>
      <c r="H380" s="318">
        <v>288.05599999999998</v>
      </c>
    </row>
    <row r="381" spans="2:8" ht="15" customHeight="1" outlineLevel="1" x14ac:dyDescent="0.2">
      <c r="B381" s="322" t="s">
        <v>33</v>
      </c>
      <c r="C381" s="322"/>
      <c r="D381" s="327"/>
      <c r="E381" s="327"/>
      <c r="F381" s="327"/>
      <c r="G381" s="327"/>
      <c r="H381" s="327"/>
    </row>
    <row r="382" spans="2:8" ht="15" customHeight="1" outlineLevel="1" x14ac:dyDescent="0.2">
      <c r="B382" s="111">
        <v>2020</v>
      </c>
      <c r="C382" s="322"/>
      <c r="D382" s="328">
        <v>110</v>
      </c>
      <c r="E382" s="327"/>
      <c r="F382" s="328">
        <v>194</v>
      </c>
      <c r="G382" s="327"/>
      <c r="H382" s="328">
        <v>3362.442</v>
      </c>
    </row>
    <row r="383" spans="2:8" ht="15" customHeight="1" outlineLevel="1" x14ac:dyDescent="0.2">
      <c r="B383" s="111">
        <v>2019</v>
      </c>
      <c r="C383" s="322"/>
      <c r="D383" s="318">
        <v>116</v>
      </c>
      <c r="E383" s="318"/>
      <c r="F383" s="318">
        <v>227</v>
      </c>
      <c r="G383" s="318"/>
      <c r="H383" s="318">
        <v>4931.4449999999997</v>
      </c>
    </row>
    <row r="384" spans="2:8" ht="15" customHeight="1" outlineLevel="1" x14ac:dyDescent="0.2">
      <c r="B384" s="111">
        <v>2018</v>
      </c>
      <c r="C384" s="322"/>
      <c r="D384" s="318">
        <v>103</v>
      </c>
      <c r="E384" s="318"/>
      <c r="F384" s="318">
        <v>213</v>
      </c>
      <c r="G384" s="318"/>
      <c r="H384" s="318">
        <v>4857.3280000000004</v>
      </c>
    </row>
    <row r="385" spans="2:16" ht="15" customHeight="1" outlineLevel="1" x14ac:dyDescent="0.2">
      <c r="B385" s="111">
        <v>2017</v>
      </c>
      <c r="C385" s="322"/>
      <c r="D385" s="318">
        <v>99</v>
      </c>
      <c r="E385" s="318"/>
      <c r="F385" s="318">
        <v>215</v>
      </c>
      <c r="G385" s="318"/>
      <c r="H385" s="318">
        <v>4444.223</v>
      </c>
    </row>
    <row r="386" spans="2:16" ht="15" customHeight="1" outlineLevel="1" x14ac:dyDescent="0.2">
      <c r="B386" s="111">
        <v>2016</v>
      </c>
      <c r="C386" s="322"/>
      <c r="D386" s="318">
        <v>80</v>
      </c>
      <c r="E386" s="318"/>
      <c r="F386" s="318">
        <v>175</v>
      </c>
      <c r="G386" s="318"/>
      <c r="H386" s="318">
        <v>4283.2380000000003</v>
      </c>
    </row>
    <row r="387" spans="2:16" ht="15" customHeight="1" outlineLevel="1" x14ac:dyDescent="0.2">
      <c r="B387" s="111">
        <v>2015</v>
      </c>
      <c r="C387" s="322"/>
      <c r="D387" s="318">
        <v>79</v>
      </c>
      <c r="E387" s="318"/>
      <c r="F387" s="318">
        <v>159</v>
      </c>
      <c r="G387" s="318"/>
      <c r="H387" s="318">
        <v>4039.32</v>
      </c>
    </row>
    <row r="388" spans="2:16" ht="15" customHeight="1" x14ac:dyDescent="0.2">
      <c r="B388" s="326" t="s">
        <v>203</v>
      </c>
      <c r="C388" s="326"/>
      <c r="D388" s="318"/>
      <c r="E388" s="318"/>
      <c r="F388" s="318"/>
      <c r="G388" s="318"/>
      <c r="H388" s="318"/>
    </row>
    <row r="389" spans="2:16" ht="15" customHeight="1" x14ac:dyDescent="0.2">
      <c r="B389" s="111">
        <v>2020</v>
      </c>
      <c r="C389" s="326"/>
      <c r="D389" s="318">
        <v>15195</v>
      </c>
      <c r="E389" s="318"/>
      <c r="F389" s="318">
        <v>51069</v>
      </c>
      <c r="G389" s="318"/>
      <c r="H389" s="318">
        <v>3493238.736</v>
      </c>
    </row>
    <row r="390" spans="2:16" ht="15" customHeight="1" x14ac:dyDescent="0.2">
      <c r="B390" s="111">
        <v>2019</v>
      </c>
      <c r="C390" s="326"/>
      <c r="D390" s="318">
        <v>15175</v>
      </c>
      <c r="E390" s="318"/>
      <c r="F390" s="318">
        <v>51143</v>
      </c>
      <c r="G390" s="318"/>
      <c r="H390" s="318">
        <v>4076444.3569999998</v>
      </c>
      <c r="K390" s="280"/>
      <c r="L390" s="68"/>
      <c r="M390" s="280"/>
      <c r="N390" s="68"/>
      <c r="O390" s="280"/>
      <c r="P390" s="280"/>
    </row>
    <row r="391" spans="2:16" ht="15" customHeight="1" x14ac:dyDescent="0.2">
      <c r="B391" s="111">
        <v>2018</v>
      </c>
      <c r="C391" s="326"/>
      <c r="D391" s="318">
        <v>14800</v>
      </c>
      <c r="E391" s="318"/>
      <c r="F391" s="318">
        <v>47918</v>
      </c>
      <c r="G391" s="318"/>
      <c r="H391" s="318">
        <v>3678146.6710000001</v>
      </c>
      <c r="L391" s="280"/>
      <c r="M391" s="68"/>
      <c r="N391" s="280"/>
      <c r="O391" s="68"/>
      <c r="P391" s="280"/>
    </row>
    <row r="392" spans="2:16" ht="15" customHeight="1" x14ac:dyDescent="0.2">
      <c r="B392" s="111">
        <v>2017</v>
      </c>
      <c r="C392" s="326"/>
      <c r="D392" s="318">
        <v>14048</v>
      </c>
      <c r="E392" s="318"/>
      <c r="F392" s="318">
        <v>46027</v>
      </c>
      <c r="G392" s="318"/>
      <c r="H392" s="318">
        <v>3393765.1239999998</v>
      </c>
    </row>
    <row r="393" spans="2:16" ht="15" customHeight="1" x14ac:dyDescent="0.2">
      <c r="B393" s="111">
        <v>2016</v>
      </c>
      <c r="C393" s="326"/>
      <c r="D393" s="318">
        <v>13328</v>
      </c>
      <c r="E393" s="318"/>
      <c r="F393" s="318">
        <v>44114</v>
      </c>
      <c r="G393" s="318"/>
      <c r="H393" s="318">
        <v>3075839.8050000002</v>
      </c>
    </row>
    <row r="394" spans="2:16" ht="15" customHeight="1" x14ac:dyDescent="0.2">
      <c r="B394" s="111">
        <v>2015</v>
      </c>
      <c r="C394" s="326"/>
      <c r="D394" s="318">
        <v>12922</v>
      </c>
      <c r="E394" s="318"/>
      <c r="F394" s="318">
        <v>42007</v>
      </c>
      <c r="G394" s="318"/>
      <c r="H394" s="318">
        <v>2893948.7790000001</v>
      </c>
    </row>
    <row r="395" spans="2:16" ht="15" customHeight="1" outlineLevel="1" x14ac:dyDescent="0.2">
      <c r="B395" s="322" t="s">
        <v>17</v>
      </c>
      <c r="C395" s="322"/>
      <c r="D395" s="327"/>
      <c r="E395" s="327"/>
      <c r="F395" s="327"/>
      <c r="G395" s="327"/>
      <c r="H395" s="327"/>
    </row>
    <row r="396" spans="2:16" ht="15" customHeight="1" outlineLevel="1" x14ac:dyDescent="0.2">
      <c r="B396" s="111">
        <v>2020</v>
      </c>
      <c r="C396" s="322"/>
      <c r="D396" s="328">
        <v>952</v>
      </c>
      <c r="E396" s="327"/>
      <c r="F396" s="328">
        <v>1228</v>
      </c>
      <c r="G396" s="327"/>
      <c r="H396" s="328">
        <v>14359.887000000001</v>
      </c>
    </row>
    <row r="397" spans="2:16" ht="15" customHeight="1" outlineLevel="1" x14ac:dyDescent="0.2">
      <c r="B397" s="111">
        <v>2019</v>
      </c>
      <c r="C397" s="322"/>
      <c r="D397" s="318">
        <v>947</v>
      </c>
      <c r="E397" s="318"/>
      <c r="F397" s="318">
        <v>1240</v>
      </c>
      <c r="G397" s="318"/>
      <c r="H397" s="318">
        <v>15050.772000000001</v>
      </c>
    </row>
    <row r="398" spans="2:16" ht="15" customHeight="1" outlineLevel="1" x14ac:dyDescent="0.2">
      <c r="B398" s="111">
        <v>2018</v>
      </c>
      <c r="C398" s="323"/>
      <c r="D398" s="318">
        <v>959</v>
      </c>
      <c r="E398" s="318"/>
      <c r="F398" s="318">
        <v>1242</v>
      </c>
      <c r="G398" s="318"/>
      <c r="H398" s="318">
        <v>11570.362999999999</v>
      </c>
    </row>
    <row r="399" spans="2:16" ht="15" customHeight="1" outlineLevel="1" x14ac:dyDescent="0.2">
      <c r="B399" s="111">
        <v>2017</v>
      </c>
      <c r="C399" s="323"/>
      <c r="D399" s="318">
        <v>919</v>
      </c>
      <c r="E399" s="318"/>
      <c r="F399" s="318">
        <v>1177</v>
      </c>
      <c r="G399" s="318"/>
      <c r="H399" s="318">
        <v>9293.5300000000007</v>
      </c>
    </row>
    <row r="400" spans="2:16" ht="15" customHeight="1" outlineLevel="1" x14ac:dyDescent="0.2">
      <c r="B400" s="111">
        <v>2016</v>
      </c>
      <c r="C400" s="322"/>
      <c r="D400" s="318">
        <v>906</v>
      </c>
      <c r="E400" s="318"/>
      <c r="F400" s="318">
        <v>1167</v>
      </c>
      <c r="G400" s="318"/>
      <c r="H400" s="318">
        <v>7480.5730000000003</v>
      </c>
    </row>
    <row r="401" spans="2:8" ht="15" customHeight="1" outlineLevel="1" x14ac:dyDescent="0.2">
      <c r="B401" s="111">
        <v>2015</v>
      </c>
      <c r="C401" s="322"/>
      <c r="D401" s="318">
        <v>914</v>
      </c>
      <c r="E401" s="318"/>
      <c r="F401" s="318">
        <v>983</v>
      </c>
      <c r="G401" s="318"/>
      <c r="H401" s="318">
        <v>5878.2839999999997</v>
      </c>
    </row>
    <row r="402" spans="2:8" ht="15" customHeight="1" outlineLevel="1" x14ac:dyDescent="0.2">
      <c r="B402" s="322" t="s">
        <v>18</v>
      </c>
      <c r="C402" s="322"/>
      <c r="D402" s="327"/>
      <c r="E402" s="327"/>
      <c r="F402" s="327"/>
      <c r="G402" s="327"/>
      <c r="H402" s="327"/>
    </row>
    <row r="403" spans="2:8" ht="15" customHeight="1" outlineLevel="1" x14ac:dyDescent="0.2">
      <c r="B403" s="111">
        <v>2020</v>
      </c>
      <c r="C403" s="322"/>
      <c r="D403" s="328">
        <v>13</v>
      </c>
      <c r="E403" s="327"/>
      <c r="F403" s="328">
        <v>35</v>
      </c>
      <c r="G403" s="327"/>
      <c r="H403" s="328">
        <v>5472.4780000000001</v>
      </c>
    </row>
    <row r="404" spans="2:8" ht="15" customHeight="1" outlineLevel="1" x14ac:dyDescent="0.2">
      <c r="B404" s="111">
        <v>2019</v>
      </c>
      <c r="C404" s="322"/>
      <c r="D404" s="318">
        <v>12</v>
      </c>
      <c r="E404" s="318"/>
      <c r="F404" s="318">
        <v>32</v>
      </c>
      <c r="G404" s="318"/>
      <c r="H404" s="318">
        <v>5923.3389999999999</v>
      </c>
    </row>
    <row r="405" spans="2:8" ht="15" customHeight="1" outlineLevel="1" x14ac:dyDescent="0.2">
      <c r="B405" s="111">
        <v>2018</v>
      </c>
      <c r="C405" s="322"/>
      <c r="D405" s="318">
        <v>13</v>
      </c>
      <c r="E405" s="318"/>
      <c r="F405" s="318">
        <v>35</v>
      </c>
      <c r="G405" s="318"/>
      <c r="H405" s="318">
        <v>3989.1410000000001</v>
      </c>
    </row>
    <row r="406" spans="2:8" ht="15" customHeight="1" outlineLevel="1" x14ac:dyDescent="0.2">
      <c r="B406" s="111">
        <v>2017</v>
      </c>
      <c r="C406" s="322"/>
      <c r="D406" s="318">
        <v>13</v>
      </c>
      <c r="E406" s="318"/>
      <c r="F406" s="318">
        <v>36</v>
      </c>
      <c r="G406" s="318"/>
      <c r="H406" s="318">
        <v>3286.2750000000001</v>
      </c>
    </row>
    <row r="407" spans="2:8" ht="15" customHeight="1" outlineLevel="1" x14ac:dyDescent="0.2">
      <c r="B407" s="111">
        <v>2016</v>
      </c>
      <c r="C407" s="322"/>
      <c r="D407" s="318">
        <v>12</v>
      </c>
      <c r="E407" s="318"/>
      <c r="F407" s="318">
        <v>31</v>
      </c>
      <c r="G407" s="318"/>
      <c r="H407" s="318">
        <v>3429.92</v>
      </c>
    </row>
    <row r="408" spans="2:8" ht="15" customHeight="1" outlineLevel="1" x14ac:dyDescent="0.2">
      <c r="B408" s="111">
        <v>2015</v>
      </c>
      <c r="C408" s="322"/>
      <c r="D408" s="318">
        <v>12</v>
      </c>
      <c r="E408" s="318"/>
      <c r="F408" s="318">
        <v>32</v>
      </c>
      <c r="G408" s="318"/>
      <c r="H408" s="318">
        <v>1798.684</v>
      </c>
    </row>
    <row r="409" spans="2:8" ht="15" customHeight="1" outlineLevel="1" x14ac:dyDescent="0.2">
      <c r="B409" s="322" t="s">
        <v>19</v>
      </c>
      <c r="C409" s="322"/>
      <c r="D409" s="327"/>
      <c r="E409" s="327"/>
      <c r="F409" s="327"/>
      <c r="G409" s="327"/>
      <c r="H409" s="327"/>
    </row>
    <row r="410" spans="2:8" ht="15" customHeight="1" outlineLevel="1" x14ac:dyDescent="0.2">
      <c r="B410" s="111">
        <v>2020</v>
      </c>
      <c r="C410" s="322"/>
      <c r="D410" s="328">
        <v>341</v>
      </c>
      <c r="E410" s="327"/>
      <c r="F410" s="328">
        <v>1649</v>
      </c>
      <c r="G410" s="327"/>
      <c r="H410" s="328">
        <v>153101.226</v>
      </c>
    </row>
    <row r="411" spans="2:8" ht="15" customHeight="1" outlineLevel="1" x14ac:dyDescent="0.2">
      <c r="B411" s="111">
        <v>2019</v>
      </c>
      <c r="C411" s="322"/>
      <c r="D411" s="318">
        <v>345</v>
      </c>
      <c r="E411" s="318"/>
      <c r="F411" s="318">
        <v>1691</v>
      </c>
      <c r="G411" s="318"/>
      <c r="H411" s="318">
        <v>190501.614</v>
      </c>
    </row>
    <row r="412" spans="2:8" ht="15" customHeight="1" outlineLevel="1" x14ac:dyDescent="0.2">
      <c r="B412" s="111">
        <v>2018</v>
      </c>
      <c r="C412" s="322"/>
      <c r="D412" s="318">
        <v>355</v>
      </c>
      <c r="E412" s="318"/>
      <c r="F412" s="318">
        <v>1522</v>
      </c>
      <c r="G412" s="318"/>
      <c r="H412" s="318">
        <v>123370.886</v>
      </c>
    </row>
    <row r="413" spans="2:8" ht="15" customHeight="1" outlineLevel="1" x14ac:dyDescent="0.2">
      <c r="B413" s="111">
        <v>2017</v>
      </c>
      <c r="C413" s="322"/>
      <c r="D413" s="318">
        <v>334</v>
      </c>
      <c r="E413" s="318"/>
      <c r="F413" s="318">
        <v>1518</v>
      </c>
      <c r="G413" s="318"/>
      <c r="H413" s="318">
        <v>94298.432000000001</v>
      </c>
    </row>
    <row r="414" spans="2:8" ht="15" customHeight="1" outlineLevel="1" x14ac:dyDescent="0.2">
      <c r="B414" s="111">
        <v>2016</v>
      </c>
      <c r="C414" s="322"/>
      <c r="D414" s="318">
        <v>332</v>
      </c>
      <c r="E414" s="318"/>
      <c r="F414" s="318">
        <v>1470</v>
      </c>
      <c r="G414" s="318"/>
      <c r="H414" s="318">
        <v>85491.016000000003</v>
      </c>
    </row>
    <row r="415" spans="2:8" ht="15" customHeight="1" outlineLevel="1" x14ac:dyDescent="0.2">
      <c r="B415" s="111">
        <v>2015</v>
      </c>
      <c r="C415" s="322"/>
      <c r="D415" s="318">
        <v>338</v>
      </c>
      <c r="E415" s="318"/>
      <c r="F415" s="318">
        <v>1514</v>
      </c>
      <c r="G415" s="318"/>
      <c r="H415" s="318">
        <v>90735.23</v>
      </c>
    </row>
    <row r="416" spans="2:8" ht="15" customHeight="1" outlineLevel="1" x14ac:dyDescent="0.2">
      <c r="B416" s="322" t="s">
        <v>20</v>
      </c>
      <c r="C416" s="322"/>
      <c r="D416" s="327"/>
      <c r="E416" s="327"/>
      <c r="F416" s="327"/>
      <c r="G416" s="327"/>
      <c r="H416" s="327"/>
    </row>
    <row r="417" spans="2:8" ht="15" customHeight="1" outlineLevel="1" x14ac:dyDescent="0.2">
      <c r="B417" s="111">
        <v>2020</v>
      </c>
      <c r="C417" s="322"/>
      <c r="D417" s="328">
        <v>38</v>
      </c>
      <c r="E417" s="327"/>
      <c r="F417" s="328">
        <v>656</v>
      </c>
      <c r="G417" s="327"/>
      <c r="H417" s="328">
        <v>157488.579</v>
      </c>
    </row>
    <row r="418" spans="2:8" ht="15" customHeight="1" outlineLevel="1" x14ac:dyDescent="0.2">
      <c r="B418" s="111">
        <v>2019</v>
      </c>
      <c r="C418" s="322"/>
      <c r="D418" s="318">
        <v>37</v>
      </c>
      <c r="E418" s="318"/>
      <c r="F418" s="318">
        <v>666</v>
      </c>
      <c r="G418" s="318"/>
      <c r="H418" s="318">
        <v>175851.769</v>
      </c>
    </row>
    <row r="419" spans="2:8" ht="15" customHeight="1" outlineLevel="1" x14ac:dyDescent="0.2">
      <c r="B419" s="111">
        <v>2018</v>
      </c>
      <c r="C419" s="322"/>
      <c r="D419" s="318">
        <v>38</v>
      </c>
      <c r="E419" s="318"/>
      <c r="F419" s="318">
        <v>691</v>
      </c>
      <c r="G419" s="318"/>
      <c r="H419" s="318">
        <v>158004.54300000001</v>
      </c>
    </row>
    <row r="420" spans="2:8" ht="15" customHeight="1" outlineLevel="1" x14ac:dyDescent="0.2">
      <c r="B420" s="111">
        <v>2017</v>
      </c>
      <c r="C420" s="322"/>
      <c r="D420" s="318">
        <v>34</v>
      </c>
      <c r="E420" s="318"/>
      <c r="F420" s="318">
        <v>709</v>
      </c>
      <c r="G420" s="318"/>
      <c r="H420" s="318">
        <v>156618.60399999999</v>
      </c>
    </row>
    <row r="421" spans="2:8" ht="15" customHeight="1" outlineLevel="1" x14ac:dyDescent="0.2">
      <c r="B421" s="111">
        <v>2016</v>
      </c>
      <c r="C421" s="322"/>
      <c r="D421" s="318">
        <v>34</v>
      </c>
      <c r="E421" s="318"/>
      <c r="F421" s="318">
        <v>732</v>
      </c>
      <c r="G421" s="318"/>
      <c r="H421" s="318">
        <v>139336.008</v>
      </c>
    </row>
    <row r="422" spans="2:8" ht="15" customHeight="1" outlineLevel="1" x14ac:dyDescent="0.2">
      <c r="B422" s="111">
        <v>2015</v>
      </c>
      <c r="C422" s="322"/>
      <c r="D422" s="318">
        <v>13</v>
      </c>
      <c r="E422" s="318"/>
      <c r="F422" s="318">
        <v>733</v>
      </c>
      <c r="G422" s="318"/>
      <c r="H422" s="318">
        <v>152884.489</v>
      </c>
    </row>
    <row r="423" spans="2:8" ht="15" customHeight="1" outlineLevel="1" x14ac:dyDescent="0.2">
      <c r="B423" s="322" t="s">
        <v>21</v>
      </c>
      <c r="C423" s="322"/>
      <c r="D423" s="327"/>
      <c r="E423" s="327"/>
      <c r="F423" s="327"/>
      <c r="G423" s="327"/>
      <c r="H423" s="327"/>
    </row>
    <row r="424" spans="2:8" ht="15" customHeight="1" outlineLevel="1" x14ac:dyDescent="0.2">
      <c r="B424" s="111">
        <v>2020</v>
      </c>
      <c r="C424" s="322"/>
      <c r="D424" s="328">
        <v>31</v>
      </c>
      <c r="E424" s="327"/>
      <c r="F424" s="328">
        <v>321</v>
      </c>
      <c r="G424" s="327"/>
      <c r="H424" s="328">
        <v>10842.268</v>
      </c>
    </row>
    <row r="425" spans="2:8" ht="15" customHeight="1" outlineLevel="1" x14ac:dyDescent="0.2">
      <c r="B425" s="111">
        <v>2019</v>
      </c>
      <c r="C425" s="322"/>
      <c r="D425" s="318">
        <v>31</v>
      </c>
      <c r="E425" s="318"/>
      <c r="F425" s="318">
        <v>282</v>
      </c>
      <c r="G425" s="318"/>
      <c r="H425" s="318">
        <v>10402.493</v>
      </c>
    </row>
    <row r="426" spans="2:8" ht="15" customHeight="1" outlineLevel="1" x14ac:dyDescent="0.2">
      <c r="B426" s="111">
        <v>2018</v>
      </c>
      <c r="C426" s="322"/>
      <c r="D426" s="318">
        <v>28</v>
      </c>
      <c r="E426" s="318"/>
      <c r="F426" s="318">
        <v>240</v>
      </c>
      <c r="G426" s="318"/>
      <c r="H426" s="318">
        <v>11133.303</v>
      </c>
    </row>
    <row r="427" spans="2:8" ht="15" customHeight="1" outlineLevel="1" x14ac:dyDescent="0.2">
      <c r="B427" s="111">
        <v>2017</v>
      </c>
      <c r="C427" s="322"/>
      <c r="D427" s="318">
        <v>28</v>
      </c>
      <c r="E427" s="318"/>
      <c r="F427" s="318">
        <v>235</v>
      </c>
      <c r="G427" s="318"/>
      <c r="H427" s="318">
        <v>11978.544</v>
      </c>
    </row>
    <row r="428" spans="2:8" ht="15" customHeight="1" outlineLevel="1" x14ac:dyDescent="0.2">
      <c r="B428" s="111">
        <v>2016</v>
      </c>
      <c r="C428" s="322"/>
      <c r="D428" s="318">
        <v>28</v>
      </c>
      <c r="E428" s="318"/>
      <c r="F428" s="318">
        <v>238</v>
      </c>
      <c r="G428" s="318"/>
      <c r="H428" s="318">
        <v>10626.021000000001</v>
      </c>
    </row>
    <row r="429" spans="2:8" ht="15" customHeight="1" outlineLevel="1" x14ac:dyDescent="0.2">
      <c r="B429" s="111">
        <v>2015</v>
      </c>
      <c r="C429" s="322"/>
      <c r="D429" s="318">
        <v>15</v>
      </c>
      <c r="E429" s="318"/>
      <c r="F429" s="318">
        <v>452</v>
      </c>
      <c r="G429" s="318"/>
      <c r="H429" s="318">
        <v>21294.064999999999</v>
      </c>
    </row>
    <row r="430" spans="2:8" ht="15" customHeight="1" outlineLevel="1" x14ac:dyDescent="0.2">
      <c r="B430" s="322" t="s">
        <v>22</v>
      </c>
      <c r="C430" s="322"/>
      <c r="D430" s="327"/>
      <c r="E430" s="327"/>
      <c r="F430" s="327"/>
      <c r="G430" s="327"/>
      <c r="H430" s="327"/>
    </row>
    <row r="431" spans="2:8" ht="15" customHeight="1" outlineLevel="1" x14ac:dyDescent="0.2">
      <c r="B431" s="111">
        <v>2020</v>
      </c>
      <c r="C431" s="322"/>
      <c r="D431" s="328">
        <v>599</v>
      </c>
      <c r="E431" s="327"/>
      <c r="F431" s="328">
        <v>4464</v>
      </c>
      <c r="G431" s="327"/>
      <c r="H431" s="328">
        <v>314511.97399999999</v>
      </c>
    </row>
    <row r="432" spans="2:8" ht="15" customHeight="1" outlineLevel="1" x14ac:dyDescent="0.2">
      <c r="B432" s="111">
        <v>2019</v>
      </c>
      <c r="C432" s="322"/>
      <c r="D432" s="318">
        <v>582</v>
      </c>
      <c r="E432" s="318"/>
      <c r="F432" s="318">
        <v>4836</v>
      </c>
      <c r="G432" s="318"/>
      <c r="H432" s="318">
        <v>378057.609</v>
      </c>
    </row>
    <row r="433" spans="2:8" ht="15" customHeight="1" outlineLevel="1" x14ac:dyDescent="0.2">
      <c r="B433" s="111">
        <v>2018</v>
      </c>
      <c r="C433" s="322"/>
      <c r="D433" s="318">
        <v>545</v>
      </c>
      <c r="E433" s="318"/>
      <c r="F433" s="318">
        <v>3941</v>
      </c>
      <c r="G433" s="318"/>
      <c r="H433" s="318">
        <v>234228.87299999999</v>
      </c>
    </row>
    <row r="434" spans="2:8" ht="15" customHeight="1" outlineLevel="1" x14ac:dyDescent="0.2">
      <c r="B434" s="111">
        <v>2017</v>
      </c>
      <c r="C434" s="322"/>
      <c r="D434" s="318">
        <v>525</v>
      </c>
      <c r="E434" s="318"/>
      <c r="F434" s="318">
        <v>3123</v>
      </c>
      <c r="G434" s="318"/>
      <c r="H434" s="318">
        <v>192005.17499999999</v>
      </c>
    </row>
    <row r="435" spans="2:8" ht="15" customHeight="1" outlineLevel="1" x14ac:dyDescent="0.2">
      <c r="B435" s="111">
        <v>2016</v>
      </c>
      <c r="C435" s="322"/>
      <c r="D435" s="318">
        <v>495</v>
      </c>
      <c r="E435" s="318"/>
      <c r="F435" s="318">
        <v>3439</v>
      </c>
      <c r="G435" s="318"/>
      <c r="H435" s="318">
        <v>226831.56899999999</v>
      </c>
    </row>
    <row r="436" spans="2:8" ht="15" customHeight="1" outlineLevel="1" x14ac:dyDescent="0.2">
      <c r="B436" s="111">
        <v>2015</v>
      </c>
      <c r="C436" s="322"/>
      <c r="D436" s="318">
        <v>512</v>
      </c>
      <c r="E436" s="318"/>
      <c r="F436" s="318">
        <v>2829</v>
      </c>
      <c r="G436" s="318"/>
      <c r="H436" s="318">
        <v>180987.288</v>
      </c>
    </row>
    <row r="437" spans="2:8" ht="15" customHeight="1" outlineLevel="1" x14ac:dyDescent="0.2">
      <c r="B437" s="322" t="s">
        <v>23</v>
      </c>
      <c r="C437" s="322"/>
      <c r="D437" s="327"/>
      <c r="E437" s="327"/>
      <c r="F437" s="327"/>
      <c r="G437" s="327"/>
      <c r="H437" s="327"/>
    </row>
    <row r="438" spans="2:8" ht="15" customHeight="1" outlineLevel="1" x14ac:dyDescent="0.2">
      <c r="B438" s="111">
        <v>2020</v>
      </c>
      <c r="C438" s="322"/>
      <c r="D438" s="328">
        <v>2384</v>
      </c>
      <c r="E438" s="327"/>
      <c r="F438" s="328">
        <v>9846</v>
      </c>
      <c r="G438" s="327"/>
      <c r="H438" s="328">
        <v>1576892.7009999999</v>
      </c>
    </row>
    <row r="439" spans="2:8" ht="15" customHeight="1" outlineLevel="1" x14ac:dyDescent="0.2">
      <c r="B439" s="111">
        <v>2019</v>
      </c>
      <c r="C439" s="322"/>
      <c r="D439" s="318">
        <v>2391</v>
      </c>
      <c r="E439" s="318"/>
      <c r="F439" s="318">
        <v>10012</v>
      </c>
      <c r="G439" s="318"/>
      <c r="H439" s="318">
        <v>1530258.801</v>
      </c>
    </row>
    <row r="440" spans="2:8" ht="15" customHeight="1" outlineLevel="1" x14ac:dyDescent="0.2">
      <c r="B440" s="111">
        <v>2018</v>
      </c>
      <c r="C440" s="322"/>
      <c r="D440" s="318">
        <v>2378</v>
      </c>
      <c r="E440" s="318"/>
      <c r="F440" s="318">
        <v>9749</v>
      </c>
      <c r="G440" s="318"/>
      <c r="H440" s="318">
        <v>1480441.6070000001</v>
      </c>
    </row>
    <row r="441" spans="2:8" ht="15" customHeight="1" outlineLevel="1" x14ac:dyDescent="0.2">
      <c r="B441" s="111">
        <v>2017</v>
      </c>
      <c r="C441" s="322"/>
      <c r="D441" s="318">
        <v>2403</v>
      </c>
      <c r="E441" s="318"/>
      <c r="F441" s="318">
        <v>9641</v>
      </c>
      <c r="G441" s="318"/>
      <c r="H441" s="318">
        <v>1378298.2609999999</v>
      </c>
    </row>
    <row r="442" spans="2:8" ht="15" customHeight="1" outlineLevel="1" x14ac:dyDescent="0.2">
      <c r="B442" s="111">
        <v>2016</v>
      </c>
      <c r="C442" s="322"/>
      <c r="D442" s="318">
        <v>2374</v>
      </c>
      <c r="E442" s="318"/>
      <c r="F442" s="318">
        <v>9247</v>
      </c>
      <c r="G442" s="318"/>
      <c r="H442" s="318">
        <v>1231718.0249999999</v>
      </c>
    </row>
    <row r="443" spans="2:8" ht="15" customHeight="1" outlineLevel="1" x14ac:dyDescent="0.2">
      <c r="B443" s="111">
        <v>2015</v>
      </c>
      <c r="C443" s="322"/>
      <c r="D443" s="318">
        <v>2396</v>
      </c>
      <c r="E443" s="318"/>
      <c r="F443" s="318">
        <v>9110</v>
      </c>
      <c r="G443" s="318"/>
      <c r="H443" s="318">
        <v>1183666.486</v>
      </c>
    </row>
    <row r="444" spans="2:8" ht="15" customHeight="1" outlineLevel="1" x14ac:dyDescent="0.2">
      <c r="B444" s="322" t="s">
        <v>24</v>
      </c>
      <c r="C444" s="322"/>
      <c r="D444" s="327"/>
      <c r="E444" s="327"/>
      <c r="F444" s="327"/>
      <c r="G444" s="327"/>
      <c r="H444" s="327"/>
    </row>
    <row r="445" spans="2:8" ht="15" customHeight="1" outlineLevel="1" x14ac:dyDescent="0.2">
      <c r="B445" s="111">
        <v>2020</v>
      </c>
      <c r="C445" s="322"/>
      <c r="D445" s="328">
        <v>467</v>
      </c>
      <c r="E445" s="327"/>
      <c r="F445" s="328">
        <v>3910</v>
      </c>
      <c r="G445" s="327"/>
      <c r="H445" s="328">
        <v>228701.557</v>
      </c>
    </row>
    <row r="446" spans="2:8" ht="15" customHeight="1" outlineLevel="1" x14ac:dyDescent="0.2">
      <c r="B446" s="111">
        <v>2019</v>
      </c>
      <c r="C446" s="322"/>
      <c r="D446" s="318">
        <v>435</v>
      </c>
      <c r="E446" s="318"/>
      <c r="F446" s="318">
        <v>2535</v>
      </c>
      <c r="G446" s="318"/>
      <c r="H446" s="318">
        <v>276597.63500000001</v>
      </c>
    </row>
    <row r="447" spans="2:8" ht="15" customHeight="1" outlineLevel="1" x14ac:dyDescent="0.2">
      <c r="B447" s="111">
        <v>2018</v>
      </c>
      <c r="C447" s="322"/>
      <c r="D447" s="318">
        <v>427</v>
      </c>
      <c r="E447" s="318"/>
      <c r="F447" s="318">
        <v>2265</v>
      </c>
      <c r="G447" s="318"/>
      <c r="H447" s="318">
        <v>275162.16399999999</v>
      </c>
    </row>
    <row r="448" spans="2:8" ht="15" customHeight="1" outlineLevel="1" x14ac:dyDescent="0.2">
      <c r="B448" s="111">
        <v>2017</v>
      </c>
      <c r="C448" s="322"/>
      <c r="D448" s="318">
        <v>415</v>
      </c>
      <c r="E448" s="318"/>
      <c r="F448" s="318">
        <v>2270</v>
      </c>
      <c r="G448" s="318"/>
      <c r="H448" s="318">
        <v>262580.73</v>
      </c>
    </row>
    <row r="449" spans="2:8" ht="15" customHeight="1" outlineLevel="1" x14ac:dyDescent="0.2">
      <c r="B449" s="111">
        <v>2016</v>
      </c>
      <c r="C449" s="322"/>
      <c r="D449" s="318">
        <v>427</v>
      </c>
      <c r="E449" s="318"/>
      <c r="F449" s="318">
        <v>2353</v>
      </c>
      <c r="G449" s="318"/>
      <c r="H449" s="318">
        <v>252951.00099999999</v>
      </c>
    </row>
    <row r="450" spans="2:8" ht="15" customHeight="1" outlineLevel="1" x14ac:dyDescent="0.2">
      <c r="B450" s="111">
        <v>2015</v>
      </c>
      <c r="C450" s="322"/>
      <c r="D450" s="318">
        <v>426</v>
      </c>
      <c r="E450" s="318"/>
      <c r="F450" s="318">
        <v>2256</v>
      </c>
      <c r="G450" s="318"/>
      <c r="H450" s="318">
        <v>221991.74</v>
      </c>
    </row>
    <row r="451" spans="2:8" ht="15" customHeight="1" outlineLevel="1" x14ac:dyDescent="0.2">
      <c r="B451" s="322" t="s">
        <v>25</v>
      </c>
      <c r="C451" s="322"/>
      <c r="D451" s="327"/>
      <c r="E451" s="327"/>
      <c r="F451" s="327"/>
      <c r="G451" s="327"/>
      <c r="H451" s="327"/>
    </row>
    <row r="452" spans="2:8" ht="15" customHeight="1" outlineLevel="1" x14ac:dyDescent="0.2">
      <c r="B452" s="111">
        <v>2020</v>
      </c>
      <c r="C452" s="322"/>
      <c r="D452" s="328">
        <v>2083</v>
      </c>
      <c r="E452" s="327"/>
      <c r="F452" s="328">
        <v>9676</v>
      </c>
      <c r="G452" s="327"/>
      <c r="H452" s="328">
        <v>233701.38099999999</v>
      </c>
    </row>
    <row r="453" spans="2:8" ht="15" customHeight="1" outlineLevel="1" x14ac:dyDescent="0.2">
      <c r="B453" s="111">
        <v>2019</v>
      </c>
      <c r="C453" s="322"/>
      <c r="D453" s="318">
        <v>2135</v>
      </c>
      <c r="E453" s="318"/>
      <c r="F453" s="318">
        <v>10780</v>
      </c>
      <c r="G453" s="318"/>
      <c r="H453" s="318">
        <v>542153.83400000003</v>
      </c>
    </row>
    <row r="454" spans="2:8" ht="15" customHeight="1" outlineLevel="1" x14ac:dyDescent="0.2">
      <c r="B454" s="111">
        <v>2018</v>
      </c>
      <c r="C454" s="322"/>
      <c r="D454" s="318">
        <v>2061</v>
      </c>
      <c r="E454" s="318"/>
      <c r="F454" s="318">
        <v>10270</v>
      </c>
      <c r="G454" s="318"/>
      <c r="H454" s="318">
        <v>527256.429</v>
      </c>
    </row>
    <row r="455" spans="2:8" ht="15" customHeight="1" outlineLevel="1" x14ac:dyDescent="0.2">
      <c r="B455" s="111">
        <v>2017</v>
      </c>
      <c r="C455" s="322"/>
      <c r="D455" s="318">
        <v>1725</v>
      </c>
      <c r="E455" s="318"/>
      <c r="F455" s="318">
        <v>9803</v>
      </c>
      <c r="G455" s="318"/>
      <c r="H455" s="318">
        <v>512562.38</v>
      </c>
    </row>
    <row r="456" spans="2:8" ht="15" customHeight="1" outlineLevel="1" x14ac:dyDescent="0.2">
      <c r="B456" s="111">
        <v>2016</v>
      </c>
      <c r="C456" s="322"/>
      <c r="D456" s="318">
        <v>1498</v>
      </c>
      <c r="E456" s="318"/>
      <c r="F456" s="318">
        <v>9116</v>
      </c>
      <c r="G456" s="318"/>
      <c r="H456" s="318">
        <v>462077.14899999998</v>
      </c>
    </row>
    <row r="457" spans="2:8" ht="15" customHeight="1" outlineLevel="1" x14ac:dyDescent="0.2">
      <c r="B457" s="111">
        <v>2015</v>
      </c>
      <c r="C457" s="322"/>
      <c r="D457" s="318">
        <v>1345</v>
      </c>
      <c r="E457" s="318"/>
      <c r="F457" s="318">
        <v>8353</v>
      </c>
      <c r="G457" s="318"/>
      <c r="H457" s="318">
        <v>403917.74099999998</v>
      </c>
    </row>
    <row r="458" spans="2:8" ht="15" customHeight="1" outlineLevel="1" x14ac:dyDescent="0.2">
      <c r="B458" s="322" t="s">
        <v>26</v>
      </c>
      <c r="C458" s="322"/>
      <c r="D458" s="327"/>
      <c r="E458" s="327"/>
      <c r="F458" s="327"/>
      <c r="G458" s="327"/>
      <c r="H458" s="327"/>
    </row>
    <row r="459" spans="2:8" ht="15" customHeight="1" outlineLevel="1" x14ac:dyDescent="0.2">
      <c r="B459" s="111">
        <v>2020</v>
      </c>
      <c r="C459" s="322"/>
      <c r="D459" s="328">
        <v>326</v>
      </c>
      <c r="E459" s="327"/>
      <c r="F459" s="328">
        <v>1291</v>
      </c>
      <c r="G459" s="327"/>
      <c r="H459" s="328">
        <v>175939.34899999999</v>
      </c>
    </row>
    <row r="460" spans="2:8" ht="15" customHeight="1" outlineLevel="1" x14ac:dyDescent="0.2">
      <c r="B460" s="111">
        <v>2019</v>
      </c>
      <c r="C460" s="322"/>
      <c r="D460" s="318">
        <v>309</v>
      </c>
      <c r="E460" s="318"/>
      <c r="F460" s="318">
        <v>1240</v>
      </c>
      <c r="G460" s="318"/>
      <c r="H460" s="318">
        <v>166056.72</v>
      </c>
    </row>
    <row r="461" spans="2:8" ht="15" customHeight="1" outlineLevel="1" x14ac:dyDescent="0.2">
      <c r="B461" s="111">
        <v>2018</v>
      </c>
      <c r="C461" s="322"/>
      <c r="D461" s="318">
        <v>282</v>
      </c>
      <c r="E461" s="318"/>
      <c r="F461" s="318">
        <v>1069</v>
      </c>
      <c r="G461" s="318"/>
      <c r="H461" s="318">
        <v>119718.189</v>
      </c>
    </row>
    <row r="462" spans="2:8" ht="15" customHeight="1" outlineLevel="1" x14ac:dyDescent="0.2">
      <c r="B462" s="111">
        <v>2017</v>
      </c>
      <c r="C462" s="322"/>
      <c r="D462" s="318">
        <v>268</v>
      </c>
      <c r="E462" s="318"/>
      <c r="F462" s="318">
        <v>929</v>
      </c>
      <c r="G462" s="318"/>
      <c r="H462" s="318">
        <v>117864.583</v>
      </c>
    </row>
    <row r="463" spans="2:8" ht="15" customHeight="1" outlineLevel="1" x14ac:dyDescent="0.2">
      <c r="B463" s="111">
        <v>2016</v>
      </c>
      <c r="C463" s="322"/>
      <c r="D463" s="318">
        <v>231</v>
      </c>
      <c r="E463" s="318"/>
      <c r="F463" s="318">
        <v>766</v>
      </c>
      <c r="G463" s="318"/>
      <c r="H463" s="318">
        <v>94084.934999999998</v>
      </c>
    </row>
    <row r="464" spans="2:8" ht="15" customHeight="1" outlineLevel="1" x14ac:dyDescent="0.2">
      <c r="B464" s="111">
        <v>2015</v>
      </c>
      <c r="C464" s="322"/>
      <c r="D464" s="318">
        <v>214</v>
      </c>
      <c r="E464" s="318"/>
      <c r="F464" s="318">
        <v>714</v>
      </c>
      <c r="G464" s="318"/>
      <c r="H464" s="318">
        <v>95736.813999999998</v>
      </c>
    </row>
    <row r="465" spans="2:8" ht="15" customHeight="1" outlineLevel="1" x14ac:dyDescent="0.2">
      <c r="B465" s="322" t="s">
        <v>27</v>
      </c>
      <c r="C465" s="322"/>
      <c r="D465" s="327"/>
      <c r="E465" s="327"/>
      <c r="F465" s="327"/>
      <c r="G465" s="327"/>
      <c r="H465" s="327"/>
    </row>
    <row r="466" spans="2:8" ht="15" customHeight="1" outlineLevel="1" x14ac:dyDescent="0.2">
      <c r="B466" s="111">
        <v>2020</v>
      </c>
      <c r="C466" s="322"/>
      <c r="D466" s="328">
        <v>784</v>
      </c>
      <c r="E466" s="327"/>
      <c r="F466" s="328">
        <v>1425</v>
      </c>
      <c r="G466" s="327"/>
      <c r="H466" s="328">
        <v>106839.27800000001</v>
      </c>
    </row>
    <row r="467" spans="2:8" ht="15" customHeight="1" outlineLevel="1" x14ac:dyDescent="0.2">
      <c r="B467" s="111">
        <v>2019</v>
      </c>
      <c r="C467" s="322"/>
      <c r="D467" s="318">
        <v>764</v>
      </c>
      <c r="E467" s="318"/>
      <c r="F467" s="318">
        <v>1442</v>
      </c>
      <c r="G467" s="318"/>
      <c r="H467" s="318">
        <v>111252.41800000001</v>
      </c>
    </row>
    <row r="468" spans="2:8" ht="15" customHeight="1" outlineLevel="1" x14ac:dyDescent="0.2">
      <c r="B468" s="111">
        <v>2018</v>
      </c>
      <c r="C468" s="322"/>
      <c r="D468" s="318">
        <v>691</v>
      </c>
      <c r="E468" s="318"/>
      <c r="F468" s="318">
        <v>1307</v>
      </c>
      <c r="G468" s="318"/>
      <c r="H468" s="318">
        <v>113986.152</v>
      </c>
    </row>
    <row r="469" spans="2:8" ht="15" customHeight="1" outlineLevel="1" x14ac:dyDescent="0.2">
      <c r="B469" s="111">
        <v>2017</v>
      </c>
      <c r="C469" s="322"/>
      <c r="D469" s="318">
        <v>632</v>
      </c>
      <c r="E469" s="318"/>
      <c r="F469" s="318">
        <v>1197</v>
      </c>
      <c r="G469" s="318"/>
      <c r="H469" s="318">
        <v>105350.033</v>
      </c>
    </row>
    <row r="470" spans="2:8" ht="15" customHeight="1" outlineLevel="1" x14ac:dyDescent="0.2">
      <c r="B470" s="111">
        <v>2016</v>
      </c>
      <c r="C470" s="322"/>
      <c r="D470" s="318">
        <v>568</v>
      </c>
      <c r="E470" s="318"/>
      <c r="F470" s="318">
        <v>1066</v>
      </c>
      <c r="G470" s="318"/>
      <c r="H470" s="318">
        <v>85912.372000000003</v>
      </c>
    </row>
    <row r="471" spans="2:8" ht="15" customHeight="1" outlineLevel="1" x14ac:dyDescent="0.2">
      <c r="B471" s="111">
        <v>2015</v>
      </c>
      <c r="C471" s="322"/>
      <c r="D471" s="318">
        <v>521</v>
      </c>
      <c r="E471" s="318"/>
      <c r="F471" s="318">
        <v>971</v>
      </c>
      <c r="G471" s="318"/>
      <c r="H471" s="318">
        <v>90663.22</v>
      </c>
    </row>
    <row r="472" spans="2:8" ht="15" customHeight="1" outlineLevel="1" x14ac:dyDescent="0.2">
      <c r="B472" s="322" t="s">
        <v>28</v>
      </c>
      <c r="C472" s="322"/>
      <c r="D472" s="327"/>
      <c r="E472" s="327"/>
      <c r="F472" s="327"/>
      <c r="G472" s="327"/>
      <c r="H472" s="327"/>
    </row>
    <row r="473" spans="2:8" ht="15" customHeight="1" outlineLevel="1" x14ac:dyDescent="0.2">
      <c r="B473" s="111">
        <v>2020</v>
      </c>
      <c r="C473" s="322"/>
      <c r="D473" s="328">
        <v>1781</v>
      </c>
      <c r="E473" s="327"/>
      <c r="F473" s="328">
        <v>3604</v>
      </c>
      <c r="G473" s="327"/>
      <c r="H473" s="328">
        <v>179106.734</v>
      </c>
    </row>
    <row r="474" spans="2:8" ht="15" customHeight="1" outlineLevel="1" x14ac:dyDescent="0.2">
      <c r="B474" s="111">
        <v>2019</v>
      </c>
      <c r="C474" s="322"/>
      <c r="D474" s="318">
        <v>1698</v>
      </c>
      <c r="E474" s="318"/>
      <c r="F474" s="318">
        <v>3499</v>
      </c>
      <c r="G474" s="318"/>
      <c r="H474" s="318">
        <v>189834.83300000001</v>
      </c>
    </row>
    <row r="475" spans="2:8" ht="15" customHeight="1" outlineLevel="1" x14ac:dyDescent="0.2">
      <c r="B475" s="111">
        <v>2018</v>
      </c>
      <c r="C475" s="322"/>
      <c r="D475" s="318">
        <v>1628</v>
      </c>
      <c r="E475" s="318"/>
      <c r="F475" s="318">
        <v>3347</v>
      </c>
      <c r="G475" s="318"/>
      <c r="H475" s="318">
        <v>166964.924</v>
      </c>
    </row>
    <row r="476" spans="2:8" ht="15" customHeight="1" outlineLevel="1" x14ac:dyDescent="0.2">
      <c r="B476" s="111">
        <v>2017</v>
      </c>
      <c r="C476" s="322"/>
      <c r="D476" s="318">
        <v>1509</v>
      </c>
      <c r="E476" s="318"/>
      <c r="F476" s="318">
        <v>2976</v>
      </c>
      <c r="G476" s="318"/>
      <c r="H476" s="318">
        <v>124884.56600000001</v>
      </c>
    </row>
    <row r="477" spans="2:8" ht="15" customHeight="1" outlineLevel="1" x14ac:dyDescent="0.2">
      <c r="B477" s="111">
        <v>2016</v>
      </c>
      <c r="C477" s="322"/>
      <c r="D477" s="318">
        <v>1394</v>
      </c>
      <c r="E477" s="318"/>
      <c r="F477" s="318">
        <v>2645</v>
      </c>
      <c r="G477" s="318"/>
      <c r="H477" s="318">
        <v>105128.629</v>
      </c>
    </row>
    <row r="478" spans="2:8" ht="15" customHeight="1" outlineLevel="1" x14ac:dyDescent="0.2">
      <c r="B478" s="111">
        <v>2015</v>
      </c>
      <c r="C478" s="322"/>
      <c r="D478" s="318">
        <v>1360</v>
      </c>
      <c r="E478" s="318"/>
      <c r="F478" s="318">
        <v>2488</v>
      </c>
      <c r="G478" s="318"/>
      <c r="H478" s="318">
        <v>92713.735000000001</v>
      </c>
    </row>
    <row r="479" spans="2:8" ht="15" customHeight="1" outlineLevel="1" x14ac:dyDescent="0.2">
      <c r="B479" s="322" t="s">
        <v>29</v>
      </c>
      <c r="C479" s="322"/>
      <c r="D479" s="327"/>
      <c r="E479" s="327"/>
      <c r="F479" s="327"/>
      <c r="G479" s="327"/>
      <c r="H479" s="327"/>
    </row>
    <row r="480" spans="2:8" ht="15" customHeight="1" outlineLevel="1" x14ac:dyDescent="0.2">
      <c r="B480" s="111">
        <v>2020</v>
      </c>
      <c r="C480" s="322"/>
      <c r="D480" s="328">
        <v>2363</v>
      </c>
      <c r="E480" s="327"/>
      <c r="F480" s="328">
        <v>7071</v>
      </c>
      <c r="G480" s="327"/>
      <c r="H480" s="328">
        <v>161326.647</v>
      </c>
    </row>
    <row r="481" spans="2:8" ht="15" customHeight="1" outlineLevel="1" x14ac:dyDescent="0.2">
      <c r="B481" s="111">
        <v>2019</v>
      </c>
      <c r="C481" s="322"/>
      <c r="D481" s="318">
        <v>2534</v>
      </c>
      <c r="E481" s="318"/>
      <c r="F481" s="318">
        <v>7113</v>
      </c>
      <c r="G481" s="318"/>
      <c r="H481" s="318">
        <v>284791.30099999998</v>
      </c>
    </row>
    <row r="482" spans="2:8" ht="15" customHeight="1" outlineLevel="1" x14ac:dyDescent="0.2">
      <c r="B482" s="111">
        <v>2018</v>
      </c>
      <c r="C482" s="322"/>
      <c r="D482" s="318">
        <v>2542</v>
      </c>
      <c r="E482" s="318"/>
      <c r="F482" s="318">
        <v>6799</v>
      </c>
      <c r="G482" s="318"/>
      <c r="H482" s="318">
        <v>270539.78200000001</v>
      </c>
    </row>
    <row r="483" spans="2:8" ht="15" customHeight="1" outlineLevel="1" x14ac:dyDescent="0.2">
      <c r="B483" s="111">
        <v>2017</v>
      </c>
      <c r="C483" s="322"/>
      <c r="D483" s="318">
        <v>2458</v>
      </c>
      <c r="E483" s="318"/>
      <c r="F483" s="318">
        <v>7175</v>
      </c>
      <c r="G483" s="318"/>
      <c r="H483" s="318">
        <v>253299.88699999999</v>
      </c>
    </row>
    <row r="484" spans="2:8" ht="15" customHeight="1" outlineLevel="1" x14ac:dyDescent="0.2">
      <c r="B484" s="111">
        <v>2016</v>
      </c>
      <c r="C484" s="322"/>
      <c r="D484" s="318">
        <v>2323</v>
      </c>
      <c r="E484" s="318"/>
      <c r="F484" s="318">
        <v>6819</v>
      </c>
      <c r="G484" s="318"/>
      <c r="H484" s="318">
        <v>216531.383</v>
      </c>
    </row>
    <row r="485" spans="2:8" ht="15" customHeight="1" outlineLevel="1" x14ac:dyDescent="0.2">
      <c r="B485" s="111">
        <v>2015</v>
      </c>
      <c r="C485" s="322"/>
      <c r="D485" s="318">
        <v>2127</v>
      </c>
      <c r="E485" s="318"/>
      <c r="F485" s="318">
        <v>6650</v>
      </c>
      <c r="G485" s="318"/>
      <c r="H485" s="318">
        <v>203113.64600000001</v>
      </c>
    </row>
    <row r="486" spans="2:8" ht="15" customHeight="1" outlineLevel="1" x14ac:dyDescent="0.2">
      <c r="B486" s="322" t="s">
        <v>30</v>
      </c>
      <c r="C486" s="322"/>
      <c r="D486" s="327"/>
      <c r="E486" s="327"/>
      <c r="F486" s="327"/>
      <c r="G486" s="327"/>
      <c r="H486" s="327"/>
    </row>
    <row r="487" spans="2:8" ht="15" customHeight="1" outlineLevel="1" x14ac:dyDescent="0.2">
      <c r="B487" s="111">
        <v>2020</v>
      </c>
      <c r="C487" s="322"/>
      <c r="D487" s="328">
        <v>519</v>
      </c>
      <c r="E487" s="327"/>
      <c r="F487" s="328">
        <v>1144</v>
      </c>
      <c r="G487" s="327"/>
      <c r="H487" s="328">
        <v>12990.589</v>
      </c>
    </row>
    <row r="488" spans="2:8" ht="15" customHeight="1" outlineLevel="1" x14ac:dyDescent="0.2">
      <c r="B488" s="111">
        <v>2019</v>
      </c>
      <c r="C488" s="322"/>
      <c r="D488" s="318">
        <v>499</v>
      </c>
      <c r="E488" s="318"/>
      <c r="F488" s="318">
        <v>1134</v>
      </c>
      <c r="G488" s="318"/>
      <c r="H488" s="318">
        <v>11464.635</v>
      </c>
    </row>
    <row r="489" spans="2:8" ht="15" customHeight="1" outlineLevel="1" x14ac:dyDescent="0.2">
      <c r="B489" s="111">
        <v>2018</v>
      </c>
      <c r="C489" s="322"/>
      <c r="D489" s="318">
        <v>502</v>
      </c>
      <c r="E489" s="318"/>
      <c r="F489" s="318">
        <v>1190</v>
      </c>
      <c r="G489" s="318"/>
      <c r="H489" s="318">
        <v>12166.605</v>
      </c>
    </row>
    <row r="490" spans="2:8" ht="15" customHeight="1" outlineLevel="1" x14ac:dyDescent="0.2">
      <c r="B490" s="111">
        <v>2017</v>
      </c>
      <c r="C490" s="322"/>
      <c r="D490" s="318">
        <v>499</v>
      </c>
      <c r="E490" s="318"/>
      <c r="F490" s="318">
        <v>1185</v>
      </c>
      <c r="G490" s="318"/>
      <c r="H490" s="318">
        <v>11790.725</v>
      </c>
    </row>
    <row r="491" spans="2:8" ht="15" customHeight="1" outlineLevel="1" x14ac:dyDescent="0.2">
      <c r="B491" s="111">
        <v>2016</v>
      </c>
      <c r="C491" s="322"/>
      <c r="D491" s="318">
        <v>502</v>
      </c>
      <c r="E491" s="318"/>
      <c r="F491" s="318">
        <v>1179</v>
      </c>
      <c r="G491" s="318"/>
      <c r="H491" s="318">
        <v>12179.736999999999</v>
      </c>
    </row>
    <row r="492" spans="2:8" ht="15" customHeight="1" outlineLevel="1" x14ac:dyDescent="0.2">
      <c r="B492" s="111">
        <v>2015</v>
      </c>
      <c r="C492" s="322"/>
      <c r="D492" s="318">
        <v>556</v>
      </c>
      <c r="E492" s="318"/>
      <c r="F492" s="318">
        <v>1220</v>
      </c>
      <c r="G492" s="318"/>
      <c r="H492" s="318">
        <v>9747.5290000000005</v>
      </c>
    </row>
    <row r="493" spans="2:8" ht="15" customHeight="1" outlineLevel="1" x14ac:dyDescent="0.2">
      <c r="B493" s="322" t="s">
        <v>31</v>
      </c>
      <c r="C493" s="322"/>
      <c r="D493" s="327"/>
      <c r="E493" s="327"/>
      <c r="F493" s="327"/>
      <c r="G493" s="327"/>
      <c r="H493" s="327"/>
    </row>
    <row r="494" spans="2:8" ht="15" customHeight="1" outlineLevel="1" x14ac:dyDescent="0.2">
      <c r="B494" s="111">
        <v>2020</v>
      </c>
      <c r="C494" s="322"/>
      <c r="D494" s="328">
        <v>1404</v>
      </c>
      <c r="E494" s="327"/>
      <c r="F494" s="328">
        <v>2604</v>
      </c>
      <c r="G494" s="327"/>
      <c r="H494" s="328">
        <v>116324.327</v>
      </c>
    </row>
    <row r="495" spans="2:8" ht="15" customHeight="1" outlineLevel="1" x14ac:dyDescent="0.2">
      <c r="B495" s="111">
        <v>2019</v>
      </c>
      <c r="C495" s="322"/>
      <c r="D495" s="318">
        <v>1346</v>
      </c>
      <c r="E495" s="318"/>
      <c r="F495" s="318">
        <v>2433</v>
      </c>
      <c r="G495" s="318"/>
      <c r="H495" s="318">
        <v>119496.689</v>
      </c>
    </row>
    <row r="496" spans="2:8" ht="15" customHeight="1" outlineLevel="1" x14ac:dyDescent="0.2">
      <c r="B496" s="111">
        <v>2018</v>
      </c>
      <c r="C496" s="322"/>
      <c r="D496" s="318">
        <v>1262</v>
      </c>
      <c r="E496" s="318"/>
      <c r="F496" s="318">
        <v>2089</v>
      </c>
      <c r="G496" s="318"/>
      <c r="H496" s="318">
        <v>106994.789</v>
      </c>
    </row>
    <row r="497" spans="2:8" ht="15" customHeight="1" outlineLevel="1" x14ac:dyDescent="0.2">
      <c r="B497" s="111">
        <v>2017</v>
      </c>
      <c r="C497" s="322"/>
      <c r="D497" s="318">
        <v>1194</v>
      </c>
      <c r="E497" s="318"/>
      <c r="F497" s="318">
        <v>1909</v>
      </c>
      <c r="G497" s="318"/>
      <c r="H497" s="318">
        <v>99465.777000000002</v>
      </c>
    </row>
    <row r="498" spans="2:8" ht="15" customHeight="1" outlineLevel="1" x14ac:dyDescent="0.2">
      <c r="B498" s="111">
        <v>2016</v>
      </c>
      <c r="C498" s="322"/>
      <c r="D498" s="318">
        <v>1161</v>
      </c>
      <c r="E498" s="318"/>
      <c r="F498" s="318">
        <v>1822</v>
      </c>
      <c r="G498" s="318"/>
      <c r="H498" s="318">
        <v>88555.948999999993</v>
      </c>
    </row>
    <row r="499" spans="2:8" ht="15" customHeight="1" outlineLevel="1" x14ac:dyDescent="0.2">
      <c r="B499" s="111">
        <v>2015</v>
      </c>
      <c r="C499" s="322"/>
      <c r="D499" s="318">
        <v>1130</v>
      </c>
      <c r="E499" s="318"/>
      <c r="F499" s="318">
        <v>1728</v>
      </c>
      <c r="G499" s="318"/>
      <c r="H499" s="318">
        <v>78073.911999999997</v>
      </c>
    </row>
    <row r="500" spans="2:8" ht="15" customHeight="1" outlineLevel="1" x14ac:dyDescent="0.2">
      <c r="B500" s="322" t="s">
        <v>32</v>
      </c>
      <c r="C500" s="322"/>
      <c r="D500" s="327"/>
      <c r="E500" s="327"/>
      <c r="F500" s="327"/>
      <c r="G500" s="327"/>
      <c r="H500" s="327"/>
    </row>
    <row r="501" spans="2:8" ht="15" customHeight="1" outlineLevel="1" x14ac:dyDescent="0.2">
      <c r="B501" s="111">
        <v>2020</v>
      </c>
      <c r="C501" s="322"/>
      <c r="D501" s="328">
        <v>547</v>
      </c>
      <c r="E501" s="327"/>
      <c r="F501" s="328">
        <v>1198</v>
      </c>
      <c r="G501" s="327"/>
      <c r="H501" s="328">
        <v>29779.919999999998</v>
      </c>
    </row>
    <row r="502" spans="2:8" ht="15" customHeight="1" outlineLevel="1" x14ac:dyDescent="0.2">
      <c r="B502" s="111">
        <v>2019</v>
      </c>
      <c r="C502" s="322"/>
      <c r="D502" s="318">
        <v>554</v>
      </c>
      <c r="E502" s="318"/>
      <c r="F502" s="318">
        <v>1250</v>
      </c>
      <c r="G502" s="318"/>
      <c r="H502" s="318">
        <v>49879.213000000003</v>
      </c>
    </row>
    <row r="503" spans="2:8" ht="15" customHeight="1" outlineLevel="1" x14ac:dyDescent="0.2">
      <c r="B503" s="111">
        <v>2018</v>
      </c>
      <c r="C503" s="322"/>
      <c r="D503" s="318">
        <v>546</v>
      </c>
      <c r="E503" s="318"/>
      <c r="F503" s="318">
        <v>1187</v>
      </c>
      <c r="G503" s="318"/>
      <c r="H503" s="318">
        <v>43721.087</v>
      </c>
    </row>
    <row r="504" spans="2:8" ht="15" customHeight="1" outlineLevel="1" x14ac:dyDescent="0.2">
      <c r="B504" s="111">
        <v>2017</v>
      </c>
      <c r="C504" s="322"/>
      <c r="D504" s="318">
        <v>554</v>
      </c>
      <c r="E504" s="318"/>
      <c r="F504" s="318">
        <v>1160</v>
      </c>
      <c r="G504" s="318"/>
      <c r="H504" s="318">
        <v>41252.644999999997</v>
      </c>
    </row>
    <row r="505" spans="2:8" ht="15" customHeight="1" outlineLevel="1" x14ac:dyDescent="0.2">
      <c r="B505" s="111">
        <v>2016</v>
      </c>
      <c r="C505" s="322"/>
      <c r="D505" s="318">
        <v>514</v>
      </c>
      <c r="E505" s="318"/>
      <c r="F505" s="318">
        <v>1049</v>
      </c>
      <c r="G505" s="318"/>
      <c r="H505" s="318">
        <v>34277.845000000001</v>
      </c>
    </row>
    <row r="506" spans="2:8" ht="15" customHeight="1" outlineLevel="1" x14ac:dyDescent="0.2">
      <c r="B506" s="111">
        <v>2015</v>
      </c>
      <c r="C506" s="322"/>
      <c r="D506" s="318">
        <v>498</v>
      </c>
      <c r="E506" s="318"/>
      <c r="F506" s="318">
        <v>988</v>
      </c>
      <c r="G506" s="318"/>
      <c r="H506" s="318">
        <v>42034.071000000004</v>
      </c>
    </row>
    <row r="507" spans="2:8" ht="15" customHeight="1" outlineLevel="1" x14ac:dyDescent="0.2">
      <c r="B507" s="322" t="s">
        <v>33</v>
      </c>
      <c r="C507" s="322"/>
      <c r="D507" s="327"/>
      <c r="E507" s="327"/>
      <c r="F507" s="327"/>
      <c r="G507" s="327"/>
      <c r="H507" s="327"/>
    </row>
    <row r="508" spans="2:8" ht="15" customHeight="1" outlineLevel="1" x14ac:dyDescent="0.2">
      <c r="B508" s="111">
        <v>2020</v>
      </c>
      <c r="C508" s="322"/>
      <c r="D508" s="328">
        <v>563</v>
      </c>
      <c r="E508" s="327"/>
      <c r="F508" s="328">
        <v>947</v>
      </c>
      <c r="G508" s="327"/>
      <c r="H508" s="328">
        <v>15859.841</v>
      </c>
    </row>
    <row r="509" spans="2:8" ht="15" customHeight="1" outlineLevel="1" x14ac:dyDescent="0.2">
      <c r="B509" s="111">
        <v>2019</v>
      </c>
      <c r="C509" s="322"/>
      <c r="D509" s="318">
        <v>556</v>
      </c>
      <c r="E509" s="318"/>
      <c r="F509" s="318">
        <v>958</v>
      </c>
      <c r="G509" s="318"/>
      <c r="H509" s="318">
        <v>18870.682000000001</v>
      </c>
    </row>
    <row r="510" spans="2:8" ht="15" customHeight="1" outlineLevel="1" x14ac:dyDescent="0.2">
      <c r="B510" s="111">
        <v>2018</v>
      </c>
      <c r="C510" s="322"/>
      <c r="D510" s="318">
        <v>543</v>
      </c>
      <c r="E510" s="318"/>
      <c r="F510" s="318">
        <v>975</v>
      </c>
      <c r="G510" s="318"/>
      <c r="H510" s="318">
        <v>18897.833999999999</v>
      </c>
    </row>
    <row r="511" spans="2:8" ht="15" customHeight="1" outlineLevel="1" x14ac:dyDescent="0.2">
      <c r="B511" s="111">
        <v>2017</v>
      </c>
      <c r="C511" s="322"/>
      <c r="D511" s="318">
        <v>538</v>
      </c>
      <c r="E511" s="318"/>
      <c r="F511" s="318">
        <v>984</v>
      </c>
      <c r="G511" s="318"/>
      <c r="H511" s="318">
        <v>18934.976999999999</v>
      </c>
    </row>
    <row r="512" spans="2:8" ht="15" customHeight="1" outlineLevel="1" x14ac:dyDescent="0.2">
      <c r="B512" s="111">
        <v>2016</v>
      </c>
      <c r="C512" s="322"/>
      <c r="D512" s="318">
        <v>529</v>
      </c>
      <c r="E512" s="318"/>
      <c r="F512" s="318">
        <v>975</v>
      </c>
      <c r="G512" s="318"/>
      <c r="H512" s="318">
        <v>19227.672999999999</v>
      </c>
    </row>
    <row r="513" spans="1:16" ht="15" customHeight="1" outlineLevel="1" x14ac:dyDescent="0.2">
      <c r="B513" s="111">
        <v>2015</v>
      </c>
      <c r="C513" s="322"/>
      <c r="D513" s="318">
        <v>545</v>
      </c>
      <c r="E513" s="318"/>
      <c r="F513" s="318">
        <v>986</v>
      </c>
      <c r="G513" s="318"/>
      <c r="H513" s="318">
        <v>18711.845000000001</v>
      </c>
    </row>
    <row r="514" spans="1:16" ht="15" customHeight="1" x14ac:dyDescent="0.2">
      <c r="B514" s="326" t="s">
        <v>204</v>
      </c>
      <c r="C514" s="326"/>
      <c r="D514" s="318"/>
      <c r="E514" s="318"/>
      <c r="F514" s="318"/>
      <c r="G514" s="318"/>
      <c r="H514" s="318"/>
    </row>
    <row r="515" spans="1:16" ht="15" customHeight="1" x14ac:dyDescent="0.2">
      <c r="B515" s="111">
        <v>2020</v>
      </c>
      <c r="C515" s="326"/>
      <c r="D515" s="318">
        <v>1671</v>
      </c>
      <c r="E515" s="318"/>
      <c r="F515" s="318">
        <v>4638</v>
      </c>
      <c r="G515" s="318"/>
      <c r="H515" s="318">
        <v>456851.804</v>
      </c>
    </row>
    <row r="516" spans="1:16" ht="15" customHeight="1" x14ac:dyDescent="0.2">
      <c r="B516" s="111">
        <v>2019</v>
      </c>
      <c r="C516" s="326"/>
      <c r="D516" s="318">
        <v>1693</v>
      </c>
      <c r="E516" s="318"/>
      <c r="F516" s="318">
        <v>4677</v>
      </c>
      <c r="G516" s="318"/>
      <c r="H516" s="318">
        <v>462747.141</v>
      </c>
      <c r="K516" s="280"/>
      <c r="L516" s="68"/>
      <c r="M516" s="280"/>
      <c r="N516" s="68"/>
      <c r="O516" s="280"/>
    </row>
    <row r="517" spans="1:16" ht="15" customHeight="1" x14ac:dyDescent="0.2">
      <c r="B517" s="111">
        <v>2018</v>
      </c>
      <c r="C517" s="326"/>
      <c r="D517" s="318">
        <v>1620</v>
      </c>
      <c r="E517" s="318"/>
      <c r="F517" s="318">
        <v>4489</v>
      </c>
      <c r="G517" s="318"/>
      <c r="H517" s="318">
        <v>428674.51699999999</v>
      </c>
    </row>
    <row r="518" spans="1:16" ht="15" customHeight="1" x14ac:dyDescent="0.2">
      <c r="B518" s="111">
        <v>2017</v>
      </c>
      <c r="C518" s="326"/>
      <c r="D518" s="318">
        <v>1532</v>
      </c>
      <c r="E518" s="318"/>
      <c r="F518" s="318">
        <v>3893</v>
      </c>
      <c r="G518" s="318"/>
      <c r="H518" s="318">
        <v>403160.67</v>
      </c>
    </row>
    <row r="519" spans="1:16" ht="15" customHeight="1" x14ac:dyDescent="0.2">
      <c r="B519" s="111">
        <v>2016</v>
      </c>
      <c r="C519" s="326"/>
      <c r="D519" s="318">
        <v>1448</v>
      </c>
      <c r="E519" s="318"/>
      <c r="F519" s="318">
        <v>3935</v>
      </c>
      <c r="G519" s="318"/>
      <c r="H519" s="318">
        <v>323996.44400000002</v>
      </c>
    </row>
    <row r="520" spans="1:16" ht="15" customHeight="1" x14ac:dyDescent="0.2">
      <c r="B520" s="111">
        <v>2015</v>
      </c>
      <c r="C520" s="326"/>
      <c r="D520" s="318">
        <v>1438</v>
      </c>
      <c r="E520" s="318"/>
      <c r="F520" s="318">
        <v>3958</v>
      </c>
      <c r="G520" s="318"/>
      <c r="H520" s="318">
        <v>315845.57699999999</v>
      </c>
    </row>
    <row r="521" spans="1:16" ht="15" customHeight="1" outlineLevel="1" x14ac:dyDescent="0.2">
      <c r="B521" s="322" t="s">
        <v>17</v>
      </c>
      <c r="C521" s="322"/>
      <c r="D521" s="327"/>
      <c r="E521" s="327"/>
      <c r="F521" s="327"/>
      <c r="G521" s="327"/>
      <c r="H521" s="327"/>
    </row>
    <row r="522" spans="1:16" ht="15" customHeight="1" outlineLevel="1" x14ac:dyDescent="0.2">
      <c r="B522" s="111">
        <v>2020</v>
      </c>
      <c r="C522" s="322"/>
      <c r="D522" s="328">
        <v>149</v>
      </c>
      <c r="E522" s="327"/>
      <c r="F522" s="328">
        <v>311</v>
      </c>
      <c r="G522" s="327"/>
      <c r="H522" s="328">
        <v>4286.9530000000004</v>
      </c>
    </row>
    <row r="523" spans="1:16" ht="15" customHeight="1" outlineLevel="1" x14ac:dyDescent="0.2">
      <c r="B523" s="111">
        <v>2019</v>
      </c>
      <c r="C523" s="322"/>
      <c r="D523" s="318">
        <v>161</v>
      </c>
      <c r="E523" s="318"/>
      <c r="F523" s="318">
        <v>327</v>
      </c>
      <c r="H523" s="318">
        <v>6525.7190000000001</v>
      </c>
    </row>
    <row r="524" spans="1:16" ht="15" customHeight="1" outlineLevel="1" x14ac:dyDescent="0.2">
      <c r="B524" s="111">
        <v>2018</v>
      </c>
      <c r="C524" s="323"/>
      <c r="D524" s="318">
        <v>168</v>
      </c>
      <c r="E524" s="318"/>
      <c r="F524" s="318">
        <v>330</v>
      </c>
      <c r="G524" s="318"/>
      <c r="H524" s="318">
        <v>7084.027</v>
      </c>
    </row>
    <row r="525" spans="1:16" ht="15" customHeight="1" outlineLevel="1" x14ac:dyDescent="0.2">
      <c r="B525" s="111">
        <v>2017</v>
      </c>
      <c r="C525" s="323"/>
      <c r="D525" s="318">
        <v>156</v>
      </c>
      <c r="E525" s="318"/>
      <c r="F525" s="318">
        <v>333</v>
      </c>
      <c r="G525" s="318"/>
      <c r="H525" s="318">
        <v>6151</v>
      </c>
    </row>
    <row r="526" spans="1:16" ht="15" customHeight="1" outlineLevel="1" x14ac:dyDescent="0.2">
      <c r="B526" s="111">
        <v>2016</v>
      </c>
      <c r="C526" s="322"/>
      <c r="D526" s="318">
        <v>168</v>
      </c>
      <c r="E526" s="318"/>
      <c r="F526" s="318">
        <v>331</v>
      </c>
      <c r="G526" s="318"/>
      <c r="H526" s="318">
        <v>4521.6959999999999</v>
      </c>
    </row>
    <row r="527" spans="1:16" ht="15" customHeight="1" outlineLevel="1" x14ac:dyDescent="0.2">
      <c r="B527" s="111">
        <v>2015</v>
      </c>
      <c r="C527" s="322"/>
      <c r="D527" s="318">
        <v>148</v>
      </c>
      <c r="E527" s="318"/>
      <c r="F527" s="318">
        <v>297</v>
      </c>
      <c r="G527" s="318"/>
      <c r="H527" s="318">
        <v>4355.3649999999998</v>
      </c>
    </row>
    <row r="528" spans="1:16" s="313" customFormat="1" ht="15" customHeight="1" outlineLevel="1" x14ac:dyDescent="0.2">
      <c r="A528" s="61"/>
      <c r="B528" s="322" t="s">
        <v>18</v>
      </c>
      <c r="C528" s="322"/>
      <c r="D528" s="327"/>
      <c r="E528" s="327"/>
      <c r="F528" s="327"/>
      <c r="G528" s="327"/>
      <c r="H528" s="327"/>
      <c r="J528" s="61"/>
      <c r="K528" s="61"/>
      <c r="L528" s="61"/>
      <c r="M528" s="61"/>
      <c r="N528" s="61"/>
      <c r="O528" s="61"/>
      <c r="P528" s="61"/>
    </row>
    <row r="529" spans="1:16" s="313" customFormat="1" ht="15" customHeight="1" outlineLevel="1" x14ac:dyDescent="0.2">
      <c r="A529" s="61"/>
      <c r="B529" s="111">
        <v>2020</v>
      </c>
      <c r="C529" s="322"/>
      <c r="D529" s="328">
        <v>0</v>
      </c>
      <c r="E529" s="327"/>
      <c r="F529" s="328">
        <v>0</v>
      </c>
      <c r="G529" s="327"/>
      <c r="H529" s="328">
        <v>0</v>
      </c>
      <c r="J529" s="61"/>
      <c r="K529" s="61"/>
      <c r="L529" s="61"/>
      <c r="M529" s="61"/>
      <c r="N529" s="61"/>
      <c r="O529" s="61"/>
      <c r="P529" s="61"/>
    </row>
    <row r="530" spans="1:16" s="313" customFormat="1" ht="15" customHeight="1" outlineLevel="1" x14ac:dyDescent="0.2">
      <c r="A530" s="61"/>
      <c r="B530" s="111">
        <v>2019</v>
      </c>
      <c r="C530" s="322"/>
      <c r="D530" s="318">
        <v>0</v>
      </c>
      <c r="E530" s="318"/>
      <c r="F530" s="318">
        <v>0</v>
      </c>
      <c r="G530" s="318"/>
      <c r="H530" s="318">
        <v>0</v>
      </c>
      <c r="J530" s="61"/>
      <c r="K530" s="61"/>
      <c r="L530" s="61"/>
      <c r="M530" s="61"/>
      <c r="N530" s="61"/>
      <c r="O530" s="61"/>
      <c r="P530" s="61"/>
    </row>
    <row r="531" spans="1:16" s="313" customFormat="1" ht="15" customHeight="1" outlineLevel="1" x14ac:dyDescent="0.2">
      <c r="A531" s="61"/>
      <c r="B531" s="111">
        <v>2018</v>
      </c>
      <c r="C531" s="322"/>
      <c r="D531" s="318">
        <v>0</v>
      </c>
      <c r="E531" s="318"/>
      <c r="F531" s="318">
        <v>0</v>
      </c>
      <c r="G531" s="318"/>
      <c r="H531" s="318">
        <v>0</v>
      </c>
      <c r="J531" s="61"/>
      <c r="K531" s="61"/>
      <c r="L531" s="61"/>
      <c r="M531" s="61"/>
      <c r="N531" s="61"/>
      <c r="O531" s="61"/>
      <c r="P531" s="61"/>
    </row>
    <row r="532" spans="1:16" s="313" customFormat="1" ht="15" customHeight="1" outlineLevel="1" x14ac:dyDescent="0.2">
      <c r="A532" s="61"/>
      <c r="B532" s="111">
        <v>2017</v>
      </c>
      <c r="C532" s="322"/>
      <c r="D532" s="318">
        <v>0</v>
      </c>
      <c r="E532" s="318"/>
      <c r="F532" s="318">
        <v>0</v>
      </c>
      <c r="G532" s="318"/>
      <c r="H532" s="318">
        <v>0</v>
      </c>
      <c r="J532" s="61"/>
      <c r="K532" s="61"/>
      <c r="L532" s="61"/>
      <c r="M532" s="61"/>
      <c r="N532" s="61"/>
      <c r="O532" s="61"/>
      <c r="P532" s="61"/>
    </row>
    <row r="533" spans="1:16" s="313" customFormat="1" ht="15" customHeight="1" outlineLevel="1" x14ac:dyDescent="0.2">
      <c r="A533" s="61"/>
      <c r="B533" s="111">
        <v>2016</v>
      </c>
      <c r="C533" s="322"/>
      <c r="D533" s="318">
        <v>0</v>
      </c>
      <c r="E533" s="318"/>
      <c r="F533" s="318">
        <v>0</v>
      </c>
      <c r="G533" s="318"/>
      <c r="H533" s="318">
        <v>0</v>
      </c>
      <c r="J533" s="61"/>
      <c r="K533" s="61"/>
      <c r="L533" s="61"/>
      <c r="M533" s="61"/>
      <c r="N533" s="61"/>
      <c r="O533" s="61"/>
      <c r="P533" s="61"/>
    </row>
    <row r="534" spans="1:16" s="313" customFormat="1" ht="15" customHeight="1" outlineLevel="1" x14ac:dyDescent="0.2">
      <c r="A534" s="61"/>
      <c r="B534" s="111">
        <v>2015</v>
      </c>
      <c r="C534" s="322"/>
      <c r="D534" s="318">
        <v>0</v>
      </c>
      <c r="E534" s="318"/>
      <c r="F534" s="318">
        <v>0</v>
      </c>
      <c r="G534" s="318"/>
      <c r="H534" s="318">
        <v>0</v>
      </c>
      <c r="J534" s="61"/>
      <c r="K534" s="61"/>
      <c r="L534" s="61"/>
      <c r="M534" s="61"/>
      <c r="N534" s="61"/>
      <c r="O534" s="61"/>
      <c r="P534" s="61"/>
    </row>
    <row r="535" spans="1:16" s="313" customFormat="1" ht="15" customHeight="1" outlineLevel="1" x14ac:dyDescent="0.2">
      <c r="A535" s="61"/>
      <c r="B535" s="322" t="s">
        <v>19</v>
      </c>
      <c r="C535" s="322"/>
      <c r="D535" s="327"/>
      <c r="E535" s="327"/>
      <c r="F535" s="327"/>
      <c r="G535" s="327"/>
      <c r="H535" s="327"/>
      <c r="J535" s="61"/>
      <c r="K535" s="61"/>
      <c r="L535" s="61"/>
      <c r="M535" s="61"/>
      <c r="N535" s="61"/>
      <c r="O535" s="61"/>
      <c r="P535" s="61"/>
    </row>
    <row r="536" spans="1:16" s="313" customFormat="1" ht="15" customHeight="1" outlineLevel="1" x14ac:dyDescent="0.2">
      <c r="A536" s="61"/>
      <c r="B536" s="111">
        <v>2020</v>
      </c>
      <c r="C536" s="322"/>
      <c r="D536" s="328">
        <v>75</v>
      </c>
      <c r="E536" s="327"/>
      <c r="F536" s="328">
        <v>549</v>
      </c>
      <c r="G536" s="327"/>
      <c r="H536" s="328">
        <v>54170.847999999998</v>
      </c>
      <c r="J536" s="61"/>
      <c r="K536" s="61"/>
      <c r="L536" s="61"/>
      <c r="M536" s="61"/>
      <c r="N536" s="61"/>
      <c r="O536" s="61"/>
      <c r="P536" s="61"/>
    </row>
    <row r="537" spans="1:16" s="313" customFormat="1" ht="15" customHeight="1" outlineLevel="1" x14ac:dyDescent="0.2">
      <c r="A537" s="61"/>
      <c r="B537" s="111">
        <v>2019</v>
      </c>
      <c r="C537" s="322"/>
      <c r="D537" s="318">
        <v>74</v>
      </c>
      <c r="E537" s="318"/>
      <c r="F537" s="318">
        <v>522</v>
      </c>
      <c r="G537" s="318"/>
      <c r="H537" s="318">
        <v>59878.754000000001</v>
      </c>
      <c r="J537" s="61"/>
      <c r="K537" s="61"/>
      <c r="L537" s="61"/>
      <c r="M537" s="61"/>
      <c r="N537" s="61"/>
      <c r="O537" s="61"/>
      <c r="P537" s="61"/>
    </row>
    <row r="538" spans="1:16" ht="15" customHeight="1" outlineLevel="1" x14ac:dyDescent="0.2">
      <c r="B538" s="111">
        <v>2018</v>
      </c>
      <c r="C538" s="322"/>
      <c r="D538" s="318">
        <v>66</v>
      </c>
      <c r="E538" s="318"/>
      <c r="F538" s="318">
        <v>476</v>
      </c>
      <c r="G538" s="318"/>
      <c r="H538" s="318">
        <v>46991.703999999998</v>
      </c>
    </row>
    <row r="539" spans="1:16" ht="15" customHeight="1" outlineLevel="1" x14ac:dyDescent="0.2">
      <c r="B539" s="111">
        <v>2017</v>
      </c>
      <c r="C539" s="322"/>
      <c r="D539" s="318">
        <v>69</v>
      </c>
      <c r="E539" s="318"/>
      <c r="F539" s="318">
        <v>469</v>
      </c>
      <c r="G539" s="318"/>
      <c r="H539" s="318">
        <v>54713.705000000002</v>
      </c>
    </row>
    <row r="540" spans="1:16" ht="15" customHeight="1" outlineLevel="1" x14ac:dyDescent="0.2">
      <c r="B540" s="111">
        <v>2016</v>
      </c>
      <c r="C540" s="322"/>
      <c r="D540" s="318">
        <v>72</v>
      </c>
      <c r="E540" s="318"/>
      <c r="F540" s="318">
        <v>402</v>
      </c>
      <c r="G540" s="318"/>
      <c r="H540" s="318">
        <v>39468.591</v>
      </c>
    </row>
    <row r="541" spans="1:16" ht="15" customHeight="1" outlineLevel="1" x14ac:dyDescent="0.2">
      <c r="B541" s="111">
        <v>2015</v>
      </c>
      <c r="C541" s="322"/>
      <c r="D541" s="318">
        <v>66</v>
      </c>
      <c r="E541" s="318"/>
      <c r="F541" s="318">
        <v>415</v>
      </c>
      <c r="G541" s="318"/>
      <c r="H541" s="318">
        <v>38746.307000000001</v>
      </c>
    </row>
    <row r="542" spans="1:16" ht="15" customHeight="1" outlineLevel="1" x14ac:dyDescent="0.2">
      <c r="B542" s="322" t="s">
        <v>20</v>
      </c>
      <c r="C542" s="322"/>
      <c r="D542" s="327"/>
      <c r="E542" s="327"/>
      <c r="F542" s="327"/>
      <c r="G542" s="327"/>
      <c r="H542" s="327"/>
    </row>
    <row r="543" spans="1:16" ht="15" customHeight="1" outlineLevel="1" x14ac:dyDescent="0.2">
      <c r="B543" s="111">
        <v>2020</v>
      </c>
      <c r="C543" s="322"/>
      <c r="D543" s="328">
        <v>4</v>
      </c>
      <c r="E543" s="327"/>
      <c r="F543" s="328">
        <v>25</v>
      </c>
      <c r="G543" s="327"/>
      <c r="H543" s="328">
        <v>24749.328000000001</v>
      </c>
    </row>
    <row r="544" spans="1:16" ht="15" customHeight="1" outlineLevel="1" x14ac:dyDescent="0.2">
      <c r="B544" s="111">
        <v>2019</v>
      </c>
      <c r="C544" s="322"/>
      <c r="D544" s="318">
        <v>4</v>
      </c>
      <c r="E544" s="318"/>
      <c r="F544" s="318">
        <v>27</v>
      </c>
      <c r="G544" s="318"/>
      <c r="H544" s="318">
        <v>28666.848000000002</v>
      </c>
    </row>
    <row r="545" spans="1:16" ht="15" customHeight="1" outlineLevel="1" x14ac:dyDescent="0.2">
      <c r="B545" s="111">
        <v>2018</v>
      </c>
      <c r="C545" s="322"/>
      <c r="D545" s="318">
        <v>3</v>
      </c>
      <c r="E545" s="318"/>
      <c r="F545" s="318">
        <v>26</v>
      </c>
      <c r="G545" s="318"/>
      <c r="H545" s="318">
        <v>28477.769</v>
      </c>
    </row>
    <row r="546" spans="1:16" ht="15" customHeight="1" outlineLevel="1" x14ac:dyDescent="0.2">
      <c r="B546" s="111">
        <v>2017</v>
      </c>
      <c r="C546" s="322"/>
      <c r="D546" s="318">
        <v>3</v>
      </c>
      <c r="E546" s="318"/>
      <c r="F546" s="318">
        <v>26</v>
      </c>
      <c r="G546" s="318"/>
      <c r="H546" s="318">
        <v>25071.544000000002</v>
      </c>
    </row>
    <row r="547" spans="1:16" ht="15" customHeight="1" outlineLevel="1" x14ac:dyDescent="0.2">
      <c r="B547" s="111">
        <v>2016</v>
      </c>
      <c r="C547" s="322"/>
      <c r="D547" s="318">
        <v>2</v>
      </c>
      <c r="E547" s="318"/>
      <c r="F547" s="325" t="s">
        <v>37</v>
      </c>
      <c r="G547" s="325"/>
      <c r="H547" s="325" t="s">
        <v>37</v>
      </c>
    </row>
    <row r="548" spans="1:16" ht="15" customHeight="1" outlineLevel="1" x14ac:dyDescent="0.2">
      <c r="B548" s="111">
        <v>2015</v>
      </c>
      <c r="C548" s="322"/>
      <c r="D548" s="318">
        <v>2</v>
      </c>
      <c r="E548" s="318"/>
      <c r="F548" s="325" t="s">
        <v>37</v>
      </c>
      <c r="G548" s="325"/>
      <c r="H548" s="325" t="s">
        <v>37</v>
      </c>
    </row>
    <row r="549" spans="1:16" s="313" customFormat="1" ht="15" customHeight="1" outlineLevel="1" x14ac:dyDescent="0.2">
      <c r="A549" s="61"/>
      <c r="B549" s="322" t="s">
        <v>21</v>
      </c>
      <c r="C549" s="322"/>
      <c r="D549" s="327"/>
      <c r="E549" s="327"/>
      <c r="F549" s="327"/>
      <c r="G549" s="327"/>
      <c r="H549" s="327"/>
      <c r="J549" s="61"/>
      <c r="K549" s="61"/>
      <c r="L549" s="61"/>
      <c r="M549" s="61"/>
      <c r="N549" s="61"/>
      <c r="O549" s="61"/>
      <c r="P549" s="61"/>
    </row>
    <row r="550" spans="1:16" s="313" customFormat="1" ht="15" customHeight="1" outlineLevel="1" x14ac:dyDescent="0.2">
      <c r="A550" s="61"/>
      <c r="B550" s="111">
        <v>2020</v>
      </c>
      <c r="C550" s="322"/>
      <c r="D550" s="328">
        <v>16</v>
      </c>
      <c r="E550" s="327"/>
      <c r="F550" s="328">
        <v>24</v>
      </c>
      <c r="G550" s="327"/>
      <c r="H550" s="328">
        <v>1845.68</v>
      </c>
      <c r="J550" s="61"/>
      <c r="K550" s="61"/>
      <c r="L550" s="61"/>
      <c r="M550" s="61"/>
      <c r="N550" s="61"/>
      <c r="O550" s="61"/>
      <c r="P550" s="61"/>
    </row>
    <row r="551" spans="1:16" s="313" customFormat="1" ht="15" customHeight="1" outlineLevel="1" x14ac:dyDescent="0.2">
      <c r="A551" s="61"/>
      <c r="B551" s="111">
        <v>2019</v>
      </c>
      <c r="C551" s="322"/>
      <c r="D551" s="318">
        <v>17</v>
      </c>
      <c r="E551" s="318"/>
      <c r="F551" s="318">
        <v>61</v>
      </c>
      <c r="G551" s="318"/>
      <c r="H551" s="318">
        <v>4371.2070000000003</v>
      </c>
      <c r="J551" s="61"/>
      <c r="K551" s="61"/>
      <c r="L551" s="61"/>
      <c r="M551" s="61"/>
      <c r="N551" s="61"/>
      <c r="O551" s="61"/>
      <c r="P551" s="61"/>
    </row>
    <row r="552" spans="1:16" s="313" customFormat="1" ht="15" customHeight="1" outlineLevel="1" x14ac:dyDescent="0.2">
      <c r="A552" s="61"/>
      <c r="B552" s="111">
        <v>2018</v>
      </c>
      <c r="C552" s="322"/>
      <c r="D552" s="318">
        <v>17</v>
      </c>
      <c r="E552" s="318"/>
      <c r="F552" s="318">
        <v>62</v>
      </c>
      <c r="G552" s="318"/>
      <c r="H552" s="318">
        <v>4399.5159999999996</v>
      </c>
      <c r="J552" s="61"/>
      <c r="K552" s="61"/>
      <c r="L552" s="61"/>
      <c r="M552" s="61"/>
      <c r="N552" s="61"/>
      <c r="O552" s="61"/>
      <c r="P552" s="61"/>
    </row>
    <row r="553" spans="1:16" s="313" customFormat="1" ht="15" customHeight="1" outlineLevel="1" x14ac:dyDescent="0.2">
      <c r="A553" s="61"/>
      <c r="B553" s="111">
        <v>2017</v>
      </c>
      <c r="C553" s="322"/>
      <c r="D553" s="318">
        <v>18</v>
      </c>
      <c r="E553" s="318"/>
      <c r="F553" s="318">
        <v>65</v>
      </c>
      <c r="G553" s="318"/>
      <c r="H553" s="318">
        <v>5395.3969999999999</v>
      </c>
      <c r="J553" s="61"/>
      <c r="K553" s="61"/>
      <c r="L553" s="61"/>
      <c r="M553" s="61"/>
      <c r="N553" s="61"/>
      <c r="O553" s="61"/>
      <c r="P553" s="61"/>
    </row>
    <row r="554" spans="1:16" s="313" customFormat="1" ht="15" customHeight="1" outlineLevel="1" x14ac:dyDescent="0.2">
      <c r="A554" s="61"/>
      <c r="B554" s="111">
        <v>2016</v>
      </c>
      <c r="C554" s="322"/>
      <c r="D554" s="318">
        <v>18</v>
      </c>
      <c r="E554" s="318"/>
      <c r="F554" s="318">
        <v>66</v>
      </c>
      <c r="G554" s="318"/>
      <c r="H554" s="318">
        <v>4161.6819999999998</v>
      </c>
      <c r="J554" s="61"/>
      <c r="K554" s="61"/>
      <c r="L554" s="61"/>
      <c r="M554" s="61"/>
      <c r="N554" s="61"/>
      <c r="O554" s="61"/>
      <c r="P554" s="61"/>
    </row>
    <row r="555" spans="1:16" s="313" customFormat="1" ht="15" customHeight="1" outlineLevel="1" x14ac:dyDescent="0.2">
      <c r="A555" s="61"/>
      <c r="B555" s="111">
        <v>2015</v>
      </c>
      <c r="C555" s="322"/>
      <c r="D555" s="318">
        <v>3</v>
      </c>
      <c r="E555" s="318"/>
      <c r="F555" s="318">
        <v>49</v>
      </c>
      <c r="G555" s="318"/>
      <c r="H555" s="318">
        <v>3273.498</v>
      </c>
      <c r="J555" s="61"/>
      <c r="K555" s="61"/>
      <c r="L555" s="61"/>
      <c r="M555" s="61"/>
      <c r="N555" s="61"/>
      <c r="O555" s="61"/>
      <c r="P555" s="61"/>
    </row>
    <row r="556" spans="1:16" ht="15" customHeight="1" outlineLevel="1" x14ac:dyDescent="0.2">
      <c r="B556" s="322" t="s">
        <v>22</v>
      </c>
      <c r="C556" s="322"/>
      <c r="D556" s="327"/>
      <c r="E556" s="327"/>
      <c r="F556" s="327"/>
      <c r="G556" s="327"/>
      <c r="H556" s="327"/>
    </row>
    <row r="557" spans="1:16" ht="15" customHeight="1" outlineLevel="1" x14ac:dyDescent="0.2">
      <c r="B557" s="111">
        <v>2020</v>
      </c>
      <c r="C557" s="322"/>
      <c r="D557" s="328">
        <v>126</v>
      </c>
      <c r="E557" s="327"/>
      <c r="F557" s="328">
        <v>989</v>
      </c>
      <c r="G557" s="327"/>
      <c r="H557" s="328">
        <v>43837.921999999999</v>
      </c>
    </row>
    <row r="558" spans="1:16" ht="15" customHeight="1" outlineLevel="1" x14ac:dyDescent="0.2">
      <c r="B558" s="111">
        <v>2019</v>
      </c>
      <c r="C558" s="322"/>
      <c r="D558" s="318">
        <v>119</v>
      </c>
      <c r="E558" s="318"/>
      <c r="F558" s="318">
        <v>1007</v>
      </c>
      <c r="G558" s="318"/>
      <c r="H558" s="318">
        <v>49940.506000000001</v>
      </c>
    </row>
    <row r="559" spans="1:16" ht="15" customHeight="1" outlineLevel="1" x14ac:dyDescent="0.2">
      <c r="B559" s="111">
        <v>2018</v>
      </c>
      <c r="C559" s="322"/>
      <c r="D559" s="318">
        <v>112</v>
      </c>
      <c r="E559" s="318"/>
      <c r="F559" s="318">
        <v>951</v>
      </c>
      <c r="G559" s="318"/>
      <c r="H559" s="318">
        <v>45506.900999999998</v>
      </c>
    </row>
    <row r="560" spans="1:16" ht="15" customHeight="1" outlineLevel="1" x14ac:dyDescent="0.2">
      <c r="B560" s="111">
        <v>2017</v>
      </c>
      <c r="C560" s="322"/>
      <c r="D560" s="318">
        <v>101</v>
      </c>
      <c r="E560" s="318"/>
      <c r="F560" s="318">
        <v>579</v>
      </c>
      <c r="G560" s="318"/>
      <c r="H560" s="318">
        <v>31252.441999999999</v>
      </c>
    </row>
    <row r="561" spans="2:8" ht="15" customHeight="1" outlineLevel="1" x14ac:dyDescent="0.2">
      <c r="B561" s="111">
        <v>2016</v>
      </c>
      <c r="C561" s="322"/>
      <c r="D561" s="318">
        <v>98</v>
      </c>
      <c r="E561" s="318"/>
      <c r="F561" s="318">
        <v>821</v>
      </c>
      <c r="G561" s="318"/>
      <c r="H561" s="318">
        <v>35237.684000000001</v>
      </c>
    </row>
    <row r="562" spans="2:8" ht="15" customHeight="1" outlineLevel="1" x14ac:dyDescent="0.2">
      <c r="B562" s="111">
        <v>2015</v>
      </c>
      <c r="C562" s="322"/>
      <c r="D562" s="318">
        <v>103</v>
      </c>
      <c r="E562" s="318"/>
      <c r="F562" s="318">
        <v>867</v>
      </c>
      <c r="G562" s="318"/>
      <c r="H562" s="318">
        <v>36277.527000000002</v>
      </c>
    </row>
    <row r="563" spans="2:8" ht="15" customHeight="1" outlineLevel="1" x14ac:dyDescent="0.2">
      <c r="B563" s="322" t="s">
        <v>23</v>
      </c>
      <c r="C563" s="322"/>
      <c r="D563" s="327"/>
      <c r="E563" s="327"/>
      <c r="F563" s="327"/>
      <c r="G563" s="327"/>
      <c r="H563" s="327"/>
    </row>
    <row r="564" spans="2:8" ht="15" customHeight="1" outlineLevel="1" x14ac:dyDescent="0.2">
      <c r="B564" s="111">
        <v>2020</v>
      </c>
      <c r="C564" s="322"/>
      <c r="D564" s="328">
        <v>272</v>
      </c>
      <c r="E564" s="327"/>
      <c r="F564" s="328">
        <v>913</v>
      </c>
      <c r="G564" s="327"/>
      <c r="H564" s="328">
        <v>270458.50599999999</v>
      </c>
    </row>
    <row r="565" spans="2:8" ht="15" customHeight="1" outlineLevel="1" x14ac:dyDescent="0.2">
      <c r="B565" s="111">
        <v>2019</v>
      </c>
      <c r="C565" s="322"/>
      <c r="D565" s="318">
        <v>275</v>
      </c>
      <c r="E565" s="318"/>
      <c r="F565" s="318">
        <v>891</v>
      </c>
      <c r="G565" s="318"/>
      <c r="H565" s="318">
        <v>252806.785</v>
      </c>
    </row>
    <row r="566" spans="2:8" ht="15" customHeight="1" outlineLevel="1" x14ac:dyDescent="0.2">
      <c r="B566" s="111">
        <v>2018</v>
      </c>
      <c r="C566" s="322"/>
      <c r="D566" s="318">
        <v>266</v>
      </c>
      <c r="E566" s="318"/>
      <c r="F566" s="318">
        <v>922</v>
      </c>
      <c r="G566" s="318"/>
      <c r="H566" s="318">
        <v>240046.31200000001</v>
      </c>
    </row>
    <row r="567" spans="2:8" ht="15" customHeight="1" outlineLevel="1" x14ac:dyDescent="0.2">
      <c r="B567" s="111">
        <v>2017</v>
      </c>
      <c r="C567" s="322"/>
      <c r="D567" s="318">
        <v>258</v>
      </c>
      <c r="E567" s="318"/>
      <c r="F567" s="318">
        <v>817</v>
      </c>
      <c r="G567" s="318"/>
      <c r="H567" s="318">
        <v>219349.43400000001</v>
      </c>
    </row>
    <row r="568" spans="2:8" ht="15" customHeight="1" outlineLevel="1" x14ac:dyDescent="0.2">
      <c r="B568" s="111">
        <v>2016</v>
      </c>
      <c r="C568" s="322"/>
      <c r="D568" s="318">
        <v>251</v>
      </c>
      <c r="E568" s="318"/>
      <c r="F568" s="318">
        <v>820</v>
      </c>
      <c r="G568" s="318"/>
      <c r="H568" s="318">
        <v>169722.23800000001</v>
      </c>
    </row>
    <row r="569" spans="2:8" ht="15" customHeight="1" outlineLevel="1" x14ac:dyDescent="0.2">
      <c r="B569" s="111">
        <v>2015</v>
      </c>
      <c r="C569" s="322"/>
      <c r="D569" s="318">
        <v>271</v>
      </c>
      <c r="E569" s="318"/>
      <c r="F569" s="318">
        <v>815</v>
      </c>
      <c r="G569" s="318"/>
      <c r="H569" s="318">
        <v>166325.245</v>
      </c>
    </row>
    <row r="570" spans="2:8" ht="15" customHeight="1" outlineLevel="1" x14ac:dyDescent="0.2">
      <c r="B570" s="322" t="s">
        <v>24</v>
      </c>
      <c r="C570" s="322"/>
      <c r="D570" s="327"/>
      <c r="E570" s="327"/>
      <c r="F570" s="327"/>
      <c r="G570" s="327"/>
      <c r="H570" s="327"/>
    </row>
    <row r="571" spans="2:8" ht="15" customHeight="1" outlineLevel="1" x14ac:dyDescent="0.2">
      <c r="B571" s="111">
        <v>2020</v>
      </c>
      <c r="C571" s="322"/>
      <c r="D571" s="328">
        <v>77</v>
      </c>
      <c r="E571" s="327"/>
      <c r="F571" s="328">
        <v>180</v>
      </c>
      <c r="G571" s="327"/>
      <c r="H571" s="328">
        <v>18429.465</v>
      </c>
    </row>
    <row r="572" spans="2:8" ht="15" customHeight="1" outlineLevel="1" x14ac:dyDescent="0.2">
      <c r="B572" s="111">
        <v>2019</v>
      </c>
      <c r="C572" s="322"/>
      <c r="D572" s="318">
        <v>76</v>
      </c>
      <c r="E572" s="318"/>
      <c r="F572" s="318">
        <v>135</v>
      </c>
      <c r="G572" s="318"/>
      <c r="H572" s="318">
        <v>11468.844999999999</v>
      </c>
    </row>
    <row r="573" spans="2:8" ht="15" customHeight="1" outlineLevel="1" x14ac:dyDescent="0.2">
      <c r="B573" s="111">
        <v>2018</v>
      </c>
      <c r="C573" s="322"/>
      <c r="D573" s="318">
        <v>73</v>
      </c>
      <c r="E573" s="318"/>
      <c r="F573" s="318">
        <v>131</v>
      </c>
      <c r="G573" s="318"/>
      <c r="H573" s="318">
        <v>11328.117</v>
      </c>
    </row>
    <row r="574" spans="2:8" ht="15" customHeight="1" outlineLevel="1" x14ac:dyDescent="0.2">
      <c r="B574" s="111">
        <v>2017</v>
      </c>
      <c r="C574" s="322"/>
      <c r="D574" s="318">
        <v>67</v>
      </c>
      <c r="E574" s="318"/>
      <c r="F574" s="318">
        <v>128</v>
      </c>
      <c r="G574" s="318"/>
      <c r="H574" s="318">
        <v>19536.473999999998</v>
      </c>
    </row>
    <row r="575" spans="2:8" ht="15" customHeight="1" outlineLevel="1" x14ac:dyDescent="0.2">
      <c r="B575" s="111">
        <v>2016</v>
      </c>
      <c r="C575" s="322"/>
      <c r="D575" s="318">
        <v>71</v>
      </c>
      <c r="E575" s="318"/>
      <c r="F575" s="318">
        <v>148</v>
      </c>
      <c r="G575" s="318"/>
      <c r="H575" s="318">
        <v>15044.16</v>
      </c>
    </row>
    <row r="576" spans="2:8" ht="15" customHeight="1" outlineLevel="1" x14ac:dyDescent="0.2">
      <c r="B576" s="111">
        <v>2015</v>
      </c>
      <c r="C576" s="322"/>
      <c r="D576" s="318">
        <v>72</v>
      </c>
      <c r="E576" s="318"/>
      <c r="F576" s="318">
        <v>151</v>
      </c>
      <c r="G576" s="318"/>
      <c r="H576" s="318">
        <v>14161.784</v>
      </c>
    </row>
    <row r="577" spans="2:8" ht="15" customHeight="1" outlineLevel="1" x14ac:dyDescent="0.2">
      <c r="B577" s="322" t="s">
        <v>25</v>
      </c>
      <c r="C577" s="322"/>
      <c r="D577" s="327"/>
      <c r="E577" s="327"/>
      <c r="F577" s="327"/>
      <c r="G577" s="327"/>
      <c r="H577" s="327"/>
    </row>
    <row r="578" spans="2:8" ht="15" customHeight="1" outlineLevel="1" x14ac:dyDescent="0.2">
      <c r="B578" s="111">
        <v>2020</v>
      </c>
      <c r="C578" s="322"/>
      <c r="D578" s="328">
        <v>269</v>
      </c>
      <c r="E578" s="327"/>
      <c r="F578" s="328">
        <v>694</v>
      </c>
      <c r="G578" s="327"/>
      <c r="H578" s="328">
        <v>12735.629000000001</v>
      </c>
    </row>
    <row r="579" spans="2:8" ht="15" customHeight="1" outlineLevel="1" x14ac:dyDescent="0.2">
      <c r="B579" s="111">
        <v>2019</v>
      </c>
      <c r="C579" s="322"/>
      <c r="D579" s="318">
        <v>285</v>
      </c>
      <c r="E579" s="318"/>
      <c r="F579" s="318">
        <v>780</v>
      </c>
      <c r="G579" s="318"/>
      <c r="H579" s="318">
        <v>25014.935000000001</v>
      </c>
    </row>
    <row r="580" spans="2:8" ht="15" customHeight="1" outlineLevel="1" x14ac:dyDescent="0.2">
      <c r="B580" s="111">
        <v>2018</v>
      </c>
      <c r="C580" s="322"/>
      <c r="D580" s="318">
        <v>277</v>
      </c>
      <c r="E580" s="318"/>
      <c r="F580" s="318">
        <v>711</v>
      </c>
      <c r="G580" s="318"/>
      <c r="H580" s="318">
        <v>24133.769</v>
      </c>
    </row>
    <row r="581" spans="2:8" ht="15" customHeight="1" outlineLevel="1" x14ac:dyDescent="0.2">
      <c r="B581" s="111">
        <v>2017</v>
      </c>
      <c r="C581" s="322"/>
      <c r="D581" s="318">
        <v>242</v>
      </c>
      <c r="E581" s="318"/>
      <c r="F581" s="318">
        <v>637</v>
      </c>
      <c r="G581" s="318"/>
      <c r="H581" s="318">
        <v>21723.757000000001</v>
      </c>
    </row>
    <row r="582" spans="2:8" ht="15" customHeight="1" outlineLevel="1" x14ac:dyDescent="0.2">
      <c r="B582" s="111">
        <v>2016</v>
      </c>
      <c r="C582" s="322"/>
      <c r="D582" s="318">
        <v>222</v>
      </c>
      <c r="E582" s="318"/>
      <c r="F582" s="318">
        <v>588</v>
      </c>
      <c r="G582" s="318"/>
      <c r="H582" s="318">
        <v>19365.605</v>
      </c>
    </row>
    <row r="583" spans="2:8" ht="15" customHeight="1" outlineLevel="1" x14ac:dyDescent="0.2">
      <c r="B583" s="111">
        <v>2015</v>
      </c>
      <c r="C583" s="322"/>
      <c r="D583" s="318">
        <v>227</v>
      </c>
      <c r="E583" s="318"/>
      <c r="F583" s="318">
        <v>597</v>
      </c>
      <c r="G583" s="318"/>
      <c r="H583" s="318">
        <v>16353.825999999999</v>
      </c>
    </row>
    <row r="584" spans="2:8" ht="15" customHeight="1" outlineLevel="1" x14ac:dyDescent="0.2">
      <c r="B584" s="322" t="s">
        <v>26</v>
      </c>
      <c r="C584" s="322"/>
      <c r="D584" s="327"/>
      <c r="E584" s="327"/>
      <c r="F584" s="327"/>
      <c r="G584" s="327"/>
      <c r="H584" s="327"/>
    </row>
    <row r="585" spans="2:8" ht="15" customHeight="1" outlineLevel="1" x14ac:dyDescent="0.2">
      <c r="B585" s="111">
        <v>2020</v>
      </c>
      <c r="C585" s="322"/>
      <c r="D585" s="328">
        <v>17</v>
      </c>
      <c r="E585" s="327"/>
      <c r="F585" s="328">
        <v>34</v>
      </c>
      <c r="G585" s="327"/>
      <c r="H585" s="328">
        <v>9327.9369999999999</v>
      </c>
    </row>
    <row r="586" spans="2:8" ht="15" customHeight="1" outlineLevel="1" x14ac:dyDescent="0.2">
      <c r="B586" s="111">
        <v>2019</v>
      </c>
      <c r="C586" s="322"/>
      <c r="D586" s="318">
        <v>15</v>
      </c>
      <c r="E586" s="318"/>
      <c r="F586" s="318">
        <v>27</v>
      </c>
      <c r="G586" s="318"/>
      <c r="H586" s="318">
        <v>3094.96</v>
      </c>
    </row>
    <row r="587" spans="2:8" ht="15" customHeight="1" outlineLevel="1" x14ac:dyDescent="0.2">
      <c r="B587" s="111">
        <v>2018</v>
      </c>
      <c r="C587" s="322"/>
      <c r="D587" s="318">
        <v>12</v>
      </c>
      <c r="E587" s="318"/>
      <c r="F587" s="318">
        <v>14</v>
      </c>
      <c r="G587" s="318"/>
      <c r="H587" s="318">
        <v>2344.6709999999998</v>
      </c>
    </row>
    <row r="588" spans="2:8" ht="15" customHeight="1" outlineLevel="1" x14ac:dyDescent="0.2">
      <c r="B588" s="111">
        <v>2017</v>
      </c>
      <c r="C588" s="322"/>
      <c r="D588" s="318">
        <v>11</v>
      </c>
      <c r="E588" s="318"/>
      <c r="F588" s="318">
        <v>13</v>
      </c>
      <c r="G588" s="318"/>
      <c r="H588" s="318">
        <v>2265.7359999999999</v>
      </c>
    </row>
    <row r="589" spans="2:8" ht="15" customHeight="1" outlineLevel="1" x14ac:dyDescent="0.2">
      <c r="B589" s="111">
        <v>2016</v>
      </c>
      <c r="C589" s="322"/>
      <c r="D589" s="318">
        <v>10</v>
      </c>
      <c r="E589" s="318"/>
      <c r="F589" s="318">
        <v>12</v>
      </c>
      <c r="G589" s="318"/>
      <c r="H589" s="318">
        <v>2190.2289999999998</v>
      </c>
    </row>
    <row r="590" spans="2:8" ht="15" customHeight="1" outlineLevel="1" x14ac:dyDescent="0.2">
      <c r="B590" s="111">
        <v>2015</v>
      </c>
      <c r="C590" s="322"/>
      <c r="D590" s="318">
        <v>8</v>
      </c>
      <c r="E590" s="318"/>
      <c r="F590" s="318">
        <v>10</v>
      </c>
      <c r="G590" s="318"/>
      <c r="H590" s="318">
        <v>515.88300000000004</v>
      </c>
    </row>
    <row r="591" spans="2:8" ht="15" customHeight="1" outlineLevel="1" x14ac:dyDescent="0.2">
      <c r="B591" s="322" t="s">
        <v>27</v>
      </c>
      <c r="C591" s="322"/>
      <c r="D591" s="327"/>
      <c r="E591" s="327"/>
      <c r="F591" s="327"/>
      <c r="G591" s="327"/>
      <c r="H591" s="327"/>
    </row>
    <row r="592" spans="2:8" ht="15" customHeight="1" outlineLevel="1" x14ac:dyDescent="0.2">
      <c r="B592" s="111">
        <v>2020</v>
      </c>
      <c r="C592" s="322"/>
      <c r="D592" s="328">
        <v>29</v>
      </c>
      <c r="E592" s="327"/>
      <c r="F592" s="328">
        <v>40</v>
      </c>
      <c r="G592" s="327"/>
      <c r="H592" s="328">
        <v>1021.7910000000001</v>
      </c>
    </row>
    <row r="593" spans="2:8" ht="15" customHeight="1" outlineLevel="1" x14ac:dyDescent="0.2">
      <c r="B593" s="111">
        <v>2019</v>
      </c>
      <c r="C593" s="322"/>
      <c r="D593" s="318">
        <v>30</v>
      </c>
      <c r="E593" s="318"/>
      <c r="F593" s="318">
        <v>40</v>
      </c>
      <c r="G593" s="318"/>
      <c r="H593" s="318">
        <v>953.72500000000002</v>
      </c>
    </row>
    <row r="594" spans="2:8" ht="15" customHeight="1" outlineLevel="1" x14ac:dyDescent="0.2">
      <c r="B594" s="111">
        <v>2018</v>
      </c>
      <c r="C594" s="322"/>
      <c r="D594" s="318">
        <v>31</v>
      </c>
      <c r="E594" s="318"/>
      <c r="F594" s="318">
        <v>38</v>
      </c>
      <c r="G594" s="318"/>
      <c r="H594" s="318">
        <v>837.49099999999999</v>
      </c>
    </row>
    <row r="595" spans="2:8" ht="15" customHeight="1" outlineLevel="1" x14ac:dyDescent="0.2">
      <c r="B595" s="111">
        <v>2017</v>
      </c>
      <c r="C595" s="322"/>
      <c r="D595" s="318">
        <v>28</v>
      </c>
      <c r="E595" s="318"/>
      <c r="F595" s="318">
        <v>33</v>
      </c>
      <c r="G595" s="318"/>
      <c r="H595" s="318">
        <v>627.07299999999998</v>
      </c>
    </row>
    <row r="596" spans="2:8" ht="15" customHeight="1" outlineLevel="1" x14ac:dyDescent="0.2">
      <c r="B596" s="111">
        <v>2016</v>
      </c>
      <c r="C596" s="322"/>
      <c r="D596" s="318">
        <v>21</v>
      </c>
      <c r="E596" s="318"/>
      <c r="F596" s="318">
        <v>22</v>
      </c>
      <c r="G596" s="318"/>
      <c r="H596" s="318">
        <v>460.79500000000002</v>
      </c>
    </row>
    <row r="597" spans="2:8" ht="15" customHeight="1" outlineLevel="1" x14ac:dyDescent="0.2">
      <c r="B597" s="111">
        <v>2015</v>
      </c>
      <c r="C597" s="322"/>
      <c r="D597" s="318">
        <v>22</v>
      </c>
      <c r="E597" s="318"/>
      <c r="F597" s="318">
        <v>23</v>
      </c>
      <c r="G597" s="318"/>
      <c r="H597" s="318">
        <v>183.149</v>
      </c>
    </row>
    <row r="598" spans="2:8" ht="15" customHeight="1" outlineLevel="1" x14ac:dyDescent="0.2">
      <c r="B598" s="322" t="s">
        <v>28</v>
      </c>
      <c r="C598" s="322"/>
      <c r="D598" s="327"/>
      <c r="E598" s="327"/>
      <c r="F598" s="327"/>
      <c r="G598" s="327"/>
      <c r="H598" s="327"/>
    </row>
    <row r="599" spans="2:8" ht="15" customHeight="1" outlineLevel="1" x14ac:dyDescent="0.2">
      <c r="B599" s="111">
        <v>2020</v>
      </c>
      <c r="C599" s="322"/>
      <c r="D599" s="328">
        <v>86</v>
      </c>
      <c r="E599" s="327"/>
      <c r="F599" s="328">
        <v>129</v>
      </c>
      <c r="G599" s="327"/>
      <c r="H599" s="328">
        <v>2947.7089999999998</v>
      </c>
    </row>
    <row r="600" spans="2:8" ht="15" customHeight="1" outlineLevel="1" x14ac:dyDescent="0.2">
      <c r="B600" s="111">
        <v>2019</v>
      </c>
      <c r="C600" s="322"/>
      <c r="D600" s="318">
        <v>86</v>
      </c>
      <c r="E600" s="318"/>
      <c r="F600" s="318">
        <v>129</v>
      </c>
      <c r="G600" s="318"/>
      <c r="H600" s="318">
        <v>3277.1060000000002</v>
      </c>
    </row>
    <row r="601" spans="2:8" ht="15" customHeight="1" outlineLevel="1" x14ac:dyDescent="0.2">
      <c r="B601" s="111">
        <v>2018</v>
      </c>
      <c r="C601" s="322"/>
      <c r="D601" s="318">
        <v>79</v>
      </c>
      <c r="E601" s="318"/>
      <c r="F601" s="318">
        <v>127</v>
      </c>
      <c r="G601" s="318"/>
      <c r="H601" s="318">
        <v>1822.1120000000001</v>
      </c>
    </row>
    <row r="602" spans="2:8" ht="15" customHeight="1" outlineLevel="1" x14ac:dyDescent="0.2">
      <c r="B602" s="111">
        <v>2017</v>
      </c>
      <c r="C602" s="322"/>
      <c r="D602" s="318">
        <v>73</v>
      </c>
      <c r="E602" s="318"/>
      <c r="F602" s="318">
        <v>115</v>
      </c>
      <c r="G602" s="318"/>
      <c r="H602" s="318">
        <v>1412.1210000000001</v>
      </c>
    </row>
    <row r="603" spans="2:8" ht="15" customHeight="1" outlineLevel="1" x14ac:dyDescent="0.2">
      <c r="B603" s="111">
        <v>2016</v>
      </c>
      <c r="C603" s="322"/>
      <c r="D603" s="318">
        <v>66</v>
      </c>
      <c r="E603" s="318"/>
      <c r="F603" s="318">
        <v>94</v>
      </c>
      <c r="G603" s="318"/>
      <c r="H603" s="318">
        <v>1429.451</v>
      </c>
    </row>
    <row r="604" spans="2:8" ht="15" customHeight="1" outlineLevel="1" x14ac:dyDescent="0.2">
      <c r="B604" s="111">
        <v>2015</v>
      </c>
      <c r="C604" s="322"/>
      <c r="D604" s="318">
        <v>66</v>
      </c>
      <c r="E604" s="318"/>
      <c r="F604" s="318">
        <v>107</v>
      </c>
      <c r="G604" s="318"/>
      <c r="H604" s="318">
        <v>2092.569</v>
      </c>
    </row>
    <row r="605" spans="2:8" ht="15" customHeight="1" outlineLevel="1" x14ac:dyDescent="0.2">
      <c r="B605" s="322" t="s">
        <v>29</v>
      </c>
      <c r="C605" s="322"/>
      <c r="D605" s="327"/>
      <c r="E605" s="327"/>
      <c r="F605" s="327"/>
      <c r="G605" s="327"/>
      <c r="H605" s="327"/>
    </row>
    <row r="606" spans="2:8" ht="15" customHeight="1" outlineLevel="1" x14ac:dyDescent="0.2">
      <c r="B606" s="111">
        <v>2020</v>
      </c>
      <c r="C606" s="322"/>
      <c r="D606" s="328">
        <v>221</v>
      </c>
      <c r="E606" s="327"/>
      <c r="F606" s="328">
        <v>247</v>
      </c>
      <c r="G606" s="327"/>
      <c r="H606" s="328">
        <v>4199.4030000000002</v>
      </c>
    </row>
    <row r="607" spans="2:8" ht="15" customHeight="1" outlineLevel="1" x14ac:dyDescent="0.2">
      <c r="B607" s="111">
        <v>2019</v>
      </c>
      <c r="C607" s="322"/>
      <c r="D607" s="318">
        <v>233</v>
      </c>
      <c r="E607" s="318"/>
      <c r="F607" s="318">
        <v>255</v>
      </c>
      <c r="G607" s="318"/>
      <c r="H607" s="318">
        <v>6306.308</v>
      </c>
    </row>
    <row r="608" spans="2:8" ht="15" customHeight="1" outlineLevel="1" x14ac:dyDescent="0.2">
      <c r="B608" s="111">
        <v>2018</v>
      </c>
      <c r="C608" s="322"/>
      <c r="D608" s="318">
        <v>229</v>
      </c>
      <c r="E608" s="318"/>
      <c r="F608" s="318">
        <v>255</v>
      </c>
      <c r="G608" s="318"/>
      <c r="H608" s="318">
        <v>5942.2550000000001</v>
      </c>
    </row>
    <row r="609" spans="2:8" ht="15" customHeight="1" outlineLevel="1" x14ac:dyDescent="0.2">
      <c r="B609" s="111">
        <v>2017</v>
      </c>
      <c r="C609" s="322"/>
      <c r="D609" s="318">
        <v>232</v>
      </c>
      <c r="E609" s="318"/>
      <c r="F609" s="318">
        <v>249</v>
      </c>
      <c r="G609" s="318"/>
      <c r="H609" s="318">
        <v>6306.9080000000004</v>
      </c>
    </row>
    <row r="610" spans="2:8" ht="15" customHeight="1" outlineLevel="1" x14ac:dyDescent="0.2">
      <c r="B610" s="111">
        <v>2016</v>
      </c>
      <c r="C610" s="322"/>
      <c r="D610" s="318">
        <v>200</v>
      </c>
      <c r="E610" s="318"/>
      <c r="F610" s="325" t="s">
        <v>37</v>
      </c>
      <c r="G610" s="325"/>
      <c r="H610" s="325" t="s">
        <v>37</v>
      </c>
    </row>
    <row r="611" spans="2:8" ht="15" customHeight="1" outlineLevel="1" x14ac:dyDescent="0.2">
      <c r="B611" s="111">
        <v>2015</v>
      </c>
      <c r="C611" s="322"/>
      <c r="D611" s="318">
        <v>209</v>
      </c>
      <c r="E611" s="318"/>
      <c r="F611" s="325" t="s">
        <v>37</v>
      </c>
      <c r="G611" s="325"/>
      <c r="H611" s="325" t="s">
        <v>37</v>
      </c>
    </row>
    <row r="612" spans="2:8" ht="15" customHeight="1" outlineLevel="1" x14ac:dyDescent="0.2">
      <c r="B612" s="322" t="s">
        <v>30</v>
      </c>
      <c r="C612" s="322"/>
      <c r="D612" s="327"/>
      <c r="E612" s="327"/>
      <c r="F612" s="327"/>
      <c r="G612" s="327"/>
      <c r="H612" s="327"/>
    </row>
    <row r="613" spans="2:8" ht="15" customHeight="1" outlineLevel="1" x14ac:dyDescent="0.2">
      <c r="B613" s="111">
        <v>2020</v>
      </c>
      <c r="C613" s="322"/>
      <c r="D613" s="328">
        <v>50</v>
      </c>
      <c r="E613" s="327"/>
      <c r="F613" s="328">
        <v>80</v>
      </c>
      <c r="G613" s="327"/>
      <c r="H613" s="328">
        <v>314.70299999999997</v>
      </c>
    </row>
    <row r="614" spans="2:8" ht="15" customHeight="1" outlineLevel="1" x14ac:dyDescent="0.2">
      <c r="B614" s="111">
        <v>2019</v>
      </c>
      <c r="C614" s="322"/>
      <c r="D614" s="318">
        <v>48</v>
      </c>
      <c r="E614" s="318"/>
      <c r="F614" s="318">
        <v>76</v>
      </c>
      <c r="G614" s="318"/>
      <c r="H614" s="318">
        <v>378.62700000000001</v>
      </c>
    </row>
    <row r="615" spans="2:8" ht="15" customHeight="1" outlineLevel="1" x14ac:dyDescent="0.2">
      <c r="B615" s="111">
        <v>2018</v>
      </c>
      <c r="C615" s="322"/>
      <c r="D615" s="318">
        <v>41</v>
      </c>
      <c r="E615" s="318"/>
      <c r="F615" s="318">
        <v>69</v>
      </c>
      <c r="G615" s="318"/>
      <c r="H615" s="318">
        <v>339.81900000000002</v>
      </c>
    </row>
    <row r="616" spans="2:8" ht="15" customHeight="1" outlineLevel="1" x14ac:dyDescent="0.2">
      <c r="B616" s="111">
        <v>2017</v>
      </c>
      <c r="C616" s="322"/>
      <c r="D616" s="318">
        <v>39</v>
      </c>
      <c r="E616" s="318"/>
      <c r="F616" s="318">
        <v>67</v>
      </c>
      <c r="G616" s="318"/>
      <c r="H616" s="318">
        <v>280.96800000000002</v>
      </c>
    </row>
    <row r="617" spans="2:8" ht="15" customHeight="1" outlineLevel="1" x14ac:dyDescent="0.2">
      <c r="B617" s="111">
        <v>2016</v>
      </c>
      <c r="C617" s="322"/>
      <c r="D617" s="318">
        <v>34</v>
      </c>
      <c r="E617" s="318"/>
      <c r="F617" s="318">
        <v>60</v>
      </c>
      <c r="G617" s="318"/>
      <c r="H617" s="318">
        <v>276.88799999999998</v>
      </c>
    </row>
    <row r="618" spans="2:8" ht="15" customHeight="1" outlineLevel="1" x14ac:dyDescent="0.2">
      <c r="B618" s="111">
        <v>2015</v>
      </c>
      <c r="C618" s="322"/>
      <c r="D618" s="318">
        <v>40</v>
      </c>
      <c r="E618" s="318"/>
      <c r="F618" s="318">
        <v>67</v>
      </c>
      <c r="G618" s="318"/>
      <c r="H618" s="318">
        <v>298.036</v>
      </c>
    </row>
    <row r="619" spans="2:8" ht="15" customHeight="1" outlineLevel="1" x14ac:dyDescent="0.2">
      <c r="B619" s="322" t="s">
        <v>31</v>
      </c>
      <c r="C619" s="322"/>
      <c r="D619" s="327"/>
      <c r="E619" s="327"/>
      <c r="F619" s="327"/>
      <c r="G619" s="327"/>
      <c r="H619" s="327"/>
    </row>
    <row r="620" spans="2:8" ht="15" customHeight="1" outlineLevel="1" x14ac:dyDescent="0.2">
      <c r="B620" s="111">
        <v>2020</v>
      </c>
      <c r="C620" s="322"/>
      <c r="D620" s="328">
        <v>141</v>
      </c>
      <c r="E620" s="327"/>
      <c r="F620" s="328">
        <v>182</v>
      </c>
      <c r="G620" s="327"/>
      <c r="H620" s="328">
        <v>4191.7749999999996</v>
      </c>
    </row>
    <row r="621" spans="2:8" ht="15" customHeight="1" outlineLevel="1" x14ac:dyDescent="0.2">
      <c r="B621" s="111">
        <v>2019</v>
      </c>
      <c r="C621" s="322"/>
      <c r="D621" s="318">
        <v>135</v>
      </c>
      <c r="E621" s="318"/>
      <c r="F621" s="318">
        <v>161</v>
      </c>
      <c r="G621" s="318"/>
      <c r="H621" s="318">
        <v>3818.8530000000001</v>
      </c>
    </row>
    <row r="622" spans="2:8" ht="15" customHeight="1" outlineLevel="1" x14ac:dyDescent="0.2">
      <c r="B622" s="111">
        <v>2018</v>
      </c>
      <c r="C622" s="322"/>
      <c r="D622" s="318">
        <v>126</v>
      </c>
      <c r="E622" s="318"/>
      <c r="F622" s="318">
        <v>150</v>
      </c>
      <c r="G622" s="318"/>
      <c r="H622" s="318">
        <v>3555.9540000000002</v>
      </c>
    </row>
    <row r="623" spans="2:8" ht="15" customHeight="1" outlineLevel="1" x14ac:dyDescent="0.2">
      <c r="B623" s="111">
        <v>2017</v>
      </c>
      <c r="C623" s="322"/>
      <c r="D623" s="318">
        <v>121</v>
      </c>
      <c r="E623" s="318"/>
      <c r="F623" s="318">
        <v>144</v>
      </c>
      <c r="G623" s="318"/>
      <c r="H623" s="318">
        <v>3411.6329999999998</v>
      </c>
    </row>
    <row r="624" spans="2:8" ht="15" customHeight="1" outlineLevel="1" x14ac:dyDescent="0.2">
      <c r="B624" s="111">
        <v>2016</v>
      </c>
      <c r="C624" s="322"/>
      <c r="D624" s="318">
        <v>107</v>
      </c>
      <c r="E624" s="318"/>
      <c r="F624" s="318">
        <v>123</v>
      </c>
      <c r="G624" s="318"/>
      <c r="H624" s="318">
        <v>3098.3150000000001</v>
      </c>
    </row>
    <row r="625" spans="2:8" ht="15" customHeight="1" outlineLevel="1" x14ac:dyDescent="0.2">
      <c r="B625" s="111">
        <v>2015</v>
      </c>
      <c r="C625" s="322"/>
      <c r="D625" s="318">
        <v>100</v>
      </c>
      <c r="E625" s="318"/>
      <c r="F625" s="318">
        <v>115</v>
      </c>
      <c r="G625" s="318"/>
      <c r="H625" s="318">
        <v>2820.3490000000002</v>
      </c>
    </row>
    <row r="626" spans="2:8" ht="15" customHeight="1" outlineLevel="1" x14ac:dyDescent="0.2">
      <c r="B626" s="322" t="s">
        <v>32</v>
      </c>
      <c r="C626" s="322"/>
      <c r="D626" s="327"/>
      <c r="E626" s="327"/>
      <c r="F626" s="327"/>
      <c r="G626" s="327"/>
      <c r="H626" s="327"/>
    </row>
    <row r="627" spans="2:8" ht="15" customHeight="1" outlineLevel="1" x14ac:dyDescent="0.2">
      <c r="B627" s="111">
        <v>2020</v>
      </c>
      <c r="C627" s="322"/>
      <c r="D627" s="328">
        <v>47</v>
      </c>
      <c r="E627" s="327"/>
      <c r="F627" s="328">
        <v>57</v>
      </c>
      <c r="G627" s="327"/>
      <c r="H627" s="328">
        <v>786.96500000000003</v>
      </c>
    </row>
    <row r="628" spans="2:8" ht="15" customHeight="1" outlineLevel="1" x14ac:dyDescent="0.2">
      <c r="B628" s="111">
        <v>2019</v>
      </c>
      <c r="C628" s="322"/>
      <c r="D628" s="318">
        <v>55</v>
      </c>
      <c r="E628" s="318"/>
      <c r="F628" s="318">
        <v>69</v>
      </c>
      <c r="G628" s="318"/>
      <c r="H628" s="318">
        <v>1557.0509999999999</v>
      </c>
    </row>
    <row r="629" spans="2:8" ht="15" customHeight="1" outlineLevel="1" x14ac:dyDescent="0.2">
      <c r="B629" s="111">
        <v>2018</v>
      </c>
      <c r="C629" s="322"/>
      <c r="D629" s="318">
        <v>49</v>
      </c>
      <c r="E629" s="318"/>
      <c r="F629" s="318">
        <v>63</v>
      </c>
      <c r="G629" s="318"/>
      <c r="H629" s="318">
        <v>1423.4870000000001</v>
      </c>
    </row>
    <row r="630" spans="2:8" ht="15" customHeight="1" outlineLevel="1" x14ac:dyDescent="0.2">
      <c r="B630" s="111">
        <v>2017</v>
      </c>
      <c r="C630" s="322"/>
      <c r="D630" s="318">
        <v>51</v>
      </c>
      <c r="E630" s="318"/>
      <c r="F630" s="318">
        <v>66</v>
      </c>
      <c r="G630" s="318"/>
      <c r="H630" s="318">
        <v>1335.7</v>
      </c>
    </row>
    <row r="631" spans="2:8" ht="15" customHeight="1" outlineLevel="1" x14ac:dyDescent="0.2">
      <c r="B631" s="111">
        <v>2016</v>
      </c>
      <c r="C631" s="322"/>
      <c r="D631" s="318">
        <v>48</v>
      </c>
      <c r="E631" s="318"/>
      <c r="F631" s="318">
        <v>58</v>
      </c>
      <c r="G631" s="318"/>
      <c r="H631" s="318">
        <v>933.17499999999995</v>
      </c>
    </row>
    <row r="632" spans="2:8" ht="15" customHeight="1" outlineLevel="1" x14ac:dyDescent="0.2">
      <c r="B632" s="111">
        <v>2015</v>
      </c>
      <c r="C632" s="322"/>
      <c r="D632" s="318">
        <v>39</v>
      </c>
      <c r="E632" s="318"/>
      <c r="F632" s="318">
        <v>52</v>
      </c>
      <c r="G632" s="318"/>
      <c r="H632" s="318">
        <v>772.36</v>
      </c>
    </row>
    <row r="633" spans="2:8" ht="15" customHeight="1" outlineLevel="1" x14ac:dyDescent="0.2">
      <c r="B633" s="322" t="s">
        <v>33</v>
      </c>
      <c r="C633" s="322"/>
      <c r="D633" s="327"/>
      <c r="E633" s="327"/>
      <c r="F633" s="327"/>
      <c r="G633" s="327"/>
      <c r="H633" s="327"/>
    </row>
    <row r="634" spans="2:8" ht="15" customHeight="1" outlineLevel="1" x14ac:dyDescent="0.2">
      <c r="B634" s="111">
        <v>2020</v>
      </c>
      <c r="C634" s="322"/>
      <c r="D634" s="328">
        <v>92</v>
      </c>
      <c r="E634" s="327"/>
      <c r="F634" s="328">
        <v>184</v>
      </c>
      <c r="G634" s="327"/>
      <c r="H634" s="328">
        <v>3547.19</v>
      </c>
    </row>
    <row r="635" spans="2:8" ht="15" customHeight="1" outlineLevel="1" x14ac:dyDescent="0.2">
      <c r="B635" s="111">
        <v>2019</v>
      </c>
      <c r="C635" s="322"/>
      <c r="D635" s="318">
        <v>80</v>
      </c>
      <c r="E635" s="318"/>
      <c r="F635" s="318">
        <v>170</v>
      </c>
      <c r="G635" s="318"/>
      <c r="H635" s="318">
        <v>4686.9120000000003</v>
      </c>
    </row>
    <row r="636" spans="2:8" ht="15" customHeight="1" outlineLevel="1" x14ac:dyDescent="0.2">
      <c r="B636" s="111">
        <v>2018</v>
      </c>
      <c r="C636" s="322"/>
      <c r="D636" s="318">
        <v>71</v>
      </c>
      <c r="E636" s="318"/>
      <c r="F636" s="318">
        <v>164</v>
      </c>
      <c r="G636" s="318"/>
      <c r="H636" s="318">
        <v>4440.6130000000003</v>
      </c>
    </row>
    <row r="637" spans="2:8" ht="15" customHeight="1" outlineLevel="1" x14ac:dyDescent="0.2">
      <c r="B637" s="111">
        <v>2017</v>
      </c>
      <c r="C637" s="322"/>
      <c r="D637" s="318">
        <v>63</v>
      </c>
      <c r="E637" s="318"/>
      <c r="F637" s="318">
        <v>152</v>
      </c>
      <c r="G637" s="318"/>
      <c r="H637" s="318">
        <v>4326.7780000000002</v>
      </c>
    </row>
    <row r="638" spans="2:8" ht="15" customHeight="1" outlineLevel="1" x14ac:dyDescent="0.2">
      <c r="B638" s="111">
        <v>2016</v>
      </c>
      <c r="C638" s="322"/>
      <c r="D638" s="318">
        <v>60</v>
      </c>
      <c r="E638" s="318"/>
      <c r="F638" s="318">
        <v>148</v>
      </c>
      <c r="G638" s="318"/>
      <c r="H638" s="318">
        <v>4001.7950000000001</v>
      </c>
    </row>
    <row r="639" spans="2:8" ht="15" customHeight="1" outlineLevel="1" x14ac:dyDescent="0.2">
      <c r="B639" s="111">
        <v>2015</v>
      </c>
      <c r="C639" s="322"/>
      <c r="D639" s="318">
        <v>62</v>
      </c>
      <c r="E639" s="318"/>
      <c r="F639" s="318">
        <v>146</v>
      </c>
      <c r="G639" s="318"/>
      <c r="H639" s="318">
        <v>3737.0880000000002</v>
      </c>
    </row>
    <row r="640" spans="2:8" ht="15" customHeight="1" x14ac:dyDescent="0.2">
      <c r="B640" s="326" t="s">
        <v>205</v>
      </c>
      <c r="C640" s="323"/>
      <c r="D640" s="318"/>
      <c r="E640" s="318"/>
      <c r="F640" s="318"/>
      <c r="G640" s="318"/>
      <c r="H640" s="318"/>
    </row>
    <row r="641" spans="2:15" ht="15" customHeight="1" x14ac:dyDescent="0.2">
      <c r="B641" s="111">
        <v>2020</v>
      </c>
      <c r="C641" s="323"/>
      <c r="D641" s="318">
        <v>1516</v>
      </c>
      <c r="E641" s="318"/>
      <c r="F641" s="318">
        <v>2418</v>
      </c>
      <c r="G641" s="318"/>
      <c r="H641" s="318">
        <v>76551.104999999996</v>
      </c>
    </row>
    <row r="642" spans="2:15" ht="15" customHeight="1" x14ac:dyDescent="0.2">
      <c r="B642" s="111">
        <v>2019</v>
      </c>
      <c r="C642" s="326"/>
      <c r="D642" s="318">
        <v>1501</v>
      </c>
      <c r="E642" s="318"/>
      <c r="F642" s="318">
        <v>2383</v>
      </c>
      <c r="G642" s="318"/>
      <c r="H642" s="318">
        <v>79801.255999999994</v>
      </c>
      <c r="K642" s="280"/>
      <c r="L642" s="68"/>
      <c r="M642" s="280"/>
      <c r="N642" s="68"/>
      <c r="O642" s="280"/>
    </row>
    <row r="643" spans="2:15" ht="15" customHeight="1" x14ac:dyDescent="0.2">
      <c r="B643" s="111">
        <v>2018</v>
      </c>
      <c r="C643" s="326"/>
      <c r="D643" s="318">
        <v>1447</v>
      </c>
      <c r="E643" s="318"/>
      <c r="F643" s="318">
        <v>2233</v>
      </c>
      <c r="G643" s="318"/>
      <c r="H643" s="318">
        <v>74061.067999999999</v>
      </c>
    </row>
    <row r="644" spans="2:15" ht="15" customHeight="1" x14ac:dyDescent="0.2">
      <c r="B644" s="111">
        <v>2017</v>
      </c>
      <c r="C644" s="326"/>
      <c r="D644" s="318">
        <v>1335</v>
      </c>
      <c r="E644" s="318"/>
      <c r="F644" s="318">
        <v>2130</v>
      </c>
      <c r="G644" s="318"/>
      <c r="H644" s="318">
        <v>68874.876999999993</v>
      </c>
    </row>
    <row r="645" spans="2:15" ht="15" customHeight="1" x14ac:dyDescent="0.2">
      <c r="B645" s="111">
        <v>2016</v>
      </c>
      <c r="C645" s="326"/>
      <c r="D645" s="318">
        <v>1277</v>
      </c>
      <c r="E645" s="318"/>
      <c r="F645" s="318">
        <v>1996</v>
      </c>
      <c r="G645" s="318"/>
      <c r="H645" s="318">
        <v>58556.254000000001</v>
      </c>
    </row>
    <row r="646" spans="2:15" ht="15" customHeight="1" x14ac:dyDescent="0.2">
      <c r="B646" s="311">
        <v>2015</v>
      </c>
      <c r="C646" s="326"/>
      <c r="D646" s="318">
        <v>1190</v>
      </c>
      <c r="E646" s="318"/>
      <c r="F646" s="318">
        <v>1916</v>
      </c>
      <c r="G646" s="318"/>
      <c r="H646" s="318">
        <v>56838.184000000001</v>
      </c>
    </row>
    <row r="647" spans="2:15" ht="15" customHeight="1" outlineLevel="1" x14ac:dyDescent="0.2">
      <c r="B647" s="322" t="s">
        <v>17</v>
      </c>
      <c r="C647" s="322"/>
      <c r="D647" s="327"/>
      <c r="E647" s="327"/>
      <c r="F647" s="327"/>
      <c r="G647" s="327"/>
      <c r="H647" s="327"/>
    </row>
    <row r="648" spans="2:15" ht="15" customHeight="1" outlineLevel="1" x14ac:dyDescent="0.2">
      <c r="B648" s="111">
        <v>2020</v>
      </c>
      <c r="C648" s="322"/>
      <c r="D648" s="328">
        <v>786</v>
      </c>
      <c r="E648" s="327"/>
      <c r="F648" s="309" t="s">
        <v>37</v>
      </c>
      <c r="G648" s="327"/>
      <c r="H648" s="309" t="s">
        <v>37</v>
      </c>
    </row>
    <row r="649" spans="2:15" ht="15" customHeight="1" outlineLevel="1" x14ac:dyDescent="0.2">
      <c r="B649" s="111">
        <v>2019</v>
      </c>
      <c r="C649" s="322"/>
      <c r="D649" s="318">
        <v>790</v>
      </c>
      <c r="E649" s="318"/>
      <c r="F649" s="318">
        <v>821</v>
      </c>
      <c r="G649" s="318"/>
      <c r="H649" s="318">
        <v>6581.4170000000004</v>
      </c>
    </row>
    <row r="650" spans="2:15" ht="15" customHeight="1" outlineLevel="1" x14ac:dyDescent="0.2">
      <c r="B650" s="111">
        <v>2018</v>
      </c>
      <c r="C650" s="323"/>
      <c r="D650" s="318">
        <v>793</v>
      </c>
      <c r="E650" s="318"/>
      <c r="F650" s="318">
        <v>812</v>
      </c>
      <c r="G650" s="318"/>
      <c r="H650" s="318">
        <v>5914.4579999999996</v>
      </c>
    </row>
    <row r="651" spans="2:15" ht="15" customHeight="1" outlineLevel="1" x14ac:dyDescent="0.2">
      <c r="B651" s="111">
        <v>2017</v>
      </c>
      <c r="C651" s="323"/>
      <c r="D651" s="318">
        <v>760</v>
      </c>
      <c r="E651" s="318"/>
      <c r="F651" s="318">
        <v>775</v>
      </c>
      <c r="G651" s="318"/>
      <c r="H651" s="318">
        <v>5723.8940000000002</v>
      </c>
    </row>
    <row r="652" spans="2:15" ht="15" customHeight="1" outlineLevel="1" x14ac:dyDescent="0.2">
      <c r="B652" s="111">
        <v>2016</v>
      </c>
      <c r="C652" s="322"/>
      <c r="D652" s="318">
        <v>746</v>
      </c>
      <c r="E652" s="318"/>
      <c r="F652" s="318">
        <v>765</v>
      </c>
      <c r="G652" s="318"/>
      <c r="H652" s="318">
        <v>5311.2979999999998</v>
      </c>
    </row>
    <row r="653" spans="2:15" ht="15" customHeight="1" outlineLevel="1" x14ac:dyDescent="0.2">
      <c r="B653" s="111">
        <v>2015</v>
      </c>
      <c r="C653" s="322"/>
      <c r="D653" s="318">
        <v>716</v>
      </c>
      <c r="E653" s="318"/>
      <c r="F653" s="318">
        <v>738</v>
      </c>
      <c r="G653" s="318"/>
      <c r="H653" s="318">
        <v>4368.6610000000001</v>
      </c>
    </row>
    <row r="654" spans="2:15" ht="15" customHeight="1" outlineLevel="1" x14ac:dyDescent="0.2">
      <c r="B654" s="322" t="s">
        <v>18</v>
      </c>
      <c r="C654" s="322"/>
      <c r="D654" s="327"/>
      <c r="E654" s="327"/>
      <c r="F654" s="327"/>
      <c r="G654" s="327"/>
      <c r="H654" s="327"/>
    </row>
    <row r="655" spans="2:15" ht="15" customHeight="1" outlineLevel="1" x14ac:dyDescent="0.2">
      <c r="B655" s="111">
        <v>2020</v>
      </c>
      <c r="C655" s="322"/>
      <c r="D655" s="328">
        <v>1</v>
      </c>
      <c r="E655" s="327"/>
      <c r="F655" s="309" t="s">
        <v>37</v>
      </c>
      <c r="G655" s="327"/>
      <c r="H655" s="309" t="s">
        <v>37</v>
      </c>
    </row>
    <row r="656" spans="2:15" ht="15" customHeight="1" outlineLevel="1" x14ac:dyDescent="0.2">
      <c r="B656" s="111">
        <v>2019</v>
      </c>
      <c r="C656" s="322"/>
      <c r="D656" s="318">
        <v>1</v>
      </c>
      <c r="E656" s="318"/>
      <c r="F656" s="325" t="s">
        <v>37</v>
      </c>
      <c r="G656" s="318"/>
      <c r="H656" s="325" t="s">
        <v>37</v>
      </c>
    </row>
    <row r="657" spans="2:8" ht="15" customHeight="1" outlineLevel="1" x14ac:dyDescent="0.2">
      <c r="B657" s="111">
        <v>2018</v>
      </c>
      <c r="C657" s="322"/>
      <c r="D657" s="318">
        <v>1</v>
      </c>
      <c r="E657" s="318"/>
      <c r="F657" s="325" t="s">
        <v>37</v>
      </c>
      <c r="G657" s="318"/>
      <c r="H657" s="325" t="s">
        <v>37</v>
      </c>
    </row>
    <row r="658" spans="2:8" ht="15" customHeight="1" outlineLevel="1" x14ac:dyDescent="0.2">
      <c r="B658" s="111">
        <v>2017</v>
      </c>
      <c r="C658" s="322"/>
      <c r="D658" s="318">
        <v>1</v>
      </c>
      <c r="E658" s="318"/>
      <c r="F658" s="325" t="s">
        <v>37</v>
      </c>
      <c r="G658" s="325"/>
      <c r="H658" s="325" t="s">
        <v>37</v>
      </c>
    </row>
    <row r="659" spans="2:8" ht="15" customHeight="1" outlineLevel="1" x14ac:dyDescent="0.2">
      <c r="B659" s="111">
        <v>2016</v>
      </c>
      <c r="C659" s="322"/>
      <c r="D659" s="318">
        <v>2</v>
      </c>
      <c r="E659" s="318"/>
      <c r="F659" s="325" t="s">
        <v>37</v>
      </c>
      <c r="G659" s="325"/>
      <c r="H659" s="325" t="s">
        <v>37</v>
      </c>
    </row>
    <row r="660" spans="2:8" ht="15" customHeight="1" outlineLevel="1" x14ac:dyDescent="0.2">
      <c r="B660" s="111">
        <v>2015</v>
      </c>
      <c r="C660" s="322"/>
      <c r="D660" s="318">
        <v>2</v>
      </c>
      <c r="E660" s="318"/>
      <c r="F660" s="325" t="s">
        <v>37</v>
      </c>
      <c r="G660" s="325"/>
      <c r="H660" s="325" t="s">
        <v>37</v>
      </c>
    </row>
    <row r="661" spans="2:8" ht="15" customHeight="1" outlineLevel="1" x14ac:dyDescent="0.2">
      <c r="B661" s="322" t="s">
        <v>19</v>
      </c>
      <c r="C661" s="322"/>
      <c r="D661" s="327"/>
      <c r="E661" s="327"/>
      <c r="F661" s="327"/>
      <c r="G661" s="327"/>
      <c r="H661" s="327"/>
    </row>
    <row r="662" spans="2:8" ht="15" customHeight="1" outlineLevel="1" x14ac:dyDescent="0.2">
      <c r="B662" s="111">
        <v>2020</v>
      </c>
      <c r="C662" s="322"/>
      <c r="D662" s="328">
        <v>30</v>
      </c>
      <c r="E662" s="327"/>
      <c r="F662" s="328">
        <v>78</v>
      </c>
      <c r="G662" s="327"/>
      <c r="H662" s="328">
        <v>3498.7040000000002</v>
      </c>
    </row>
    <row r="663" spans="2:8" ht="15" customHeight="1" outlineLevel="1" x14ac:dyDescent="0.2">
      <c r="B663" s="111">
        <v>2019</v>
      </c>
      <c r="C663" s="322"/>
      <c r="D663" s="318">
        <v>29</v>
      </c>
      <c r="E663" s="318"/>
      <c r="F663" s="318">
        <v>76</v>
      </c>
      <c r="G663" s="318"/>
      <c r="H663" s="318">
        <v>3528.0369999999998</v>
      </c>
    </row>
    <row r="664" spans="2:8" ht="15" customHeight="1" outlineLevel="1" x14ac:dyDescent="0.2">
      <c r="B664" s="111">
        <v>2018</v>
      </c>
      <c r="C664" s="322"/>
      <c r="D664" s="318">
        <v>24</v>
      </c>
      <c r="E664" s="318"/>
      <c r="F664" s="318">
        <v>66</v>
      </c>
      <c r="G664" s="318"/>
      <c r="H664" s="318">
        <v>3169.5439999999999</v>
      </c>
    </row>
    <row r="665" spans="2:8" ht="15" customHeight="1" outlineLevel="1" x14ac:dyDescent="0.2">
      <c r="B665" s="111">
        <v>2017</v>
      </c>
      <c r="C665" s="322"/>
      <c r="D665" s="318">
        <v>23</v>
      </c>
      <c r="E665" s="318"/>
      <c r="F665" s="318">
        <v>61</v>
      </c>
      <c r="G665" s="318"/>
      <c r="H665" s="318">
        <v>2600.7669999999998</v>
      </c>
    </row>
    <row r="666" spans="2:8" ht="15" customHeight="1" outlineLevel="1" x14ac:dyDescent="0.2">
      <c r="B666" s="111">
        <v>2016</v>
      </c>
      <c r="C666" s="322"/>
      <c r="D666" s="318">
        <v>24</v>
      </c>
      <c r="E666" s="318"/>
      <c r="F666" s="318">
        <v>64</v>
      </c>
      <c r="G666" s="318"/>
      <c r="H666" s="318">
        <v>2436.3870000000002</v>
      </c>
    </row>
    <row r="667" spans="2:8" ht="15" customHeight="1" outlineLevel="1" x14ac:dyDescent="0.2">
      <c r="B667" s="111">
        <v>2015</v>
      </c>
      <c r="C667" s="322"/>
      <c r="D667" s="318">
        <v>23</v>
      </c>
      <c r="E667" s="318"/>
      <c r="F667" s="318">
        <v>63</v>
      </c>
      <c r="G667" s="318"/>
      <c r="H667" s="318">
        <v>2887.6370000000002</v>
      </c>
    </row>
    <row r="668" spans="2:8" ht="15" customHeight="1" outlineLevel="1" x14ac:dyDescent="0.2">
      <c r="B668" s="322" t="s">
        <v>20</v>
      </c>
      <c r="C668" s="322"/>
      <c r="D668" s="327"/>
      <c r="E668" s="327"/>
      <c r="F668" s="327"/>
      <c r="G668" s="327"/>
      <c r="H668" s="327"/>
    </row>
    <row r="669" spans="2:8" ht="15" customHeight="1" outlineLevel="1" x14ac:dyDescent="0.2">
      <c r="B669" s="111">
        <v>2020</v>
      </c>
      <c r="C669" s="322"/>
      <c r="D669" s="328">
        <v>7</v>
      </c>
      <c r="E669" s="327"/>
      <c r="F669" s="328">
        <v>8</v>
      </c>
      <c r="G669" s="327"/>
      <c r="H669" s="328">
        <v>1104.0150000000001</v>
      </c>
    </row>
    <row r="670" spans="2:8" ht="15" customHeight="1" outlineLevel="1" x14ac:dyDescent="0.2">
      <c r="B670" s="111">
        <v>2019</v>
      </c>
      <c r="C670" s="322"/>
      <c r="D670" s="318">
        <v>8</v>
      </c>
      <c r="E670" s="318"/>
      <c r="F670" s="318">
        <v>9</v>
      </c>
      <c r="G670" s="318"/>
      <c r="H670" s="318">
        <v>1237.404</v>
      </c>
    </row>
    <row r="671" spans="2:8" ht="15" customHeight="1" outlineLevel="1" x14ac:dyDescent="0.2">
      <c r="B671" s="111">
        <v>2018</v>
      </c>
      <c r="C671" s="322"/>
      <c r="D671" s="318">
        <v>8</v>
      </c>
      <c r="E671" s="318"/>
      <c r="F671" s="318">
        <v>8</v>
      </c>
      <c r="G671" s="318"/>
      <c r="H671" s="318">
        <v>1135.299</v>
      </c>
    </row>
    <row r="672" spans="2:8" ht="15" customHeight="1" outlineLevel="1" x14ac:dyDescent="0.2">
      <c r="B672" s="111">
        <v>2017</v>
      </c>
      <c r="C672" s="322"/>
      <c r="D672" s="318">
        <v>6</v>
      </c>
      <c r="E672" s="318"/>
      <c r="F672" s="325" t="s">
        <v>37</v>
      </c>
      <c r="G672" s="325"/>
      <c r="H672" s="325" t="s">
        <v>37</v>
      </c>
    </row>
    <row r="673" spans="2:8" ht="15" customHeight="1" outlineLevel="1" x14ac:dyDescent="0.2">
      <c r="B673" s="111">
        <v>2016</v>
      </c>
      <c r="C673" s="322"/>
      <c r="D673" s="318">
        <v>7</v>
      </c>
      <c r="E673" s="318"/>
      <c r="F673" s="318">
        <v>7</v>
      </c>
      <c r="G673" s="318"/>
      <c r="H673" s="318">
        <v>14.696999999999999</v>
      </c>
    </row>
    <row r="674" spans="2:8" ht="15" customHeight="1" outlineLevel="1" x14ac:dyDescent="0.2">
      <c r="B674" s="111">
        <v>2015</v>
      </c>
      <c r="C674" s="322"/>
      <c r="D674" s="318">
        <v>0</v>
      </c>
      <c r="E674" s="318"/>
      <c r="F674" s="318">
        <v>0</v>
      </c>
      <c r="G674" s="318"/>
      <c r="H674" s="318">
        <v>0</v>
      </c>
    </row>
    <row r="675" spans="2:8" ht="15" customHeight="1" outlineLevel="1" x14ac:dyDescent="0.2">
      <c r="B675" s="322" t="s">
        <v>21</v>
      </c>
      <c r="C675" s="322"/>
      <c r="D675" s="327"/>
      <c r="E675" s="327"/>
      <c r="F675" s="327"/>
      <c r="G675" s="327"/>
      <c r="H675" s="327"/>
    </row>
    <row r="676" spans="2:8" ht="15" customHeight="1" outlineLevel="1" x14ac:dyDescent="0.2">
      <c r="B676" s="111">
        <v>2020</v>
      </c>
      <c r="C676" s="322"/>
      <c r="D676" s="328">
        <v>0</v>
      </c>
      <c r="E676" s="327"/>
      <c r="F676" s="328">
        <v>0</v>
      </c>
      <c r="G676" s="327"/>
      <c r="H676" s="328">
        <v>0</v>
      </c>
    </row>
    <row r="677" spans="2:8" ht="15" customHeight="1" outlineLevel="1" x14ac:dyDescent="0.2">
      <c r="B677" s="111">
        <v>2019</v>
      </c>
      <c r="C677" s="322"/>
      <c r="D677" s="318">
        <v>0</v>
      </c>
      <c r="E677" s="318"/>
      <c r="F677" s="318">
        <v>0</v>
      </c>
      <c r="G677" s="318"/>
      <c r="H677" s="318">
        <v>0</v>
      </c>
    </row>
    <row r="678" spans="2:8" ht="15" customHeight="1" outlineLevel="1" x14ac:dyDescent="0.2">
      <c r="B678" s="111">
        <v>2018</v>
      </c>
      <c r="C678" s="322"/>
      <c r="D678" s="318">
        <v>0</v>
      </c>
      <c r="E678" s="318"/>
      <c r="F678" s="318">
        <v>0</v>
      </c>
      <c r="G678" s="318"/>
      <c r="H678" s="318">
        <v>0</v>
      </c>
    </row>
    <row r="679" spans="2:8" ht="15" customHeight="1" outlineLevel="1" x14ac:dyDescent="0.2">
      <c r="B679" s="111">
        <v>2017</v>
      </c>
      <c r="C679" s="322"/>
      <c r="D679" s="318">
        <v>1</v>
      </c>
      <c r="E679" s="318"/>
      <c r="F679" s="325" t="s">
        <v>37</v>
      </c>
      <c r="G679" s="325"/>
      <c r="H679" s="325" t="s">
        <v>37</v>
      </c>
    </row>
    <row r="680" spans="2:8" ht="15" customHeight="1" outlineLevel="1" x14ac:dyDescent="0.2">
      <c r="B680" s="111">
        <v>2016</v>
      </c>
      <c r="C680" s="322"/>
      <c r="D680" s="318">
        <v>1</v>
      </c>
      <c r="E680" s="318"/>
      <c r="F680" s="325" t="s">
        <v>37</v>
      </c>
      <c r="G680" s="325"/>
      <c r="H680" s="325" t="s">
        <v>37</v>
      </c>
    </row>
    <row r="681" spans="2:8" ht="15" customHeight="1" outlineLevel="1" x14ac:dyDescent="0.2">
      <c r="B681" s="111">
        <v>2015</v>
      </c>
      <c r="C681" s="322"/>
      <c r="D681" s="318">
        <v>0</v>
      </c>
      <c r="E681" s="318"/>
      <c r="F681" s="318">
        <v>0</v>
      </c>
      <c r="G681" s="318"/>
      <c r="H681" s="318">
        <v>0</v>
      </c>
    </row>
    <row r="682" spans="2:8" ht="15" customHeight="1" outlineLevel="1" x14ac:dyDescent="0.2">
      <c r="B682" s="322" t="s">
        <v>22</v>
      </c>
      <c r="C682" s="322"/>
      <c r="D682" s="327"/>
      <c r="E682" s="327"/>
      <c r="F682" s="327"/>
      <c r="G682" s="327"/>
      <c r="H682" s="327"/>
    </row>
    <row r="683" spans="2:8" ht="15" customHeight="1" outlineLevel="1" x14ac:dyDescent="0.2">
      <c r="B683" s="111">
        <v>2020</v>
      </c>
      <c r="C683" s="322"/>
      <c r="D683" s="328">
        <v>70</v>
      </c>
      <c r="E683" s="327"/>
      <c r="F683" s="328">
        <v>309</v>
      </c>
      <c r="G683" s="327"/>
      <c r="H683" s="328">
        <v>13041.136</v>
      </c>
    </row>
    <row r="684" spans="2:8" ht="15" customHeight="1" outlineLevel="1" x14ac:dyDescent="0.2">
      <c r="B684" s="111">
        <v>2019</v>
      </c>
      <c r="C684" s="322"/>
      <c r="D684" s="318">
        <v>68</v>
      </c>
      <c r="E684" s="318"/>
      <c r="F684" s="318">
        <v>298</v>
      </c>
      <c r="G684" s="318"/>
      <c r="H684" s="318">
        <v>12812.186</v>
      </c>
    </row>
    <row r="685" spans="2:8" ht="15" customHeight="1" outlineLevel="1" x14ac:dyDescent="0.2">
      <c r="B685" s="111">
        <v>2018</v>
      </c>
      <c r="C685" s="322"/>
      <c r="D685" s="318">
        <v>65</v>
      </c>
      <c r="E685" s="318"/>
      <c r="F685" s="318">
        <v>263</v>
      </c>
      <c r="G685" s="318"/>
      <c r="H685" s="318">
        <v>11943.036</v>
      </c>
    </row>
    <row r="686" spans="2:8" ht="15" customHeight="1" outlineLevel="1" x14ac:dyDescent="0.2">
      <c r="B686" s="111">
        <v>2017</v>
      </c>
      <c r="C686" s="322"/>
      <c r="D686" s="318">
        <v>53</v>
      </c>
      <c r="E686" s="318"/>
      <c r="F686" s="318">
        <v>248</v>
      </c>
      <c r="G686" s="318"/>
      <c r="H686" s="318">
        <v>10320.647999999999</v>
      </c>
    </row>
    <row r="687" spans="2:8" ht="15" customHeight="1" outlineLevel="1" x14ac:dyDescent="0.2">
      <c r="B687" s="111">
        <v>2016</v>
      </c>
      <c r="C687" s="322"/>
      <c r="D687" s="318">
        <v>51</v>
      </c>
      <c r="E687" s="318"/>
      <c r="F687" s="318">
        <v>226</v>
      </c>
      <c r="G687" s="318"/>
      <c r="H687" s="318">
        <v>7830.3850000000002</v>
      </c>
    </row>
    <row r="688" spans="2:8" ht="15" customHeight="1" outlineLevel="1" x14ac:dyDescent="0.2">
      <c r="B688" s="111">
        <v>2015</v>
      </c>
      <c r="C688" s="322"/>
      <c r="D688" s="318">
        <v>51</v>
      </c>
      <c r="E688" s="318"/>
      <c r="F688" s="318">
        <v>243</v>
      </c>
      <c r="G688" s="318"/>
      <c r="H688" s="318">
        <v>10025.028</v>
      </c>
    </row>
    <row r="689" spans="2:8" ht="15" customHeight="1" outlineLevel="1" x14ac:dyDescent="0.2">
      <c r="B689" s="322" t="s">
        <v>23</v>
      </c>
      <c r="C689" s="322"/>
      <c r="D689" s="327"/>
      <c r="E689" s="327"/>
      <c r="F689" s="327"/>
      <c r="G689" s="327"/>
      <c r="H689" s="327"/>
    </row>
    <row r="690" spans="2:8" ht="15" customHeight="1" outlineLevel="1" x14ac:dyDescent="0.2">
      <c r="B690" s="111">
        <v>2020</v>
      </c>
      <c r="C690" s="322"/>
      <c r="D690" s="328">
        <v>134</v>
      </c>
      <c r="E690" s="327"/>
      <c r="F690" s="328">
        <v>412</v>
      </c>
      <c r="G690" s="327"/>
      <c r="H690" s="328">
        <v>33779.165000000001</v>
      </c>
    </row>
    <row r="691" spans="2:8" ht="15" customHeight="1" outlineLevel="1" x14ac:dyDescent="0.2">
      <c r="B691" s="111">
        <v>2019</v>
      </c>
      <c r="C691" s="322"/>
      <c r="D691" s="318">
        <v>134</v>
      </c>
      <c r="E691" s="318"/>
      <c r="F691" s="318">
        <v>419</v>
      </c>
      <c r="G691" s="318"/>
      <c r="H691" s="318">
        <v>32608.684000000001</v>
      </c>
    </row>
    <row r="692" spans="2:8" ht="15" customHeight="1" outlineLevel="1" x14ac:dyDescent="0.2">
      <c r="B692" s="111">
        <v>2018</v>
      </c>
      <c r="C692" s="322"/>
      <c r="D692" s="318">
        <v>121</v>
      </c>
      <c r="E692" s="318"/>
      <c r="F692" s="318">
        <v>385</v>
      </c>
      <c r="G692" s="318"/>
      <c r="H692" s="318">
        <v>31163.392</v>
      </c>
    </row>
    <row r="693" spans="2:8" ht="15" customHeight="1" outlineLevel="1" x14ac:dyDescent="0.2">
      <c r="B693" s="111">
        <v>2017</v>
      </c>
      <c r="C693" s="322"/>
      <c r="D693" s="318">
        <v>113</v>
      </c>
      <c r="E693" s="318"/>
      <c r="F693" s="318">
        <v>385</v>
      </c>
      <c r="G693" s="318"/>
      <c r="H693" s="318">
        <v>31363.075000000001</v>
      </c>
    </row>
    <row r="694" spans="2:8" ht="15" customHeight="1" outlineLevel="1" x14ac:dyDescent="0.2">
      <c r="B694" s="111">
        <v>2016</v>
      </c>
      <c r="C694" s="322"/>
      <c r="D694" s="318">
        <v>111</v>
      </c>
      <c r="E694" s="318"/>
      <c r="F694" s="318">
        <v>335</v>
      </c>
      <c r="G694" s="318"/>
      <c r="H694" s="318">
        <v>26964.141</v>
      </c>
    </row>
    <row r="695" spans="2:8" ht="15" customHeight="1" outlineLevel="1" x14ac:dyDescent="0.2">
      <c r="B695" s="111">
        <v>2015</v>
      </c>
      <c r="C695" s="322"/>
      <c r="D695" s="318">
        <v>108</v>
      </c>
      <c r="E695" s="318"/>
      <c r="F695" s="318">
        <v>336</v>
      </c>
      <c r="G695" s="318"/>
      <c r="H695" s="318">
        <v>25853.667000000001</v>
      </c>
    </row>
    <row r="696" spans="2:8" ht="15" customHeight="1" outlineLevel="1" x14ac:dyDescent="0.2">
      <c r="B696" s="322" t="s">
        <v>24</v>
      </c>
      <c r="C696" s="322"/>
      <c r="D696" s="327"/>
      <c r="E696" s="327"/>
      <c r="F696" s="327"/>
      <c r="G696" s="327"/>
      <c r="H696" s="327"/>
    </row>
    <row r="697" spans="2:8" ht="15" customHeight="1" outlineLevel="1" x14ac:dyDescent="0.2">
      <c r="B697" s="111">
        <v>2020</v>
      </c>
      <c r="C697" s="322"/>
      <c r="D697" s="328">
        <v>31</v>
      </c>
      <c r="E697" s="327"/>
      <c r="F697" s="328">
        <v>58</v>
      </c>
      <c r="G697" s="327"/>
      <c r="H697" s="328">
        <v>1113.675</v>
      </c>
    </row>
    <row r="698" spans="2:8" ht="15" customHeight="1" outlineLevel="1" x14ac:dyDescent="0.2">
      <c r="B698" s="111">
        <v>2019</v>
      </c>
      <c r="C698" s="322"/>
      <c r="D698" s="318">
        <v>34</v>
      </c>
      <c r="E698" s="318"/>
      <c r="F698" s="318">
        <v>60</v>
      </c>
      <c r="G698" s="318"/>
      <c r="H698" s="318">
        <v>1432.327</v>
      </c>
    </row>
    <row r="699" spans="2:8" ht="15" customHeight="1" outlineLevel="1" x14ac:dyDescent="0.2">
      <c r="B699" s="111">
        <v>2018</v>
      </c>
      <c r="C699" s="322"/>
      <c r="D699" s="318">
        <v>35</v>
      </c>
      <c r="E699" s="318"/>
      <c r="F699" s="318">
        <v>58</v>
      </c>
      <c r="G699" s="318"/>
      <c r="H699" s="318">
        <v>1001.2089999999999</v>
      </c>
    </row>
    <row r="700" spans="2:8" ht="15" customHeight="1" outlineLevel="1" x14ac:dyDescent="0.2">
      <c r="B700" s="111">
        <v>2017</v>
      </c>
      <c r="C700" s="322"/>
      <c r="D700" s="318">
        <v>31</v>
      </c>
      <c r="E700" s="318"/>
      <c r="F700" s="318">
        <v>54</v>
      </c>
      <c r="G700" s="318"/>
      <c r="H700" s="318">
        <v>896.64300000000003</v>
      </c>
    </row>
    <row r="701" spans="2:8" ht="15" customHeight="1" outlineLevel="1" x14ac:dyDescent="0.2">
      <c r="B701" s="111">
        <v>2016</v>
      </c>
      <c r="C701" s="322"/>
      <c r="D701" s="318">
        <v>28</v>
      </c>
      <c r="E701" s="318"/>
      <c r="F701" s="318">
        <v>50</v>
      </c>
      <c r="G701" s="318"/>
      <c r="H701" s="318">
        <v>1051.2360000000001</v>
      </c>
    </row>
    <row r="702" spans="2:8" ht="15" customHeight="1" outlineLevel="1" x14ac:dyDescent="0.2">
      <c r="B702" s="111">
        <v>2015</v>
      </c>
      <c r="C702" s="322"/>
      <c r="D702" s="318">
        <v>27</v>
      </c>
      <c r="E702" s="318"/>
      <c r="F702" s="318">
        <v>50</v>
      </c>
      <c r="G702" s="318"/>
      <c r="H702" s="318">
        <v>923.37</v>
      </c>
    </row>
    <row r="703" spans="2:8" ht="15" customHeight="1" outlineLevel="1" x14ac:dyDescent="0.2">
      <c r="B703" s="322" t="s">
        <v>25</v>
      </c>
      <c r="C703" s="322"/>
      <c r="D703" s="327"/>
      <c r="E703" s="327"/>
      <c r="F703" s="327"/>
      <c r="G703" s="327"/>
      <c r="H703" s="327"/>
    </row>
    <row r="704" spans="2:8" ht="15" customHeight="1" outlineLevel="1" x14ac:dyDescent="0.2">
      <c r="B704" s="111">
        <v>2020</v>
      </c>
      <c r="C704" s="322"/>
      <c r="D704" s="328">
        <v>174</v>
      </c>
      <c r="E704" s="327"/>
      <c r="F704" s="328">
        <v>351</v>
      </c>
      <c r="G704" s="327"/>
      <c r="H704" s="328">
        <v>7378.2939999999999</v>
      </c>
    </row>
    <row r="705" spans="2:8" ht="15" customHeight="1" outlineLevel="1" x14ac:dyDescent="0.2">
      <c r="B705" s="111">
        <v>2019</v>
      </c>
      <c r="C705" s="322"/>
      <c r="D705" s="318">
        <v>167</v>
      </c>
      <c r="E705" s="318"/>
      <c r="F705" s="318">
        <v>348</v>
      </c>
      <c r="G705" s="318"/>
      <c r="H705" s="318">
        <v>11230.744000000001</v>
      </c>
    </row>
    <row r="706" spans="2:8" ht="15" customHeight="1" outlineLevel="1" x14ac:dyDescent="0.2">
      <c r="B706" s="111">
        <v>2018</v>
      </c>
      <c r="C706" s="322"/>
      <c r="D706" s="318">
        <v>159</v>
      </c>
      <c r="E706" s="318"/>
      <c r="F706" s="318">
        <v>334</v>
      </c>
      <c r="G706" s="318"/>
      <c r="H706" s="318">
        <v>11284.116</v>
      </c>
    </row>
    <row r="707" spans="2:8" ht="15" customHeight="1" outlineLevel="1" x14ac:dyDescent="0.2">
      <c r="B707" s="111">
        <v>2017</v>
      </c>
      <c r="C707" s="322"/>
      <c r="D707" s="318">
        <v>131</v>
      </c>
      <c r="E707" s="318"/>
      <c r="F707" s="318">
        <v>310</v>
      </c>
      <c r="G707" s="318"/>
      <c r="H707" s="318">
        <v>10745.858</v>
      </c>
    </row>
    <row r="708" spans="2:8" ht="15" customHeight="1" outlineLevel="1" x14ac:dyDescent="0.2">
      <c r="B708" s="111">
        <v>2016</v>
      </c>
      <c r="C708" s="322"/>
      <c r="D708" s="318">
        <v>117</v>
      </c>
      <c r="E708" s="318"/>
      <c r="F708" s="318">
        <v>289</v>
      </c>
      <c r="G708" s="318"/>
      <c r="H708" s="318">
        <v>9582.8209999999999</v>
      </c>
    </row>
    <row r="709" spans="2:8" ht="15" customHeight="1" outlineLevel="1" x14ac:dyDescent="0.2">
      <c r="B709" s="111">
        <v>2015</v>
      </c>
      <c r="C709" s="322"/>
      <c r="D709" s="318">
        <v>92</v>
      </c>
      <c r="E709" s="318"/>
      <c r="F709" s="318">
        <v>244</v>
      </c>
      <c r="G709" s="318"/>
      <c r="H709" s="318">
        <v>7495.75</v>
      </c>
    </row>
    <row r="710" spans="2:8" ht="15" customHeight="1" outlineLevel="1" x14ac:dyDescent="0.2">
      <c r="B710" s="322" t="s">
        <v>26</v>
      </c>
      <c r="C710" s="322"/>
      <c r="D710" s="327"/>
      <c r="E710" s="327"/>
      <c r="F710" s="327"/>
      <c r="G710" s="327"/>
      <c r="H710" s="327"/>
    </row>
    <row r="711" spans="2:8" ht="15" customHeight="1" outlineLevel="1" x14ac:dyDescent="0.2">
      <c r="B711" s="111">
        <v>2020</v>
      </c>
      <c r="C711" s="322"/>
      <c r="D711" s="328">
        <v>4</v>
      </c>
      <c r="E711" s="327"/>
      <c r="F711" s="328">
        <v>4</v>
      </c>
      <c r="G711" s="327"/>
      <c r="H711" s="328">
        <v>32.162999999999997</v>
      </c>
    </row>
    <row r="712" spans="2:8" ht="15" customHeight="1" outlineLevel="1" x14ac:dyDescent="0.2">
      <c r="B712" s="111">
        <v>2019</v>
      </c>
      <c r="C712" s="322"/>
      <c r="D712" s="318">
        <v>4</v>
      </c>
      <c r="E712" s="318"/>
      <c r="F712" s="325" t="s">
        <v>37</v>
      </c>
      <c r="G712" s="318"/>
      <c r="H712" s="325" t="s">
        <v>37</v>
      </c>
    </row>
    <row r="713" spans="2:8" ht="15" customHeight="1" outlineLevel="1" x14ac:dyDescent="0.2">
      <c r="B713" s="111">
        <v>2018</v>
      </c>
      <c r="C713" s="322"/>
      <c r="D713" s="318">
        <v>6</v>
      </c>
      <c r="E713" s="318"/>
      <c r="F713" s="318">
        <v>6</v>
      </c>
      <c r="G713" s="318"/>
      <c r="H713" s="318">
        <v>96.614000000000004</v>
      </c>
    </row>
    <row r="714" spans="2:8" ht="15" customHeight="1" outlineLevel="1" x14ac:dyDescent="0.2">
      <c r="B714" s="111">
        <v>2017</v>
      </c>
      <c r="C714" s="322"/>
      <c r="D714" s="318">
        <v>6</v>
      </c>
      <c r="E714" s="318"/>
      <c r="F714" s="318">
        <v>6</v>
      </c>
      <c r="G714" s="318"/>
      <c r="H714" s="318">
        <v>50.085999999999999</v>
      </c>
    </row>
    <row r="715" spans="2:8" ht="15" customHeight="1" outlineLevel="1" x14ac:dyDescent="0.2">
      <c r="B715" s="111">
        <v>2016</v>
      </c>
      <c r="C715" s="322"/>
      <c r="D715" s="318">
        <v>3</v>
      </c>
      <c r="E715" s="318"/>
      <c r="F715" s="318">
        <v>3</v>
      </c>
      <c r="G715" s="318"/>
      <c r="H715" s="318">
        <v>35.418999999999997</v>
      </c>
    </row>
    <row r="716" spans="2:8" ht="15" customHeight="1" outlineLevel="1" x14ac:dyDescent="0.2">
      <c r="B716" s="111">
        <v>2015</v>
      </c>
      <c r="C716" s="322"/>
      <c r="D716" s="318">
        <v>2</v>
      </c>
      <c r="E716" s="318"/>
      <c r="F716" s="325" t="s">
        <v>37</v>
      </c>
      <c r="G716" s="325"/>
      <c r="H716" s="325" t="s">
        <v>37</v>
      </c>
    </row>
    <row r="717" spans="2:8" ht="15" customHeight="1" outlineLevel="1" x14ac:dyDescent="0.2">
      <c r="B717" s="322" t="s">
        <v>27</v>
      </c>
      <c r="C717" s="322"/>
      <c r="D717" s="327"/>
      <c r="E717" s="327"/>
      <c r="F717" s="327"/>
      <c r="G717" s="327"/>
      <c r="H717" s="327"/>
    </row>
    <row r="718" spans="2:8" ht="15" customHeight="1" outlineLevel="1" x14ac:dyDescent="0.2">
      <c r="B718" s="111">
        <v>2020</v>
      </c>
      <c r="C718" s="322"/>
      <c r="D718" s="328">
        <v>18</v>
      </c>
      <c r="E718" s="327"/>
      <c r="F718" s="328">
        <v>24</v>
      </c>
      <c r="G718" s="327"/>
      <c r="H718" s="328">
        <v>1505.4010000000001</v>
      </c>
    </row>
    <row r="719" spans="2:8" ht="15" customHeight="1" outlineLevel="1" x14ac:dyDescent="0.2">
      <c r="B719" s="111">
        <v>2019</v>
      </c>
      <c r="C719" s="322"/>
      <c r="D719" s="318">
        <v>20</v>
      </c>
      <c r="E719" s="318"/>
      <c r="F719" s="318">
        <v>26</v>
      </c>
      <c r="G719" s="318"/>
      <c r="H719" s="318">
        <v>3254.3490000000002</v>
      </c>
    </row>
    <row r="720" spans="2:8" ht="15" customHeight="1" outlineLevel="1" x14ac:dyDescent="0.2">
      <c r="B720" s="111">
        <v>2018</v>
      </c>
      <c r="C720" s="322"/>
      <c r="D720" s="318">
        <v>17</v>
      </c>
      <c r="E720" s="318"/>
      <c r="F720" s="325" t="s">
        <v>37</v>
      </c>
      <c r="G720" s="318"/>
      <c r="H720" s="325" t="s">
        <v>37</v>
      </c>
    </row>
    <row r="721" spans="2:8" ht="15" customHeight="1" outlineLevel="1" x14ac:dyDescent="0.2">
      <c r="B721" s="111">
        <v>2017</v>
      </c>
      <c r="C721" s="322"/>
      <c r="D721" s="318">
        <v>14</v>
      </c>
      <c r="E721" s="318"/>
      <c r="F721" s="318">
        <v>16</v>
      </c>
      <c r="G721" s="318"/>
      <c r="H721" s="318">
        <v>1272.0740000000001</v>
      </c>
    </row>
    <row r="722" spans="2:8" ht="15" customHeight="1" outlineLevel="1" x14ac:dyDescent="0.2">
      <c r="B722" s="111">
        <v>2016</v>
      </c>
      <c r="C722" s="322"/>
      <c r="D722" s="318">
        <v>12</v>
      </c>
      <c r="E722" s="318"/>
      <c r="F722" s="318">
        <v>12</v>
      </c>
      <c r="G722" s="318"/>
      <c r="H722" s="318">
        <v>789.32</v>
      </c>
    </row>
    <row r="723" spans="2:8" ht="15" customHeight="1" outlineLevel="1" x14ac:dyDescent="0.2">
      <c r="B723" s="111">
        <v>2015</v>
      </c>
      <c r="C723" s="322"/>
      <c r="D723" s="318">
        <v>12</v>
      </c>
      <c r="E723" s="318"/>
      <c r="F723" s="318">
        <v>12</v>
      </c>
      <c r="G723" s="318"/>
      <c r="H723" s="318">
        <v>611.58799999999997</v>
      </c>
    </row>
    <row r="724" spans="2:8" ht="15" customHeight="1" outlineLevel="1" x14ac:dyDescent="0.2">
      <c r="B724" s="322" t="s">
        <v>28</v>
      </c>
      <c r="C724" s="322"/>
      <c r="D724" s="327"/>
      <c r="E724" s="327"/>
      <c r="F724" s="327"/>
      <c r="G724" s="327"/>
      <c r="H724" s="327"/>
    </row>
    <row r="725" spans="2:8" ht="15" customHeight="1" outlineLevel="1" x14ac:dyDescent="0.2">
      <c r="B725" s="111">
        <v>2020</v>
      </c>
      <c r="C725" s="322"/>
      <c r="D725" s="328">
        <v>43</v>
      </c>
      <c r="E725" s="327"/>
      <c r="F725" s="328">
        <v>63</v>
      </c>
      <c r="G725" s="327"/>
      <c r="H725" s="328">
        <v>1615.3119999999999</v>
      </c>
    </row>
    <row r="726" spans="2:8" ht="15" customHeight="1" outlineLevel="1" x14ac:dyDescent="0.2">
      <c r="B726" s="111">
        <v>2019</v>
      </c>
      <c r="C726" s="322"/>
      <c r="D726" s="318">
        <v>35</v>
      </c>
      <c r="E726" s="318"/>
      <c r="F726" s="318">
        <v>52</v>
      </c>
      <c r="G726" s="318"/>
      <c r="H726" s="318">
        <v>1166.845</v>
      </c>
    </row>
    <row r="727" spans="2:8" ht="15" customHeight="1" outlineLevel="1" x14ac:dyDescent="0.2">
      <c r="B727" s="111">
        <v>2018</v>
      </c>
      <c r="C727" s="322"/>
      <c r="D727" s="318">
        <v>38</v>
      </c>
      <c r="E727" s="318"/>
      <c r="F727" s="318">
        <v>52</v>
      </c>
      <c r="G727" s="318"/>
      <c r="H727" s="318">
        <v>1091.846</v>
      </c>
    </row>
    <row r="728" spans="2:8" ht="15" customHeight="1" outlineLevel="1" x14ac:dyDescent="0.2">
      <c r="B728" s="111">
        <v>2017</v>
      </c>
      <c r="C728" s="322"/>
      <c r="D728" s="318">
        <v>37</v>
      </c>
      <c r="E728" s="318"/>
      <c r="F728" s="318">
        <v>54</v>
      </c>
      <c r="G728" s="318"/>
      <c r="H728" s="318">
        <v>962.03700000000003</v>
      </c>
    </row>
    <row r="729" spans="2:8" ht="15" customHeight="1" outlineLevel="1" x14ac:dyDescent="0.2">
      <c r="B729" s="111">
        <v>2016</v>
      </c>
      <c r="C729" s="322"/>
      <c r="D729" s="318">
        <v>33</v>
      </c>
      <c r="E729" s="318"/>
      <c r="F729" s="318">
        <v>43</v>
      </c>
      <c r="G729" s="318"/>
      <c r="H729" s="318">
        <v>652.40099999999995</v>
      </c>
    </row>
    <row r="730" spans="2:8" ht="15" customHeight="1" outlineLevel="1" x14ac:dyDescent="0.2">
      <c r="B730" s="111">
        <v>2015</v>
      </c>
      <c r="C730" s="322"/>
      <c r="D730" s="318">
        <v>28</v>
      </c>
      <c r="E730" s="318"/>
      <c r="F730" s="318">
        <v>37</v>
      </c>
      <c r="G730" s="318"/>
      <c r="H730" s="318">
        <v>523.23199999999997</v>
      </c>
    </row>
    <row r="731" spans="2:8" ht="15" customHeight="1" outlineLevel="1" x14ac:dyDescent="0.2">
      <c r="B731" s="322" t="s">
        <v>29</v>
      </c>
      <c r="C731" s="322"/>
      <c r="D731" s="327"/>
      <c r="E731" s="327"/>
      <c r="F731" s="327"/>
      <c r="G731" s="327"/>
      <c r="H731" s="327"/>
    </row>
    <row r="732" spans="2:8" ht="15" customHeight="1" outlineLevel="1" x14ac:dyDescent="0.2">
      <c r="B732" s="111">
        <v>2020</v>
      </c>
      <c r="C732" s="322"/>
      <c r="D732" s="328">
        <v>110</v>
      </c>
      <c r="E732" s="327"/>
      <c r="F732" s="328">
        <v>119</v>
      </c>
      <c r="G732" s="327"/>
      <c r="H732" s="328">
        <v>981.16899999999998</v>
      </c>
    </row>
    <row r="733" spans="2:8" ht="15" customHeight="1" outlineLevel="1" x14ac:dyDescent="0.2">
      <c r="B733" s="111">
        <v>2019</v>
      </c>
      <c r="C733" s="322"/>
      <c r="D733" s="318">
        <v>107</v>
      </c>
      <c r="E733" s="318"/>
      <c r="F733" s="318">
        <v>118</v>
      </c>
      <c r="G733" s="318"/>
      <c r="H733" s="318">
        <v>1593.751</v>
      </c>
    </row>
    <row r="734" spans="2:8" ht="15" customHeight="1" outlineLevel="1" x14ac:dyDescent="0.2">
      <c r="B734" s="111">
        <v>2018</v>
      </c>
      <c r="C734" s="322"/>
      <c r="D734" s="318">
        <v>82</v>
      </c>
      <c r="E734" s="318"/>
      <c r="F734" s="318">
        <v>92</v>
      </c>
      <c r="G734" s="318"/>
      <c r="H734" s="318">
        <v>1523.0709999999999</v>
      </c>
    </row>
    <row r="735" spans="2:8" ht="15" customHeight="1" outlineLevel="1" x14ac:dyDescent="0.2">
      <c r="B735" s="111">
        <v>2017</v>
      </c>
      <c r="C735" s="322"/>
      <c r="D735" s="318">
        <v>78</v>
      </c>
      <c r="E735" s="318"/>
      <c r="F735" s="318">
        <v>92</v>
      </c>
      <c r="G735" s="318"/>
      <c r="H735" s="318">
        <v>1442.721</v>
      </c>
    </row>
    <row r="736" spans="2:8" ht="15" customHeight="1" outlineLevel="1" x14ac:dyDescent="0.2">
      <c r="B736" s="111">
        <v>2016</v>
      </c>
      <c r="C736" s="322"/>
      <c r="D736" s="318">
        <v>63</v>
      </c>
      <c r="E736" s="318"/>
      <c r="F736" s="318">
        <v>76</v>
      </c>
      <c r="G736" s="318"/>
      <c r="H736" s="318">
        <v>822.17100000000005</v>
      </c>
    </row>
    <row r="737" spans="2:8" ht="15" customHeight="1" outlineLevel="1" x14ac:dyDescent="0.2">
      <c r="B737" s="111">
        <v>2015</v>
      </c>
      <c r="C737" s="322"/>
      <c r="D737" s="318">
        <v>63</v>
      </c>
      <c r="E737" s="318"/>
      <c r="F737" s="318">
        <v>80</v>
      </c>
      <c r="G737" s="318"/>
      <c r="H737" s="318">
        <v>890.63099999999997</v>
      </c>
    </row>
    <row r="738" spans="2:8" ht="15" customHeight="1" outlineLevel="1" x14ac:dyDescent="0.2">
      <c r="B738" s="322" t="s">
        <v>30</v>
      </c>
      <c r="C738" s="322"/>
      <c r="D738" s="327"/>
      <c r="E738" s="327"/>
      <c r="F738" s="327"/>
      <c r="G738" s="327"/>
      <c r="H738" s="327"/>
    </row>
    <row r="739" spans="2:8" ht="15" customHeight="1" outlineLevel="1" x14ac:dyDescent="0.2">
      <c r="B739" s="111">
        <v>2020</v>
      </c>
      <c r="C739" s="322"/>
      <c r="D739" s="328">
        <v>20</v>
      </c>
      <c r="E739" s="327"/>
      <c r="F739" s="328">
        <v>31</v>
      </c>
      <c r="G739" s="327"/>
      <c r="H739" s="328">
        <v>204.02500000000001</v>
      </c>
    </row>
    <row r="740" spans="2:8" ht="15" customHeight="1" outlineLevel="1" x14ac:dyDescent="0.2">
      <c r="B740" s="111">
        <v>2019</v>
      </c>
      <c r="C740" s="322"/>
      <c r="D740" s="318">
        <v>17</v>
      </c>
      <c r="E740" s="318"/>
      <c r="F740" s="318">
        <v>26</v>
      </c>
      <c r="G740" s="318"/>
      <c r="H740" s="318">
        <v>197.67099999999999</v>
      </c>
    </row>
    <row r="741" spans="2:8" ht="15" customHeight="1" outlineLevel="1" x14ac:dyDescent="0.2">
      <c r="B741" s="111">
        <v>2018</v>
      </c>
      <c r="C741" s="322"/>
      <c r="D741" s="318">
        <v>18</v>
      </c>
      <c r="E741" s="318"/>
      <c r="F741" s="318">
        <v>27</v>
      </c>
      <c r="G741" s="318"/>
      <c r="H741" s="318">
        <v>165.27699999999999</v>
      </c>
    </row>
    <row r="742" spans="2:8" ht="15" customHeight="1" outlineLevel="1" x14ac:dyDescent="0.2">
      <c r="B742" s="111">
        <v>2017</v>
      </c>
      <c r="C742" s="322"/>
      <c r="D742" s="318">
        <v>17</v>
      </c>
      <c r="E742" s="318"/>
      <c r="F742" s="318">
        <v>27</v>
      </c>
      <c r="G742" s="318"/>
      <c r="H742" s="318">
        <v>165.29900000000001</v>
      </c>
    </row>
    <row r="743" spans="2:8" ht="15" customHeight="1" outlineLevel="1" x14ac:dyDescent="0.2">
      <c r="B743" s="111">
        <v>2016</v>
      </c>
      <c r="C743" s="322"/>
      <c r="D743" s="318">
        <v>18</v>
      </c>
      <c r="E743" s="318"/>
      <c r="F743" s="318">
        <v>27</v>
      </c>
      <c r="G743" s="318"/>
      <c r="H743" s="318">
        <v>108.42100000000001</v>
      </c>
    </row>
    <row r="744" spans="2:8" ht="15" customHeight="1" outlineLevel="1" x14ac:dyDescent="0.2">
      <c r="B744" s="111">
        <v>2015</v>
      </c>
      <c r="C744" s="322"/>
      <c r="D744" s="318">
        <v>15</v>
      </c>
      <c r="E744" s="318"/>
      <c r="F744" s="318">
        <v>28</v>
      </c>
      <c r="G744" s="318"/>
      <c r="H744" s="318">
        <v>93.82</v>
      </c>
    </row>
    <row r="745" spans="2:8" ht="15" customHeight="1" outlineLevel="1" x14ac:dyDescent="0.2">
      <c r="B745" s="322" t="s">
        <v>31</v>
      </c>
      <c r="C745" s="322"/>
      <c r="D745" s="327"/>
      <c r="E745" s="327"/>
      <c r="F745" s="327"/>
      <c r="G745" s="327"/>
      <c r="H745" s="327"/>
    </row>
    <row r="746" spans="2:8" ht="15" customHeight="1" outlineLevel="1" x14ac:dyDescent="0.2">
      <c r="B746" s="111">
        <v>2020</v>
      </c>
      <c r="C746" s="322"/>
      <c r="D746" s="328">
        <v>23</v>
      </c>
      <c r="E746" s="327"/>
      <c r="F746" s="328">
        <v>23</v>
      </c>
      <c r="G746" s="327"/>
      <c r="H746" s="328">
        <v>182.756</v>
      </c>
    </row>
    <row r="747" spans="2:8" ht="15" customHeight="1" outlineLevel="1" x14ac:dyDescent="0.2">
      <c r="B747" s="111">
        <v>2019</v>
      </c>
      <c r="C747" s="322"/>
      <c r="D747" s="318">
        <v>25</v>
      </c>
      <c r="E747" s="318"/>
      <c r="F747" s="318">
        <v>25</v>
      </c>
      <c r="G747" s="318"/>
      <c r="H747" s="318">
        <v>155.24199999999999</v>
      </c>
    </row>
    <row r="748" spans="2:8" ht="15" customHeight="1" outlineLevel="1" x14ac:dyDescent="0.2">
      <c r="B748" s="111">
        <v>2018</v>
      </c>
      <c r="C748" s="322"/>
      <c r="D748" s="318">
        <v>19</v>
      </c>
      <c r="E748" s="318"/>
      <c r="F748" s="318">
        <v>19</v>
      </c>
      <c r="G748" s="318"/>
      <c r="H748" s="318">
        <v>114.06</v>
      </c>
    </row>
    <row r="749" spans="2:8" ht="15" customHeight="1" outlineLevel="1" x14ac:dyDescent="0.2">
      <c r="B749" s="111">
        <v>2017</v>
      </c>
      <c r="C749" s="322"/>
      <c r="D749" s="318">
        <v>16</v>
      </c>
      <c r="E749" s="318"/>
      <c r="F749" s="318">
        <v>19</v>
      </c>
      <c r="G749" s="318"/>
      <c r="H749" s="318">
        <v>519.10400000000004</v>
      </c>
    </row>
    <row r="750" spans="2:8" ht="15" customHeight="1" outlineLevel="1" x14ac:dyDescent="0.2">
      <c r="B750" s="111">
        <v>2016</v>
      </c>
      <c r="C750" s="322"/>
      <c r="D750" s="318">
        <v>17</v>
      </c>
      <c r="E750" s="318"/>
      <c r="F750" s="318">
        <v>20</v>
      </c>
      <c r="G750" s="318"/>
      <c r="H750" s="318">
        <v>474.48599999999999</v>
      </c>
    </row>
    <row r="751" spans="2:8" ht="15" customHeight="1" outlineLevel="1" x14ac:dyDescent="0.2">
      <c r="B751" s="111">
        <v>2015</v>
      </c>
      <c r="C751" s="322"/>
      <c r="D751" s="318">
        <v>15</v>
      </c>
      <c r="E751" s="318"/>
      <c r="F751" s="318">
        <v>18</v>
      </c>
      <c r="G751" s="318"/>
      <c r="H751" s="318">
        <v>370.50299999999999</v>
      </c>
    </row>
    <row r="752" spans="2:8" ht="15" customHeight="1" outlineLevel="1" x14ac:dyDescent="0.2">
      <c r="B752" s="322" t="s">
        <v>32</v>
      </c>
      <c r="C752" s="322"/>
      <c r="D752" s="327"/>
      <c r="E752" s="327"/>
      <c r="F752" s="327"/>
      <c r="G752" s="327"/>
      <c r="H752" s="327"/>
    </row>
    <row r="753" spans="2:15" ht="15" customHeight="1" outlineLevel="1" x14ac:dyDescent="0.2">
      <c r="B753" s="111">
        <v>2020</v>
      </c>
      <c r="C753" s="322"/>
      <c r="D753" s="328">
        <v>30</v>
      </c>
      <c r="E753" s="327"/>
      <c r="F753" s="328">
        <v>30</v>
      </c>
      <c r="G753" s="327"/>
      <c r="H753" s="328">
        <v>159.642</v>
      </c>
    </row>
    <row r="754" spans="2:15" ht="15" customHeight="1" outlineLevel="1" x14ac:dyDescent="0.2">
      <c r="B754" s="111">
        <v>2019</v>
      </c>
      <c r="C754" s="322"/>
      <c r="D754" s="318">
        <v>30</v>
      </c>
      <c r="E754" s="318"/>
      <c r="F754" s="318">
        <v>30</v>
      </c>
      <c r="G754" s="318"/>
      <c r="H754" s="318">
        <v>147.76900000000001</v>
      </c>
    </row>
    <row r="755" spans="2:15" ht="15" customHeight="1" outlineLevel="1" x14ac:dyDescent="0.2">
      <c r="B755" s="111">
        <v>2018</v>
      </c>
      <c r="C755" s="322"/>
      <c r="D755" s="318">
        <v>28</v>
      </c>
      <c r="E755" s="318"/>
      <c r="F755" s="318">
        <v>28</v>
      </c>
      <c r="G755" s="318"/>
      <c r="H755" s="318">
        <v>136.61500000000001</v>
      </c>
    </row>
    <row r="756" spans="2:15" ht="15" customHeight="1" outlineLevel="1" x14ac:dyDescent="0.2">
      <c r="B756" s="111">
        <v>2017</v>
      </c>
      <c r="C756" s="322"/>
      <c r="D756" s="318">
        <v>23</v>
      </c>
      <c r="E756" s="318"/>
      <c r="F756" s="318">
        <v>23</v>
      </c>
      <c r="G756" s="318"/>
      <c r="H756" s="318">
        <v>114.973</v>
      </c>
    </row>
    <row r="757" spans="2:15" ht="15" customHeight="1" outlineLevel="1" x14ac:dyDescent="0.2">
      <c r="B757" s="111">
        <v>2016</v>
      </c>
      <c r="C757" s="322"/>
      <c r="D757" s="318">
        <v>21</v>
      </c>
      <c r="E757" s="318"/>
      <c r="F757" s="318">
        <v>21</v>
      </c>
      <c r="G757" s="318"/>
      <c r="H757" s="318">
        <v>85.284000000000006</v>
      </c>
    </row>
    <row r="758" spans="2:15" ht="15" customHeight="1" outlineLevel="1" x14ac:dyDescent="0.2">
      <c r="B758" s="111">
        <v>2015</v>
      </c>
      <c r="C758" s="322"/>
      <c r="D758" s="318">
        <v>17</v>
      </c>
      <c r="E758" s="318"/>
      <c r="F758" s="318">
        <v>17</v>
      </c>
      <c r="G758" s="318"/>
      <c r="H758" s="318">
        <v>74.256</v>
      </c>
    </row>
    <row r="759" spans="2:15" ht="15" customHeight="1" outlineLevel="1" x14ac:dyDescent="0.2">
      <c r="B759" s="322" t="s">
        <v>33</v>
      </c>
      <c r="C759" s="322"/>
      <c r="D759" s="327"/>
      <c r="E759" s="327"/>
      <c r="F759" s="327"/>
      <c r="G759" s="327"/>
      <c r="H759" s="327"/>
    </row>
    <row r="760" spans="2:15" ht="15" customHeight="1" outlineLevel="1" x14ac:dyDescent="0.2">
      <c r="B760" s="111">
        <v>2020</v>
      </c>
      <c r="C760" s="322"/>
      <c r="D760" s="328">
        <v>35</v>
      </c>
      <c r="E760" s="327"/>
      <c r="F760" s="328">
        <v>76</v>
      </c>
      <c r="G760" s="327"/>
      <c r="H760" s="328">
        <v>954.05</v>
      </c>
    </row>
    <row r="761" spans="2:15" ht="15" customHeight="1" outlineLevel="1" x14ac:dyDescent="0.2">
      <c r="B761" s="111">
        <v>2019</v>
      </c>
      <c r="C761" s="322"/>
      <c r="D761" s="318">
        <v>32</v>
      </c>
      <c r="E761" s="318"/>
      <c r="F761" s="318">
        <v>64</v>
      </c>
      <c r="G761" s="318"/>
      <c r="H761" s="318">
        <v>834.50300000000004</v>
      </c>
    </row>
    <row r="762" spans="2:15" ht="15" customHeight="1" outlineLevel="1" x14ac:dyDescent="0.2">
      <c r="B762" s="111">
        <v>2018</v>
      </c>
      <c r="C762" s="322"/>
      <c r="D762" s="318">
        <v>33</v>
      </c>
      <c r="E762" s="318"/>
      <c r="F762" s="318">
        <v>52</v>
      </c>
      <c r="G762" s="318"/>
      <c r="H762" s="318">
        <v>828.23699999999997</v>
      </c>
    </row>
    <row r="763" spans="2:15" ht="15" customHeight="1" outlineLevel="1" x14ac:dyDescent="0.2">
      <c r="B763" s="111">
        <v>2017</v>
      </c>
      <c r="C763" s="322"/>
      <c r="D763" s="318">
        <v>25</v>
      </c>
      <c r="E763" s="318"/>
      <c r="F763" s="318">
        <v>45</v>
      </c>
      <c r="G763" s="318"/>
      <c r="H763" s="318">
        <v>714.23199999999997</v>
      </c>
    </row>
    <row r="764" spans="2:15" ht="15" customHeight="1" outlineLevel="1" x14ac:dyDescent="0.2">
      <c r="B764" s="111">
        <v>2016</v>
      </c>
      <c r="C764" s="322"/>
      <c r="D764" s="318">
        <v>23</v>
      </c>
      <c r="E764" s="318"/>
      <c r="F764" s="318">
        <v>43</v>
      </c>
      <c r="G764" s="318"/>
      <c r="H764" s="318">
        <v>655.18600000000004</v>
      </c>
    </row>
    <row r="765" spans="2:15" ht="15" customHeight="1" outlineLevel="1" x14ac:dyDescent="0.2">
      <c r="B765" s="111">
        <v>2015</v>
      </c>
      <c r="C765" s="322"/>
      <c r="D765" s="318">
        <v>19</v>
      </c>
      <c r="E765" s="318"/>
      <c r="F765" s="318">
        <v>34</v>
      </c>
      <c r="G765" s="318"/>
      <c r="H765" s="318">
        <v>563.64300000000003</v>
      </c>
    </row>
    <row r="766" spans="2:15" ht="15" customHeight="1" x14ac:dyDescent="0.2">
      <c r="B766" s="326" t="s">
        <v>206</v>
      </c>
      <c r="C766" s="326"/>
      <c r="D766" s="318"/>
      <c r="E766" s="318"/>
      <c r="F766" s="318"/>
      <c r="G766" s="318"/>
      <c r="H766" s="318"/>
    </row>
    <row r="767" spans="2:15" ht="15" customHeight="1" x14ac:dyDescent="0.2">
      <c r="B767" s="111">
        <v>2020</v>
      </c>
      <c r="C767" s="326"/>
      <c r="D767" s="318">
        <v>343</v>
      </c>
      <c r="E767" s="318"/>
      <c r="F767" s="318">
        <v>617</v>
      </c>
      <c r="G767" s="318"/>
      <c r="H767" s="318">
        <v>11642.487999999999</v>
      </c>
    </row>
    <row r="768" spans="2:15" ht="15" customHeight="1" x14ac:dyDescent="0.2">
      <c r="B768" s="111">
        <v>2019</v>
      </c>
      <c r="C768" s="326"/>
      <c r="D768" s="318">
        <v>341</v>
      </c>
      <c r="E768" s="318"/>
      <c r="F768" s="318">
        <v>622</v>
      </c>
      <c r="G768" s="318"/>
      <c r="H768" s="318">
        <v>17059.043000000001</v>
      </c>
      <c r="K768" s="280"/>
      <c r="L768" s="68"/>
      <c r="M768" s="280"/>
      <c r="N768" s="68"/>
      <c r="O768" s="280"/>
    </row>
    <row r="769" spans="2:8" ht="15" customHeight="1" x14ac:dyDescent="0.2">
      <c r="B769" s="111">
        <v>2018</v>
      </c>
      <c r="C769" s="326"/>
      <c r="D769" s="318">
        <v>334</v>
      </c>
      <c r="E769" s="318"/>
      <c r="F769" s="318">
        <v>609</v>
      </c>
      <c r="G769" s="318"/>
      <c r="H769" s="318">
        <v>17309.72</v>
      </c>
    </row>
    <row r="770" spans="2:8" ht="15" customHeight="1" x14ac:dyDescent="0.2">
      <c r="B770" s="111">
        <v>2017</v>
      </c>
      <c r="C770" s="326"/>
      <c r="D770" s="318">
        <v>318</v>
      </c>
      <c r="E770" s="318"/>
      <c r="F770" s="318">
        <v>567</v>
      </c>
      <c r="G770" s="318"/>
      <c r="H770" s="318">
        <v>14528.370999999999</v>
      </c>
    </row>
    <row r="771" spans="2:8" ht="15" customHeight="1" x14ac:dyDescent="0.2">
      <c r="B771" s="111">
        <v>2016</v>
      </c>
      <c r="C771" s="326"/>
      <c r="D771" s="318">
        <v>278</v>
      </c>
      <c r="E771" s="318"/>
      <c r="F771" s="318">
        <v>502</v>
      </c>
      <c r="G771" s="318"/>
      <c r="H771" s="318">
        <v>15539.376</v>
      </c>
    </row>
    <row r="772" spans="2:8" ht="15" customHeight="1" x14ac:dyDescent="0.2">
      <c r="B772" s="111">
        <v>2015</v>
      </c>
      <c r="C772" s="326"/>
      <c r="D772" s="318">
        <v>280</v>
      </c>
      <c r="E772" s="318"/>
      <c r="F772" s="318">
        <v>478</v>
      </c>
      <c r="G772" s="318"/>
      <c r="H772" s="318">
        <v>11786.397999999999</v>
      </c>
    </row>
    <row r="773" spans="2:8" ht="15" customHeight="1" outlineLevel="1" x14ac:dyDescent="0.2">
      <c r="B773" s="322" t="s">
        <v>17</v>
      </c>
      <c r="C773" s="322"/>
      <c r="D773" s="327"/>
      <c r="E773" s="327"/>
      <c r="F773" s="327"/>
      <c r="G773" s="327"/>
      <c r="H773" s="327"/>
    </row>
    <row r="774" spans="2:8" ht="15" customHeight="1" outlineLevel="1" x14ac:dyDescent="0.2">
      <c r="B774" s="111">
        <v>2020</v>
      </c>
      <c r="C774" s="322"/>
      <c r="D774" s="328">
        <v>99</v>
      </c>
      <c r="E774" s="327"/>
      <c r="F774" s="309" t="s">
        <v>37</v>
      </c>
      <c r="G774" s="327"/>
      <c r="H774" s="309" t="s">
        <v>37</v>
      </c>
    </row>
    <row r="775" spans="2:8" ht="15" customHeight="1" outlineLevel="1" x14ac:dyDescent="0.2">
      <c r="B775" s="111">
        <v>2019</v>
      </c>
      <c r="C775" s="322"/>
      <c r="D775" s="318">
        <v>109</v>
      </c>
      <c r="E775" s="318"/>
      <c r="F775" s="318">
        <v>110</v>
      </c>
      <c r="G775" s="318"/>
      <c r="H775" s="318">
        <v>685.18899999999996</v>
      </c>
    </row>
    <row r="776" spans="2:8" ht="15" customHeight="1" outlineLevel="1" x14ac:dyDescent="0.2">
      <c r="B776" s="111">
        <v>2018</v>
      </c>
      <c r="C776" s="323"/>
      <c r="D776" s="318">
        <v>103</v>
      </c>
      <c r="E776" s="318"/>
      <c r="F776" s="318">
        <v>103</v>
      </c>
      <c r="G776" s="318"/>
      <c r="H776" s="318">
        <v>575.5</v>
      </c>
    </row>
    <row r="777" spans="2:8" ht="15" customHeight="1" outlineLevel="1" x14ac:dyDescent="0.2">
      <c r="B777" s="111">
        <v>2017</v>
      </c>
      <c r="C777" s="323"/>
      <c r="D777" s="318">
        <v>114</v>
      </c>
      <c r="E777" s="318"/>
      <c r="F777" s="318">
        <v>114</v>
      </c>
      <c r="G777" s="318"/>
      <c r="H777" s="318">
        <v>536.50900000000001</v>
      </c>
    </row>
    <row r="778" spans="2:8" ht="15" customHeight="1" outlineLevel="1" x14ac:dyDescent="0.2">
      <c r="B778" s="111">
        <v>2016</v>
      </c>
      <c r="C778" s="322"/>
      <c r="D778" s="318">
        <v>109</v>
      </c>
      <c r="E778" s="318"/>
      <c r="F778" s="318">
        <v>109</v>
      </c>
      <c r="G778" s="318"/>
      <c r="H778" s="318">
        <v>441.87200000000001</v>
      </c>
    </row>
    <row r="779" spans="2:8" ht="15" customHeight="1" outlineLevel="1" x14ac:dyDescent="0.2">
      <c r="B779" s="111">
        <v>2015</v>
      </c>
      <c r="C779" s="322"/>
      <c r="D779" s="318">
        <v>118</v>
      </c>
      <c r="E779" s="318"/>
      <c r="F779" s="318">
        <v>118</v>
      </c>
      <c r="G779" s="318"/>
      <c r="H779" s="318">
        <v>508.005</v>
      </c>
    </row>
    <row r="780" spans="2:8" ht="15" customHeight="1" outlineLevel="1" x14ac:dyDescent="0.2">
      <c r="B780" s="322" t="s">
        <v>18</v>
      </c>
      <c r="C780" s="322"/>
      <c r="D780" s="327"/>
      <c r="E780" s="327"/>
      <c r="F780" s="327"/>
      <c r="G780" s="327"/>
      <c r="H780" s="327"/>
    </row>
    <row r="781" spans="2:8" ht="15" customHeight="1" outlineLevel="1" x14ac:dyDescent="0.2">
      <c r="B781" s="111">
        <v>2020</v>
      </c>
      <c r="C781" s="322"/>
      <c r="D781" s="328">
        <v>0</v>
      </c>
      <c r="E781" s="327"/>
      <c r="F781" s="328">
        <v>0</v>
      </c>
      <c r="G781" s="327"/>
      <c r="H781" s="328">
        <v>0</v>
      </c>
    </row>
    <row r="782" spans="2:8" ht="15" customHeight="1" outlineLevel="1" x14ac:dyDescent="0.2">
      <c r="B782" s="111">
        <v>2019</v>
      </c>
      <c r="C782" s="322"/>
      <c r="D782" s="318">
        <v>0</v>
      </c>
      <c r="E782" s="318"/>
      <c r="F782" s="318">
        <v>0</v>
      </c>
      <c r="G782" s="318"/>
      <c r="H782" s="318">
        <v>0</v>
      </c>
    </row>
    <row r="783" spans="2:8" ht="15" customHeight="1" outlineLevel="1" x14ac:dyDescent="0.2">
      <c r="B783" s="111">
        <v>2018</v>
      </c>
      <c r="C783" s="322"/>
      <c r="D783" s="318">
        <v>0</v>
      </c>
      <c r="E783" s="318"/>
      <c r="F783" s="318">
        <v>0</v>
      </c>
      <c r="G783" s="318"/>
      <c r="H783" s="318">
        <v>0</v>
      </c>
    </row>
    <row r="784" spans="2:8" ht="15" customHeight="1" outlineLevel="1" x14ac:dyDescent="0.2">
      <c r="B784" s="111">
        <v>2017</v>
      </c>
      <c r="C784" s="322"/>
      <c r="D784" s="318">
        <v>0</v>
      </c>
      <c r="E784" s="318"/>
      <c r="F784" s="318">
        <v>0</v>
      </c>
      <c r="G784" s="318"/>
      <c r="H784" s="318">
        <v>0</v>
      </c>
    </row>
    <row r="785" spans="2:8" ht="15" customHeight="1" outlineLevel="1" x14ac:dyDescent="0.2">
      <c r="B785" s="111">
        <v>2016</v>
      </c>
      <c r="C785" s="322"/>
      <c r="D785" s="318">
        <v>0</v>
      </c>
      <c r="E785" s="318"/>
      <c r="F785" s="318">
        <v>0</v>
      </c>
      <c r="G785" s="318"/>
      <c r="H785" s="318">
        <v>0</v>
      </c>
    </row>
    <row r="786" spans="2:8" ht="15" customHeight="1" outlineLevel="1" x14ac:dyDescent="0.2">
      <c r="B786" s="111">
        <v>2015</v>
      </c>
      <c r="C786" s="322"/>
      <c r="D786" s="318">
        <v>0</v>
      </c>
      <c r="E786" s="318"/>
      <c r="F786" s="318">
        <v>0</v>
      </c>
      <c r="G786" s="318"/>
      <c r="H786" s="318">
        <v>0</v>
      </c>
    </row>
    <row r="787" spans="2:8" ht="15" customHeight="1" outlineLevel="1" x14ac:dyDescent="0.2">
      <c r="B787" s="322" t="s">
        <v>19</v>
      </c>
      <c r="C787" s="322"/>
      <c r="D787" s="327"/>
      <c r="E787" s="327"/>
      <c r="F787" s="327"/>
      <c r="G787" s="327"/>
      <c r="H787" s="327"/>
    </row>
    <row r="788" spans="2:8" ht="15" customHeight="1" outlineLevel="1" x14ac:dyDescent="0.2">
      <c r="B788" s="111">
        <v>2020</v>
      </c>
      <c r="C788" s="322"/>
      <c r="D788" s="328">
        <v>7</v>
      </c>
      <c r="E788" s="327"/>
      <c r="F788" s="328">
        <v>23</v>
      </c>
      <c r="G788" s="327"/>
      <c r="H788" s="328">
        <v>397.72899999999998</v>
      </c>
    </row>
    <row r="789" spans="2:8" ht="15" customHeight="1" outlineLevel="1" x14ac:dyDescent="0.2">
      <c r="B789" s="111">
        <v>2019</v>
      </c>
      <c r="C789" s="322"/>
      <c r="D789" s="318">
        <v>7</v>
      </c>
      <c r="E789" s="318"/>
      <c r="F789" s="318">
        <v>22</v>
      </c>
      <c r="G789" s="318"/>
      <c r="H789" s="318">
        <v>514.56200000000001</v>
      </c>
    </row>
    <row r="790" spans="2:8" ht="15" customHeight="1" outlineLevel="1" x14ac:dyDescent="0.2">
      <c r="B790" s="111">
        <v>2018</v>
      </c>
      <c r="C790" s="322"/>
      <c r="D790" s="318">
        <v>6</v>
      </c>
      <c r="E790" s="318"/>
      <c r="F790" s="318">
        <v>20</v>
      </c>
      <c r="G790" s="318"/>
      <c r="H790" s="318">
        <v>576.43299999999999</v>
      </c>
    </row>
    <row r="791" spans="2:8" ht="15" customHeight="1" outlineLevel="1" x14ac:dyDescent="0.2">
      <c r="B791" s="111">
        <v>2017</v>
      </c>
      <c r="C791" s="322"/>
      <c r="D791" s="318">
        <v>6</v>
      </c>
      <c r="E791" s="318"/>
      <c r="F791" s="318">
        <v>19</v>
      </c>
      <c r="G791" s="318"/>
      <c r="H791" s="318">
        <v>550.34799999999996</v>
      </c>
    </row>
    <row r="792" spans="2:8" ht="15" customHeight="1" outlineLevel="1" x14ac:dyDescent="0.2">
      <c r="B792" s="111">
        <v>2016</v>
      </c>
      <c r="C792" s="322"/>
      <c r="D792" s="318">
        <v>6</v>
      </c>
      <c r="E792" s="318"/>
      <c r="F792" s="318">
        <v>20</v>
      </c>
      <c r="G792" s="318"/>
      <c r="H792" s="318">
        <v>448.56599999999997</v>
      </c>
    </row>
    <row r="793" spans="2:8" ht="15" customHeight="1" outlineLevel="1" x14ac:dyDescent="0.2">
      <c r="B793" s="111">
        <v>2015</v>
      </c>
      <c r="C793" s="322"/>
      <c r="D793" s="318">
        <v>6</v>
      </c>
      <c r="E793" s="318"/>
      <c r="F793" s="318">
        <v>20</v>
      </c>
      <c r="G793" s="318"/>
      <c r="H793" s="318">
        <v>404.70800000000003</v>
      </c>
    </row>
    <row r="794" spans="2:8" ht="15" customHeight="1" outlineLevel="1" x14ac:dyDescent="0.2">
      <c r="B794" s="322" t="s">
        <v>20</v>
      </c>
      <c r="C794" s="322"/>
      <c r="D794" s="327"/>
      <c r="E794" s="327"/>
      <c r="F794" s="327"/>
      <c r="G794" s="327"/>
      <c r="H794" s="327"/>
    </row>
    <row r="795" spans="2:8" ht="15" customHeight="1" outlineLevel="1" x14ac:dyDescent="0.2">
      <c r="B795" s="111">
        <v>2020</v>
      </c>
      <c r="C795" s="322"/>
      <c r="D795" s="328">
        <v>0</v>
      </c>
      <c r="E795" s="327"/>
      <c r="F795" s="328">
        <v>0</v>
      </c>
      <c r="G795" s="327"/>
      <c r="H795" s="328">
        <v>0</v>
      </c>
    </row>
    <row r="796" spans="2:8" ht="15" customHeight="1" outlineLevel="1" x14ac:dyDescent="0.2">
      <c r="B796" s="111">
        <v>2019</v>
      </c>
      <c r="C796" s="322"/>
      <c r="D796" s="318">
        <v>0</v>
      </c>
      <c r="E796" s="318"/>
      <c r="F796" s="318">
        <v>0</v>
      </c>
      <c r="G796" s="318"/>
      <c r="H796" s="318">
        <v>0</v>
      </c>
    </row>
    <row r="797" spans="2:8" ht="15" customHeight="1" outlineLevel="1" x14ac:dyDescent="0.2">
      <c r="B797" s="111">
        <v>2018</v>
      </c>
      <c r="C797" s="322"/>
      <c r="D797" s="318">
        <v>0</v>
      </c>
      <c r="E797" s="318"/>
      <c r="F797" s="318">
        <v>0</v>
      </c>
      <c r="G797" s="318"/>
      <c r="H797" s="318">
        <v>0</v>
      </c>
    </row>
    <row r="798" spans="2:8" ht="15" customHeight="1" outlineLevel="1" x14ac:dyDescent="0.2">
      <c r="B798" s="111">
        <v>2017</v>
      </c>
      <c r="C798" s="322"/>
      <c r="D798" s="318">
        <v>0</v>
      </c>
      <c r="E798" s="318"/>
      <c r="F798" s="318">
        <v>0</v>
      </c>
      <c r="G798" s="318"/>
      <c r="H798" s="318">
        <v>0</v>
      </c>
    </row>
    <row r="799" spans="2:8" ht="15" customHeight="1" outlineLevel="1" x14ac:dyDescent="0.2">
      <c r="B799" s="111">
        <v>2016</v>
      </c>
      <c r="C799" s="322"/>
      <c r="D799" s="318">
        <v>0</v>
      </c>
      <c r="E799" s="318"/>
      <c r="F799" s="318">
        <v>0</v>
      </c>
      <c r="G799" s="318"/>
      <c r="H799" s="318">
        <v>0</v>
      </c>
    </row>
    <row r="800" spans="2:8" ht="15" customHeight="1" outlineLevel="1" x14ac:dyDescent="0.2">
      <c r="B800" s="111">
        <v>2015</v>
      </c>
      <c r="C800" s="322"/>
      <c r="D800" s="318">
        <v>0</v>
      </c>
      <c r="E800" s="318"/>
      <c r="F800" s="318">
        <v>0</v>
      </c>
      <c r="G800" s="318"/>
      <c r="H800" s="318">
        <v>0</v>
      </c>
    </row>
    <row r="801" spans="2:8" ht="15" customHeight="1" outlineLevel="1" x14ac:dyDescent="0.2">
      <c r="B801" s="322" t="s">
        <v>21</v>
      </c>
      <c r="C801" s="322"/>
      <c r="D801" s="327"/>
      <c r="E801" s="327"/>
      <c r="F801" s="327"/>
      <c r="G801" s="327"/>
      <c r="H801" s="327"/>
    </row>
    <row r="802" spans="2:8" ht="15" customHeight="1" outlineLevel="1" x14ac:dyDescent="0.2">
      <c r="B802" s="111">
        <v>2020</v>
      </c>
      <c r="C802" s="322"/>
      <c r="D802" s="328">
        <v>0</v>
      </c>
      <c r="E802" s="327"/>
      <c r="F802" s="328">
        <v>0</v>
      </c>
      <c r="G802" s="327"/>
      <c r="H802" s="328">
        <v>0</v>
      </c>
    </row>
    <row r="803" spans="2:8" ht="15" customHeight="1" outlineLevel="1" x14ac:dyDescent="0.2">
      <c r="B803" s="111">
        <v>2019</v>
      </c>
      <c r="C803" s="322"/>
      <c r="D803" s="318">
        <v>0</v>
      </c>
      <c r="E803" s="318"/>
      <c r="F803" s="318">
        <v>0</v>
      </c>
      <c r="G803" s="318"/>
      <c r="H803" s="318">
        <v>0</v>
      </c>
    </row>
    <row r="804" spans="2:8" ht="15" customHeight="1" outlineLevel="1" x14ac:dyDescent="0.2">
      <c r="B804" s="111">
        <v>2018</v>
      </c>
      <c r="C804" s="322"/>
      <c r="D804" s="318">
        <v>0</v>
      </c>
      <c r="E804" s="318"/>
      <c r="F804" s="318">
        <v>0</v>
      </c>
      <c r="G804" s="318"/>
      <c r="H804" s="318">
        <v>0</v>
      </c>
    </row>
    <row r="805" spans="2:8" ht="15" customHeight="1" outlineLevel="1" x14ac:dyDescent="0.2">
      <c r="B805" s="111">
        <v>2017</v>
      </c>
      <c r="C805" s="322"/>
      <c r="D805" s="318">
        <v>0</v>
      </c>
      <c r="E805" s="318"/>
      <c r="F805" s="318">
        <v>0</v>
      </c>
      <c r="G805" s="318"/>
      <c r="H805" s="318">
        <v>0</v>
      </c>
    </row>
    <row r="806" spans="2:8" ht="15" customHeight="1" outlineLevel="1" x14ac:dyDescent="0.2">
      <c r="B806" s="111">
        <v>2016</v>
      </c>
      <c r="C806" s="322"/>
      <c r="D806" s="318">
        <v>0</v>
      </c>
      <c r="E806" s="318"/>
      <c r="F806" s="318">
        <v>0</v>
      </c>
      <c r="G806" s="318"/>
      <c r="H806" s="318">
        <v>0</v>
      </c>
    </row>
    <row r="807" spans="2:8" ht="15" customHeight="1" outlineLevel="1" x14ac:dyDescent="0.2">
      <c r="B807" s="111">
        <v>2015</v>
      </c>
      <c r="C807" s="322"/>
      <c r="D807" s="318">
        <v>0</v>
      </c>
      <c r="E807" s="318"/>
      <c r="F807" s="318">
        <v>0</v>
      </c>
      <c r="G807" s="318"/>
      <c r="H807" s="318">
        <v>0</v>
      </c>
    </row>
    <row r="808" spans="2:8" ht="15" customHeight="1" outlineLevel="1" x14ac:dyDescent="0.2">
      <c r="B808" s="322" t="s">
        <v>22</v>
      </c>
      <c r="C808" s="322"/>
      <c r="D808" s="327"/>
      <c r="E808" s="327"/>
      <c r="F808" s="327"/>
      <c r="G808" s="327"/>
      <c r="H808" s="327"/>
    </row>
    <row r="809" spans="2:8" ht="15" customHeight="1" outlineLevel="1" x14ac:dyDescent="0.2">
      <c r="B809" s="111">
        <v>2020</v>
      </c>
      <c r="C809" s="322"/>
      <c r="D809" s="328">
        <v>19</v>
      </c>
      <c r="E809" s="327"/>
      <c r="F809" s="328">
        <v>59</v>
      </c>
      <c r="G809" s="327"/>
      <c r="H809" s="328">
        <v>1892.3979999999999</v>
      </c>
    </row>
    <row r="810" spans="2:8" ht="15" customHeight="1" outlineLevel="1" x14ac:dyDescent="0.2">
      <c r="B810" s="111">
        <v>2019</v>
      </c>
      <c r="C810" s="322"/>
      <c r="D810" s="318">
        <v>14</v>
      </c>
      <c r="E810" s="318"/>
      <c r="F810" s="318">
        <v>40</v>
      </c>
      <c r="G810" s="318"/>
      <c r="H810" s="318">
        <v>1390.136</v>
      </c>
    </row>
    <row r="811" spans="2:8" ht="15" customHeight="1" outlineLevel="1" x14ac:dyDescent="0.2">
      <c r="B811" s="111">
        <v>2018</v>
      </c>
      <c r="C811" s="322"/>
      <c r="D811" s="318">
        <v>11</v>
      </c>
      <c r="E811" s="318"/>
      <c r="F811" s="318">
        <v>38</v>
      </c>
      <c r="G811" s="318"/>
      <c r="H811" s="318">
        <v>2957.8780000000002</v>
      </c>
    </row>
    <row r="812" spans="2:8" ht="15" customHeight="1" outlineLevel="1" x14ac:dyDescent="0.2">
      <c r="B812" s="111">
        <v>2017</v>
      </c>
      <c r="C812" s="322"/>
      <c r="D812" s="318">
        <v>10</v>
      </c>
      <c r="E812" s="318"/>
      <c r="F812" s="318">
        <v>36</v>
      </c>
      <c r="G812" s="318"/>
      <c r="H812" s="318">
        <v>1519.913</v>
      </c>
    </row>
    <row r="813" spans="2:8" ht="15" customHeight="1" outlineLevel="1" x14ac:dyDescent="0.2">
      <c r="B813" s="111">
        <v>2016</v>
      </c>
      <c r="C813" s="322"/>
      <c r="D813" s="318">
        <v>8</v>
      </c>
      <c r="E813" s="318"/>
      <c r="F813" s="318">
        <v>21</v>
      </c>
      <c r="G813" s="318"/>
      <c r="H813" s="318">
        <v>4455.8119999999999</v>
      </c>
    </row>
    <row r="814" spans="2:8" ht="15" customHeight="1" outlineLevel="1" x14ac:dyDescent="0.2">
      <c r="B814" s="111">
        <v>2015</v>
      </c>
      <c r="C814" s="322"/>
      <c r="D814" s="318">
        <v>10</v>
      </c>
      <c r="E814" s="318"/>
      <c r="F814" s="318">
        <v>25</v>
      </c>
      <c r="G814" s="318"/>
      <c r="H814" s="318">
        <v>2176.2420000000002</v>
      </c>
    </row>
    <row r="815" spans="2:8" ht="15" customHeight="1" outlineLevel="1" x14ac:dyDescent="0.2">
      <c r="B815" s="322" t="s">
        <v>23</v>
      </c>
      <c r="C815" s="322"/>
      <c r="D815" s="327"/>
      <c r="E815" s="327"/>
      <c r="F815" s="327"/>
      <c r="G815" s="327"/>
      <c r="H815" s="327"/>
    </row>
    <row r="816" spans="2:8" ht="15" customHeight="1" outlineLevel="1" x14ac:dyDescent="0.2">
      <c r="B816" s="111">
        <v>2020</v>
      </c>
      <c r="C816" s="322"/>
      <c r="D816" s="328">
        <v>33</v>
      </c>
      <c r="E816" s="327"/>
      <c r="F816" s="328">
        <v>46</v>
      </c>
      <c r="G816" s="327"/>
      <c r="H816" s="328">
        <v>2942.2649999999999</v>
      </c>
    </row>
    <row r="817" spans="2:8" ht="15" customHeight="1" outlineLevel="1" x14ac:dyDescent="0.2">
      <c r="B817" s="111">
        <v>2019</v>
      </c>
      <c r="C817" s="322"/>
      <c r="D817" s="318">
        <v>32</v>
      </c>
      <c r="E817" s="318"/>
      <c r="F817" s="318">
        <v>45</v>
      </c>
      <c r="G817" s="318"/>
      <c r="H817" s="318">
        <v>3200.3629999999998</v>
      </c>
    </row>
    <row r="818" spans="2:8" ht="15" customHeight="1" outlineLevel="1" x14ac:dyDescent="0.2">
      <c r="B818" s="111">
        <v>2018</v>
      </c>
      <c r="C818" s="322"/>
      <c r="D818" s="318">
        <v>33</v>
      </c>
      <c r="E818" s="318"/>
      <c r="F818" s="318">
        <v>46</v>
      </c>
      <c r="G818" s="318"/>
      <c r="H818" s="318">
        <v>3092.02</v>
      </c>
    </row>
    <row r="819" spans="2:8" ht="15" customHeight="1" outlineLevel="1" x14ac:dyDescent="0.2">
      <c r="B819" s="111">
        <v>2017</v>
      </c>
      <c r="C819" s="322"/>
      <c r="D819" s="318">
        <v>33</v>
      </c>
      <c r="E819" s="318"/>
      <c r="F819" s="318">
        <v>52</v>
      </c>
      <c r="G819" s="318"/>
      <c r="H819" s="318">
        <v>2921.4949999999999</v>
      </c>
    </row>
    <row r="820" spans="2:8" ht="15" customHeight="1" outlineLevel="1" x14ac:dyDescent="0.2">
      <c r="B820" s="111">
        <v>2016</v>
      </c>
      <c r="C820" s="322"/>
      <c r="D820" s="318">
        <v>36</v>
      </c>
      <c r="E820" s="318"/>
      <c r="F820" s="318">
        <v>59</v>
      </c>
      <c r="G820" s="318"/>
      <c r="H820" s="318">
        <v>2899.92</v>
      </c>
    </row>
    <row r="821" spans="2:8" ht="15" customHeight="1" outlineLevel="1" x14ac:dyDescent="0.2">
      <c r="B821" s="111">
        <v>2015</v>
      </c>
      <c r="C821" s="322"/>
      <c r="D821" s="318">
        <v>36</v>
      </c>
      <c r="E821" s="318"/>
      <c r="F821" s="318">
        <v>58</v>
      </c>
      <c r="G821" s="318"/>
      <c r="H821" s="318">
        <v>2541.7710000000002</v>
      </c>
    </row>
    <row r="822" spans="2:8" ht="15" customHeight="1" outlineLevel="1" x14ac:dyDescent="0.2">
      <c r="B822" s="322" t="s">
        <v>24</v>
      </c>
      <c r="C822" s="322"/>
      <c r="D822" s="327"/>
      <c r="E822" s="327"/>
      <c r="F822" s="327"/>
      <c r="G822" s="327"/>
      <c r="H822" s="327"/>
    </row>
    <row r="823" spans="2:8" ht="15" customHeight="1" outlineLevel="1" x14ac:dyDescent="0.2">
      <c r="B823" s="111">
        <v>2020</v>
      </c>
      <c r="C823" s="322"/>
      <c r="D823" s="328">
        <v>11</v>
      </c>
      <c r="E823" s="327"/>
      <c r="F823" s="328">
        <v>14</v>
      </c>
      <c r="G823" s="327"/>
      <c r="H823" s="328">
        <v>123.58199999999999</v>
      </c>
    </row>
    <row r="824" spans="2:8" ht="15" customHeight="1" outlineLevel="1" x14ac:dyDescent="0.2">
      <c r="B824" s="111">
        <v>2019</v>
      </c>
      <c r="C824" s="322"/>
      <c r="D824" s="318">
        <v>9</v>
      </c>
      <c r="E824" s="318"/>
      <c r="F824" s="318">
        <v>10</v>
      </c>
      <c r="G824" s="318"/>
      <c r="H824" s="318">
        <v>112.8</v>
      </c>
    </row>
    <row r="825" spans="2:8" ht="15" customHeight="1" outlineLevel="1" x14ac:dyDescent="0.2">
      <c r="B825" s="111">
        <v>2018</v>
      </c>
      <c r="C825" s="322"/>
      <c r="D825" s="318">
        <v>8</v>
      </c>
      <c r="E825" s="318"/>
      <c r="F825" s="318">
        <v>9</v>
      </c>
      <c r="G825" s="318"/>
      <c r="H825" s="318">
        <v>121.45399999999999</v>
      </c>
    </row>
    <row r="826" spans="2:8" ht="15" customHeight="1" outlineLevel="1" x14ac:dyDescent="0.2">
      <c r="B826" s="111">
        <v>2017</v>
      </c>
      <c r="C826" s="322"/>
      <c r="D826" s="318">
        <v>9</v>
      </c>
      <c r="E826" s="318"/>
      <c r="F826" s="318">
        <v>10</v>
      </c>
      <c r="G826" s="318"/>
      <c r="H826" s="318">
        <v>147.077</v>
      </c>
    </row>
    <row r="827" spans="2:8" ht="15" customHeight="1" outlineLevel="1" x14ac:dyDescent="0.2">
      <c r="B827" s="111">
        <v>2016</v>
      </c>
      <c r="C827" s="322"/>
      <c r="D827" s="318">
        <v>7</v>
      </c>
      <c r="E827" s="318"/>
      <c r="F827" s="318">
        <v>8</v>
      </c>
      <c r="G827" s="318"/>
      <c r="H827" s="318">
        <v>112.42100000000001</v>
      </c>
    </row>
    <row r="828" spans="2:8" ht="15" customHeight="1" outlineLevel="1" x14ac:dyDescent="0.2">
      <c r="B828" s="111">
        <v>2015</v>
      </c>
      <c r="C828" s="322"/>
      <c r="D828" s="318">
        <v>8</v>
      </c>
      <c r="E828" s="318"/>
      <c r="F828" s="318">
        <v>12</v>
      </c>
      <c r="G828" s="318"/>
      <c r="H828" s="318">
        <v>111.559</v>
      </c>
    </row>
    <row r="829" spans="2:8" ht="15" customHeight="1" outlineLevel="1" x14ac:dyDescent="0.2">
      <c r="B829" s="322" t="s">
        <v>25</v>
      </c>
      <c r="C829" s="322"/>
      <c r="D829" s="327"/>
      <c r="E829" s="327"/>
      <c r="F829" s="327"/>
      <c r="G829" s="327"/>
      <c r="H829" s="327"/>
    </row>
    <row r="830" spans="2:8" ht="15" customHeight="1" outlineLevel="1" x14ac:dyDescent="0.2">
      <c r="B830" s="111">
        <v>2020</v>
      </c>
      <c r="C830" s="322"/>
      <c r="D830" s="328">
        <v>84</v>
      </c>
      <c r="E830" s="327"/>
      <c r="F830" s="328">
        <v>277</v>
      </c>
      <c r="G830" s="327"/>
      <c r="H830" s="328">
        <v>3803.0949999999998</v>
      </c>
    </row>
    <row r="831" spans="2:8" ht="15" customHeight="1" outlineLevel="1" x14ac:dyDescent="0.2">
      <c r="B831" s="111">
        <v>2019</v>
      </c>
      <c r="C831" s="322"/>
      <c r="D831" s="318">
        <v>88</v>
      </c>
      <c r="E831" s="318"/>
      <c r="F831" s="318">
        <v>299</v>
      </c>
      <c r="G831" s="318"/>
      <c r="H831" s="318">
        <v>9448.7849999999999</v>
      </c>
    </row>
    <row r="832" spans="2:8" ht="15" customHeight="1" outlineLevel="1" x14ac:dyDescent="0.2">
      <c r="B832" s="111">
        <v>2018</v>
      </c>
      <c r="C832" s="322"/>
      <c r="D832" s="318">
        <v>85</v>
      </c>
      <c r="E832" s="318"/>
      <c r="F832" s="318">
        <v>290</v>
      </c>
      <c r="G832" s="318"/>
      <c r="H832" s="318">
        <v>9178.7260000000006</v>
      </c>
    </row>
    <row r="833" spans="1:16" ht="15" customHeight="1" outlineLevel="1" x14ac:dyDescent="0.2">
      <c r="B833" s="111">
        <v>2017</v>
      </c>
      <c r="C833" s="322"/>
      <c r="D833" s="318">
        <v>72</v>
      </c>
      <c r="E833" s="318"/>
      <c r="F833" s="318">
        <v>237</v>
      </c>
      <c r="G833" s="318"/>
      <c r="H833" s="318">
        <v>8109.4390000000003</v>
      </c>
    </row>
    <row r="834" spans="1:16" ht="15" customHeight="1" outlineLevel="1" x14ac:dyDescent="0.2">
      <c r="B834" s="111">
        <v>2016</v>
      </c>
      <c r="C834" s="322"/>
      <c r="D834" s="318">
        <v>55</v>
      </c>
      <c r="E834" s="318"/>
      <c r="F834" s="318">
        <v>207</v>
      </c>
      <c r="G834" s="318"/>
      <c r="H834" s="318">
        <v>6673.1319999999996</v>
      </c>
    </row>
    <row r="835" spans="1:16" ht="15" customHeight="1" outlineLevel="1" x14ac:dyDescent="0.2">
      <c r="B835" s="111">
        <v>2015</v>
      </c>
      <c r="C835" s="322"/>
      <c r="D835" s="318">
        <v>53</v>
      </c>
      <c r="E835" s="318"/>
      <c r="F835" s="318">
        <v>191</v>
      </c>
      <c r="G835" s="318"/>
      <c r="H835" s="318">
        <v>5592.8419999999996</v>
      </c>
    </row>
    <row r="836" spans="1:16" ht="15" customHeight="1" outlineLevel="1" x14ac:dyDescent="0.2">
      <c r="B836" s="322" t="s">
        <v>26</v>
      </c>
      <c r="C836" s="322"/>
      <c r="D836" s="327"/>
      <c r="E836" s="327"/>
      <c r="F836" s="327"/>
      <c r="G836" s="327"/>
      <c r="H836" s="327"/>
    </row>
    <row r="837" spans="1:16" ht="15" customHeight="1" outlineLevel="1" x14ac:dyDescent="0.2">
      <c r="B837" s="111">
        <v>2020</v>
      </c>
      <c r="C837" s="322"/>
      <c r="D837" s="328">
        <v>2</v>
      </c>
      <c r="E837" s="327"/>
      <c r="F837" s="309" t="s">
        <v>37</v>
      </c>
      <c r="G837" s="327"/>
      <c r="H837" s="309" t="s">
        <v>37</v>
      </c>
    </row>
    <row r="838" spans="1:16" ht="15" customHeight="1" outlineLevel="1" x14ac:dyDescent="0.2">
      <c r="B838" s="111">
        <v>2019</v>
      </c>
      <c r="C838" s="322"/>
      <c r="D838" s="318">
        <v>2</v>
      </c>
      <c r="E838" s="318"/>
      <c r="F838" s="325" t="s">
        <v>37</v>
      </c>
      <c r="G838" s="318"/>
      <c r="H838" s="325" t="s">
        <v>37</v>
      </c>
    </row>
    <row r="839" spans="1:16" ht="15" customHeight="1" outlineLevel="1" x14ac:dyDescent="0.2">
      <c r="B839" s="111">
        <v>2018</v>
      </c>
      <c r="C839" s="322"/>
      <c r="D839" s="318">
        <v>3</v>
      </c>
      <c r="E839" s="318"/>
      <c r="F839" s="318">
        <v>4</v>
      </c>
      <c r="G839" s="318"/>
      <c r="H839" s="318">
        <v>1.6639999999999999</v>
      </c>
    </row>
    <row r="840" spans="1:16" ht="15" customHeight="1" outlineLevel="1" x14ac:dyDescent="0.2">
      <c r="B840" s="111">
        <v>2017</v>
      </c>
      <c r="C840" s="322"/>
      <c r="D840" s="318">
        <v>3</v>
      </c>
      <c r="E840" s="318"/>
      <c r="F840" s="318">
        <v>4</v>
      </c>
      <c r="G840" s="318"/>
      <c r="H840" s="318">
        <v>5.7</v>
      </c>
    </row>
    <row r="841" spans="1:16" ht="15" customHeight="1" outlineLevel="1" x14ac:dyDescent="0.2">
      <c r="B841" s="111">
        <v>2016</v>
      </c>
      <c r="C841" s="322"/>
      <c r="D841" s="318">
        <v>1</v>
      </c>
      <c r="E841" s="318"/>
      <c r="F841" s="325" t="s">
        <v>37</v>
      </c>
      <c r="G841" s="325"/>
      <c r="H841" s="325" t="s">
        <v>37</v>
      </c>
    </row>
    <row r="842" spans="1:16" ht="15" customHeight="1" outlineLevel="1" x14ac:dyDescent="0.2">
      <c r="B842" s="111">
        <v>2015</v>
      </c>
      <c r="C842" s="322"/>
      <c r="D842" s="318">
        <v>0</v>
      </c>
      <c r="E842" s="318"/>
      <c r="F842" s="318">
        <v>0</v>
      </c>
      <c r="G842" s="318"/>
      <c r="H842" s="318">
        <v>0</v>
      </c>
    </row>
    <row r="843" spans="1:16" ht="15" customHeight="1" outlineLevel="1" x14ac:dyDescent="0.2">
      <c r="B843" s="322" t="s">
        <v>27</v>
      </c>
      <c r="C843" s="322"/>
      <c r="D843" s="327"/>
      <c r="E843" s="327"/>
      <c r="F843" s="327"/>
      <c r="G843" s="327"/>
      <c r="H843" s="327"/>
    </row>
    <row r="844" spans="1:16" ht="15" customHeight="1" outlineLevel="1" x14ac:dyDescent="0.2">
      <c r="B844" s="111">
        <v>2020</v>
      </c>
      <c r="C844" s="322"/>
      <c r="D844" s="328">
        <v>5</v>
      </c>
      <c r="E844" s="327"/>
      <c r="F844" s="328">
        <v>10</v>
      </c>
      <c r="G844" s="327"/>
      <c r="H844" s="328">
        <v>146.703</v>
      </c>
    </row>
    <row r="845" spans="1:16" ht="15" customHeight="1" outlineLevel="1" x14ac:dyDescent="0.2">
      <c r="B845" s="111">
        <v>2019</v>
      </c>
      <c r="C845" s="322"/>
      <c r="D845" s="318">
        <v>4</v>
      </c>
      <c r="E845" s="318"/>
      <c r="F845" s="318">
        <v>6</v>
      </c>
      <c r="G845" s="318"/>
      <c r="H845" s="318">
        <v>98.456999999999994</v>
      </c>
    </row>
    <row r="846" spans="1:16" s="313" customFormat="1" ht="15" customHeight="1" outlineLevel="1" x14ac:dyDescent="0.2">
      <c r="A846" s="61"/>
      <c r="B846" s="111">
        <v>2018</v>
      </c>
      <c r="C846" s="322"/>
      <c r="D846" s="318">
        <v>4</v>
      </c>
      <c r="E846" s="318"/>
      <c r="F846" s="318">
        <v>6</v>
      </c>
      <c r="G846" s="318"/>
      <c r="H846" s="318">
        <v>30.875</v>
      </c>
      <c r="J846" s="61"/>
      <c r="K846" s="61"/>
      <c r="L846" s="61"/>
      <c r="M846" s="61"/>
      <c r="N846" s="61"/>
      <c r="O846" s="61"/>
      <c r="P846" s="61"/>
    </row>
    <row r="847" spans="1:16" s="313" customFormat="1" ht="15" customHeight="1" outlineLevel="1" x14ac:dyDescent="0.2">
      <c r="A847" s="61"/>
      <c r="B847" s="111">
        <v>2017</v>
      </c>
      <c r="C847" s="322"/>
      <c r="D847" s="318">
        <v>2</v>
      </c>
      <c r="E847" s="318"/>
      <c r="F847" s="325" t="s">
        <v>37</v>
      </c>
      <c r="G847" s="325"/>
      <c r="H847" s="325" t="s">
        <v>37</v>
      </c>
      <c r="J847" s="61"/>
      <c r="K847" s="61"/>
      <c r="L847" s="61"/>
      <c r="M847" s="61"/>
      <c r="N847" s="61"/>
      <c r="O847" s="61"/>
      <c r="P847" s="61"/>
    </row>
    <row r="848" spans="1:16" s="313" customFormat="1" ht="15" customHeight="1" outlineLevel="1" x14ac:dyDescent="0.2">
      <c r="A848" s="61"/>
      <c r="B848" s="111">
        <v>2016</v>
      </c>
      <c r="C848" s="322"/>
      <c r="D848" s="318">
        <v>6</v>
      </c>
      <c r="E848" s="318"/>
      <c r="F848" s="318">
        <v>7</v>
      </c>
      <c r="G848" s="318"/>
      <c r="H848" s="318">
        <v>59.884999999999998</v>
      </c>
      <c r="J848" s="61"/>
      <c r="K848" s="61"/>
      <c r="L848" s="61"/>
      <c r="M848" s="61"/>
      <c r="N848" s="61"/>
      <c r="O848" s="61"/>
      <c r="P848" s="61"/>
    </row>
    <row r="849" spans="1:16" s="313" customFormat="1" ht="15" customHeight="1" outlineLevel="1" x14ac:dyDescent="0.2">
      <c r="A849" s="61"/>
      <c r="B849" s="111">
        <v>2015</v>
      </c>
      <c r="C849" s="322"/>
      <c r="D849" s="318">
        <v>5</v>
      </c>
      <c r="E849" s="318"/>
      <c r="F849" s="318">
        <v>6</v>
      </c>
      <c r="G849" s="318"/>
      <c r="H849" s="318">
        <v>36.521999999999998</v>
      </c>
      <c r="J849" s="61"/>
      <c r="K849" s="61"/>
      <c r="L849" s="61"/>
      <c r="M849" s="61"/>
      <c r="N849" s="61"/>
      <c r="O849" s="61"/>
      <c r="P849" s="61"/>
    </row>
    <row r="850" spans="1:16" s="313" customFormat="1" ht="15" customHeight="1" outlineLevel="1" x14ac:dyDescent="0.2">
      <c r="A850" s="61"/>
      <c r="B850" s="322" t="s">
        <v>28</v>
      </c>
      <c r="C850" s="322"/>
      <c r="D850" s="327"/>
      <c r="E850" s="327"/>
      <c r="F850" s="327"/>
      <c r="G850" s="327"/>
      <c r="H850" s="327"/>
      <c r="J850" s="61"/>
      <c r="K850" s="61"/>
      <c r="L850" s="61"/>
      <c r="M850" s="61"/>
      <c r="N850" s="61"/>
      <c r="O850" s="61"/>
      <c r="P850" s="61"/>
    </row>
    <row r="851" spans="1:16" s="313" customFormat="1" ht="15" customHeight="1" outlineLevel="1" x14ac:dyDescent="0.2">
      <c r="A851" s="61"/>
      <c r="B851" s="111">
        <v>2020</v>
      </c>
      <c r="C851" s="322"/>
      <c r="D851" s="328">
        <v>11</v>
      </c>
      <c r="E851" s="327"/>
      <c r="F851" s="328">
        <v>12</v>
      </c>
      <c r="G851" s="327"/>
      <c r="H851" s="328">
        <v>1261.278</v>
      </c>
      <c r="J851" s="61"/>
      <c r="K851" s="61"/>
      <c r="L851" s="61"/>
      <c r="M851" s="61"/>
      <c r="N851" s="61"/>
      <c r="O851" s="61"/>
      <c r="P851" s="61"/>
    </row>
    <row r="852" spans="1:16" s="313" customFormat="1" ht="15" customHeight="1" outlineLevel="1" x14ac:dyDescent="0.2">
      <c r="A852" s="61"/>
      <c r="B852" s="111">
        <v>2019</v>
      </c>
      <c r="C852" s="322"/>
      <c r="D852" s="318">
        <v>10</v>
      </c>
      <c r="E852" s="318"/>
      <c r="F852" s="318">
        <v>21</v>
      </c>
      <c r="G852" s="318"/>
      <c r="H852" s="318">
        <v>1129.354</v>
      </c>
      <c r="J852" s="61"/>
      <c r="K852" s="61"/>
      <c r="L852" s="61"/>
      <c r="M852" s="61"/>
      <c r="N852" s="61"/>
      <c r="O852" s="61"/>
      <c r="P852" s="61"/>
    </row>
    <row r="853" spans="1:16" s="313" customFormat="1" ht="15" customHeight="1" outlineLevel="1" x14ac:dyDescent="0.2">
      <c r="A853" s="61"/>
      <c r="B853" s="111">
        <v>2018</v>
      </c>
      <c r="C853" s="322"/>
      <c r="D853" s="318">
        <v>11</v>
      </c>
      <c r="E853" s="318"/>
      <c r="F853" s="318">
        <v>23</v>
      </c>
      <c r="G853" s="318"/>
      <c r="H853" s="318">
        <v>368.06900000000002</v>
      </c>
      <c r="J853" s="61"/>
      <c r="K853" s="61"/>
      <c r="L853" s="61"/>
      <c r="M853" s="61"/>
      <c r="N853" s="61"/>
      <c r="O853" s="61"/>
      <c r="P853" s="61"/>
    </row>
    <row r="854" spans="1:16" s="313" customFormat="1" ht="15" customHeight="1" outlineLevel="1" x14ac:dyDescent="0.2">
      <c r="A854" s="61"/>
      <c r="B854" s="111">
        <v>2017</v>
      </c>
      <c r="C854" s="322"/>
      <c r="D854" s="318">
        <v>9</v>
      </c>
      <c r="E854" s="318"/>
      <c r="F854" s="318">
        <v>32</v>
      </c>
      <c r="G854" s="318"/>
      <c r="H854" s="318">
        <v>355.48500000000001</v>
      </c>
      <c r="J854" s="61"/>
      <c r="K854" s="61"/>
      <c r="L854" s="61"/>
      <c r="M854" s="61"/>
      <c r="N854" s="61"/>
      <c r="O854" s="61"/>
      <c r="P854" s="61"/>
    </row>
    <row r="855" spans="1:16" s="313" customFormat="1" ht="15" customHeight="1" outlineLevel="1" x14ac:dyDescent="0.2">
      <c r="A855" s="61"/>
      <c r="B855" s="111">
        <v>2016</v>
      </c>
      <c r="C855" s="322"/>
      <c r="D855" s="318">
        <v>7</v>
      </c>
      <c r="E855" s="318"/>
      <c r="F855" s="318">
        <v>26</v>
      </c>
      <c r="G855" s="318"/>
      <c r="H855" s="318">
        <v>177.20400000000001</v>
      </c>
      <c r="J855" s="61"/>
      <c r="K855" s="61"/>
      <c r="L855" s="61"/>
      <c r="M855" s="61"/>
      <c r="N855" s="61"/>
      <c r="O855" s="61"/>
      <c r="P855" s="61"/>
    </row>
    <row r="856" spans="1:16" s="313" customFormat="1" ht="15" customHeight="1" outlineLevel="1" x14ac:dyDescent="0.2">
      <c r="A856" s="61"/>
      <c r="B856" s="111">
        <v>2015</v>
      </c>
      <c r="C856" s="322"/>
      <c r="D856" s="318">
        <v>7</v>
      </c>
      <c r="E856" s="318"/>
      <c r="F856" s="318">
        <v>10</v>
      </c>
      <c r="G856" s="318"/>
      <c r="H856" s="318">
        <v>173.804</v>
      </c>
      <c r="J856" s="61"/>
      <c r="K856" s="61"/>
      <c r="L856" s="61"/>
      <c r="M856" s="61"/>
      <c r="N856" s="61"/>
      <c r="O856" s="61"/>
      <c r="P856" s="61"/>
    </row>
    <row r="857" spans="1:16" ht="15" customHeight="1" outlineLevel="1" x14ac:dyDescent="0.2">
      <c r="B857" s="322" t="s">
        <v>29</v>
      </c>
      <c r="C857" s="322"/>
      <c r="D857" s="327"/>
      <c r="E857" s="327"/>
      <c r="F857" s="327"/>
      <c r="G857" s="327"/>
      <c r="H857" s="327"/>
    </row>
    <row r="858" spans="1:16" ht="15" customHeight="1" outlineLevel="1" x14ac:dyDescent="0.2">
      <c r="B858" s="111">
        <v>2020</v>
      </c>
      <c r="C858" s="322"/>
      <c r="D858" s="328">
        <v>35</v>
      </c>
      <c r="E858" s="327"/>
      <c r="F858" s="328">
        <v>35</v>
      </c>
      <c r="G858" s="327"/>
      <c r="H858" s="328">
        <v>192.2</v>
      </c>
    </row>
    <row r="859" spans="1:16" ht="15" customHeight="1" outlineLevel="1" x14ac:dyDescent="0.2">
      <c r="B859" s="111">
        <v>2019</v>
      </c>
      <c r="C859" s="322"/>
      <c r="D859" s="318">
        <v>35</v>
      </c>
      <c r="E859" s="318"/>
      <c r="F859" s="325" t="s">
        <v>37</v>
      </c>
      <c r="G859" s="318"/>
      <c r="H859" s="318">
        <v>0</v>
      </c>
    </row>
    <row r="860" spans="1:16" ht="15" customHeight="1" outlineLevel="1" x14ac:dyDescent="0.2">
      <c r="B860" s="111">
        <v>2018</v>
      </c>
      <c r="C860" s="322"/>
      <c r="D860" s="318">
        <v>36</v>
      </c>
      <c r="E860" s="318"/>
      <c r="F860" s="318">
        <v>36</v>
      </c>
      <c r="G860" s="318"/>
      <c r="H860" s="318">
        <v>192.66200000000001</v>
      </c>
    </row>
    <row r="861" spans="1:16" ht="15" customHeight="1" outlineLevel="1" x14ac:dyDescent="0.2">
      <c r="B861" s="111">
        <v>2017</v>
      </c>
      <c r="C861" s="322"/>
      <c r="D861" s="318">
        <v>33</v>
      </c>
      <c r="E861" s="318"/>
      <c r="F861" s="318">
        <v>33</v>
      </c>
      <c r="G861" s="318"/>
      <c r="H861" s="318">
        <v>175.429</v>
      </c>
    </row>
    <row r="862" spans="1:16" ht="15" customHeight="1" outlineLevel="1" x14ac:dyDescent="0.2">
      <c r="B862" s="111">
        <v>2016</v>
      </c>
      <c r="C862" s="322"/>
      <c r="D862" s="318">
        <v>20</v>
      </c>
      <c r="E862" s="318"/>
      <c r="F862" s="318">
        <v>20</v>
      </c>
      <c r="G862" s="318"/>
      <c r="H862" s="318">
        <v>110.158</v>
      </c>
    </row>
    <row r="863" spans="1:16" ht="15" customHeight="1" outlineLevel="1" x14ac:dyDescent="0.2">
      <c r="B863" s="111">
        <v>2015</v>
      </c>
      <c r="C863" s="322"/>
      <c r="D863" s="318">
        <v>14</v>
      </c>
      <c r="E863" s="318"/>
      <c r="F863" s="318">
        <v>14</v>
      </c>
      <c r="G863" s="318"/>
      <c r="H863" s="318">
        <v>81.584000000000003</v>
      </c>
    </row>
    <row r="864" spans="1:16" ht="15" customHeight="1" outlineLevel="1" x14ac:dyDescent="0.2">
      <c r="B864" s="322" t="s">
        <v>30</v>
      </c>
      <c r="C864" s="322"/>
      <c r="D864" s="327"/>
      <c r="E864" s="327"/>
      <c r="F864" s="327"/>
      <c r="G864" s="327"/>
      <c r="H864" s="327"/>
    </row>
    <row r="865" spans="2:8" ht="15" customHeight="1" outlineLevel="1" x14ac:dyDescent="0.2">
      <c r="B865" s="111">
        <v>2020</v>
      </c>
      <c r="C865" s="322"/>
      <c r="D865" s="328">
        <v>5</v>
      </c>
      <c r="E865" s="327"/>
      <c r="F865" s="328">
        <v>5</v>
      </c>
      <c r="G865" s="327"/>
      <c r="H865" s="328">
        <v>10.715</v>
      </c>
    </row>
    <row r="866" spans="2:8" ht="15" customHeight="1" outlineLevel="1" x14ac:dyDescent="0.2">
      <c r="B866" s="111">
        <v>2019</v>
      </c>
      <c r="C866" s="322"/>
      <c r="D866" s="318">
        <v>4</v>
      </c>
      <c r="E866" s="318"/>
      <c r="F866" s="318">
        <v>4</v>
      </c>
      <c r="G866" s="318"/>
      <c r="H866" s="318">
        <v>21.585999999999999</v>
      </c>
    </row>
    <row r="867" spans="2:8" ht="15" customHeight="1" outlineLevel="1" x14ac:dyDescent="0.2">
      <c r="B867" s="111">
        <v>2018</v>
      </c>
      <c r="C867" s="322"/>
      <c r="D867" s="318">
        <v>5</v>
      </c>
      <c r="E867" s="318"/>
      <c r="F867" s="318">
        <v>5</v>
      </c>
      <c r="G867" s="318"/>
      <c r="H867" s="318">
        <v>27.922999999999998</v>
      </c>
    </row>
    <row r="868" spans="2:8" ht="15" customHeight="1" outlineLevel="1" x14ac:dyDescent="0.2">
      <c r="B868" s="111">
        <v>2017</v>
      </c>
      <c r="C868" s="322"/>
      <c r="D868" s="318">
        <v>4</v>
      </c>
      <c r="E868" s="318"/>
      <c r="F868" s="318">
        <v>4</v>
      </c>
      <c r="G868" s="318"/>
      <c r="H868" s="318">
        <v>8.0109999999999992</v>
      </c>
    </row>
    <row r="869" spans="2:8" ht="15" customHeight="1" outlineLevel="1" x14ac:dyDescent="0.2">
      <c r="B869" s="111">
        <v>2016</v>
      </c>
      <c r="C869" s="322"/>
      <c r="D869" s="318">
        <v>3</v>
      </c>
      <c r="E869" s="318"/>
      <c r="F869" s="318">
        <v>3</v>
      </c>
      <c r="G869" s="318"/>
      <c r="H869" s="318">
        <v>10.395</v>
      </c>
    </row>
    <row r="870" spans="2:8" ht="15" customHeight="1" outlineLevel="1" x14ac:dyDescent="0.2">
      <c r="B870" s="111">
        <v>2015</v>
      </c>
      <c r="C870" s="322"/>
      <c r="D870" s="318">
        <v>2</v>
      </c>
      <c r="E870" s="318"/>
      <c r="F870" s="325" t="s">
        <v>37</v>
      </c>
      <c r="G870" s="325"/>
      <c r="H870" s="325" t="s">
        <v>37</v>
      </c>
    </row>
    <row r="871" spans="2:8" ht="15" customHeight="1" outlineLevel="1" x14ac:dyDescent="0.2">
      <c r="B871" s="322" t="s">
        <v>31</v>
      </c>
      <c r="C871" s="322"/>
      <c r="D871" s="327"/>
      <c r="E871" s="327"/>
      <c r="F871" s="327"/>
      <c r="G871" s="327"/>
      <c r="H871" s="327"/>
    </row>
    <row r="872" spans="2:8" ht="15" customHeight="1" outlineLevel="1" x14ac:dyDescent="0.2">
      <c r="B872" s="111">
        <v>2020</v>
      </c>
      <c r="C872" s="322"/>
      <c r="D872" s="328">
        <v>18</v>
      </c>
      <c r="E872" s="327"/>
      <c r="F872" s="328">
        <v>18</v>
      </c>
      <c r="G872" s="327"/>
      <c r="H872" s="328">
        <v>169.19800000000001</v>
      </c>
    </row>
    <row r="873" spans="2:8" ht="15" customHeight="1" outlineLevel="1" x14ac:dyDescent="0.2">
      <c r="B873" s="111">
        <v>2019</v>
      </c>
      <c r="C873" s="322"/>
      <c r="D873" s="318">
        <v>16</v>
      </c>
      <c r="E873" s="318"/>
      <c r="F873" s="318">
        <v>16</v>
      </c>
      <c r="G873" s="318"/>
      <c r="H873" s="318">
        <v>156.155</v>
      </c>
    </row>
    <row r="874" spans="2:8" ht="15" customHeight="1" outlineLevel="1" x14ac:dyDescent="0.2">
      <c r="B874" s="111">
        <v>2018</v>
      </c>
      <c r="C874" s="322"/>
      <c r="D874" s="318">
        <v>17</v>
      </c>
      <c r="E874" s="318"/>
      <c r="F874" s="318">
        <v>17</v>
      </c>
      <c r="G874" s="318"/>
      <c r="H874" s="318">
        <v>117.494</v>
      </c>
    </row>
    <row r="875" spans="2:8" ht="15" customHeight="1" outlineLevel="1" x14ac:dyDescent="0.2">
      <c r="B875" s="111">
        <v>2017</v>
      </c>
      <c r="C875" s="322"/>
      <c r="D875" s="318">
        <v>13</v>
      </c>
      <c r="E875" s="318"/>
      <c r="F875" s="318">
        <v>13</v>
      </c>
      <c r="G875" s="318"/>
      <c r="H875" s="318">
        <v>124.48399999999999</v>
      </c>
    </row>
    <row r="876" spans="2:8" ht="15" customHeight="1" outlineLevel="1" x14ac:dyDescent="0.2">
      <c r="B876" s="111">
        <v>2016</v>
      </c>
      <c r="C876" s="322"/>
      <c r="D876" s="318">
        <v>11</v>
      </c>
      <c r="E876" s="318"/>
      <c r="F876" s="318">
        <v>11</v>
      </c>
      <c r="G876" s="318"/>
      <c r="H876" s="318">
        <v>79.462999999999994</v>
      </c>
    </row>
    <row r="877" spans="2:8" ht="15" customHeight="1" outlineLevel="1" x14ac:dyDescent="0.2">
      <c r="B877" s="111">
        <v>2015</v>
      </c>
      <c r="C877" s="322"/>
      <c r="D877" s="318">
        <v>10</v>
      </c>
      <c r="E877" s="318"/>
      <c r="F877" s="318">
        <v>10</v>
      </c>
      <c r="G877" s="318"/>
      <c r="H877" s="318">
        <v>82.991</v>
      </c>
    </row>
    <row r="878" spans="2:8" ht="15" customHeight="1" outlineLevel="1" x14ac:dyDescent="0.2">
      <c r="B878" s="322" t="s">
        <v>32</v>
      </c>
      <c r="C878" s="322"/>
      <c r="D878" s="327"/>
      <c r="E878" s="327"/>
      <c r="F878" s="327"/>
      <c r="G878" s="327"/>
      <c r="H878" s="327"/>
    </row>
    <row r="879" spans="2:8" ht="15" customHeight="1" outlineLevel="1" x14ac:dyDescent="0.2">
      <c r="B879" s="111">
        <v>2020</v>
      </c>
      <c r="C879" s="322"/>
      <c r="D879" s="328">
        <v>6</v>
      </c>
      <c r="E879" s="327"/>
      <c r="F879" s="328">
        <v>9</v>
      </c>
      <c r="G879" s="327"/>
      <c r="H879" s="328">
        <v>50.353000000000002</v>
      </c>
    </row>
    <row r="880" spans="2:8" ht="15" customHeight="1" outlineLevel="1" x14ac:dyDescent="0.2">
      <c r="B880" s="111">
        <v>2019</v>
      </c>
      <c r="C880" s="322"/>
      <c r="D880" s="318">
        <v>5</v>
      </c>
      <c r="E880" s="318"/>
      <c r="F880" s="318">
        <v>5</v>
      </c>
      <c r="G880" s="318"/>
      <c r="H880" s="318">
        <v>50.219000000000001</v>
      </c>
    </row>
    <row r="881" spans="2:15" ht="15" customHeight="1" outlineLevel="1" x14ac:dyDescent="0.2">
      <c r="B881" s="111">
        <v>2018</v>
      </c>
      <c r="C881" s="322"/>
      <c r="D881" s="318">
        <v>5</v>
      </c>
      <c r="E881" s="318"/>
      <c r="F881" s="318">
        <v>5</v>
      </c>
      <c r="G881" s="318"/>
      <c r="H881" s="318">
        <v>33.362000000000002</v>
      </c>
    </row>
    <row r="882" spans="2:15" ht="15" customHeight="1" outlineLevel="1" x14ac:dyDescent="0.2">
      <c r="B882" s="111">
        <v>2017</v>
      </c>
      <c r="C882" s="322"/>
      <c r="D882" s="318">
        <v>4</v>
      </c>
      <c r="E882" s="318"/>
      <c r="F882" s="325" t="s">
        <v>37</v>
      </c>
      <c r="G882" s="325"/>
      <c r="H882" s="325" t="s">
        <v>37</v>
      </c>
    </row>
    <row r="883" spans="2:15" ht="15" customHeight="1" outlineLevel="1" x14ac:dyDescent="0.2">
      <c r="B883" s="111">
        <v>2016</v>
      </c>
      <c r="C883" s="322"/>
      <c r="D883" s="318">
        <v>2</v>
      </c>
      <c r="E883" s="318"/>
      <c r="F883" s="325" t="s">
        <v>37</v>
      </c>
      <c r="G883" s="325"/>
      <c r="H883" s="325" t="s">
        <v>37</v>
      </c>
    </row>
    <row r="884" spans="2:15" ht="15" customHeight="1" outlineLevel="1" x14ac:dyDescent="0.2">
      <c r="B884" s="111">
        <v>2015</v>
      </c>
      <c r="C884" s="322"/>
      <c r="D884" s="318">
        <v>2</v>
      </c>
      <c r="E884" s="318"/>
      <c r="F884" s="325" t="s">
        <v>37</v>
      </c>
      <c r="G884" s="325"/>
      <c r="H884" s="325" t="s">
        <v>37</v>
      </c>
    </row>
    <row r="885" spans="2:15" ht="15" customHeight="1" outlineLevel="1" x14ac:dyDescent="0.2">
      <c r="B885" s="322" t="s">
        <v>33</v>
      </c>
      <c r="C885" s="322"/>
      <c r="D885" s="327"/>
      <c r="E885" s="327"/>
      <c r="F885" s="327"/>
      <c r="G885" s="327"/>
      <c r="H885" s="327"/>
    </row>
    <row r="886" spans="2:15" ht="15" customHeight="1" outlineLevel="1" x14ac:dyDescent="0.2">
      <c r="B886" s="111">
        <v>2020</v>
      </c>
      <c r="C886" s="322"/>
      <c r="D886" s="328">
        <v>8</v>
      </c>
      <c r="E886" s="327"/>
      <c r="F886" s="328">
        <v>8</v>
      </c>
      <c r="G886" s="327"/>
      <c r="H886" s="328">
        <v>37.29</v>
      </c>
    </row>
    <row r="887" spans="2:15" ht="15" customHeight="1" outlineLevel="1" x14ac:dyDescent="0.2">
      <c r="B887" s="111">
        <v>2019</v>
      </c>
      <c r="C887" s="322"/>
      <c r="D887" s="318">
        <v>6</v>
      </c>
      <c r="E887" s="318"/>
      <c r="F887" s="318">
        <v>6</v>
      </c>
      <c r="G887" s="318"/>
      <c r="H887" s="318">
        <v>37.856000000000002</v>
      </c>
    </row>
    <row r="888" spans="2:15" ht="15" customHeight="1" outlineLevel="1" x14ac:dyDescent="0.2">
      <c r="B888" s="111">
        <v>2018</v>
      </c>
      <c r="C888" s="322"/>
      <c r="D888" s="318">
        <v>7</v>
      </c>
      <c r="E888" s="318"/>
      <c r="F888" s="318">
        <v>7</v>
      </c>
      <c r="G888" s="318"/>
      <c r="H888" s="318">
        <v>35.659999999999997</v>
      </c>
    </row>
    <row r="889" spans="2:15" ht="15" customHeight="1" outlineLevel="1" x14ac:dyDescent="0.2">
      <c r="B889" s="111">
        <v>2017</v>
      </c>
      <c r="C889" s="322"/>
      <c r="D889" s="318">
        <v>6</v>
      </c>
      <c r="E889" s="318"/>
      <c r="F889" s="318">
        <v>6</v>
      </c>
      <c r="G889" s="318"/>
      <c r="H889" s="318">
        <v>33.328000000000003</v>
      </c>
    </row>
    <row r="890" spans="2:15" ht="15" customHeight="1" outlineLevel="1" x14ac:dyDescent="0.2">
      <c r="B890" s="111">
        <v>2016</v>
      </c>
      <c r="C890" s="322"/>
      <c r="D890" s="318">
        <v>7</v>
      </c>
      <c r="E890" s="318"/>
      <c r="F890" s="318">
        <v>8</v>
      </c>
      <c r="G890" s="318"/>
      <c r="H890" s="318">
        <v>33.317999999999998</v>
      </c>
    </row>
    <row r="891" spans="2:15" ht="15" customHeight="1" outlineLevel="1" x14ac:dyDescent="0.2">
      <c r="B891" s="111">
        <v>2015</v>
      </c>
      <c r="C891" s="322"/>
      <c r="D891" s="318">
        <v>9</v>
      </c>
      <c r="E891" s="318"/>
      <c r="F891" s="318">
        <v>10</v>
      </c>
      <c r="G891" s="318"/>
      <c r="H891" s="318">
        <v>57.192999999999998</v>
      </c>
    </row>
    <row r="892" spans="2:15" ht="15" customHeight="1" x14ac:dyDescent="0.2">
      <c r="B892" s="326" t="s">
        <v>208</v>
      </c>
      <c r="C892" s="323"/>
      <c r="D892" s="324"/>
      <c r="E892" s="318"/>
      <c r="F892" s="318"/>
      <c r="G892" s="318"/>
      <c r="H892" s="318"/>
    </row>
    <row r="893" spans="2:15" ht="15" customHeight="1" x14ac:dyDescent="0.2">
      <c r="B893" s="111">
        <v>2020</v>
      </c>
      <c r="C893" s="323"/>
      <c r="D893" s="328">
        <v>1265</v>
      </c>
      <c r="E893" s="318"/>
      <c r="F893" s="318">
        <v>3299</v>
      </c>
      <c r="G893" s="318"/>
      <c r="H893" s="318">
        <v>130644.03200000001</v>
      </c>
    </row>
    <row r="894" spans="2:15" ht="15" customHeight="1" x14ac:dyDescent="0.2">
      <c r="B894" s="111">
        <v>2019</v>
      </c>
      <c r="C894" s="326"/>
      <c r="D894" s="318">
        <v>1256</v>
      </c>
      <c r="E894" s="318"/>
      <c r="F894" s="318">
        <v>3429</v>
      </c>
      <c r="G894" s="318"/>
      <c r="H894" s="318">
        <v>120070.696</v>
      </c>
      <c r="K894" s="280"/>
      <c r="L894" s="68"/>
      <c r="M894" s="280"/>
      <c r="N894" s="68"/>
      <c r="O894" s="280"/>
    </row>
    <row r="895" spans="2:15" ht="15" customHeight="1" x14ac:dyDescent="0.2">
      <c r="B895" s="111">
        <v>2018</v>
      </c>
      <c r="C895" s="326"/>
      <c r="D895" s="318">
        <v>1227</v>
      </c>
      <c r="E895" s="318"/>
      <c r="F895" s="318">
        <v>3316</v>
      </c>
      <c r="G895" s="318"/>
      <c r="H895" s="318">
        <v>129115.314</v>
      </c>
    </row>
    <row r="896" spans="2:15" ht="15" customHeight="1" x14ac:dyDescent="0.2">
      <c r="B896" s="111">
        <v>2017</v>
      </c>
      <c r="C896" s="326"/>
      <c r="D896" s="318">
        <v>1137</v>
      </c>
      <c r="E896" s="318"/>
      <c r="F896" s="318">
        <v>2373</v>
      </c>
      <c r="G896" s="318"/>
      <c r="H896" s="318">
        <v>110081.88099999999</v>
      </c>
    </row>
    <row r="897" spans="2:8" ht="15" customHeight="1" x14ac:dyDescent="0.2">
      <c r="B897" s="111">
        <v>2016</v>
      </c>
      <c r="C897" s="326"/>
      <c r="D897" s="318">
        <v>1091</v>
      </c>
      <c r="E897" s="318"/>
      <c r="F897" s="318">
        <v>2271</v>
      </c>
      <c r="G897" s="318"/>
      <c r="H897" s="318">
        <v>101287.963</v>
      </c>
    </row>
    <row r="898" spans="2:8" ht="15" customHeight="1" x14ac:dyDescent="0.2">
      <c r="B898" s="111">
        <v>2015</v>
      </c>
      <c r="C898" s="326"/>
      <c r="D898" s="318">
        <v>1023</v>
      </c>
      <c r="E898" s="318"/>
      <c r="F898" s="318">
        <v>2493</v>
      </c>
      <c r="G898" s="318"/>
      <c r="H898" s="318">
        <v>111084.80899999999</v>
      </c>
    </row>
    <row r="899" spans="2:8" ht="15" customHeight="1" outlineLevel="1" x14ac:dyDescent="0.2">
      <c r="B899" s="322" t="s">
        <v>17</v>
      </c>
      <c r="C899" s="322"/>
      <c r="D899" s="327"/>
      <c r="E899" s="327"/>
      <c r="F899" s="327"/>
      <c r="G899" s="327"/>
      <c r="H899" s="327"/>
    </row>
    <row r="900" spans="2:8" ht="15" customHeight="1" outlineLevel="1" x14ac:dyDescent="0.2">
      <c r="B900" s="111">
        <v>2020</v>
      </c>
      <c r="C900" s="322"/>
      <c r="D900" s="328">
        <v>361</v>
      </c>
      <c r="E900" s="327"/>
      <c r="F900" s="328">
        <v>372</v>
      </c>
      <c r="G900" s="327"/>
      <c r="H900" s="328">
        <v>2179.4490000000001</v>
      </c>
    </row>
    <row r="901" spans="2:8" ht="15" customHeight="1" outlineLevel="1" x14ac:dyDescent="0.2">
      <c r="B901" s="111">
        <v>2019</v>
      </c>
      <c r="C901" s="322"/>
      <c r="D901" s="318">
        <v>352</v>
      </c>
      <c r="E901" s="318"/>
      <c r="F901" s="318">
        <v>361</v>
      </c>
      <c r="G901" s="318"/>
      <c r="H901" s="318">
        <v>2126.297</v>
      </c>
    </row>
    <row r="902" spans="2:8" ht="15" customHeight="1" outlineLevel="1" x14ac:dyDescent="0.2">
      <c r="B902" s="111">
        <v>2018</v>
      </c>
      <c r="C902" s="323"/>
      <c r="D902" s="318">
        <v>358</v>
      </c>
      <c r="E902" s="318"/>
      <c r="F902" s="318">
        <v>367</v>
      </c>
      <c r="G902" s="318"/>
      <c r="H902" s="318">
        <v>1918.5229999999999</v>
      </c>
    </row>
    <row r="903" spans="2:8" ht="15" customHeight="1" outlineLevel="1" x14ac:dyDescent="0.2">
      <c r="B903" s="111">
        <v>2017</v>
      </c>
      <c r="C903" s="323"/>
      <c r="D903" s="318">
        <v>352</v>
      </c>
      <c r="E903" s="318"/>
      <c r="F903" s="318">
        <v>359</v>
      </c>
      <c r="G903" s="318"/>
      <c r="H903" s="318">
        <v>1885.8779999999999</v>
      </c>
    </row>
    <row r="904" spans="2:8" ht="15" customHeight="1" outlineLevel="1" x14ac:dyDescent="0.2">
      <c r="B904" s="111">
        <v>2016</v>
      </c>
      <c r="C904" s="322"/>
      <c r="D904" s="318">
        <v>342</v>
      </c>
      <c r="E904" s="318"/>
      <c r="F904" s="318">
        <v>351</v>
      </c>
      <c r="G904" s="318"/>
      <c r="H904" s="318">
        <v>1687.211</v>
      </c>
    </row>
    <row r="905" spans="2:8" ht="15" customHeight="1" outlineLevel="1" x14ac:dyDescent="0.2">
      <c r="B905" s="111">
        <v>2015</v>
      </c>
      <c r="C905" s="322"/>
      <c r="D905" s="318">
        <v>320</v>
      </c>
      <c r="E905" s="318"/>
      <c r="F905" s="318">
        <v>329</v>
      </c>
      <c r="G905" s="318"/>
      <c r="H905" s="318">
        <v>1403.7180000000001</v>
      </c>
    </row>
    <row r="906" spans="2:8" ht="15" customHeight="1" outlineLevel="1" x14ac:dyDescent="0.2">
      <c r="B906" s="322" t="s">
        <v>18</v>
      </c>
      <c r="C906" s="322"/>
      <c r="D906" s="327"/>
      <c r="E906" s="327"/>
      <c r="F906" s="327"/>
      <c r="G906" s="327"/>
      <c r="H906" s="327"/>
    </row>
    <row r="907" spans="2:8" ht="15" customHeight="1" outlineLevel="1" x14ac:dyDescent="0.2">
      <c r="B907" s="111">
        <v>2020</v>
      </c>
      <c r="C907" s="322"/>
      <c r="D907" s="328">
        <v>0</v>
      </c>
      <c r="E907" s="327"/>
      <c r="F907" s="328">
        <v>0</v>
      </c>
      <c r="G907" s="327"/>
      <c r="H907" s="328">
        <v>0</v>
      </c>
    </row>
    <row r="908" spans="2:8" ht="15" customHeight="1" outlineLevel="1" x14ac:dyDescent="0.2">
      <c r="B908" s="111">
        <v>2019</v>
      </c>
      <c r="C908" s="322"/>
      <c r="D908" s="318">
        <v>0</v>
      </c>
      <c r="E908" s="318"/>
      <c r="F908" s="318">
        <v>0</v>
      </c>
      <c r="G908" s="318"/>
      <c r="H908" s="318">
        <v>0</v>
      </c>
    </row>
    <row r="909" spans="2:8" ht="15" customHeight="1" outlineLevel="1" x14ac:dyDescent="0.2">
      <c r="B909" s="111">
        <v>2018</v>
      </c>
      <c r="C909" s="322"/>
      <c r="D909" s="318">
        <v>0</v>
      </c>
      <c r="E909" s="318"/>
      <c r="F909" s="318">
        <v>0</v>
      </c>
      <c r="G909" s="318"/>
      <c r="H909" s="318">
        <v>0</v>
      </c>
    </row>
    <row r="910" spans="2:8" ht="15" customHeight="1" outlineLevel="1" x14ac:dyDescent="0.2">
      <c r="B910" s="111">
        <v>2017</v>
      </c>
      <c r="C910" s="322"/>
      <c r="D910" s="318">
        <v>0</v>
      </c>
      <c r="E910" s="318"/>
      <c r="F910" s="318">
        <v>0</v>
      </c>
      <c r="G910" s="318"/>
      <c r="H910" s="318">
        <v>0</v>
      </c>
    </row>
    <row r="911" spans="2:8" ht="15" customHeight="1" outlineLevel="1" x14ac:dyDescent="0.2">
      <c r="B911" s="111">
        <v>2016</v>
      </c>
      <c r="C911" s="322"/>
      <c r="D911" s="318">
        <v>0</v>
      </c>
      <c r="E911" s="318"/>
      <c r="F911" s="318">
        <v>0</v>
      </c>
      <c r="G911" s="318"/>
      <c r="H911" s="318">
        <v>0</v>
      </c>
    </row>
    <row r="912" spans="2:8" ht="15" customHeight="1" outlineLevel="1" x14ac:dyDescent="0.2">
      <c r="B912" s="111">
        <v>2015</v>
      </c>
      <c r="C912" s="322"/>
      <c r="D912" s="318">
        <v>0</v>
      </c>
      <c r="E912" s="318"/>
      <c r="F912" s="318">
        <v>0</v>
      </c>
      <c r="G912" s="318"/>
      <c r="H912" s="318">
        <v>0</v>
      </c>
    </row>
    <row r="913" spans="2:8" ht="15" customHeight="1" outlineLevel="1" x14ac:dyDescent="0.2">
      <c r="B913" s="322" t="s">
        <v>19</v>
      </c>
      <c r="C913" s="322"/>
      <c r="D913" s="327"/>
      <c r="E913" s="327"/>
      <c r="F913" s="327"/>
      <c r="G913" s="327"/>
      <c r="H913" s="327"/>
    </row>
    <row r="914" spans="2:8" ht="15" customHeight="1" outlineLevel="1" x14ac:dyDescent="0.2">
      <c r="B914" s="111">
        <v>2020</v>
      </c>
      <c r="C914" s="322"/>
      <c r="D914" s="328">
        <v>33</v>
      </c>
      <c r="E914" s="327"/>
      <c r="F914" s="328">
        <v>242</v>
      </c>
      <c r="G914" s="327"/>
      <c r="H914" s="328">
        <v>8363.857</v>
      </c>
    </row>
    <row r="915" spans="2:8" ht="15" customHeight="1" outlineLevel="1" x14ac:dyDescent="0.2">
      <c r="B915" s="111">
        <v>2019</v>
      </c>
      <c r="C915" s="322"/>
      <c r="D915" s="318">
        <v>31</v>
      </c>
      <c r="E915" s="318"/>
      <c r="F915" s="318">
        <v>253</v>
      </c>
      <c r="G915" s="318"/>
      <c r="H915" s="318">
        <v>8950.4330000000009</v>
      </c>
    </row>
    <row r="916" spans="2:8" ht="15" customHeight="1" outlineLevel="1" x14ac:dyDescent="0.2">
      <c r="B916" s="111">
        <v>2018</v>
      </c>
      <c r="C916" s="322"/>
      <c r="D916" s="318">
        <v>33</v>
      </c>
      <c r="E916" s="318"/>
      <c r="F916" s="318">
        <v>224</v>
      </c>
      <c r="G916" s="318"/>
      <c r="H916" s="318">
        <v>7600.8019999999997</v>
      </c>
    </row>
    <row r="917" spans="2:8" ht="15" customHeight="1" outlineLevel="1" x14ac:dyDescent="0.2">
      <c r="B917" s="111">
        <v>2017</v>
      </c>
      <c r="C917" s="322"/>
      <c r="D917" s="318">
        <v>31</v>
      </c>
      <c r="E917" s="318"/>
      <c r="F917" s="318">
        <v>152</v>
      </c>
      <c r="G917" s="318"/>
      <c r="H917" s="318">
        <v>5266.4759999999997</v>
      </c>
    </row>
    <row r="918" spans="2:8" ht="15" customHeight="1" outlineLevel="1" x14ac:dyDescent="0.2">
      <c r="B918" s="111">
        <v>2016</v>
      </c>
      <c r="C918" s="322"/>
      <c r="D918" s="318">
        <v>27</v>
      </c>
      <c r="E918" s="318"/>
      <c r="F918" s="318">
        <v>149</v>
      </c>
      <c r="G918" s="318"/>
      <c r="H918" s="318">
        <v>4538.3680000000004</v>
      </c>
    </row>
    <row r="919" spans="2:8" ht="15" customHeight="1" outlineLevel="1" x14ac:dyDescent="0.2">
      <c r="B919" s="111">
        <v>2015</v>
      </c>
      <c r="C919" s="322"/>
      <c r="D919" s="318">
        <v>31</v>
      </c>
      <c r="E919" s="318"/>
      <c r="F919" s="318">
        <v>128</v>
      </c>
      <c r="G919" s="318"/>
      <c r="H919" s="318">
        <v>4296.7219999999998</v>
      </c>
    </row>
    <row r="920" spans="2:8" ht="15" customHeight="1" outlineLevel="1" x14ac:dyDescent="0.2">
      <c r="B920" s="322" t="s">
        <v>20</v>
      </c>
      <c r="C920" s="322"/>
      <c r="D920" s="327"/>
      <c r="E920" s="327"/>
      <c r="F920" s="327"/>
      <c r="G920" s="327"/>
      <c r="H920" s="327"/>
    </row>
    <row r="921" spans="2:8" ht="15" customHeight="1" outlineLevel="1" x14ac:dyDescent="0.2">
      <c r="B921" s="111">
        <v>2020</v>
      </c>
      <c r="C921" s="322"/>
      <c r="D921" s="328">
        <v>2</v>
      </c>
      <c r="E921" s="327"/>
      <c r="F921" s="309" t="s">
        <v>37</v>
      </c>
      <c r="G921" s="327"/>
      <c r="H921" s="309" t="s">
        <v>37</v>
      </c>
    </row>
    <row r="922" spans="2:8" ht="15" customHeight="1" outlineLevel="1" x14ac:dyDescent="0.2">
      <c r="B922" s="111">
        <v>2019</v>
      </c>
      <c r="C922" s="322"/>
      <c r="D922" s="318">
        <v>1</v>
      </c>
      <c r="E922" s="318"/>
      <c r="F922" s="325" t="s">
        <v>37</v>
      </c>
      <c r="G922" s="318"/>
      <c r="H922" s="325" t="s">
        <v>37</v>
      </c>
    </row>
    <row r="923" spans="2:8" ht="15" customHeight="1" outlineLevel="1" x14ac:dyDescent="0.2">
      <c r="B923" s="111">
        <v>2018</v>
      </c>
      <c r="C923" s="322"/>
      <c r="D923" s="318">
        <v>1</v>
      </c>
      <c r="E923" s="318"/>
      <c r="F923" s="325" t="s">
        <v>37</v>
      </c>
      <c r="G923" s="318"/>
      <c r="H923" s="325" t="s">
        <v>37</v>
      </c>
    </row>
    <row r="924" spans="2:8" ht="15" customHeight="1" outlineLevel="1" x14ac:dyDescent="0.2">
      <c r="B924" s="111">
        <v>2017</v>
      </c>
      <c r="C924" s="322"/>
      <c r="D924" s="318">
        <v>1</v>
      </c>
      <c r="E924" s="318"/>
      <c r="F924" s="325" t="s">
        <v>37</v>
      </c>
      <c r="G924" s="325"/>
      <c r="H924" s="325" t="s">
        <v>37</v>
      </c>
    </row>
    <row r="925" spans="2:8" ht="15" customHeight="1" outlineLevel="1" x14ac:dyDescent="0.2">
      <c r="B925" s="111">
        <v>2016</v>
      </c>
      <c r="C925" s="322"/>
      <c r="D925" s="318">
        <v>1</v>
      </c>
      <c r="E925" s="318"/>
      <c r="F925" s="325" t="s">
        <v>37</v>
      </c>
      <c r="G925" s="325"/>
      <c r="H925" s="325" t="s">
        <v>37</v>
      </c>
    </row>
    <row r="926" spans="2:8" ht="15" customHeight="1" outlineLevel="1" x14ac:dyDescent="0.2">
      <c r="B926" s="111">
        <v>2015</v>
      </c>
      <c r="C926" s="322"/>
      <c r="D926" s="318">
        <v>0</v>
      </c>
      <c r="E926" s="318"/>
      <c r="F926" s="318">
        <v>0</v>
      </c>
      <c r="G926" s="318"/>
      <c r="H926" s="318">
        <v>0</v>
      </c>
    </row>
    <row r="927" spans="2:8" ht="15" customHeight="1" outlineLevel="1" x14ac:dyDescent="0.2">
      <c r="B927" s="322" t="s">
        <v>21</v>
      </c>
      <c r="C927" s="322"/>
      <c r="D927" s="327"/>
      <c r="E927" s="327"/>
      <c r="F927" s="327"/>
      <c r="G927" s="327"/>
      <c r="H927" s="327"/>
    </row>
    <row r="928" spans="2:8" ht="15" customHeight="1" outlineLevel="1" x14ac:dyDescent="0.2">
      <c r="B928" s="111">
        <v>2020</v>
      </c>
      <c r="C928" s="322"/>
      <c r="D928" s="328">
        <v>7</v>
      </c>
      <c r="E928" s="327"/>
      <c r="F928" s="328">
        <v>87</v>
      </c>
      <c r="G928" s="327"/>
      <c r="H928" s="328">
        <v>3269.549</v>
      </c>
    </row>
    <row r="929" spans="2:8" ht="15" customHeight="1" outlineLevel="1" x14ac:dyDescent="0.2">
      <c r="B929" s="111">
        <v>2019</v>
      </c>
      <c r="C929" s="322"/>
      <c r="D929" s="318">
        <v>8</v>
      </c>
      <c r="E929" s="318"/>
      <c r="F929" s="318">
        <v>91</v>
      </c>
      <c r="G929" s="318"/>
      <c r="H929" s="318">
        <v>4072.4319999999998</v>
      </c>
    </row>
    <row r="930" spans="2:8" ht="15" customHeight="1" outlineLevel="1" x14ac:dyDescent="0.2">
      <c r="B930" s="111">
        <v>2018</v>
      </c>
      <c r="C930" s="322"/>
      <c r="D930" s="318">
        <v>7</v>
      </c>
      <c r="E930" s="318"/>
      <c r="F930" s="318">
        <v>92</v>
      </c>
      <c r="G930" s="318"/>
      <c r="H930" s="318">
        <v>3300.7550000000001</v>
      </c>
    </row>
    <row r="931" spans="2:8" ht="15" customHeight="1" outlineLevel="1" x14ac:dyDescent="0.2">
      <c r="B931" s="111">
        <v>2017</v>
      </c>
      <c r="C931" s="322"/>
      <c r="D931" s="318">
        <v>8</v>
      </c>
      <c r="E931" s="318"/>
      <c r="F931" s="318">
        <v>99</v>
      </c>
      <c r="G931" s="318"/>
      <c r="H931" s="318">
        <v>2847.8939999999998</v>
      </c>
    </row>
    <row r="932" spans="2:8" ht="15" customHeight="1" outlineLevel="1" x14ac:dyDescent="0.2">
      <c r="B932" s="111">
        <v>2016</v>
      </c>
      <c r="C932" s="322"/>
      <c r="D932" s="318">
        <v>8</v>
      </c>
      <c r="E932" s="318"/>
      <c r="F932" s="318">
        <v>88</v>
      </c>
      <c r="G932" s="318"/>
      <c r="H932" s="318">
        <v>2625.9189999999999</v>
      </c>
    </row>
    <row r="933" spans="2:8" ht="15" customHeight="1" outlineLevel="1" x14ac:dyDescent="0.2">
      <c r="B933" s="111">
        <v>2015</v>
      </c>
      <c r="C933" s="322"/>
      <c r="D933" s="318">
        <v>2</v>
      </c>
      <c r="E933" s="318"/>
      <c r="F933" s="325" t="s">
        <v>37</v>
      </c>
      <c r="G933" s="325"/>
      <c r="H933" s="325" t="s">
        <v>37</v>
      </c>
    </row>
    <row r="934" spans="2:8" ht="15" customHeight="1" outlineLevel="1" x14ac:dyDescent="0.2">
      <c r="B934" s="322" t="s">
        <v>22</v>
      </c>
      <c r="C934" s="322"/>
      <c r="D934" s="327"/>
      <c r="E934" s="327"/>
      <c r="F934" s="327"/>
      <c r="G934" s="327"/>
      <c r="H934" s="327"/>
    </row>
    <row r="935" spans="2:8" ht="15" customHeight="1" outlineLevel="1" x14ac:dyDescent="0.2">
      <c r="B935" s="111">
        <v>2020</v>
      </c>
      <c r="C935" s="322"/>
      <c r="D935" s="328">
        <v>80</v>
      </c>
      <c r="E935" s="327"/>
      <c r="F935" s="328">
        <v>907</v>
      </c>
      <c r="G935" s="327"/>
      <c r="H935" s="328">
        <v>23131.356</v>
      </c>
    </row>
    <row r="936" spans="2:8" ht="15" customHeight="1" outlineLevel="1" x14ac:dyDescent="0.2">
      <c r="B936" s="111">
        <v>2019</v>
      </c>
      <c r="C936" s="322"/>
      <c r="D936" s="318">
        <v>77</v>
      </c>
      <c r="E936" s="318"/>
      <c r="F936" s="318">
        <v>1042</v>
      </c>
      <c r="G936" s="318"/>
      <c r="H936" s="318">
        <v>16866.691999999999</v>
      </c>
    </row>
    <row r="937" spans="2:8" ht="15" customHeight="1" outlineLevel="1" x14ac:dyDescent="0.2">
      <c r="B937" s="111">
        <v>2018</v>
      </c>
      <c r="C937" s="322"/>
      <c r="D937" s="318">
        <v>70</v>
      </c>
      <c r="E937" s="318"/>
      <c r="F937" s="318">
        <v>1045</v>
      </c>
      <c r="G937" s="318"/>
      <c r="H937" s="318">
        <v>21324.519</v>
      </c>
    </row>
    <row r="938" spans="2:8" ht="15" customHeight="1" outlineLevel="1" x14ac:dyDescent="0.2">
      <c r="B938" s="111">
        <v>2017</v>
      </c>
      <c r="C938" s="322"/>
      <c r="D938" s="318">
        <v>63</v>
      </c>
      <c r="E938" s="318"/>
      <c r="F938" s="318">
        <v>287</v>
      </c>
      <c r="G938" s="318"/>
      <c r="H938" s="318">
        <v>11907.773999999999</v>
      </c>
    </row>
    <row r="939" spans="2:8" ht="15" customHeight="1" outlineLevel="1" x14ac:dyDescent="0.2">
      <c r="B939" s="111">
        <v>2016</v>
      </c>
      <c r="C939" s="322"/>
      <c r="D939" s="318">
        <v>61</v>
      </c>
      <c r="E939" s="318"/>
      <c r="F939" s="318">
        <v>252</v>
      </c>
      <c r="G939" s="318"/>
      <c r="H939" s="318">
        <v>9274.7199999999993</v>
      </c>
    </row>
    <row r="940" spans="2:8" ht="15" customHeight="1" outlineLevel="1" x14ac:dyDescent="0.2">
      <c r="B940" s="111">
        <v>2015</v>
      </c>
      <c r="C940" s="322"/>
      <c r="D940" s="318">
        <v>60</v>
      </c>
      <c r="E940" s="318"/>
      <c r="F940" s="318">
        <v>586</v>
      </c>
      <c r="G940" s="318"/>
      <c r="H940" s="318">
        <v>20959.927</v>
      </c>
    </row>
    <row r="941" spans="2:8" ht="15" customHeight="1" outlineLevel="1" x14ac:dyDescent="0.2">
      <c r="B941" s="322" t="s">
        <v>23</v>
      </c>
      <c r="C941" s="322"/>
      <c r="D941" s="327"/>
      <c r="E941" s="327"/>
      <c r="F941" s="327"/>
      <c r="G941" s="327"/>
      <c r="H941" s="327"/>
    </row>
    <row r="942" spans="2:8" ht="15" customHeight="1" outlineLevel="1" x14ac:dyDescent="0.2">
      <c r="B942" s="111">
        <v>2020</v>
      </c>
      <c r="C942" s="322"/>
      <c r="D942" s="328">
        <v>164</v>
      </c>
      <c r="E942" s="327"/>
      <c r="F942" s="328">
        <v>639</v>
      </c>
      <c r="G942" s="327"/>
      <c r="H942" s="328">
        <v>71748.604000000007</v>
      </c>
    </row>
    <row r="943" spans="2:8" ht="15" customHeight="1" outlineLevel="1" x14ac:dyDescent="0.2">
      <c r="B943" s="111">
        <v>2019</v>
      </c>
      <c r="C943" s="322"/>
      <c r="D943" s="318">
        <v>166</v>
      </c>
      <c r="E943" s="318"/>
      <c r="F943" s="318">
        <v>621</v>
      </c>
      <c r="G943" s="318"/>
      <c r="H943" s="318">
        <v>60488.832999999999</v>
      </c>
    </row>
    <row r="944" spans="2:8" ht="15" customHeight="1" outlineLevel="1" x14ac:dyDescent="0.2">
      <c r="B944" s="111">
        <v>2018</v>
      </c>
      <c r="C944" s="322"/>
      <c r="D944" s="318">
        <v>171</v>
      </c>
      <c r="E944" s="318"/>
      <c r="F944" s="318">
        <v>618</v>
      </c>
      <c r="G944" s="318"/>
      <c r="H944" s="318">
        <v>71156.006999999998</v>
      </c>
    </row>
    <row r="945" spans="2:8" ht="15" customHeight="1" outlineLevel="1" x14ac:dyDescent="0.2">
      <c r="B945" s="111">
        <v>2017</v>
      </c>
      <c r="C945" s="322"/>
      <c r="D945" s="318">
        <v>170</v>
      </c>
      <c r="E945" s="318"/>
      <c r="F945" s="318">
        <v>589</v>
      </c>
      <c r="G945" s="318"/>
      <c r="H945" s="318">
        <v>66769.107000000004</v>
      </c>
    </row>
    <row r="946" spans="2:8" ht="15" customHeight="1" outlineLevel="1" x14ac:dyDescent="0.2">
      <c r="B946" s="111">
        <v>2016</v>
      </c>
      <c r="C946" s="322"/>
      <c r="D946" s="318">
        <v>163</v>
      </c>
      <c r="E946" s="318"/>
      <c r="F946" s="318">
        <v>585</v>
      </c>
      <c r="G946" s="318"/>
      <c r="H946" s="318">
        <v>64040.107000000004</v>
      </c>
    </row>
    <row r="947" spans="2:8" ht="15" customHeight="1" outlineLevel="1" x14ac:dyDescent="0.2">
      <c r="B947" s="111">
        <v>2015</v>
      </c>
      <c r="C947" s="322"/>
      <c r="D947" s="318">
        <v>152</v>
      </c>
      <c r="E947" s="318"/>
      <c r="F947" s="318">
        <v>581</v>
      </c>
      <c r="G947" s="318"/>
      <c r="H947" s="318">
        <v>64578.974000000002</v>
      </c>
    </row>
    <row r="948" spans="2:8" ht="15" customHeight="1" outlineLevel="1" x14ac:dyDescent="0.2">
      <c r="B948" s="322" t="s">
        <v>24</v>
      </c>
      <c r="C948" s="322"/>
      <c r="D948" s="327"/>
      <c r="E948" s="327"/>
      <c r="F948" s="327"/>
      <c r="G948" s="327"/>
      <c r="H948" s="327"/>
    </row>
    <row r="949" spans="2:8" ht="15" customHeight="1" outlineLevel="1" x14ac:dyDescent="0.2">
      <c r="B949" s="111">
        <v>2020</v>
      </c>
      <c r="C949" s="322"/>
      <c r="D949" s="328">
        <v>61</v>
      </c>
      <c r="E949" s="327"/>
      <c r="F949" s="328">
        <v>112</v>
      </c>
      <c r="G949" s="327"/>
      <c r="H949" s="328">
        <v>2591.5279999999998</v>
      </c>
    </row>
    <row r="950" spans="2:8" ht="15" customHeight="1" outlineLevel="1" x14ac:dyDescent="0.2">
      <c r="B950" s="111">
        <v>2019</v>
      </c>
      <c r="C950" s="322"/>
      <c r="D950" s="318">
        <v>58</v>
      </c>
      <c r="E950" s="318"/>
      <c r="F950" s="318">
        <v>109</v>
      </c>
      <c r="G950" s="318"/>
      <c r="H950" s="318">
        <v>2224.8679999999999</v>
      </c>
    </row>
    <row r="951" spans="2:8" ht="15" customHeight="1" outlineLevel="1" x14ac:dyDescent="0.2">
      <c r="B951" s="111">
        <v>2018</v>
      </c>
      <c r="C951" s="322"/>
      <c r="D951" s="318">
        <v>59</v>
      </c>
      <c r="E951" s="318"/>
      <c r="F951" s="318">
        <v>116</v>
      </c>
      <c r="G951" s="318"/>
      <c r="H951" s="318">
        <v>3387.56</v>
      </c>
    </row>
    <row r="952" spans="2:8" ht="15" customHeight="1" outlineLevel="1" x14ac:dyDescent="0.2">
      <c r="B952" s="111">
        <v>2017</v>
      </c>
      <c r="C952" s="322"/>
      <c r="D952" s="318">
        <v>56</v>
      </c>
      <c r="E952" s="318"/>
      <c r="F952" s="318">
        <v>116</v>
      </c>
      <c r="G952" s="318"/>
      <c r="H952" s="318">
        <v>2418.933</v>
      </c>
    </row>
    <row r="953" spans="2:8" ht="15" customHeight="1" outlineLevel="1" x14ac:dyDescent="0.2">
      <c r="B953" s="111">
        <v>2016</v>
      </c>
      <c r="C953" s="322"/>
      <c r="D953" s="318">
        <v>57</v>
      </c>
      <c r="E953" s="318"/>
      <c r="F953" s="318">
        <v>124</v>
      </c>
      <c r="G953" s="318"/>
      <c r="H953" s="318">
        <v>3241.806</v>
      </c>
    </row>
    <row r="954" spans="2:8" ht="15" customHeight="1" outlineLevel="1" x14ac:dyDescent="0.2">
      <c r="B954" s="111">
        <v>2015</v>
      </c>
      <c r="C954" s="322"/>
      <c r="D954" s="318">
        <v>58</v>
      </c>
      <c r="E954" s="318"/>
      <c r="F954" s="318">
        <v>108</v>
      </c>
      <c r="G954" s="318"/>
      <c r="H954" s="318">
        <v>2809.944</v>
      </c>
    </row>
    <row r="955" spans="2:8" ht="15" customHeight="1" outlineLevel="1" x14ac:dyDescent="0.2">
      <c r="B955" s="322" t="s">
        <v>25</v>
      </c>
      <c r="C955" s="322"/>
      <c r="D955" s="327"/>
      <c r="E955" s="327"/>
      <c r="F955" s="327"/>
      <c r="G955" s="327"/>
      <c r="H955" s="327"/>
    </row>
    <row r="956" spans="2:8" ht="15" customHeight="1" outlineLevel="1" x14ac:dyDescent="0.2">
      <c r="B956" s="111">
        <v>2020</v>
      </c>
      <c r="C956" s="322"/>
      <c r="D956" s="328">
        <v>168</v>
      </c>
      <c r="E956" s="327"/>
      <c r="F956" s="328">
        <v>356</v>
      </c>
      <c r="G956" s="327"/>
      <c r="H956" s="328">
        <v>6786.5</v>
      </c>
    </row>
    <row r="957" spans="2:8" ht="15" customHeight="1" outlineLevel="1" x14ac:dyDescent="0.2">
      <c r="B957" s="111">
        <v>2019</v>
      </c>
      <c r="C957" s="322"/>
      <c r="D957" s="318">
        <v>171</v>
      </c>
      <c r="E957" s="318"/>
      <c r="F957" s="318">
        <v>395</v>
      </c>
      <c r="G957" s="318"/>
      <c r="H957" s="318">
        <v>11426.669</v>
      </c>
    </row>
    <row r="958" spans="2:8" ht="15" customHeight="1" outlineLevel="1" x14ac:dyDescent="0.2">
      <c r="B958" s="111">
        <v>2018</v>
      </c>
      <c r="C958" s="322"/>
      <c r="D958" s="318">
        <v>163</v>
      </c>
      <c r="E958" s="318"/>
      <c r="F958" s="318">
        <v>356</v>
      </c>
      <c r="G958" s="318"/>
      <c r="H958" s="318">
        <v>9950.0570000000007</v>
      </c>
    </row>
    <row r="959" spans="2:8" ht="15" customHeight="1" outlineLevel="1" x14ac:dyDescent="0.2">
      <c r="B959" s="111">
        <v>2017</v>
      </c>
      <c r="C959" s="322"/>
      <c r="D959" s="318">
        <v>140</v>
      </c>
      <c r="E959" s="318"/>
      <c r="F959" s="318">
        <v>313</v>
      </c>
      <c r="G959" s="318"/>
      <c r="H959" s="318">
        <v>8938.7270000000008</v>
      </c>
    </row>
    <row r="960" spans="2:8" ht="15" customHeight="1" outlineLevel="1" x14ac:dyDescent="0.2">
      <c r="B960" s="111">
        <v>2016</v>
      </c>
      <c r="C960" s="322"/>
      <c r="D960" s="318">
        <v>120</v>
      </c>
      <c r="E960" s="318"/>
      <c r="F960" s="318">
        <v>278</v>
      </c>
      <c r="G960" s="318"/>
      <c r="H960" s="318">
        <v>7606.6719999999996</v>
      </c>
    </row>
    <row r="961" spans="2:8" ht="15" customHeight="1" outlineLevel="1" x14ac:dyDescent="0.2">
      <c r="B961" s="111">
        <v>2015</v>
      </c>
      <c r="C961" s="322"/>
      <c r="D961" s="318">
        <v>111</v>
      </c>
      <c r="E961" s="318"/>
      <c r="F961" s="318">
        <v>266</v>
      </c>
      <c r="G961" s="318"/>
      <c r="H961" s="318">
        <v>7177.3429999999998</v>
      </c>
    </row>
    <row r="962" spans="2:8" ht="15" customHeight="1" outlineLevel="1" x14ac:dyDescent="0.2">
      <c r="B962" s="322" t="s">
        <v>26</v>
      </c>
      <c r="C962" s="322"/>
      <c r="D962" s="327"/>
      <c r="E962" s="327"/>
      <c r="F962" s="327"/>
      <c r="G962" s="327"/>
      <c r="H962" s="327"/>
    </row>
    <row r="963" spans="2:8" ht="15" customHeight="1" outlineLevel="1" x14ac:dyDescent="0.2">
      <c r="B963" s="111">
        <v>2020</v>
      </c>
      <c r="C963" s="322"/>
      <c r="D963" s="328">
        <v>12</v>
      </c>
      <c r="E963" s="327"/>
      <c r="F963" s="309" t="s">
        <v>37</v>
      </c>
      <c r="G963" s="327"/>
      <c r="H963" s="309" t="s">
        <v>37</v>
      </c>
    </row>
    <row r="964" spans="2:8" ht="15" customHeight="1" outlineLevel="1" x14ac:dyDescent="0.2">
      <c r="B964" s="111">
        <v>2019</v>
      </c>
      <c r="C964" s="322"/>
      <c r="D964" s="318">
        <v>12</v>
      </c>
      <c r="E964" s="318"/>
      <c r="F964" s="325" t="s">
        <v>37</v>
      </c>
      <c r="G964" s="318"/>
      <c r="H964" s="325" t="s">
        <v>37</v>
      </c>
    </row>
    <row r="965" spans="2:8" ht="15" customHeight="1" outlineLevel="1" x14ac:dyDescent="0.2">
      <c r="B965" s="111">
        <v>2018</v>
      </c>
      <c r="C965" s="322"/>
      <c r="D965" s="318">
        <v>7</v>
      </c>
      <c r="E965" s="318"/>
      <c r="F965" s="325" t="s">
        <v>37</v>
      </c>
      <c r="G965" s="318"/>
      <c r="H965" s="325" t="s">
        <v>37</v>
      </c>
    </row>
    <row r="966" spans="2:8" ht="15" customHeight="1" outlineLevel="1" x14ac:dyDescent="0.2">
      <c r="B966" s="111">
        <v>2017</v>
      </c>
      <c r="C966" s="322"/>
      <c r="D966" s="318">
        <v>5</v>
      </c>
      <c r="E966" s="318"/>
      <c r="F966" s="318">
        <v>69</v>
      </c>
      <c r="G966" s="318"/>
      <c r="H966" s="318">
        <v>2526.922</v>
      </c>
    </row>
    <row r="967" spans="2:8" ht="15" customHeight="1" outlineLevel="1" x14ac:dyDescent="0.2">
      <c r="B967" s="111">
        <v>2016</v>
      </c>
      <c r="C967" s="322"/>
      <c r="D967" s="318">
        <v>5</v>
      </c>
      <c r="E967" s="318"/>
      <c r="F967" s="318">
        <v>55</v>
      </c>
      <c r="G967" s="318"/>
      <c r="H967" s="318">
        <v>1931.04</v>
      </c>
    </row>
    <row r="968" spans="2:8" ht="15" customHeight="1" outlineLevel="1" x14ac:dyDescent="0.2">
      <c r="B968" s="111">
        <v>2015</v>
      </c>
      <c r="C968" s="322"/>
      <c r="D968" s="318">
        <v>8</v>
      </c>
      <c r="E968" s="318"/>
      <c r="F968" s="325" t="s">
        <v>37</v>
      </c>
      <c r="G968" s="325"/>
      <c r="H968" s="325" t="s">
        <v>37</v>
      </c>
    </row>
    <row r="969" spans="2:8" ht="15" customHeight="1" outlineLevel="1" x14ac:dyDescent="0.2">
      <c r="B969" s="322" t="s">
        <v>27</v>
      </c>
      <c r="C969" s="322"/>
      <c r="D969" s="327"/>
      <c r="E969" s="327"/>
      <c r="F969" s="327"/>
      <c r="G969" s="327"/>
      <c r="H969" s="327"/>
    </row>
    <row r="970" spans="2:8" ht="15" customHeight="1" outlineLevel="1" x14ac:dyDescent="0.2">
      <c r="B970" s="111">
        <v>2020</v>
      </c>
      <c r="C970" s="322"/>
      <c r="D970" s="328">
        <v>26</v>
      </c>
      <c r="E970" s="327"/>
      <c r="F970" s="328">
        <v>30</v>
      </c>
      <c r="G970" s="327"/>
      <c r="H970" s="328">
        <v>1379.7080000000001</v>
      </c>
    </row>
    <row r="971" spans="2:8" ht="15" customHeight="1" outlineLevel="1" x14ac:dyDescent="0.2">
      <c r="B971" s="111">
        <v>2019</v>
      </c>
      <c r="C971" s="322"/>
      <c r="D971" s="318">
        <v>25</v>
      </c>
      <c r="E971" s="318"/>
      <c r="F971" s="318">
        <v>29</v>
      </c>
      <c r="G971" s="318"/>
      <c r="H971" s="318">
        <v>1511.58</v>
      </c>
    </row>
    <row r="972" spans="2:8" ht="15" customHeight="1" outlineLevel="1" x14ac:dyDescent="0.2">
      <c r="B972" s="111">
        <v>2018</v>
      </c>
      <c r="C972" s="322"/>
      <c r="D972" s="318">
        <v>23</v>
      </c>
      <c r="E972" s="318"/>
      <c r="F972" s="318">
        <v>26</v>
      </c>
      <c r="G972" s="318"/>
      <c r="H972" s="318">
        <v>1309.694</v>
      </c>
    </row>
    <row r="973" spans="2:8" ht="15" customHeight="1" outlineLevel="1" x14ac:dyDescent="0.2">
      <c r="B973" s="111">
        <v>2017</v>
      </c>
      <c r="C973" s="322"/>
      <c r="D973" s="318">
        <v>20</v>
      </c>
      <c r="E973" s="318"/>
      <c r="F973" s="318">
        <v>23</v>
      </c>
      <c r="G973" s="318"/>
      <c r="H973" s="318">
        <v>701.59</v>
      </c>
    </row>
    <row r="974" spans="2:8" ht="15" customHeight="1" outlineLevel="1" x14ac:dyDescent="0.2">
      <c r="B974" s="111">
        <v>2016</v>
      </c>
      <c r="C974" s="322"/>
      <c r="D974" s="318">
        <v>15</v>
      </c>
      <c r="E974" s="318"/>
      <c r="F974" s="325" t="s">
        <v>37</v>
      </c>
      <c r="G974" s="325"/>
      <c r="H974" s="325" t="s">
        <v>37</v>
      </c>
    </row>
    <row r="975" spans="2:8" ht="15" customHeight="1" outlineLevel="1" x14ac:dyDescent="0.2">
      <c r="B975" s="111">
        <v>2015</v>
      </c>
      <c r="C975" s="322"/>
      <c r="D975" s="318">
        <v>17</v>
      </c>
      <c r="E975" s="318"/>
      <c r="F975" s="318">
        <v>21</v>
      </c>
      <c r="G975" s="318"/>
      <c r="H975" s="318">
        <v>1468.2560000000001</v>
      </c>
    </row>
    <row r="976" spans="2:8" ht="15" customHeight="1" outlineLevel="1" x14ac:dyDescent="0.2">
      <c r="B976" s="322" t="s">
        <v>28</v>
      </c>
      <c r="C976" s="322"/>
      <c r="D976" s="327"/>
      <c r="E976" s="327"/>
      <c r="F976" s="327"/>
      <c r="G976" s="327"/>
      <c r="H976" s="327"/>
    </row>
    <row r="977" spans="2:8" ht="15" customHeight="1" outlineLevel="1" x14ac:dyDescent="0.2">
      <c r="B977" s="111">
        <v>2020</v>
      </c>
      <c r="C977" s="322"/>
      <c r="D977" s="328">
        <v>60</v>
      </c>
      <c r="E977" s="327"/>
      <c r="F977" s="328">
        <v>95</v>
      </c>
      <c r="G977" s="327"/>
      <c r="H977" s="328">
        <v>1746.4</v>
      </c>
    </row>
    <row r="978" spans="2:8" ht="15" customHeight="1" outlineLevel="1" x14ac:dyDescent="0.2">
      <c r="B978" s="111">
        <v>2019</v>
      </c>
      <c r="C978" s="322"/>
      <c r="D978" s="318">
        <v>56</v>
      </c>
      <c r="E978" s="318"/>
      <c r="F978" s="318">
        <v>84</v>
      </c>
      <c r="G978" s="318"/>
      <c r="H978" s="318">
        <v>1671.4110000000001</v>
      </c>
    </row>
    <row r="979" spans="2:8" ht="15" customHeight="1" outlineLevel="1" x14ac:dyDescent="0.2">
      <c r="B979" s="111">
        <v>2018</v>
      </c>
      <c r="C979" s="322"/>
      <c r="D979" s="318">
        <v>55</v>
      </c>
      <c r="E979" s="318"/>
      <c r="F979" s="318">
        <v>79</v>
      </c>
      <c r="G979" s="318"/>
      <c r="H979" s="318">
        <v>1381.8440000000001</v>
      </c>
    </row>
    <row r="980" spans="2:8" ht="15" customHeight="1" outlineLevel="1" x14ac:dyDescent="0.2">
      <c r="B980" s="111">
        <v>2017</v>
      </c>
      <c r="C980" s="322"/>
      <c r="D980" s="318">
        <v>45</v>
      </c>
      <c r="E980" s="318"/>
      <c r="F980" s="318">
        <v>65</v>
      </c>
      <c r="G980" s="318"/>
      <c r="H980" s="318">
        <v>1121.461</v>
      </c>
    </row>
    <row r="981" spans="2:8" ht="15" customHeight="1" outlineLevel="1" x14ac:dyDescent="0.2">
      <c r="B981" s="111">
        <v>2016</v>
      </c>
      <c r="C981" s="322"/>
      <c r="D981" s="318">
        <v>47</v>
      </c>
      <c r="E981" s="318"/>
      <c r="F981" s="318">
        <v>65</v>
      </c>
      <c r="G981" s="318"/>
      <c r="H981" s="318">
        <v>1221.2719999999999</v>
      </c>
    </row>
    <row r="982" spans="2:8" ht="15" customHeight="1" outlineLevel="1" x14ac:dyDescent="0.2">
      <c r="B982" s="111">
        <v>2015</v>
      </c>
      <c r="C982" s="322"/>
      <c r="D982" s="318">
        <v>46</v>
      </c>
      <c r="E982" s="318"/>
      <c r="F982" s="318">
        <v>63</v>
      </c>
      <c r="G982" s="318"/>
      <c r="H982" s="318">
        <v>1168.8810000000001</v>
      </c>
    </row>
    <row r="983" spans="2:8" ht="15" customHeight="1" outlineLevel="1" x14ac:dyDescent="0.2">
      <c r="B983" s="322" t="s">
        <v>29</v>
      </c>
      <c r="C983" s="322"/>
      <c r="D983" s="327"/>
      <c r="E983" s="327"/>
      <c r="F983" s="327"/>
      <c r="G983" s="327"/>
      <c r="H983" s="327"/>
    </row>
    <row r="984" spans="2:8" ht="15" customHeight="1" outlineLevel="1" x14ac:dyDescent="0.2">
      <c r="B984" s="111">
        <v>2020</v>
      </c>
      <c r="C984" s="322"/>
      <c r="D984" s="328">
        <v>143</v>
      </c>
      <c r="E984" s="327"/>
      <c r="F984" s="328">
        <v>153</v>
      </c>
      <c r="G984" s="327"/>
      <c r="H984" s="328">
        <v>2124.7080000000001</v>
      </c>
    </row>
    <row r="985" spans="2:8" ht="15" customHeight="1" outlineLevel="1" x14ac:dyDescent="0.2">
      <c r="B985" s="111">
        <v>2019</v>
      </c>
      <c r="C985" s="322"/>
      <c r="D985" s="318">
        <v>156</v>
      </c>
      <c r="E985" s="318"/>
      <c r="F985" s="318">
        <v>165</v>
      </c>
      <c r="G985" s="318"/>
      <c r="H985" s="318">
        <v>3413.8629999999998</v>
      </c>
    </row>
    <row r="986" spans="2:8" ht="15" customHeight="1" outlineLevel="1" x14ac:dyDescent="0.2">
      <c r="B986" s="111">
        <v>2018</v>
      </c>
      <c r="C986" s="322"/>
      <c r="D986" s="318">
        <v>153</v>
      </c>
      <c r="E986" s="318"/>
      <c r="F986" s="318">
        <v>159</v>
      </c>
      <c r="G986" s="318"/>
      <c r="H986" s="318">
        <v>2992.1819999999998</v>
      </c>
    </row>
    <row r="987" spans="2:8" ht="15" customHeight="1" outlineLevel="1" x14ac:dyDescent="0.2">
      <c r="B987" s="111">
        <v>2017</v>
      </c>
      <c r="C987" s="322"/>
      <c r="D987" s="318">
        <v>132</v>
      </c>
      <c r="E987" s="318"/>
      <c r="F987" s="318">
        <v>141</v>
      </c>
      <c r="G987" s="318"/>
      <c r="H987" s="318">
        <v>3362.163</v>
      </c>
    </row>
    <row r="988" spans="2:8" ht="15" customHeight="1" outlineLevel="1" x14ac:dyDescent="0.2">
      <c r="B988" s="111">
        <v>2016</v>
      </c>
      <c r="C988" s="322"/>
      <c r="D988" s="318">
        <v>131</v>
      </c>
      <c r="E988" s="318"/>
      <c r="F988" s="318">
        <v>139</v>
      </c>
      <c r="G988" s="318"/>
      <c r="H988" s="318">
        <v>2592.3969999999999</v>
      </c>
    </row>
    <row r="989" spans="2:8" ht="15" customHeight="1" outlineLevel="1" x14ac:dyDescent="0.2">
      <c r="B989" s="111">
        <v>2015</v>
      </c>
      <c r="C989" s="322"/>
      <c r="D989" s="318">
        <v>110</v>
      </c>
      <c r="E989" s="318"/>
      <c r="F989" s="318">
        <v>118</v>
      </c>
      <c r="G989" s="318"/>
      <c r="H989" s="318">
        <v>2254.1680000000001</v>
      </c>
    </row>
    <row r="990" spans="2:8" ht="15" customHeight="1" outlineLevel="1" x14ac:dyDescent="0.2">
      <c r="B990" s="322" t="s">
        <v>30</v>
      </c>
      <c r="C990" s="322"/>
      <c r="D990" s="327"/>
      <c r="E990" s="327"/>
      <c r="F990" s="327"/>
      <c r="G990" s="327"/>
      <c r="H990" s="327"/>
    </row>
    <row r="991" spans="2:8" ht="15" customHeight="1" outlineLevel="1" x14ac:dyDescent="0.2">
      <c r="B991" s="111">
        <v>2020</v>
      </c>
      <c r="C991" s="322"/>
      <c r="D991" s="328">
        <v>25</v>
      </c>
      <c r="E991" s="327"/>
      <c r="F991" s="328">
        <v>57</v>
      </c>
      <c r="G991" s="327"/>
      <c r="H991" s="328">
        <v>516.07799999999997</v>
      </c>
    </row>
    <row r="992" spans="2:8" ht="15" customHeight="1" outlineLevel="1" x14ac:dyDescent="0.2">
      <c r="B992" s="111">
        <v>2019</v>
      </c>
      <c r="C992" s="322"/>
      <c r="D992" s="318">
        <v>27</v>
      </c>
      <c r="E992" s="318"/>
      <c r="F992" s="318">
        <v>51</v>
      </c>
      <c r="G992" s="318"/>
      <c r="H992" s="318">
        <v>553.90800000000002</v>
      </c>
    </row>
    <row r="993" spans="2:8" ht="15" customHeight="1" outlineLevel="1" x14ac:dyDescent="0.2">
      <c r="B993" s="111">
        <v>2018</v>
      </c>
      <c r="C993" s="322"/>
      <c r="D993" s="318">
        <v>25</v>
      </c>
      <c r="E993" s="318"/>
      <c r="F993" s="318">
        <v>42</v>
      </c>
      <c r="G993" s="318"/>
      <c r="H993" s="318">
        <v>490.49</v>
      </c>
    </row>
    <row r="994" spans="2:8" ht="15" customHeight="1" outlineLevel="1" x14ac:dyDescent="0.2">
      <c r="B994" s="111">
        <v>2017</v>
      </c>
      <c r="C994" s="322"/>
      <c r="D994" s="318">
        <v>27</v>
      </c>
      <c r="E994" s="318"/>
      <c r="F994" s="318">
        <v>44</v>
      </c>
      <c r="G994" s="318"/>
      <c r="H994" s="318">
        <v>405.18</v>
      </c>
    </row>
    <row r="995" spans="2:8" ht="15" customHeight="1" outlineLevel="1" x14ac:dyDescent="0.2">
      <c r="B995" s="111">
        <v>2016</v>
      </c>
      <c r="C995" s="322"/>
      <c r="D995" s="318">
        <v>24</v>
      </c>
      <c r="E995" s="318"/>
      <c r="F995" s="318">
        <v>37</v>
      </c>
      <c r="G995" s="318"/>
      <c r="H995" s="318">
        <v>388.012</v>
      </c>
    </row>
    <row r="996" spans="2:8" ht="15" customHeight="1" outlineLevel="1" x14ac:dyDescent="0.2">
      <c r="B996" s="111">
        <v>2015</v>
      </c>
      <c r="C996" s="322"/>
      <c r="D996" s="318">
        <v>22</v>
      </c>
      <c r="E996" s="318"/>
      <c r="F996" s="318">
        <v>39</v>
      </c>
      <c r="G996" s="318"/>
      <c r="H996" s="318">
        <v>292.31900000000002</v>
      </c>
    </row>
    <row r="997" spans="2:8" ht="15" customHeight="1" outlineLevel="1" x14ac:dyDescent="0.2">
      <c r="B997" s="322" t="s">
        <v>31</v>
      </c>
      <c r="C997" s="322"/>
      <c r="D997" s="327"/>
      <c r="E997" s="327"/>
      <c r="F997" s="327"/>
      <c r="G997" s="327"/>
      <c r="H997" s="327"/>
    </row>
    <row r="998" spans="2:8" ht="15" customHeight="1" outlineLevel="1" x14ac:dyDescent="0.2">
      <c r="B998" s="111">
        <v>2020</v>
      </c>
      <c r="C998" s="322"/>
      <c r="D998" s="328">
        <v>57</v>
      </c>
      <c r="E998" s="327"/>
      <c r="F998" s="328">
        <v>74</v>
      </c>
      <c r="G998" s="327"/>
      <c r="H998" s="328">
        <v>1713.1849999999999</v>
      </c>
    </row>
    <row r="999" spans="2:8" ht="15" customHeight="1" outlineLevel="1" x14ac:dyDescent="0.2">
      <c r="B999" s="111">
        <v>2019</v>
      </c>
      <c r="C999" s="322"/>
      <c r="D999" s="318">
        <v>58</v>
      </c>
      <c r="E999" s="318"/>
      <c r="F999" s="318">
        <v>71</v>
      </c>
      <c r="G999" s="318"/>
      <c r="H999" s="318">
        <v>1643.66</v>
      </c>
    </row>
    <row r="1000" spans="2:8" ht="15" customHeight="1" outlineLevel="1" x14ac:dyDescent="0.2">
      <c r="B1000" s="111">
        <v>2018</v>
      </c>
      <c r="C1000" s="322"/>
      <c r="D1000" s="318">
        <v>47</v>
      </c>
      <c r="E1000" s="318"/>
      <c r="F1000" s="318">
        <v>57</v>
      </c>
      <c r="G1000" s="318"/>
      <c r="H1000" s="318">
        <v>1182.635</v>
      </c>
    </row>
    <row r="1001" spans="2:8" ht="15" customHeight="1" outlineLevel="1" x14ac:dyDescent="0.2">
      <c r="B1001" s="111">
        <v>2017</v>
      </c>
      <c r="C1001" s="322"/>
      <c r="D1001" s="318">
        <v>31</v>
      </c>
      <c r="E1001" s="318"/>
      <c r="F1001" s="318">
        <v>44</v>
      </c>
      <c r="G1001" s="318"/>
      <c r="H1001" s="318">
        <v>1328.2719999999999</v>
      </c>
    </row>
    <row r="1002" spans="2:8" ht="15" customHeight="1" outlineLevel="1" x14ac:dyDescent="0.2">
      <c r="B1002" s="111">
        <v>2016</v>
      </c>
      <c r="C1002" s="322"/>
      <c r="D1002" s="318">
        <v>41</v>
      </c>
      <c r="E1002" s="318"/>
      <c r="F1002" s="318">
        <v>57</v>
      </c>
      <c r="G1002" s="318"/>
      <c r="H1002" s="318">
        <v>1215.0920000000001</v>
      </c>
    </row>
    <row r="1003" spans="2:8" ht="15" customHeight="1" outlineLevel="1" x14ac:dyDescent="0.2">
      <c r="B1003" s="111">
        <v>2015</v>
      </c>
      <c r="C1003" s="322"/>
      <c r="D1003" s="318">
        <v>39</v>
      </c>
      <c r="E1003" s="318"/>
      <c r="F1003" s="318">
        <v>55</v>
      </c>
      <c r="G1003" s="318"/>
      <c r="H1003" s="318">
        <v>1257.547</v>
      </c>
    </row>
    <row r="1004" spans="2:8" ht="15" customHeight="1" outlineLevel="1" x14ac:dyDescent="0.2">
      <c r="B1004" s="322" t="s">
        <v>32</v>
      </c>
      <c r="C1004" s="322"/>
      <c r="D1004" s="327"/>
      <c r="E1004" s="327"/>
      <c r="F1004" s="327"/>
      <c r="G1004" s="327"/>
      <c r="H1004" s="327"/>
    </row>
    <row r="1005" spans="2:8" ht="15" customHeight="1" outlineLevel="1" x14ac:dyDescent="0.2">
      <c r="B1005" s="111">
        <v>2020</v>
      </c>
      <c r="C1005" s="322"/>
      <c r="D1005" s="328">
        <v>26</v>
      </c>
      <c r="E1005" s="327"/>
      <c r="F1005" s="328">
        <v>32</v>
      </c>
      <c r="G1005" s="327"/>
      <c r="H1005" s="328">
        <v>181.21</v>
      </c>
    </row>
    <row r="1006" spans="2:8" ht="15" customHeight="1" outlineLevel="1" x14ac:dyDescent="0.2">
      <c r="B1006" s="111">
        <v>2019</v>
      </c>
      <c r="C1006" s="322"/>
      <c r="D1006" s="318">
        <v>23</v>
      </c>
      <c r="E1006" s="318"/>
      <c r="F1006" s="318">
        <v>23</v>
      </c>
      <c r="G1006" s="318"/>
      <c r="H1006" s="318">
        <v>199.49</v>
      </c>
    </row>
    <row r="1007" spans="2:8" ht="15" customHeight="1" outlineLevel="1" x14ac:dyDescent="0.2">
      <c r="B1007" s="111">
        <v>2018</v>
      </c>
      <c r="C1007" s="322"/>
      <c r="D1007" s="318">
        <v>21</v>
      </c>
      <c r="E1007" s="318"/>
      <c r="F1007" s="318">
        <v>21</v>
      </c>
      <c r="G1007" s="318"/>
      <c r="H1007" s="318">
        <v>132.76900000000001</v>
      </c>
    </row>
    <row r="1008" spans="2:8" ht="15" customHeight="1" outlineLevel="1" x14ac:dyDescent="0.2">
      <c r="B1008" s="111">
        <v>2017</v>
      </c>
      <c r="C1008" s="322"/>
      <c r="D1008" s="318">
        <v>23</v>
      </c>
      <c r="E1008" s="318"/>
      <c r="F1008" s="325" t="s">
        <v>37</v>
      </c>
      <c r="G1008" s="325"/>
      <c r="H1008" s="325" t="s">
        <v>37</v>
      </c>
    </row>
    <row r="1009" spans="2:15" ht="15" customHeight="1" outlineLevel="1" x14ac:dyDescent="0.2">
      <c r="B1009" s="111">
        <v>2016</v>
      </c>
      <c r="C1009" s="322"/>
      <c r="D1009" s="318">
        <v>20</v>
      </c>
      <c r="E1009" s="318"/>
      <c r="F1009" s="318">
        <v>21</v>
      </c>
      <c r="G1009" s="318"/>
      <c r="H1009" s="318">
        <v>89.554000000000002</v>
      </c>
    </row>
    <row r="1010" spans="2:15" ht="15" customHeight="1" outlineLevel="1" x14ac:dyDescent="0.2">
      <c r="B1010" s="111">
        <v>2015</v>
      </c>
      <c r="C1010" s="322"/>
      <c r="D1010" s="318">
        <v>20</v>
      </c>
      <c r="E1010" s="318"/>
      <c r="F1010" s="318">
        <v>21</v>
      </c>
      <c r="G1010" s="318"/>
      <c r="H1010" s="318">
        <v>95.968999999999994</v>
      </c>
    </row>
    <row r="1011" spans="2:15" ht="15" customHeight="1" outlineLevel="1" x14ac:dyDescent="0.2">
      <c r="B1011" s="322" t="s">
        <v>33</v>
      </c>
      <c r="C1011" s="322"/>
      <c r="D1011" s="327"/>
      <c r="E1011" s="327"/>
      <c r="F1011" s="327"/>
      <c r="G1011" s="327"/>
      <c r="H1011" s="327"/>
    </row>
    <row r="1012" spans="2:15" ht="15" customHeight="1" outlineLevel="1" x14ac:dyDescent="0.2">
      <c r="B1012" s="111">
        <v>2020</v>
      </c>
      <c r="C1012" s="322"/>
      <c r="D1012" s="328">
        <v>40</v>
      </c>
      <c r="E1012" s="327"/>
      <c r="F1012" s="328">
        <v>51</v>
      </c>
      <c r="G1012" s="327"/>
      <c r="H1012" s="328">
        <v>480.51100000000002</v>
      </c>
    </row>
    <row r="1013" spans="2:15" ht="15" customHeight="1" outlineLevel="1" x14ac:dyDescent="0.2">
      <c r="B1013" s="111">
        <v>2019</v>
      </c>
      <c r="C1013" s="322"/>
      <c r="D1013" s="318">
        <v>35</v>
      </c>
      <c r="E1013" s="318"/>
      <c r="F1013" s="318">
        <v>47</v>
      </c>
      <c r="G1013" s="318"/>
      <c r="H1013" s="318">
        <v>560.09400000000005</v>
      </c>
    </row>
    <row r="1014" spans="2:15" ht="15" customHeight="1" outlineLevel="1" x14ac:dyDescent="0.2">
      <c r="B1014" s="111">
        <v>2018</v>
      </c>
      <c r="C1014" s="322"/>
      <c r="D1014" s="318">
        <v>34</v>
      </c>
      <c r="E1014" s="318"/>
      <c r="F1014" s="318">
        <v>45</v>
      </c>
      <c r="G1014" s="318"/>
      <c r="H1014" s="318">
        <v>524.00599999999997</v>
      </c>
    </row>
    <row r="1015" spans="2:15" ht="15" customHeight="1" outlineLevel="1" x14ac:dyDescent="0.2">
      <c r="B1015" s="111">
        <v>2017</v>
      </c>
      <c r="C1015" s="322"/>
      <c r="D1015" s="318">
        <v>33</v>
      </c>
      <c r="E1015" s="318"/>
      <c r="F1015" s="318">
        <v>48</v>
      </c>
      <c r="G1015" s="318"/>
      <c r="H1015" s="318">
        <v>494.065</v>
      </c>
    </row>
    <row r="1016" spans="2:15" ht="15" customHeight="1" outlineLevel="1" x14ac:dyDescent="0.2">
      <c r="B1016" s="111">
        <v>2016</v>
      </c>
      <c r="C1016" s="322"/>
      <c r="D1016" s="318">
        <v>29</v>
      </c>
      <c r="E1016" s="318"/>
      <c r="F1016" s="318">
        <v>50</v>
      </c>
      <c r="G1016" s="318"/>
      <c r="H1016" s="318">
        <v>463.154</v>
      </c>
    </row>
    <row r="1017" spans="2:15" ht="15" customHeight="1" outlineLevel="1" x14ac:dyDescent="0.2">
      <c r="B1017" s="111">
        <v>2015</v>
      </c>
      <c r="C1017" s="322"/>
      <c r="D1017" s="318">
        <v>27</v>
      </c>
      <c r="E1017" s="318"/>
      <c r="F1017" s="318">
        <v>48</v>
      </c>
      <c r="G1017" s="318"/>
      <c r="H1017" s="318">
        <v>488.97300000000001</v>
      </c>
    </row>
    <row r="1018" spans="2:15" ht="15" customHeight="1" x14ac:dyDescent="0.2">
      <c r="B1018" s="326" t="s">
        <v>209</v>
      </c>
      <c r="C1018" s="326"/>
      <c r="D1018" s="318"/>
      <c r="E1018" s="318"/>
      <c r="F1018" s="318"/>
      <c r="G1018" s="318"/>
      <c r="H1018" s="318"/>
    </row>
    <row r="1019" spans="2:15" ht="15" customHeight="1" x14ac:dyDescent="0.2">
      <c r="B1019" s="111">
        <v>2020</v>
      </c>
      <c r="C1019" s="326"/>
      <c r="D1019" s="318">
        <v>4013</v>
      </c>
      <c r="E1019" s="318"/>
      <c r="F1019" s="325">
        <v>9878</v>
      </c>
      <c r="G1019" s="318"/>
      <c r="H1019" s="325">
        <v>650758.87199999997</v>
      </c>
    </row>
    <row r="1020" spans="2:15" ht="15" customHeight="1" x14ac:dyDescent="0.2">
      <c r="B1020" s="111">
        <v>2019</v>
      </c>
      <c r="C1020" s="326"/>
      <c r="D1020" s="318">
        <v>3997</v>
      </c>
      <c r="E1020" s="318"/>
      <c r="F1020" s="318">
        <v>10410</v>
      </c>
      <c r="G1020" s="318"/>
      <c r="H1020" s="318">
        <v>845541.15500000003</v>
      </c>
      <c r="K1020" s="280"/>
      <c r="L1020" s="280"/>
      <c r="M1020" s="280"/>
      <c r="N1020" s="68"/>
      <c r="O1020" s="280"/>
    </row>
    <row r="1021" spans="2:15" ht="15" customHeight="1" x14ac:dyDescent="0.2">
      <c r="B1021" s="111">
        <v>2018</v>
      </c>
      <c r="C1021" s="326"/>
      <c r="D1021" s="318">
        <v>3889</v>
      </c>
      <c r="E1021" s="318"/>
      <c r="F1021" s="318">
        <v>9863</v>
      </c>
      <c r="G1021" s="318"/>
      <c r="H1021" s="318">
        <v>790858.24300000002</v>
      </c>
    </row>
    <row r="1022" spans="2:15" ht="15" customHeight="1" x14ac:dyDescent="0.2">
      <c r="B1022" s="111">
        <v>2017</v>
      </c>
      <c r="C1022" s="326"/>
      <c r="D1022" s="318">
        <v>3657</v>
      </c>
      <c r="E1022" s="318"/>
      <c r="F1022" s="318">
        <v>9251</v>
      </c>
      <c r="G1022" s="318"/>
      <c r="H1022" s="318">
        <v>731277.62199999997</v>
      </c>
    </row>
    <row r="1023" spans="2:15" ht="15" customHeight="1" x14ac:dyDescent="0.2">
      <c r="B1023" s="111">
        <v>2016</v>
      </c>
      <c r="C1023" s="326"/>
      <c r="D1023" s="318">
        <v>3489</v>
      </c>
      <c r="E1023" s="318"/>
      <c r="F1023" s="318">
        <v>8853</v>
      </c>
      <c r="G1023" s="318"/>
      <c r="H1023" s="318">
        <v>681124.21799999999</v>
      </c>
    </row>
    <row r="1024" spans="2:15" ht="15" customHeight="1" x14ac:dyDescent="0.2">
      <c r="B1024" s="111">
        <v>2015</v>
      </c>
      <c r="C1024" s="326"/>
      <c r="D1024" s="318">
        <v>3379</v>
      </c>
      <c r="E1024" s="318"/>
      <c r="F1024" s="318">
        <v>8611</v>
      </c>
      <c r="G1024" s="318"/>
      <c r="H1024" s="318">
        <v>625461.978</v>
      </c>
    </row>
    <row r="1025" spans="2:8" ht="15" customHeight="1" outlineLevel="1" x14ac:dyDescent="0.2">
      <c r="B1025" s="322" t="s">
        <v>17</v>
      </c>
      <c r="C1025" s="322"/>
      <c r="D1025" s="327"/>
      <c r="E1025" s="327"/>
      <c r="F1025" s="327"/>
      <c r="G1025" s="327"/>
      <c r="H1025" s="327"/>
    </row>
    <row r="1026" spans="2:8" ht="15" customHeight="1" outlineLevel="1" x14ac:dyDescent="0.2">
      <c r="B1026" s="111">
        <v>2020</v>
      </c>
      <c r="C1026" s="322"/>
      <c r="D1026" s="328">
        <v>247</v>
      </c>
      <c r="E1026" s="327"/>
      <c r="F1026" s="309">
        <v>459</v>
      </c>
      <c r="G1026" s="327"/>
      <c r="H1026" s="309">
        <v>18957.511999999999</v>
      </c>
    </row>
    <row r="1027" spans="2:8" ht="15" customHeight="1" outlineLevel="1" x14ac:dyDescent="0.2">
      <c r="B1027" s="111">
        <v>2019</v>
      </c>
      <c r="C1027" s="322"/>
      <c r="D1027" s="318">
        <v>256</v>
      </c>
      <c r="E1027" s="318"/>
      <c r="F1027" s="318">
        <v>517</v>
      </c>
      <c r="G1027" s="318"/>
      <c r="H1027" s="318">
        <v>20287.169000000002</v>
      </c>
    </row>
    <row r="1028" spans="2:8" ht="15" customHeight="1" outlineLevel="1" x14ac:dyDescent="0.2">
      <c r="B1028" s="111">
        <v>2018</v>
      </c>
      <c r="C1028" s="323"/>
      <c r="D1028" s="318">
        <v>254</v>
      </c>
      <c r="E1028" s="318"/>
      <c r="F1028" s="318">
        <v>530</v>
      </c>
      <c r="G1028" s="318"/>
      <c r="H1028" s="318">
        <v>19941.867999999999</v>
      </c>
    </row>
    <row r="1029" spans="2:8" ht="15" customHeight="1" outlineLevel="1" x14ac:dyDescent="0.2">
      <c r="B1029" s="111">
        <v>2017</v>
      </c>
      <c r="C1029" s="323"/>
      <c r="D1029" s="318">
        <v>243</v>
      </c>
      <c r="E1029" s="318"/>
      <c r="F1029" s="318">
        <v>496</v>
      </c>
      <c r="G1029" s="318"/>
      <c r="H1029" s="318">
        <v>18170.789000000001</v>
      </c>
    </row>
    <row r="1030" spans="2:8" ht="15" customHeight="1" outlineLevel="1" x14ac:dyDescent="0.2">
      <c r="B1030" s="111">
        <v>2016</v>
      </c>
      <c r="C1030" s="322"/>
      <c r="D1030" s="318">
        <v>231</v>
      </c>
      <c r="E1030" s="318"/>
      <c r="F1030" s="318">
        <v>441</v>
      </c>
      <c r="G1030" s="318"/>
      <c r="H1030" s="318">
        <v>15926.201999999999</v>
      </c>
    </row>
    <row r="1031" spans="2:8" ht="15" customHeight="1" outlineLevel="1" x14ac:dyDescent="0.2">
      <c r="B1031" s="111">
        <v>2015</v>
      </c>
      <c r="C1031" s="322"/>
      <c r="D1031" s="318">
        <v>228</v>
      </c>
      <c r="E1031" s="318"/>
      <c r="F1031" s="318">
        <v>374</v>
      </c>
      <c r="G1031" s="318"/>
      <c r="H1031" s="318">
        <v>16924.544999999998</v>
      </c>
    </row>
    <row r="1032" spans="2:8" ht="15" customHeight="1" outlineLevel="1" x14ac:dyDescent="0.2">
      <c r="B1032" s="322" t="s">
        <v>18</v>
      </c>
      <c r="C1032" s="322"/>
      <c r="D1032" s="327"/>
      <c r="E1032" s="327"/>
      <c r="F1032" s="327"/>
      <c r="G1032" s="327"/>
      <c r="H1032" s="327"/>
    </row>
    <row r="1033" spans="2:8" ht="15" customHeight="1" outlineLevel="1" x14ac:dyDescent="0.2">
      <c r="B1033" s="111">
        <v>2020</v>
      </c>
      <c r="C1033" s="322"/>
      <c r="D1033" s="328">
        <v>1</v>
      </c>
      <c r="E1033" s="327"/>
      <c r="F1033" s="309" t="s">
        <v>37</v>
      </c>
      <c r="G1033" s="327"/>
      <c r="H1033" s="309" t="s">
        <v>37</v>
      </c>
    </row>
    <row r="1034" spans="2:8" ht="15" customHeight="1" outlineLevel="1" x14ac:dyDescent="0.2">
      <c r="B1034" s="111">
        <v>2019</v>
      </c>
      <c r="C1034" s="322"/>
      <c r="D1034" s="318">
        <v>1</v>
      </c>
      <c r="E1034" s="318"/>
      <c r="F1034" s="325" t="s">
        <v>37</v>
      </c>
      <c r="G1034" s="318"/>
      <c r="H1034" s="325" t="s">
        <v>37</v>
      </c>
    </row>
    <row r="1035" spans="2:8" ht="15" customHeight="1" outlineLevel="1" x14ac:dyDescent="0.2">
      <c r="B1035" s="111">
        <v>2018</v>
      </c>
      <c r="C1035" s="322"/>
      <c r="D1035" s="318">
        <v>1</v>
      </c>
      <c r="E1035" s="318"/>
      <c r="F1035" s="325" t="s">
        <v>37</v>
      </c>
      <c r="G1035" s="318"/>
      <c r="H1035" s="325" t="s">
        <v>37</v>
      </c>
    </row>
    <row r="1036" spans="2:8" ht="15" customHeight="1" outlineLevel="1" x14ac:dyDescent="0.2">
      <c r="B1036" s="111">
        <v>2017</v>
      </c>
      <c r="C1036" s="322"/>
      <c r="D1036" s="318">
        <v>1</v>
      </c>
      <c r="E1036" s="318"/>
      <c r="F1036" s="325" t="s">
        <v>37</v>
      </c>
      <c r="G1036" s="325"/>
      <c r="H1036" s="325" t="s">
        <v>37</v>
      </c>
    </row>
    <row r="1037" spans="2:8" ht="15" customHeight="1" outlineLevel="1" x14ac:dyDescent="0.2">
      <c r="B1037" s="111">
        <v>2016</v>
      </c>
      <c r="C1037" s="322"/>
      <c r="D1037" s="318">
        <v>1</v>
      </c>
      <c r="E1037" s="318"/>
      <c r="F1037" s="325" t="s">
        <v>37</v>
      </c>
      <c r="G1037" s="325"/>
      <c r="H1037" s="325" t="s">
        <v>37</v>
      </c>
    </row>
    <row r="1038" spans="2:8" ht="15" customHeight="1" outlineLevel="1" x14ac:dyDescent="0.2">
      <c r="B1038" s="111">
        <v>2015</v>
      </c>
      <c r="C1038" s="322"/>
      <c r="D1038" s="318">
        <v>0</v>
      </c>
      <c r="E1038" s="318"/>
      <c r="F1038" s="318">
        <v>0</v>
      </c>
      <c r="G1038" s="318"/>
      <c r="H1038" s="318">
        <v>0</v>
      </c>
    </row>
    <row r="1039" spans="2:8" ht="15" customHeight="1" outlineLevel="1" x14ac:dyDescent="0.2">
      <c r="B1039" s="322" t="s">
        <v>19</v>
      </c>
      <c r="C1039" s="322"/>
      <c r="D1039" s="327"/>
      <c r="E1039" s="327"/>
      <c r="F1039" s="327"/>
      <c r="G1039" s="327"/>
      <c r="H1039" s="327"/>
    </row>
    <row r="1040" spans="2:8" ht="15" customHeight="1" outlineLevel="1" x14ac:dyDescent="0.2">
      <c r="B1040" s="111">
        <v>2020</v>
      </c>
      <c r="C1040" s="322"/>
      <c r="D1040" s="328">
        <v>147</v>
      </c>
      <c r="E1040" s="327"/>
      <c r="F1040" s="309">
        <v>853</v>
      </c>
      <c r="G1040" s="327"/>
      <c r="H1040" s="309">
        <v>103950.58500000001</v>
      </c>
    </row>
    <row r="1041" spans="2:8" ht="15" customHeight="1" outlineLevel="1" x14ac:dyDescent="0.2">
      <c r="B1041" s="111">
        <v>2019</v>
      </c>
      <c r="C1041" s="322"/>
      <c r="D1041" s="318">
        <v>141</v>
      </c>
      <c r="E1041" s="318"/>
      <c r="F1041" s="318">
        <v>867</v>
      </c>
      <c r="G1041" s="318"/>
      <c r="H1041" s="318">
        <v>107605.719</v>
      </c>
    </row>
    <row r="1042" spans="2:8" ht="15" customHeight="1" outlineLevel="1" x14ac:dyDescent="0.2">
      <c r="B1042" s="111">
        <v>2018</v>
      </c>
      <c r="C1042" s="322"/>
      <c r="D1042" s="318">
        <v>145</v>
      </c>
      <c r="E1042" s="318"/>
      <c r="F1042" s="318">
        <v>832</v>
      </c>
      <c r="G1042" s="318"/>
      <c r="H1042" s="318">
        <v>101365.379</v>
      </c>
    </row>
    <row r="1043" spans="2:8" ht="15" customHeight="1" outlineLevel="1" x14ac:dyDescent="0.2">
      <c r="B1043" s="111">
        <v>2017</v>
      </c>
      <c r="C1043" s="322"/>
      <c r="D1043" s="318">
        <v>133</v>
      </c>
      <c r="E1043" s="318"/>
      <c r="F1043" s="318">
        <v>749</v>
      </c>
      <c r="G1043" s="318"/>
      <c r="H1043" s="318">
        <v>100532.947</v>
      </c>
    </row>
    <row r="1044" spans="2:8" ht="15" customHeight="1" outlineLevel="1" x14ac:dyDescent="0.2">
      <c r="B1044" s="111">
        <v>2016</v>
      </c>
      <c r="C1044" s="322"/>
      <c r="D1044" s="318">
        <v>134</v>
      </c>
      <c r="E1044" s="318"/>
      <c r="F1044" s="318">
        <v>725</v>
      </c>
      <c r="G1044" s="318"/>
      <c r="H1044" s="318">
        <v>92846.509000000005</v>
      </c>
    </row>
    <row r="1045" spans="2:8" ht="15" customHeight="1" outlineLevel="1" x14ac:dyDescent="0.2">
      <c r="B1045" s="111">
        <v>2015</v>
      </c>
      <c r="C1045" s="322"/>
      <c r="D1045" s="318">
        <v>137</v>
      </c>
      <c r="E1045" s="318"/>
      <c r="F1045" s="318">
        <v>719</v>
      </c>
      <c r="G1045" s="318"/>
      <c r="H1045" s="318">
        <v>75850.236000000004</v>
      </c>
    </row>
    <row r="1046" spans="2:8" ht="15" customHeight="1" outlineLevel="1" x14ac:dyDescent="0.2">
      <c r="B1046" s="322" t="s">
        <v>20</v>
      </c>
      <c r="C1046" s="322"/>
      <c r="D1046" s="327"/>
      <c r="E1046" s="327"/>
      <c r="F1046" s="327"/>
      <c r="G1046" s="327"/>
      <c r="H1046" s="327"/>
    </row>
    <row r="1047" spans="2:8" ht="15" customHeight="1" outlineLevel="1" x14ac:dyDescent="0.2">
      <c r="B1047" s="111">
        <v>2020</v>
      </c>
      <c r="C1047" s="322"/>
      <c r="D1047" s="328">
        <v>7</v>
      </c>
      <c r="E1047" s="327"/>
      <c r="F1047" s="309">
        <v>7</v>
      </c>
      <c r="G1047" s="327"/>
      <c r="H1047" s="309">
        <v>14.166</v>
      </c>
    </row>
    <row r="1048" spans="2:8" ht="15" customHeight="1" outlineLevel="1" x14ac:dyDescent="0.2">
      <c r="B1048" s="111">
        <v>2019</v>
      </c>
      <c r="C1048" s="322"/>
      <c r="D1048" s="318">
        <v>8</v>
      </c>
      <c r="E1048" s="318"/>
      <c r="F1048" s="325" t="s">
        <v>37</v>
      </c>
      <c r="G1048" s="318"/>
      <c r="H1048" s="325" t="s">
        <v>37</v>
      </c>
    </row>
    <row r="1049" spans="2:8" ht="15" customHeight="1" outlineLevel="1" x14ac:dyDescent="0.2">
      <c r="B1049" s="111">
        <v>2018</v>
      </c>
      <c r="C1049" s="322"/>
      <c r="D1049" s="318">
        <v>8</v>
      </c>
      <c r="E1049" s="318"/>
      <c r="F1049" s="318">
        <v>8</v>
      </c>
      <c r="G1049" s="318"/>
      <c r="H1049" s="318">
        <v>50.01</v>
      </c>
    </row>
    <row r="1050" spans="2:8" ht="15" customHeight="1" outlineLevel="1" x14ac:dyDescent="0.2">
      <c r="B1050" s="111">
        <v>2017</v>
      </c>
      <c r="C1050" s="322"/>
      <c r="D1050" s="318">
        <v>5</v>
      </c>
      <c r="E1050" s="318"/>
      <c r="F1050" s="318">
        <v>5</v>
      </c>
      <c r="G1050" s="318"/>
      <c r="H1050" s="318">
        <v>32.720999999999997</v>
      </c>
    </row>
    <row r="1051" spans="2:8" ht="15" customHeight="1" outlineLevel="1" x14ac:dyDescent="0.2">
      <c r="B1051" s="111">
        <v>2016</v>
      </c>
      <c r="C1051" s="322"/>
      <c r="D1051" s="318">
        <v>6</v>
      </c>
      <c r="E1051" s="318"/>
      <c r="F1051" s="318">
        <v>6</v>
      </c>
      <c r="G1051" s="318"/>
      <c r="H1051" s="318">
        <v>19.204000000000001</v>
      </c>
    </row>
    <row r="1052" spans="2:8" ht="15" customHeight="1" outlineLevel="1" x14ac:dyDescent="0.2">
      <c r="B1052" s="111">
        <v>2015</v>
      </c>
      <c r="C1052" s="322"/>
      <c r="D1052" s="318">
        <v>1</v>
      </c>
      <c r="E1052" s="318"/>
      <c r="F1052" s="325" t="s">
        <v>37</v>
      </c>
      <c r="G1052" s="325"/>
      <c r="H1052" s="325" t="s">
        <v>37</v>
      </c>
    </row>
    <row r="1053" spans="2:8" ht="15" customHeight="1" outlineLevel="1" x14ac:dyDescent="0.2">
      <c r="B1053" s="322" t="s">
        <v>21</v>
      </c>
      <c r="C1053" s="322"/>
      <c r="D1053" s="327"/>
      <c r="E1053" s="327"/>
      <c r="F1053" s="327"/>
      <c r="G1053" s="327"/>
      <c r="H1053" s="327"/>
    </row>
    <row r="1054" spans="2:8" ht="15" customHeight="1" outlineLevel="1" x14ac:dyDescent="0.2">
      <c r="B1054" s="111">
        <v>2020</v>
      </c>
      <c r="C1054" s="322"/>
      <c r="D1054" s="328">
        <v>29</v>
      </c>
      <c r="E1054" s="327"/>
      <c r="F1054" s="309">
        <v>310</v>
      </c>
      <c r="G1054" s="327"/>
      <c r="H1054" s="309">
        <v>19829.234</v>
      </c>
    </row>
    <row r="1055" spans="2:8" ht="15" customHeight="1" outlineLevel="1" x14ac:dyDescent="0.2">
      <c r="B1055" s="111">
        <v>2019</v>
      </c>
      <c r="C1055" s="322"/>
      <c r="D1055" s="318">
        <v>26</v>
      </c>
      <c r="E1055" s="318"/>
      <c r="F1055" s="318">
        <v>276</v>
      </c>
      <c r="G1055" s="318"/>
      <c r="H1055" s="318">
        <v>19305.78</v>
      </c>
    </row>
    <row r="1056" spans="2:8" ht="15" customHeight="1" outlineLevel="1" x14ac:dyDescent="0.2">
      <c r="B1056" s="111">
        <v>2018</v>
      </c>
      <c r="C1056" s="322"/>
      <c r="D1056" s="318">
        <v>24</v>
      </c>
      <c r="E1056" s="318"/>
      <c r="F1056" s="318">
        <v>264</v>
      </c>
      <c r="G1056" s="318"/>
      <c r="H1056" s="318">
        <v>16598.276999999998</v>
      </c>
    </row>
    <row r="1057" spans="2:8" ht="15" customHeight="1" outlineLevel="1" x14ac:dyDescent="0.2">
      <c r="B1057" s="111">
        <v>2017</v>
      </c>
      <c r="C1057" s="322"/>
      <c r="D1057" s="318">
        <v>24</v>
      </c>
      <c r="E1057" s="318"/>
      <c r="F1057" s="318">
        <v>257</v>
      </c>
      <c r="G1057" s="318"/>
      <c r="H1057" s="318">
        <v>15860.745000000001</v>
      </c>
    </row>
    <row r="1058" spans="2:8" ht="15" customHeight="1" outlineLevel="1" x14ac:dyDescent="0.2">
      <c r="B1058" s="111">
        <v>2016</v>
      </c>
      <c r="C1058" s="322"/>
      <c r="D1058" s="318">
        <v>25</v>
      </c>
      <c r="E1058" s="318"/>
      <c r="F1058" s="318">
        <v>244</v>
      </c>
      <c r="G1058" s="318"/>
      <c r="H1058" s="318">
        <v>17667.907999999999</v>
      </c>
    </row>
    <row r="1059" spans="2:8" ht="15" customHeight="1" outlineLevel="1" x14ac:dyDescent="0.2">
      <c r="B1059" s="111">
        <v>2015</v>
      </c>
      <c r="C1059" s="322"/>
      <c r="D1059" s="318">
        <v>5</v>
      </c>
      <c r="E1059" s="318"/>
      <c r="F1059" s="318">
        <v>221</v>
      </c>
      <c r="G1059" s="318"/>
      <c r="H1059" s="318">
        <v>14176.223</v>
      </c>
    </row>
    <row r="1060" spans="2:8" ht="15" customHeight="1" outlineLevel="1" x14ac:dyDescent="0.2">
      <c r="B1060" s="322" t="s">
        <v>22</v>
      </c>
      <c r="C1060" s="322"/>
      <c r="D1060" s="327"/>
      <c r="E1060" s="327"/>
      <c r="F1060" s="327"/>
      <c r="G1060" s="327"/>
      <c r="H1060" s="327"/>
    </row>
    <row r="1061" spans="2:8" ht="15" customHeight="1" outlineLevel="1" x14ac:dyDescent="0.2">
      <c r="B1061" s="111">
        <v>2020</v>
      </c>
      <c r="C1061" s="322"/>
      <c r="D1061" s="328">
        <v>140</v>
      </c>
      <c r="E1061" s="327"/>
      <c r="F1061" s="309">
        <v>605</v>
      </c>
      <c r="G1061" s="327"/>
      <c r="H1061" s="309">
        <v>36749.858999999997</v>
      </c>
    </row>
    <row r="1062" spans="2:8" ht="15" customHeight="1" outlineLevel="1" x14ac:dyDescent="0.2">
      <c r="B1062" s="111">
        <v>2019</v>
      </c>
      <c r="C1062" s="322"/>
      <c r="D1062" s="318">
        <v>137</v>
      </c>
      <c r="E1062" s="318"/>
      <c r="F1062" s="318">
        <v>522</v>
      </c>
      <c r="G1062" s="318"/>
      <c r="H1062" s="318">
        <v>28767.785</v>
      </c>
    </row>
    <row r="1063" spans="2:8" ht="15" customHeight="1" outlineLevel="1" x14ac:dyDescent="0.2">
      <c r="B1063" s="111">
        <v>2018</v>
      </c>
      <c r="C1063" s="322"/>
      <c r="D1063" s="318">
        <v>132</v>
      </c>
      <c r="E1063" s="318"/>
      <c r="F1063" s="318">
        <v>463</v>
      </c>
      <c r="G1063" s="318"/>
      <c r="H1063" s="318">
        <v>25441.420999999998</v>
      </c>
    </row>
    <row r="1064" spans="2:8" ht="15" customHeight="1" outlineLevel="1" x14ac:dyDescent="0.2">
      <c r="B1064" s="111">
        <v>2017</v>
      </c>
      <c r="C1064" s="322"/>
      <c r="D1064" s="318">
        <v>131</v>
      </c>
      <c r="E1064" s="318"/>
      <c r="F1064" s="318">
        <v>400</v>
      </c>
      <c r="G1064" s="318"/>
      <c r="H1064" s="318">
        <v>30427.163</v>
      </c>
    </row>
    <row r="1065" spans="2:8" ht="15" customHeight="1" outlineLevel="1" x14ac:dyDescent="0.2">
      <c r="B1065" s="111">
        <v>2016</v>
      </c>
      <c r="C1065" s="322"/>
      <c r="D1065" s="318">
        <v>139</v>
      </c>
      <c r="E1065" s="318"/>
      <c r="F1065" s="318">
        <v>538</v>
      </c>
      <c r="G1065" s="318"/>
      <c r="H1065" s="318">
        <v>43981.421000000002</v>
      </c>
    </row>
    <row r="1066" spans="2:8" ht="15" customHeight="1" outlineLevel="1" x14ac:dyDescent="0.2">
      <c r="B1066" s="111">
        <v>2015</v>
      </c>
      <c r="C1066" s="322"/>
      <c r="D1066" s="318">
        <v>147</v>
      </c>
      <c r="E1066" s="318"/>
      <c r="F1066" s="318">
        <v>585</v>
      </c>
      <c r="G1066" s="318"/>
      <c r="H1066" s="318">
        <v>47323.269</v>
      </c>
    </row>
    <row r="1067" spans="2:8" ht="15" customHeight="1" outlineLevel="1" x14ac:dyDescent="0.2">
      <c r="B1067" s="322" t="s">
        <v>23</v>
      </c>
      <c r="C1067" s="322"/>
      <c r="D1067" s="327"/>
      <c r="E1067" s="327"/>
      <c r="F1067" s="327"/>
      <c r="G1067" s="327"/>
      <c r="H1067" s="327"/>
    </row>
    <row r="1068" spans="2:8" ht="15" customHeight="1" outlineLevel="1" x14ac:dyDescent="0.2">
      <c r="B1068" s="111">
        <v>2020</v>
      </c>
      <c r="C1068" s="322"/>
      <c r="D1068" s="328">
        <v>573</v>
      </c>
      <c r="E1068" s="327"/>
      <c r="F1068" s="309">
        <v>2100</v>
      </c>
      <c r="G1068" s="327"/>
      <c r="H1068" s="309">
        <v>306802.71000000002</v>
      </c>
    </row>
    <row r="1069" spans="2:8" ht="15" customHeight="1" outlineLevel="1" x14ac:dyDescent="0.2">
      <c r="B1069" s="111">
        <v>2019</v>
      </c>
      <c r="C1069" s="322"/>
      <c r="D1069" s="318">
        <v>577</v>
      </c>
      <c r="E1069" s="318"/>
      <c r="F1069" s="318">
        <v>2146</v>
      </c>
      <c r="G1069" s="318"/>
      <c r="H1069" s="318">
        <v>345527.565</v>
      </c>
    </row>
    <row r="1070" spans="2:8" ht="15" customHeight="1" outlineLevel="1" x14ac:dyDescent="0.2">
      <c r="B1070" s="111">
        <v>2018</v>
      </c>
      <c r="C1070" s="322"/>
      <c r="D1070" s="318">
        <v>579</v>
      </c>
      <c r="E1070" s="318"/>
      <c r="F1070" s="318">
        <v>2155</v>
      </c>
      <c r="G1070" s="318"/>
      <c r="H1070" s="318">
        <v>349914.826</v>
      </c>
    </row>
    <row r="1071" spans="2:8" ht="15" customHeight="1" outlineLevel="1" x14ac:dyDescent="0.2">
      <c r="B1071" s="111">
        <v>2017</v>
      </c>
      <c r="C1071" s="322"/>
      <c r="D1071" s="318">
        <v>549</v>
      </c>
      <c r="E1071" s="318"/>
      <c r="F1071" s="318">
        <v>2049</v>
      </c>
      <c r="G1071" s="318"/>
      <c r="H1071" s="318">
        <v>314801.81</v>
      </c>
    </row>
    <row r="1072" spans="2:8" ht="15" customHeight="1" outlineLevel="1" x14ac:dyDescent="0.2">
      <c r="B1072" s="111">
        <v>2016</v>
      </c>
      <c r="C1072" s="322"/>
      <c r="D1072" s="318">
        <v>534</v>
      </c>
      <c r="E1072" s="318"/>
      <c r="F1072" s="318">
        <v>1961</v>
      </c>
      <c r="G1072" s="318"/>
      <c r="H1072" s="318">
        <v>288390.64899999998</v>
      </c>
    </row>
    <row r="1073" spans="2:8" ht="15" customHeight="1" outlineLevel="1" x14ac:dyDescent="0.2">
      <c r="B1073" s="111">
        <v>2015</v>
      </c>
      <c r="C1073" s="322"/>
      <c r="D1073" s="318">
        <v>529</v>
      </c>
      <c r="E1073" s="318"/>
      <c r="F1073" s="318">
        <v>1979</v>
      </c>
      <c r="G1073" s="318"/>
      <c r="H1073" s="318">
        <v>280002.17800000001</v>
      </c>
    </row>
    <row r="1074" spans="2:8" ht="15" customHeight="1" outlineLevel="1" x14ac:dyDescent="0.2">
      <c r="B1074" s="322" t="s">
        <v>24</v>
      </c>
      <c r="C1074" s="322"/>
      <c r="D1074" s="327"/>
      <c r="E1074" s="327"/>
      <c r="F1074" s="327"/>
      <c r="G1074" s="327"/>
      <c r="H1074" s="327"/>
    </row>
    <row r="1075" spans="2:8" ht="15" customHeight="1" outlineLevel="1" x14ac:dyDescent="0.2">
      <c r="B1075" s="111">
        <v>2020</v>
      </c>
      <c r="C1075" s="322"/>
      <c r="D1075" s="328">
        <v>172</v>
      </c>
      <c r="E1075" s="327"/>
      <c r="F1075" s="309">
        <v>1002</v>
      </c>
      <c r="G1075" s="327"/>
      <c r="H1075" s="309">
        <v>59927.271999999997</v>
      </c>
    </row>
    <row r="1076" spans="2:8" ht="15" customHeight="1" outlineLevel="1" x14ac:dyDescent="0.2">
      <c r="B1076" s="111">
        <v>2019</v>
      </c>
      <c r="C1076" s="322"/>
      <c r="D1076" s="318">
        <v>155</v>
      </c>
      <c r="E1076" s="318"/>
      <c r="F1076" s="318">
        <v>1317</v>
      </c>
      <c r="G1076" s="318"/>
      <c r="H1076" s="318">
        <v>168282.55600000001</v>
      </c>
    </row>
    <row r="1077" spans="2:8" ht="15" customHeight="1" outlineLevel="1" x14ac:dyDescent="0.2">
      <c r="B1077" s="111">
        <v>2018</v>
      </c>
      <c r="C1077" s="322"/>
      <c r="D1077" s="318">
        <v>155</v>
      </c>
      <c r="E1077" s="318"/>
      <c r="F1077" s="318">
        <v>1001</v>
      </c>
      <c r="G1077" s="318"/>
      <c r="H1077" s="318">
        <v>112133.598</v>
      </c>
    </row>
    <row r="1078" spans="2:8" ht="15" customHeight="1" outlineLevel="1" x14ac:dyDescent="0.2">
      <c r="B1078" s="111">
        <v>2017</v>
      </c>
      <c r="C1078" s="322"/>
      <c r="D1078" s="318">
        <v>154</v>
      </c>
      <c r="E1078" s="318"/>
      <c r="F1078" s="318">
        <v>980</v>
      </c>
      <c r="G1078" s="318"/>
      <c r="H1078" s="318">
        <v>95914.581000000006</v>
      </c>
    </row>
    <row r="1079" spans="2:8" ht="15" customHeight="1" outlineLevel="1" x14ac:dyDescent="0.2">
      <c r="B1079" s="111">
        <v>2016</v>
      </c>
      <c r="C1079" s="322"/>
      <c r="D1079" s="318">
        <v>152</v>
      </c>
      <c r="E1079" s="318"/>
      <c r="F1079" s="318">
        <v>932</v>
      </c>
      <c r="G1079" s="318"/>
      <c r="H1079" s="318">
        <v>87266.987999999998</v>
      </c>
    </row>
    <row r="1080" spans="2:8" ht="15" customHeight="1" outlineLevel="1" x14ac:dyDescent="0.2">
      <c r="B1080" s="111">
        <v>2015</v>
      </c>
      <c r="C1080" s="322"/>
      <c r="D1080" s="318">
        <v>151</v>
      </c>
      <c r="E1080" s="318"/>
      <c r="F1080" s="318">
        <v>930</v>
      </c>
      <c r="G1080" s="318"/>
      <c r="H1080" s="318">
        <v>85411.524999999994</v>
      </c>
    </row>
    <row r="1081" spans="2:8" ht="15" customHeight="1" outlineLevel="1" x14ac:dyDescent="0.2">
      <c r="B1081" s="322" t="s">
        <v>25</v>
      </c>
      <c r="C1081" s="322"/>
      <c r="D1081" s="327"/>
      <c r="E1081" s="327"/>
      <c r="F1081" s="327"/>
      <c r="G1081" s="327"/>
      <c r="H1081" s="327"/>
    </row>
    <row r="1082" spans="2:8" ht="15" customHeight="1" outlineLevel="1" x14ac:dyDescent="0.2">
      <c r="B1082" s="111">
        <v>2020</v>
      </c>
      <c r="C1082" s="322"/>
      <c r="D1082" s="328">
        <v>521</v>
      </c>
      <c r="E1082" s="327"/>
      <c r="F1082" s="309">
        <v>1658</v>
      </c>
      <c r="G1082" s="327"/>
      <c r="H1082" s="309">
        <v>40314.959999999999</v>
      </c>
    </row>
    <row r="1083" spans="2:8" ht="15" customHeight="1" outlineLevel="1" x14ac:dyDescent="0.2">
      <c r="B1083" s="111">
        <v>2019</v>
      </c>
      <c r="C1083" s="322"/>
      <c r="D1083" s="318">
        <v>534</v>
      </c>
      <c r="E1083" s="318"/>
      <c r="F1083" s="318">
        <v>1891</v>
      </c>
      <c r="G1083" s="318"/>
      <c r="H1083" s="318">
        <v>80222.366999999998</v>
      </c>
    </row>
    <row r="1084" spans="2:8" ht="15" customHeight="1" outlineLevel="1" x14ac:dyDescent="0.2">
      <c r="B1084" s="111">
        <v>2018</v>
      </c>
      <c r="C1084" s="322"/>
      <c r="D1084" s="318">
        <v>513</v>
      </c>
      <c r="E1084" s="318"/>
      <c r="F1084" s="318">
        <v>1823</v>
      </c>
      <c r="G1084" s="318"/>
      <c r="H1084" s="318">
        <v>84100.922000000006</v>
      </c>
    </row>
    <row r="1085" spans="2:8" ht="15" customHeight="1" outlineLevel="1" x14ac:dyDescent="0.2">
      <c r="B1085" s="111">
        <v>2017</v>
      </c>
      <c r="C1085" s="322"/>
      <c r="D1085" s="318">
        <v>445</v>
      </c>
      <c r="E1085" s="318"/>
      <c r="F1085" s="318">
        <v>1709</v>
      </c>
      <c r="G1085" s="318"/>
      <c r="H1085" s="318">
        <v>80615.87</v>
      </c>
    </row>
    <row r="1086" spans="2:8" ht="15" customHeight="1" outlineLevel="1" x14ac:dyDescent="0.2">
      <c r="B1086" s="111">
        <v>2016</v>
      </c>
      <c r="C1086" s="322"/>
      <c r="D1086" s="318">
        <v>389</v>
      </c>
      <c r="E1086" s="318"/>
      <c r="F1086" s="318">
        <v>1543</v>
      </c>
      <c r="G1086" s="318"/>
      <c r="H1086" s="318">
        <v>69719.994000000006</v>
      </c>
    </row>
    <row r="1087" spans="2:8" ht="15" customHeight="1" outlineLevel="1" x14ac:dyDescent="0.2">
      <c r="B1087" s="111">
        <v>2015</v>
      </c>
      <c r="C1087" s="322"/>
      <c r="D1087" s="318">
        <v>370</v>
      </c>
      <c r="E1087" s="318"/>
      <c r="F1087" s="318">
        <v>1532</v>
      </c>
      <c r="G1087" s="318"/>
      <c r="H1087" s="318">
        <v>60824.745999999999</v>
      </c>
    </row>
    <row r="1088" spans="2:8" ht="15" customHeight="1" outlineLevel="1" x14ac:dyDescent="0.2">
      <c r="B1088" s="322" t="s">
        <v>26</v>
      </c>
      <c r="C1088" s="322"/>
      <c r="D1088" s="327"/>
      <c r="E1088" s="327"/>
      <c r="F1088" s="327"/>
      <c r="G1088" s="327"/>
      <c r="H1088" s="327"/>
    </row>
    <row r="1089" spans="2:8" ht="15" customHeight="1" outlineLevel="1" x14ac:dyDescent="0.2">
      <c r="B1089" s="111">
        <v>2020</v>
      </c>
      <c r="C1089" s="322"/>
      <c r="D1089" s="328">
        <v>48</v>
      </c>
      <c r="E1089" s="327"/>
      <c r="F1089" s="309">
        <v>58</v>
      </c>
      <c r="G1089" s="327"/>
      <c r="H1089" s="309">
        <v>3627.9090000000001</v>
      </c>
    </row>
    <row r="1090" spans="2:8" ht="15" customHeight="1" outlineLevel="1" x14ac:dyDescent="0.2">
      <c r="B1090" s="111">
        <v>2019</v>
      </c>
      <c r="C1090" s="322"/>
      <c r="D1090" s="318">
        <v>46</v>
      </c>
      <c r="E1090" s="318"/>
      <c r="F1090" s="318">
        <v>61</v>
      </c>
      <c r="G1090" s="318"/>
      <c r="H1090" s="318">
        <v>3531.2179999999998</v>
      </c>
    </row>
    <row r="1091" spans="2:8" ht="15" customHeight="1" outlineLevel="1" x14ac:dyDescent="0.2">
      <c r="B1091" s="111">
        <v>2018</v>
      </c>
      <c r="C1091" s="322"/>
      <c r="D1091" s="318">
        <v>37</v>
      </c>
      <c r="E1091" s="318"/>
      <c r="F1091" s="318">
        <v>89</v>
      </c>
      <c r="G1091" s="318"/>
      <c r="H1091" s="318">
        <v>14562.635</v>
      </c>
    </row>
    <row r="1092" spans="2:8" ht="15" customHeight="1" outlineLevel="1" x14ac:dyDescent="0.2">
      <c r="B1092" s="111">
        <v>2017</v>
      </c>
      <c r="C1092" s="322"/>
      <c r="D1092" s="318">
        <v>43</v>
      </c>
      <c r="E1092" s="318"/>
      <c r="F1092" s="318">
        <v>93</v>
      </c>
      <c r="G1092" s="318"/>
      <c r="H1092" s="318">
        <v>14651.101000000001</v>
      </c>
    </row>
    <row r="1093" spans="2:8" ht="15" customHeight="1" outlineLevel="1" x14ac:dyDescent="0.2">
      <c r="B1093" s="111">
        <v>2016</v>
      </c>
      <c r="C1093" s="322"/>
      <c r="D1093" s="318">
        <v>37</v>
      </c>
      <c r="E1093" s="318"/>
      <c r="F1093" s="318">
        <v>87</v>
      </c>
      <c r="G1093" s="318"/>
      <c r="H1093" s="318">
        <v>14494.509</v>
      </c>
    </row>
    <row r="1094" spans="2:8" ht="15" customHeight="1" outlineLevel="1" x14ac:dyDescent="0.2">
      <c r="B1094" s="111">
        <v>2015</v>
      </c>
      <c r="C1094" s="322"/>
      <c r="D1094" s="318">
        <v>32</v>
      </c>
      <c r="E1094" s="318"/>
      <c r="F1094" s="325" t="s">
        <v>37</v>
      </c>
      <c r="G1094" s="325"/>
      <c r="H1094" s="325" t="s">
        <v>37</v>
      </c>
    </row>
    <row r="1095" spans="2:8" ht="15" customHeight="1" outlineLevel="1" x14ac:dyDescent="0.2">
      <c r="B1095" s="322" t="s">
        <v>27</v>
      </c>
      <c r="C1095" s="322"/>
      <c r="D1095" s="327"/>
      <c r="E1095" s="327"/>
      <c r="F1095" s="327"/>
      <c r="G1095" s="327"/>
      <c r="H1095" s="327"/>
    </row>
    <row r="1096" spans="2:8" ht="15" customHeight="1" outlineLevel="1" x14ac:dyDescent="0.2">
      <c r="B1096" s="111">
        <v>2020</v>
      </c>
      <c r="C1096" s="322"/>
      <c r="D1096" s="328">
        <v>93</v>
      </c>
      <c r="E1096" s="327"/>
      <c r="F1096" s="309">
        <v>128</v>
      </c>
      <c r="G1096" s="327"/>
      <c r="H1096" s="309">
        <v>18872.932000000001</v>
      </c>
    </row>
    <row r="1097" spans="2:8" ht="15" customHeight="1" outlineLevel="1" x14ac:dyDescent="0.2">
      <c r="B1097" s="111">
        <v>2019</v>
      </c>
      <c r="C1097" s="322"/>
      <c r="D1097" s="318">
        <v>87</v>
      </c>
      <c r="E1097" s="318"/>
      <c r="F1097" s="318">
        <v>124</v>
      </c>
      <c r="G1097" s="318"/>
      <c r="H1097" s="318">
        <v>4556.6480000000001</v>
      </c>
    </row>
    <row r="1098" spans="2:8" ht="15" customHeight="1" outlineLevel="1" x14ac:dyDescent="0.2">
      <c r="B1098" s="111">
        <v>2018</v>
      </c>
      <c r="C1098" s="322"/>
      <c r="D1098" s="318">
        <v>97</v>
      </c>
      <c r="E1098" s="318"/>
      <c r="F1098" s="325" t="s">
        <v>37</v>
      </c>
      <c r="G1098" s="318"/>
      <c r="H1098" s="325" t="s">
        <v>37</v>
      </c>
    </row>
    <row r="1099" spans="2:8" ht="15" customHeight="1" outlineLevel="1" x14ac:dyDescent="0.2">
      <c r="B1099" s="111">
        <v>2017</v>
      </c>
      <c r="C1099" s="322"/>
      <c r="D1099" s="318">
        <v>58</v>
      </c>
      <c r="E1099" s="318"/>
      <c r="F1099" s="325" t="s">
        <v>37</v>
      </c>
      <c r="G1099" s="325"/>
      <c r="H1099" s="325" t="s">
        <v>37</v>
      </c>
    </row>
    <row r="1100" spans="2:8" ht="15" customHeight="1" outlineLevel="1" x14ac:dyDescent="0.2">
      <c r="B1100" s="111">
        <v>2016</v>
      </c>
      <c r="C1100" s="322"/>
      <c r="D1100" s="318">
        <v>54</v>
      </c>
      <c r="E1100" s="318"/>
      <c r="F1100" s="325" t="s">
        <v>37</v>
      </c>
      <c r="G1100" s="325"/>
      <c r="H1100" s="325" t="s">
        <v>37</v>
      </c>
    </row>
    <row r="1101" spans="2:8" ht="15" customHeight="1" outlineLevel="1" x14ac:dyDescent="0.2">
      <c r="B1101" s="111">
        <v>2015</v>
      </c>
      <c r="C1101" s="322"/>
      <c r="D1101" s="318">
        <v>46</v>
      </c>
      <c r="E1101" s="318"/>
      <c r="F1101" s="318">
        <v>73</v>
      </c>
      <c r="G1101" s="318"/>
      <c r="H1101" s="318">
        <v>2872.04</v>
      </c>
    </row>
    <row r="1102" spans="2:8" ht="15" customHeight="1" outlineLevel="1" x14ac:dyDescent="0.2">
      <c r="B1102" s="322" t="s">
        <v>28</v>
      </c>
      <c r="C1102" s="322"/>
      <c r="D1102" s="327"/>
      <c r="E1102" s="327"/>
      <c r="F1102" s="327"/>
      <c r="G1102" s="327"/>
      <c r="H1102" s="327"/>
    </row>
    <row r="1103" spans="2:8" ht="15" customHeight="1" outlineLevel="1" x14ac:dyDescent="0.2">
      <c r="B1103" s="111">
        <v>2020</v>
      </c>
      <c r="C1103" s="322"/>
      <c r="D1103" s="328">
        <v>317</v>
      </c>
      <c r="E1103" s="327"/>
      <c r="F1103" s="309" t="s">
        <v>37</v>
      </c>
      <c r="G1103" s="327"/>
      <c r="H1103" s="309" t="s">
        <v>37</v>
      </c>
    </row>
    <row r="1104" spans="2:8" ht="15" customHeight="1" outlineLevel="1" x14ac:dyDescent="0.2">
      <c r="B1104" s="111">
        <v>2019</v>
      </c>
      <c r="C1104" s="322"/>
      <c r="D1104" s="318">
        <v>301</v>
      </c>
      <c r="E1104" s="318"/>
      <c r="F1104" s="318">
        <v>396</v>
      </c>
      <c r="G1104" s="318"/>
      <c r="H1104" s="318">
        <v>9749.0540000000001</v>
      </c>
    </row>
    <row r="1105" spans="2:8" ht="15" customHeight="1" outlineLevel="1" x14ac:dyDescent="0.2">
      <c r="B1105" s="111">
        <v>2018</v>
      </c>
      <c r="C1105" s="322"/>
      <c r="D1105" s="318">
        <v>288</v>
      </c>
      <c r="E1105" s="318"/>
      <c r="F1105" s="318">
        <v>374</v>
      </c>
      <c r="G1105" s="318"/>
      <c r="H1105" s="318">
        <v>9028.9159999999993</v>
      </c>
    </row>
    <row r="1106" spans="2:8" ht="15" customHeight="1" outlineLevel="1" x14ac:dyDescent="0.2">
      <c r="B1106" s="111">
        <v>2017</v>
      </c>
      <c r="C1106" s="322"/>
      <c r="D1106" s="318">
        <v>285</v>
      </c>
      <c r="E1106" s="318"/>
      <c r="F1106" s="318">
        <v>352</v>
      </c>
      <c r="G1106" s="318"/>
      <c r="H1106" s="318">
        <v>7450.0010000000002</v>
      </c>
    </row>
    <row r="1107" spans="2:8" ht="15" customHeight="1" outlineLevel="1" x14ac:dyDescent="0.2">
      <c r="B1107" s="111">
        <v>2016</v>
      </c>
      <c r="C1107" s="322"/>
      <c r="D1107" s="318">
        <v>266</v>
      </c>
      <c r="E1107" s="318"/>
      <c r="F1107" s="318">
        <v>320</v>
      </c>
      <c r="G1107" s="318"/>
      <c r="H1107" s="318">
        <v>6504.134</v>
      </c>
    </row>
    <row r="1108" spans="2:8" ht="15" customHeight="1" outlineLevel="1" x14ac:dyDescent="0.2">
      <c r="B1108" s="111">
        <v>2015</v>
      </c>
      <c r="C1108" s="322"/>
      <c r="D1108" s="318">
        <v>245</v>
      </c>
      <c r="E1108" s="318"/>
      <c r="F1108" s="318">
        <v>283</v>
      </c>
      <c r="G1108" s="318"/>
      <c r="H1108" s="318">
        <v>5228.3779999999997</v>
      </c>
    </row>
    <row r="1109" spans="2:8" ht="15" customHeight="1" outlineLevel="1" x14ac:dyDescent="0.2">
      <c r="B1109" s="322" t="s">
        <v>29</v>
      </c>
      <c r="C1109" s="322"/>
      <c r="D1109" s="327"/>
      <c r="E1109" s="327"/>
      <c r="F1109" s="327"/>
      <c r="G1109" s="327"/>
      <c r="H1109" s="327"/>
    </row>
    <row r="1110" spans="2:8" ht="15" customHeight="1" outlineLevel="1" x14ac:dyDescent="0.2">
      <c r="B1110" s="111">
        <v>2020</v>
      </c>
      <c r="C1110" s="322"/>
      <c r="D1110" s="328">
        <v>801</v>
      </c>
      <c r="E1110" s="327"/>
      <c r="F1110" s="309">
        <v>1010</v>
      </c>
      <c r="G1110" s="327"/>
      <c r="H1110" s="309">
        <v>17714.894</v>
      </c>
    </row>
    <row r="1111" spans="2:8" ht="15" customHeight="1" outlineLevel="1" x14ac:dyDescent="0.2">
      <c r="B1111" s="111">
        <v>2019</v>
      </c>
      <c r="C1111" s="322"/>
      <c r="D1111" s="318">
        <v>864</v>
      </c>
      <c r="E1111" s="318"/>
      <c r="F1111" s="318">
        <v>1092</v>
      </c>
      <c r="G1111" s="318"/>
      <c r="H1111" s="318">
        <v>38453.156999999999</v>
      </c>
    </row>
    <row r="1112" spans="2:8" ht="15" customHeight="1" outlineLevel="1" x14ac:dyDescent="0.2">
      <c r="B1112" s="111">
        <v>2018</v>
      </c>
      <c r="C1112" s="322"/>
      <c r="D1112" s="318">
        <v>836</v>
      </c>
      <c r="E1112" s="318"/>
      <c r="F1112" s="318">
        <v>1061</v>
      </c>
      <c r="G1112" s="318"/>
      <c r="H1112" s="318">
        <v>36678.42</v>
      </c>
    </row>
    <row r="1113" spans="2:8" ht="15" customHeight="1" outlineLevel="1" x14ac:dyDescent="0.2">
      <c r="B1113" s="111">
        <v>2017</v>
      </c>
      <c r="C1113" s="322"/>
      <c r="D1113" s="318">
        <v>841</v>
      </c>
      <c r="E1113" s="318"/>
      <c r="F1113" s="318">
        <v>1039</v>
      </c>
      <c r="G1113" s="318"/>
      <c r="H1113" s="318">
        <v>34091.944000000003</v>
      </c>
    </row>
    <row r="1114" spans="2:8" ht="15" customHeight="1" outlineLevel="1" x14ac:dyDescent="0.2">
      <c r="B1114" s="111">
        <v>2016</v>
      </c>
      <c r="C1114" s="322"/>
      <c r="D1114" s="318">
        <v>775</v>
      </c>
      <c r="E1114" s="318"/>
      <c r="F1114" s="318">
        <v>947</v>
      </c>
      <c r="G1114" s="318"/>
      <c r="H1114" s="318">
        <v>26443.974999999999</v>
      </c>
    </row>
    <row r="1115" spans="2:8" ht="15" customHeight="1" outlineLevel="1" x14ac:dyDescent="0.2">
      <c r="B1115" s="111">
        <v>2015</v>
      </c>
      <c r="C1115" s="322"/>
      <c r="D1115" s="318">
        <v>747</v>
      </c>
      <c r="E1115" s="318"/>
      <c r="F1115" s="318">
        <v>908</v>
      </c>
      <c r="G1115" s="318"/>
      <c r="H1115" s="318">
        <v>23812.296999999999</v>
      </c>
    </row>
    <row r="1116" spans="2:8" ht="15" customHeight="1" outlineLevel="1" x14ac:dyDescent="0.2">
      <c r="B1116" s="322" t="s">
        <v>30</v>
      </c>
      <c r="C1116" s="322"/>
      <c r="D1116" s="327"/>
      <c r="E1116" s="327"/>
      <c r="F1116" s="327"/>
      <c r="G1116" s="327"/>
      <c r="H1116" s="327"/>
    </row>
    <row r="1117" spans="2:8" ht="15" customHeight="1" outlineLevel="1" x14ac:dyDescent="0.2">
      <c r="B1117" s="111">
        <v>2020</v>
      </c>
      <c r="C1117" s="322"/>
      <c r="D1117" s="328">
        <v>170</v>
      </c>
      <c r="E1117" s="327"/>
      <c r="F1117" s="309">
        <v>303</v>
      </c>
      <c r="G1117" s="327"/>
      <c r="H1117" s="309">
        <v>1742.5630000000001</v>
      </c>
    </row>
    <row r="1118" spans="2:8" ht="15" customHeight="1" outlineLevel="1" x14ac:dyDescent="0.2">
      <c r="B1118" s="111">
        <v>2019</v>
      </c>
      <c r="C1118" s="322"/>
      <c r="D1118" s="318">
        <v>167</v>
      </c>
      <c r="E1118" s="318"/>
      <c r="F1118" s="318">
        <v>297</v>
      </c>
      <c r="G1118" s="318"/>
      <c r="H1118" s="318">
        <v>2172.1509999999998</v>
      </c>
    </row>
    <row r="1119" spans="2:8" ht="15" customHeight="1" outlineLevel="1" x14ac:dyDescent="0.2">
      <c r="B1119" s="111">
        <v>2018</v>
      </c>
      <c r="C1119" s="322"/>
      <c r="D1119" s="318">
        <v>168</v>
      </c>
      <c r="E1119" s="318"/>
      <c r="F1119" s="318">
        <v>298</v>
      </c>
      <c r="G1119" s="318"/>
      <c r="H1119" s="318">
        <v>2202.6840000000002</v>
      </c>
    </row>
    <row r="1120" spans="2:8" ht="15" customHeight="1" outlineLevel="1" x14ac:dyDescent="0.2">
      <c r="B1120" s="111">
        <v>2017</v>
      </c>
      <c r="C1120" s="322"/>
      <c r="D1120" s="318">
        <v>156</v>
      </c>
      <c r="E1120" s="318"/>
      <c r="F1120" s="318">
        <v>275</v>
      </c>
      <c r="G1120" s="318"/>
      <c r="H1120" s="318">
        <v>2296.7159999999999</v>
      </c>
    </row>
    <row r="1121" spans="2:8" ht="15" customHeight="1" outlineLevel="1" x14ac:dyDescent="0.2">
      <c r="B1121" s="111">
        <v>2016</v>
      </c>
      <c r="C1121" s="322"/>
      <c r="D1121" s="318">
        <v>159</v>
      </c>
      <c r="E1121" s="318"/>
      <c r="F1121" s="318">
        <v>273</v>
      </c>
      <c r="G1121" s="318"/>
      <c r="H1121" s="318">
        <v>2038.6759999999999</v>
      </c>
    </row>
    <row r="1122" spans="2:8" ht="15" customHeight="1" outlineLevel="1" x14ac:dyDescent="0.2">
      <c r="B1122" s="111">
        <v>2015</v>
      </c>
      <c r="C1122" s="322"/>
      <c r="D1122" s="318">
        <v>182</v>
      </c>
      <c r="E1122" s="318"/>
      <c r="F1122" s="318">
        <v>291</v>
      </c>
      <c r="G1122" s="318"/>
      <c r="H1122" s="318">
        <v>1759.0719999999999</v>
      </c>
    </row>
    <row r="1123" spans="2:8" ht="15" customHeight="1" outlineLevel="1" x14ac:dyDescent="0.2">
      <c r="B1123" s="322" t="s">
        <v>31</v>
      </c>
      <c r="C1123" s="322"/>
      <c r="D1123" s="327"/>
      <c r="E1123" s="327"/>
      <c r="F1123" s="327"/>
      <c r="G1123" s="327"/>
      <c r="H1123" s="327"/>
    </row>
    <row r="1124" spans="2:8" ht="15" customHeight="1" outlineLevel="1" x14ac:dyDescent="0.2">
      <c r="B1124" s="111">
        <v>2020</v>
      </c>
      <c r="C1124" s="322"/>
      <c r="D1124" s="328">
        <v>338</v>
      </c>
      <c r="E1124" s="327"/>
      <c r="F1124" s="309">
        <v>374</v>
      </c>
      <c r="G1124" s="327"/>
      <c r="H1124" s="309">
        <v>6012.125</v>
      </c>
    </row>
    <row r="1125" spans="2:8" ht="15" customHeight="1" outlineLevel="1" x14ac:dyDescent="0.2">
      <c r="B1125" s="111">
        <v>2019</v>
      </c>
      <c r="C1125" s="322"/>
      <c r="D1125" s="318">
        <v>301</v>
      </c>
      <c r="E1125" s="318"/>
      <c r="F1125" s="318">
        <v>332</v>
      </c>
      <c r="G1125" s="318"/>
      <c r="H1125" s="318">
        <v>6283.1120000000001</v>
      </c>
    </row>
    <row r="1126" spans="2:8" ht="15" customHeight="1" outlineLevel="1" x14ac:dyDescent="0.2">
      <c r="B1126" s="111">
        <v>2018</v>
      </c>
      <c r="C1126" s="322"/>
      <c r="D1126" s="318">
        <v>271</v>
      </c>
      <c r="E1126" s="318"/>
      <c r="F1126" s="318">
        <v>297</v>
      </c>
      <c r="G1126" s="318"/>
      <c r="H1126" s="318">
        <v>5432.8410000000003</v>
      </c>
    </row>
    <row r="1127" spans="2:8" ht="15" customHeight="1" outlineLevel="1" x14ac:dyDescent="0.2">
      <c r="B1127" s="111">
        <v>2017</v>
      </c>
      <c r="C1127" s="322"/>
      <c r="D1127" s="318">
        <v>252</v>
      </c>
      <c r="E1127" s="318"/>
      <c r="F1127" s="318">
        <v>278</v>
      </c>
      <c r="G1127" s="318"/>
      <c r="H1127" s="318">
        <v>5890.9139999999998</v>
      </c>
    </row>
    <row r="1128" spans="2:8" ht="15" customHeight="1" outlineLevel="1" x14ac:dyDescent="0.2">
      <c r="B1128" s="111">
        <v>2016</v>
      </c>
      <c r="C1128" s="322"/>
      <c r="D1128" s="318">
        <v>251</v>
      </c>
      <c r="E1128" s="318"/>
      <c r="F1128" s="318">
        <v>275</v>
      </c>
      <c r="G1128" s="318"/>
      <c r="H1128" s="318">
        <v>5703.4030000000002</v>
      </c>
    </row>
    <row r="1129" spans="2:8" ht="15" customHeight="1" outlineLevel="1" x14ac:dyDescent="0.2">
      <c r="B1129" s="111">
        <v>2015</v>
      </c>
      <c r="C1129" s="322"/>
      <c r="D1129" s="318">
        <v>231</v>
      </c>
      <c r="E1129" s="318"/>
      <c r="F1129" s="318">
        <v>252</v>
      </c>
      <c r="G1129" s="318"/>
      <c r="H1129" s="318">
        <v>4808.6549999999997</v>
      </c>
    </row>
    <row r="1130" spans="2:8" ht="15" customHeight="1" outlineLevel="1" x14ac:dyDescent="0.2">
      <c r="B1130" s="322" t="s">
        <v>32</v>
      </c>
      <c r="C1130" s="322"/>
      <c r="D1130" s="327"/>
      <c r="E1130" s="327"/>
      <c r="F1130" s="327"/>
      <c r="G1130" s="327"/>
      <c r="H1130" s="327"/>
    </row>
    <row r="1131" spans="2:8" ht="15" customHeight="1" outlineLevel="1" x14ac:dyDescent="0.2">
      <c r="B1131" s="111">
        <v>2020</v>
      </c>
      <c r="C1131" s="322"/>
      <c r="D1131" s="328">
        <v>182</v>
      </c>
      <c r="E1131" s="327"/>
      <c r="F1131" s="309">
        <v>210</v>
      </c>
      <c r="G1131" s="327"/>
      <c r="H1131" s="309">
        <v>2273.9929999999999</v>
      </c>
    </row>
    <row r="1132" spans="2:8" ht="15" customHeight="1" outlineLevel="1" x14ac:dyDescent="0.2">
      <c r="B1132" s="111">
        <v>2019</v>
      </c>
      <c r="C1132" s="322"/>
      <c r="D1132" s="318">
        <v>177</v>
      </c>
      <c r="E1132" s="318"/>
      <c r="F1132" s="318">
        <v>205</v>
      </c>
      <c r="G1132" s="318"/>
      <c r="H1132" s="318">
        <v>4088.63</v>
      </c>
    </row>
    <row r="1133" spans="2:8" ht="15" customHeight="1" outlineLevel="1" x14ac:dyDescent="0.2">
      <c r="B1133" s="111">
        <v>2018</v>
      </c>
      <c r="C1133" s="322"/>
      <c r="D1133" s="318">
        <v>163</v>
      </c>
      <c r="E1133" s="318"/>
      <c r="F1133" s="318">
        <v>183</v>
      </c>
      <c r="G1133" s="318"/>
      <c r="H1133" s="318">
        <v>3777.4360000000001</v>
      </c>
    </row>
    <row r="1134" spans="2:8" ht="15" customHeight="1" outlineLevel="1" x14ac:dyDescent="0.2">
      <c r="B1134" s="111">
        <v>2017</v>
      </c>
      <c r="C1134" s="322"/>
      <c r="D1134" s="318">
        <v>150</v>
      </c>
      <c r="E1134" s="318"/>
      <c r="F1134" s="318">
        <v>170</v>
      </c>
      <c r="G1134" s="318"/>
      <c r="H1134" s="318">
        <v>3330.348</v>
      </c>
    </row>
    <row r="1135" spans="2:8" ht="15" customHeight="1" outlineLevel="1" x14ac:dyDescent="0.2">
      <c r="B1135" s="111">
        <v>2016</v>
      </c>
      <c r="C1135" s="322"/>
      <c r="D1135" s="318">
        <v>159</v>
      </c>
      <c r="E1135" s="318"/>
      <c r="F1135" s="318">
        <v>177</v>
      </c>
      <c r="G1135" s="318"/>
      <c r="H1135" s="318">
        <v>2671.998</v>
      </c>
    </row>
    <row r="1136" spans="2:8" ht="15" customHeight="1" outlineLevel="1" x14ac:dyDescent="0.2">
      <c r="B1136" s="111">
        <v>2015</v>
      </c>
      <c r="C1136" s="322"/>
      <c r="D1136" s="318">
        <v>153</v>
      </c>
      <c r="E1136" s="318"/>
      <c r="F1136" s="318">
        <v>172</v>
      </c>
      <c r="G1136" s="318"/>
      <c r="H1136" s="318">
        <v>2340.5540000000001</v>
      </c>
    </row>
    <row r="1137" spans="2:15" ht="15" customHeight="1" outlineLevel="1" x14ac:dyDescent="0.2">
      <c r="B1137" s="322" t="s">
        <v>33</v>
      </c>
      <c r="C1137" s="322"/>
      <c r="D1137" s="327"/>
      <c r="E1137" s="327"/>
      <c r="F1137" s="327"/>
      <c r="G1137" s="327"/>
      <c r="H1137" s="327"/>
    </row>
    <row r="1138" spans="2:15" ht="15" customHeight="1" outlineLevel="1" x14ac:dyDescent="0.2">
      <c r="B1138" s="111">
        <v>2020</v>
      </c>
      <c r="C1138" s="322"/>
      <c r="D1138" s="328">
        <v>227</v>
      </c>
      <c r="E1138" s="327"/>
      <c r="F1138" s="309">
        <v>366</v>
      </c>
      <c r="G1138" s="327"/>
      <c r="H1138" s="309">
        <v>4483.5609999999997</v>
      </c>
    </row>
    <row r="1139" spans="2:15" ht="15" customHeight="1" outlineLevel="1" x14ac:dyDescent="0.2">
      <c r="B1139" s="111">
        <v>2019</v>
      </c>
      <c r="C1139" s="322"/>
      <c r="D1139" s="318">
        <v>219</v>
      </c>
      <c r="E1139" s="318"/>
      <c r="F1139" s="318">
        <v>355</v>
      </c>
      <c r="G1139" s="318"/>
      <c r="H1139" s="318">
        <v>6472.0339999999997</v>
      </c>
    </row>
    <row r="1140" spans="2:15" ht="15" customHeight="1" outlineLevel="1" x14ac:dyDescent="0.2">
      <c r="B1140" s="111">
        <v>2018</v>
      </c>
      <c r="C1140" s="322"/>
      <c r="D1140" s="318">
        <v>218</v>
      </c>
      <c r="E1140" s="318"/>
      <c r="F1140" s="318">
        <v>347</v>
      </c>
      <c r="G1140" s="318"/>
      <c r="H1140" s="318">
        <v>5756.973</v>
      </c>
    </row>
    <row r="1141" spans="2:15" ht="15" customHeight="1" outlineLevel="1" x14ac:dyDescent="0.2">
      <c r="B1141" s="111">
        <v>2017</v>
      </c>
      <c r="C1141" s="322"/>
      <c r="D1141" s="318">
        <v>187</v>
      </c>
      <c r="E1141" s="318"/>
      <c r="F1141" s="318">
        <v>292</v>
      </c>
      <c r="G1141" s="318"/>
      <c r="H1141" s="318">
        <v>4132.0050000000001</v>
      </c>
    </row>
    <row r="1142" spans="2:15" ht="15" customHeight="1" outlineLevel="1" x14ac:dyDescent="0.2">
      <c r="B1142" s="111">
        <v>2016</v>
      </c>
      <c r="C1142" s="322"/>
      <c r="D1142" s="318">
        <v>177</v>
      </c>
      <c r="E1142" s="318"/>
      <c r="F1142" s="318">
        <v>287</v>
      </c>
      <c r="G1142" s="318"/>
      <c r="H1142" s="318">
        <v>4003.5439999999999</v>
      </c>
    </row>
    <row r="1143" spans="2:15" ht="15" customHeight="1" outlineLevel="1" x14ac:dyDescent="0.2">
      <c r="B1143" s="111">
        <v>2015</v>
      </c>
      <c r="C1143" s="322"/>
      <c r="D1143" s="318">
        <v>175</v>
      </c>
      <c r="E1143" s="318"/>
      <c r="F1143" s="318">
        <v>258</v>
      </c>
      <c r="G1143" s="318"/>
      <c r="H1143" s="318">
        <v>3656.7049999999999</v>
      </c>
    </row>
    <row r="1144" spans="2:15" ht="15" customHeight="1" x14ac:dyDescent="0.2">
      <c r="B1144" s="326" t="s">
        <v>210</v>
      </c>
      <c r="C1144" s="326"/>
      <c r="D1144" s="318"/>
      <c r="E1144" s="318"/>
      <c r="F1144" s="318"/>
      <c r="G1144" s="318"/>
      <c r="H1144" s="318"/>
    </row>
    <row r="1145" spans="2:15" ht="15" customHeight="1" x14ac:dyDescent="0.2">
      <c r="B1145" s="111">
        <v>2020</v>
      </c>
      <c r="C1145" s="326"/>
      <c r="D1145" s="318">
        <v>694</v>
      </c>
      <c r="E1145" s="318"/>
      <c r="F1145" s="325">
        <v>1156</v>
      </c>
      <c r="G1145" s="318"/>
      <c r="H1145" s="318">
        <v>34870.03</v>
      </c>
    </row>
    <row r="1146" spans="2:15" ht="15" customHeight="1" x14ac:dyDescent="0.2">
      <c r="B1146" s="111">
        <v>2019</v>
      </c>
      <c r="C1146" s="326"/>
      <c r="D1146" s="318">
        <v>677</v>
      </c>
      <c r="E1146" s="318"/>
      <c r="F1146" s="318">
        <v>1122</v>
      </c>
      <c r="G1146" s="318"/>
      <c r="H1146" s="318">
        <v>37540.546000000002</v>
      </c>
      <c r="I1146" s="308"/>
      <c r="K1146" s="280"/>
      <c r="L1146" s="68"/>
      <c r="M1146" s="280"/>
      <c r="N1146" s="68"/>
      <c r="O1146" s="280"/>
    </row>
    <row r="1147" spans="2:15" ht="15" customHeight="1" x14ac:dyDescent="0.2">
      <c r="B1147" s="111">
        <v>2018</v>
      </c>
      <c r="C1147" s="326"/>
      <c r="D1147" s="318">
        <v>655</v>
      </c>
      <c r="E1147" s="318"/>
      <c r="F1147" s="318">
        <v>1054</v>
      </c>
      <c r="G1147" s="318"/>
      <c r="H1147" s="318">
        <v>37709.303999999996</v>
      </c>
    </row>
    <row r="1148" spans="2:15" ht="15" customHeight="1" x14ac:dyDescent="0.2">
      <c r="B1148" s="111">
        <v>2017</v>
      </c>
      <c r="C1148" s="326"/>
      <c r="D1148" s="318">
        <v>616</v>
      </c>
      <c r="E1148" s="318"/>
      <c r="F1148" s="318">
        <v>1006</v>
      </c>
      <c r="G1148" s="318"/>
      <c r="H1148" s="318">
        <v>35632.555999999997</v>
      </c>
    </row>
    <row r="1149" spans="2:15" ht="15" customHeight="1" x14ac:dyDescent="0.2">
      <c r="B1149" s="111">
        <v>2016</v>
      </c>
      <c r="C1149" s="326"/>
      <c r="D1149" s="318">
        <v>605</v>
      </c>
      <c r="E1149" s="318"/>
      <c r="F1149" s="318">
        <v>964</v>
      </c>
      <c r="G1149" s="318"/>
      <c r="H1149" s="318">
        <v>32915.771999999997</v>
      </c>
    </row>
    <row r="1150" spans="2:15" ht="15" customHeight="1" x14ac:dyDescent="0.2">
      <c r="B1150" s="111">
        <v>2015</v>
      </c>
      <c r="C1150" s="326"/>
      <c r="D1150" s="318">
        <v>617</v>
      </c>
      <c r="E1150" s="318"/>
      <c r="F1150" s="318">
        <v>948</v>
      </c>
      <c r="G1150" s="318"/>
      <c r="H1150" s="318">
        <v>30972.833999999999</v>
      </c>
    </row>
    <row r="1151" spans="2:15" ht="15" customHeight="1" outlineLevel="1" x14ac:dyDescent="0.2">
      <c r="B1151" s="322" t="s">
        <v>17</v>
      </c>
      <c r="C1151" s="322"/>
      <c r="D1151" s="327"/>
      <c r="E1151" s="327"/>
      <c r="F1151" s="327"/>
      <c r="G1151" s="327"/>
      <c r="H1151" s="327"/>
    </row>
    <row r="1152" spans="2:15" ht="15" customHeight="1" outlineLevel="1" x14ac:dyDescent="0.2">
      <c r="B1152" s="111">
        <v>2020</v>
      </c>
      <c r="C1152" s="322"/>
      <c r="D1152" s="328">
        <v>219</v>
      </c>
      <c r="E1152" s="327"/>
      <c r="F1152" s="309" t="s">
        <v>37</v>
      </c>
      <c r="G1152" s="327"/>
      <c r="H1152" s="309" t="s">
        <v>37</v>
      </c>
    </row>
    <row r="1153" spans="2:8" ht="15" customHeight="1" outlineLevel="1" x14ac:dyDescent="0.2">
      <c r="B1153" s="111">
        <v>2019</v>
      </c>
      <c r="C1153" s="322"/>
      <c r="D1153" s="318">
        <v>213</v>
      </c>
      <c r="E1153" s="318"/>
      <c r="F1153" s="318">
        <v>220</v>
      </c>
      <c r="G1153" s="318"/>
      <c r="H1153" s="318">
        <v>2374.3690000000001</v>
      </c>
    </row>
    <row r="1154" spans="2:8" ht="15" customHeight="1" outlineLevel="1" x14ac:dyDescent="0.2">
      <c r="B1154" s="111">
        <v>2018</v>
      </c>
      <c r="C1154" s="323"/>
      <c r="D1154" s="318">
        <v>222</v>
      </c>
      <c r="E1154" s="318"/>
      <c r="F1154" s="325" t="s">
        <v>37</v>
      </c>
      <c r="G1154" s="318"/>
      <c r="H1154" s="325" t="s">
        <v>37</v>
      </c>
    </row>
    <row r="1155" spans="2:8" ht="15" customHeight="1" outlineLevel="1" x14ac:dyDescent="0.2">
      <c r="B1155" s="111">
        <v>2017</v>
      </c>
      <c r="C1155" s="323"/>
      <c r="D1155" s="318">
        <v>222</v>
      </c>
      <c r="E1155" s="318"/>
      <c r="F1155" s="318">
        <v>225</v>
      </c>
      <c r="G1155" s="318"/>
      <c r="H1155" s="318">
        <v>2023.327</v>
      </c>
    </row>
    <row r="1156" spans="2:8" ht="15" customHeight="1" outlineLevel="1" x14ac:dyDescent="0.2">
      <c r="B1156" s="111">
        <v>2016</v>
      </c>
      <c r="C1156" s="322"/>
      <c r="D1156" s="318">
        <v>227</v>
      </c>
      <c r="E1156" s="318"/>
      <c r="F1156" s="318">
        <v>230</v>
      </c>
      <c r="G1156" s="318"/>
      <c r="H1156" s="318">
        <v>1827.481</v>
      </c>
    </row>
    <row r="1157" spans="2:8" ht="15" customHeight="1" outlineLevel="1" x14ac:dyDescent="0.2">
      <c r="B1157" s="111">
        <v>2015</v>
      </c>
      <c r="C1157" s="322"/>
      <c r="D1157" s="318">
        <v>242</v>
      </c>
      <c r="E1157" s="318"/>
      <c r="F1157" s="318">
        <v>245</v>
      </c>
      <c r="G1157" s="318"/>
      <c r="H1157" s="318">
        <v>1613.807</v>
      </c>
    </row>
    <row r="1158" spans="2:8" ht="15" customHeight="1" outlineLevel="1" x14ac:dyDescent="0.2">
      <c r="B1158" s="322" t="s">
        <v>18</v>
      </c>
      <c r="C1158" s="322"/>
      <c r="D1158" s="327"/>
      <c r="E1158" s="327"/>
      <c r="F1158" s="327"/>
      <c r="G1158" s="327"/>
      <c r="H1158" s="327"/>
    </row>
    <row r="1159" spans="2:8" ht="15" customHeight="1" outlineLevel="1" x14ac:dyDescent="0.2">
      <c r="B1159" s="111">
        <v>2020</v>
      </c>
      <c r="C1159" s="322"/>
      <c r="D1159" s="328">
        <v>1</v>
      </c>
      <c r="E1159" s="327"/>
      <c r="F1159" s="309" t="s">
        <v>37</v>
      </c>
      <c r="G1159" s="327"/>
      <c r="H1159" s="309" t="s">
        <v>37</v>
      </c>
    </row>
    <row r="1160" spans="2:8" ht="15" customHeight="1" outlineLevel="1" x14ac:dyDescent="0.2">
      <c r="B1160" s="111">
        <v>2019</v>
      </c>
      <c r="C1160" s="322"/>
      <c r="D1160" s="318">
        <v>1</v>
      </c>
      <c r="E1160" s="318"/>
      <c r="F1160" s="325" t="s">
        <v>37</v>
      </c>
      <c r="G1160" s="318"/>
      <c r="H1160" s="325" t="s">
        <v>37</v>
      </c>
    </row>
    <row r="1161" spans="2:8" ht="15" customHeight="1" outlineLevel="1" x14ac:dyDescent="0.2">
      <c r="B1161" s="111">
        <v>2018</v>
      </c>
      <c r="C1161" s="322"/>
      <c r="D1161" s="318">
        <v>1</v>
      </c>
      <c r="E1161" s="318"/>
      <c r="F1161" s="325" t="s">
        <v>37</v>
      </c>
      <c r="G1161" s="318"/>
      <c r="H1161" s="325" t="s">
        <v>37</v>
      </c>
    </row>
    <row r="1162" spans="2:8" ht="15" customHeight="1" outlineLevel="1" x14ac:dyDescent="0.2">
      <c r="B1162" s="111">
        <v>2017</v>
      </c>
      <c r="C1162" s="322"/>
      <c r="D1162" s="318">
        <v>1</v>
      </c>
      <c r="E1162" s="318"/>
      <c r="F1162" s="325" t="s">
        <v>37</v>
      </c>
      <c r="G1162" s="325"/>
      <c r="H1162" s="325" t="s">
        <v>37</v>
      </c>
    </row>
    <row r="1163" spans="2:8" ht="15" customHeight="1" outlineLevel="1" x14ac:dyDescent="0.2">
      <c r="B1163" s="111">
        <v>2016</v>
      </c>
      <c r="C1163" s="322"/>
      <c r="D1163" s="318">
        <v>2</v>
      </c>
      <c r="E1163" s="318"/>
      <c r="F1163" s="325" t="s">
        <v>37</v>
      </c>
      <c r="G1163" s="325"/>
      <c r="H1163" s="325" t="s">
        <v>37</v>
      </c>
    </row>
    <row r="1164" spans="2:8" ht="15" customHeight="1" outlineLevel="1" x14ac:dyDescent="0.2">
      <c r="B1164" s="111">
        <v>2015</v>
      </c>
      <c r="C1164" s="322"/>
      <c r="D1164" s="318">
        <v>2</v>
      </c>
      <c r="E1164" s="318"/>
      <c r="F1164" s="325" t="s">
        <v>37</v>
      </c>
      <c r="G1164" s="325"/>
      <c r="H1164" s="325" t="s">
        <v>37</v>
      </c>
    </row>
    <row r="1165" spans="2:8" ht="15" customHeight="1" outlineLevel="1" x14ac:dyDescent="0.2">
      <c r="B1165" s="322" t="s">
        <v>19</v>
      </c>
      <c r="C1165" s="322"/>
      <c r="D1165" s="327"/>
      <c r="E1165" s="327"/>
      <c r="F1165" s="327"/>
      <c r="G1165" s="327"/>
      <c r="H1165" s="327"/>
    </row>
    <row r="1166" spans="2:8" ht="15" customHeight="1" outlineLevel="1" x14ac:dyDescent="0.2">
      <c r="B1166" s="111">
        <v>2020</v>
      </c>
      <c r="C1166" s="322"/>
      <c r="D1166" s="328">
        <v>25</v>
      </c>
      <c r="E1166" s="327"/>
      <c r="F1166" s="309">
        <v>62</v>
      </c>
      <c r="G1166" s="327"/>
      <c r="H1166" s="328">
        <v>1503.154</v>
      </c>
    </row>
    <row r="1167" spans="2:8" ht="15" customHeight="1" outlineLevel="1" x14ac:dyDescent="0.2">
      <c r="B1167" s="111">
        <v>2019</v>
      </c>
      <c r="C1167" s="322"/>
      <c r="D1167" s="318">
        <v>25</v>
      </c>
      <c r="E1167" s="318"/>
      <c r="F1167" s="318">
        <v>55</v>
      </c>
      <c r="G1167" s="318"/>
      <c r="H1167" s="318">
        <v>1291.1890000000001</v>
      </c>
    </row>
    <row r="1168" spans="2:8" ht="15" customHeight="1" outlineLevel="1" x14ac:dyDescent="0.2">
      <c r="B1168" s="111">
        <v>2018</v>
      </c>
      <c r="C1168" s="322"/>
      <c r="D1168" s="318">
        <v>23</v>
      </c>
      <c r="E1168" s="318"/>
      <c r="F1168" s="318">
        <v>49</v>
      </c>
      <c r="G1168" s="318"/>
      <c r="H1168" s="318">
        <v>1097.999</v>
      </c>
    </row>
    <row r="1169" spans="1:16" ht="15" customHeight="1" outlineLevel="1" x14ac:dyDescent="0.2">
      <c r="B1169" s="111">
        <v>2017</v>
      </c>
      <c r="C1169" s="322"/>
      <c r="D1169" s="318">
        <v>16</v>
      </c>
      <c r="E1169" s="318"/>
      <c r="F1169" s="318">
        <v>34</v>
      </c>
      <c r="G1169" s="318"/>
      <c r="H1169" s="318">
        <v>982.63400000000001</v>
      </c>
    </row>
    <row r="1170" spans="1:16" ht="15" customHeight="1" outlineLevel="1" x14ac:dyDescent="0.2">
      <c r="B1170" s="111">
        <v>2016</v>
      </c>
      <c r="C1170" s="322"/>
      <c r="D1170" s="318">
        <v>15</v>
      </c>
      <c r="E1170" s="318"/>
      <c r="F1170" s="318">
        <v>32</v>
      </c>
      <c r="G1170" s="318"/>
      <c r="H1170" s="318">
        <v>861.53499999999997</v>
      </c>
    </row>
    <row r="1171" spans="1:16" ht="15" customHeight="1" outlineLevel="1" x14ac:dyDescent="0.2">
      <c r="B1171" s="111">
        <v>2015</v>
      </c>
      <c r="C1171" s="322"/>
      <c r="D1171" s="318">
        <v>14</v>
      </c>
      <c r="E1171" s="318"/>
      <c r="F1171" s="318">
        <v>32</v>
      </c>
      <c r="G1171" s="318"/>
      <c r="H1171" s="318">
        <v>775.24300000000005</v>
      </c>
    </row>
    <row r="1172" spans="1:16" ht="15" customHeight="1" outlineLevel="1" x14ac:dyDescent="0.2">
      <c r="B1172" s="322" t="s">
        <v>20</v>
      </c>
      <c r="C1172" s="322"/>
      <c r="D1172" s="327"/>
      <c r="E1172" s="327"/>
      <c r="F1172" s="327"/>
      <c r="G1172" s="327"/>
      <c r="H1172" s="327"/>
    </row>
    <row r="1173" spans="1:16" ht="15" customHeight="1" outlineLevel="1" x14ac:dyDescent="0.2">
      <c r="B1173" s="111">
        <v>2020</v>
      </c>
      <c r="C1173" s="322"/>
      <c r="D1173" s="328">
        <v>0</v>
      </c>
      <c r="E1173" s="327"/>
      <c r="F1173" s="309">
        <v>0</v>
      </c>
      <c r="G1173" s="327"/>
      <c r="H1173" s="328">
        <v>0</v>
      </c>
    </row>
    <row r="1174" spans="1:16" ht="15" customHeight="1" outlineLevel="1" x14ac:dyDescent="0.2">
      <c r="B1174" s="111">
        <v>2019</v>
      </c>
      <c r="C1174" s="322"/>
      <c r="D1174" s="318">
        <v>0</v>
      </c>
      <c r="E1174" s="318"/>
      <c r="F1174" s="318">
        <v>0</v>
      </c>
      <c r="G1174" s="318"/>
      <c r="H1174" s="318">
        <v>0</v>
      </c>
    </row>
    <row r="1175" spans="1:16" ht="15" customHeight="1" outlineLevel="1" x14ac:dyDescent="0.2">
      <c r="B1175" s="111">
        <v>2018</v>
      </c>
      <c r="C1175" s="322"/>
      <c r="D1175" s="318">
        <v>0</v>
      </c>
      <c r="E1175" s="318"/>
      <c r="F1175" s="318">
        <v>0</v>
      </c>
      <c r="G1175" s="318"/>
      <c r="H1175" s="318">
        <v>0</v>
      </c>
    </row>
    <row r="1176" spans="1:16" ht="15" customHeight="1" outlineLevel="1" x14ac:dyDescent="0.2">
      <c r="B1176" s="111">
        <v>2017</v>
      </c>
      <c r="C1176" s="322"/>
      <c r="D1176" s="318">
        <v>0</v>
      </c>
      <c r="E1176" s="318"/>
      <c r="F1176" s="318">
        <v>0</v>
      </c>
      <c r="G1176" s="318"/>
      <c r="H1176" s="318">
        <v>0</v>
      </c>
    </row>
    <row r="1177" spans="1:16" ht="15" customHeight="1" outlineLevel="1" x14ac:dyDescent="0.2">
      <c r="B1177" s="111">
        <v>2016</v>
      </c>
      <c r="C1177" s="322"/>
      <c r="D1177" s="318">
        <v>0</v>
      </c>
      <c r="E1177" s="318"/>
      <c r="F1177" s="318">
        <v>0</v>
      </c>
      <c r="G1177" s="318"/>
      <c r="H1177" s="318">
        <v>0</v>
      </c>
    </row>
    <row r="1178" spans="1:16" ht="15" customHeight="1" outlineLevel="1" x14ac:dyDescent="0.2">
      <c r="B1178" s="111">
        <v>2015</v>
      </c>
      <c r="C1178" s="322"/>
      <c r="D1178" s="318">
        <v>0</v>
      </c>
      <c r="E1178" s="318"/>
      <c r="F1178" s="318">
        <v>0</v>
      </c>
      <c r="G1178" s="318"/>
      <c r="H1178" s="318">
        <v>0</v>
      </c>
    </row>
    <row r="1179" spans="1:16" ht="15" customHeight="1" outlineLevel="1" x14ac:dyDescent="0.2">
      <c r="B1179" s="322" t="s">
        <v>21</v>
      </c>
      <c r="C1179" s="322"/>
      <c r="D1179" s="327"/>
      <c r="E1179" s="327"/>
      <c r="F1179" s="327"/>
      <c r="G1179" s="327"/>
      <c r="H1179" s="327"/>
    </row>
    <row r="1180" spans="1:16" ht="15" customHeight="1" outlineLevel="1" x14ac:dyDescent="0.2">
      <c r="B1180" s="111">
        <v>2020</v>
      </c>
      <c r="C1180" s="322"/>
      <c r="D1180" s="328">
        <v>5</v>
      </c>
      <c r="E1180" s="327"/>
      <c r="F1180" s="309">
        <v>9</v>
      </c>
      <c r="G1180" s="327"/>
      <c r="H1180" s="328">
        <v>230.39</v>
      </c>
    </row>
    <row r="1181" spans="1:16" ht="15" customHeight="1" outlineLevel="1" x14ac:dyDescent="0.2">
      <c r="B1181" s="111">
        <v>2019</v>
      </c>
      <c r="C1181" s="322"/>
      <c r="D1181" s="318">
        <v>4</v>
      </c>
      <c r="E1181" s="318"/>
      <c r="F1181" s="318">
        <v>4</v>
      </c>
      <c r="G1181" s="318"/>
      <c r="H1181" s="318">
        <v>233.994</v>
      </c>
    </row>
    <row r="1182" spans="1:16" s="313" customFormat="1" ht="15" customHeight="1" outlineLevel="1" x14ac:dyDescent="0.2">
      <c r="A1182" s="61"/>
      <c r="B1182" s="111">
        <v>2018</v>
      </c>
      <c r="C1182" s="322"/>
      <c r="D1182" s="318">
        <v>3</v>
      </c>
      <c r="E1182" s="318"/>
      <c r="F1182" s="318">
        <v>3</v>
      </c>
      <c r="G1182" s="318"/>
      <c r="H1182" s="318">
        <v>217.154</v>
      </c>
      <c r="J1182" s="61"/>
      <c r="K1182" s="61"/>
      <c r="L1182" s="61"/>
      <c r="M1182" s="61"/>
      <c r="N1182" s="61"/>
      <c r="O1182" s="61"/>
      <c r="P1182" s="61"/>
    </row>
    <row r="1183" spans="1:16" s="313" customFormat="1" ht="15" customHeight="1" outlineLevel="1" x14ac:dyDescent="0.2">
      <c r="A1183" s="61"/>
      <c r="B1183" s="111">
        <v>2017</v>
      </c>
      <c r="C1183" s="322"/>
      <c r="D1183" s="318">
        <v>3</v>
      </c>
      <c r="E1183" s="318"/>
      <c r="F1183" s="318">
        <v>3</v>
      </c>
      <c r="G1183" s="318"/>
      <c r="H1183" s="318">
        <v>197.24199999999999</v>
      </c>
      <c r="J1183" s="61"/>
      <c r="K1183" s="61"/>
      <c r="L1183" s="61"/>
      <c r="M1183" s="61"/>
      <c r="N1183" s="61"/>
      <c r="O1183" s="61"/>
      <c r="P1183" s="61"/>
    </row>
    <row r="1184" spans="1:16" s="313" customFormat="1" ht="15" customHeight="1" outlineLevel="1" x14ac:dyDescent="0.2">
      <c r="A1184" s="61"/>
      <c r="B1184" s="111">
        <v>2016</v>
      </c>
      <c r="C1184" s="322"/>
      <c r="D1184" s="318">
        <v>3</v>
      </c>
      <c r="E1184" s="318"/>
      <c r="F1184" s="318">
        <v>3</v>
      </c>
      <c r="G1184" s="318"/>
      <c r="H1184" s="318">
        <v>215.65600000000001</v>
      </c>
      <c r="J1184" s="61"/>
      <c r="K1184" s="61"/>
      <c r="L1184" s="61"/>
      <c r="M1184" s="61"/>
      <c r="N1184" s="61"/>
      <c r="O1184" s="61"/>
      <c r="P1184" s="61"/>
    </row>
    <row r="1185" spans="1:16" s="313" customFormat="1" ht="15" customHeight="1" outlineLevel="1" x14ac:dyDescent="0.2">
      <c r="A1185" s="61"/>
      <c r="B1185" s="111">
        <v>2015</v>
      </c>
      <c r="C1185" s="322"/>
      <c r="D1185" s="318">
        <v>0</v>
      </c>
      <c r="E1185" s="318"/>
      <c r="F1185" s="318">
        <v>0</v>
      </c>
      <c r="G1185" s="318"/>
      <c r="H1185" s="318">
        <v>0</v>
      </c>
      <c r="J1185" s="61"/>
      <c r="K1185" s="61"/>
      <c r="L1185" s="61"/>
      <c r="M1185" s="61"/>
      <c r="N1185" s="61"/>
      <c r="O1185" s="61"/>
      <c r="P1185" s="61"/>
    </row>
    <row r="1186" spans="1:16" s="313" customFormat="1" ht="15" customHeight="1" outlineLevel="1" x14ac:dyDescent="0.2">
      <c r="A1186" s="61"/>
      <c r="B1186" s="322" t="s">
        <v>22</v>
      </c>
      <c r="C1186" s="322"/>
      <c r="D1186" s="327"/>
      <c r="E1186" s="327"/>
      <c r="F1186" s="327"/>
      <c r="G1186" s="327"/>
      <c r="H1186" s="327"/>
      <c r="J1186" s="61"/>
      <c r="K1186" s="61"/>
      <c r="L1186" s="61"/>
      <c r="M1186" s="61"/>
      <c r="N1186" s="61"/>
      <c r="O1186" s="61"/>
      <c r="P1186" s="61"/>
    </row>
    <row r="1187" spans="1:16" s="313" customFormat="1" ht="15" customHeight="1" outlineLevel="1" x14ac:dyDescent="0.2">
      <c r="A1187" s="61"/>
      <c r="B1187" s="111">
        <v>2020</v>
      </c>
      <c r="C1187" s="322"/>
      <c r="D1187" s="328">
        <v>36</v>
      </c>
      <c r="E1187" s="327"/>
      <c r="F1187" s="309">
        <v>129</v>
      </c>
      <c r="G1187" s="327"/>
      <c r="H1187" s="328">
        <v>4850.9709999999995</v>
      </c>
      <c r="J1187" s="61"/>
      <c r="K1187" s="61"/>
      <c r="L1187" s="61"/>
      <c r="M1187" s="61"/>
      <c r="N1187" s="61"/>
      <c r="O1187" s="61"/>
      <c r="P1187" s="61"/>
    </row>
    <row r="1188" spans="1:16" s="313" customFormat="1" ht="15" customHeight="1" outlineLevel="1" x14ac:dyDescent="0.2">
      <c r="A1188" s="61"/>
      <c r="B1188" s="111">
        <v>2019</v>
      </c>
      <c r="C1188" s="322"/>
      <c r="D1188" s="318">
        <v>32</v>
      </c>
      <c r="E1188" s="318"/>
      <c r="F1188" s="318">
        <v>114</v>
      </c>
      <c r="G1188" s="318"/>
      <c r="H1188" s="318">
        <v>4420.9309999999996</v>
      </c>
      <c r="J1188" s="61"/>
      <c r="K1188" s="61"/>
      <c r="L1188" s="61"/>
      <c r="M1188" s="61"/>
      <c r="N1188" s="61"/>
      <c r="O1188" s="61"/>
      <c r="P1188" s="61"/>
    </row>
    <row r="1189" spans="1:16" s="313" customFormat="1" ht="15" customHeight="1" outlineLevel="1" x14ac:dyDescent="0.2">
      <c r="A1189" s="61"/>
      <c r="B1189" s="111">
        <v>2018</v>
      </c>
      <c r="C1189" s="322"/>
      <c r="D1189" s="318">
        <v>31</v>
      </c>
      <c r="E1189" s="318"/>
      <c r="F1189" s="318">
        <v>89</v>
      </c>
      <c r="G1189" s="318"/>
      <c r="H1189" s="318">
        <v>3256.46</v>
      </c>
      <c r="J1189" s="61"/>
      <c r="K1189" s="61"/>
      <c r="L1189" s="61"/>
      <c r="M1189" s="61"/>
      <c r="N1189" s="61"/>
      <c r="O1189" s="61"/>
      <c r="P1189" s="61"/>
    </row>
    <row r="1190" spans="1:16" s="313" customFormat="1" ht="15" customHeight="1" outlineLevel="1" x14ac:dyDescent="0.2">
      <c r="A1190" s="61"/>
      <c r="B1190" s="111">
        <v>2017</v>
      </c>
      <c r="C1190" s="322"/>
      <c r="D1190" s="318">
        <v>28</v>
      </c>
      <c r="E1190" s="318"/>
      <c r="F1190" s="318">
        <v>82</v>
      </c>
      <c r="G1190" s="318"/>
      <c r="H1190" s="318">
        <v>2754.05</v>
      </c>
      <c r="J1190" s="61"/>
      <c r="K1190" s="61"/>
      <c r="L1190" s="61"/>
      <c r="M1190" s="61"/>
      <c r="N1190" s="61"/>
      <c r="O1190" s="61"/>
      <c r="P1190" s="61"/>
    </row>
    <row r="1191" spans="1:16" s="313" customFormat="1" ht="15" customHeight="1" outlineLevel="1" x14ac:dyDescent="0.2">
      <c r="A1191" s="61"/>
      <c r="B1191" s="111">
        <v>2016</v>
      </c>
      <c r="C1191" s="322"/>
      <c r="D1191" s="318">
        <v>28</v>
      </c>
      <c r="E1191" s="318"/>
      <c r="F1191" s="318">
        <v>77</v>
      </c>
      <c r="G1191" s="318"/>
      <c r="H1191" s="318">
        <v>2443.308</v>
      </c>
      <c r="J1191" s="61"/>
      <c r="K1191" s="61"/>
      <c r="L1191" s="61"/>
      <c r="M1191" s="61"/>
      <c r="N1191" s="61"/>
      <c r="O1191" s="61"/>
      <c r="P1191" s="61"/>
    </row>
    <row r="1192" spans="1:16" s="313" customFormat="1" ht="15" customHeight="1" outlineLevel="1" x14ac:dyDescent="0.2">
      <c r="A1192" s="61"/>
      <c r="B1192" s="111">
        <v>2015</v>
      </c>
      <c r="C1192" s="322"/>
      <c r="D1192" s="318">
        <v>25</v>
      </c>
      <c r="E1192" s="318"/>
      <c r="F1192" s="318">
        <v>61</v>
      </c>
      <c r="G1192" s="318"/>
      <c r="H1192" s="318">
        <v>1633.8689999999999</v>
      </c>
      <c r="J1192" s="61"/>
      <c r="K1192" s="61"/>
      <c r="L1192" s="61"/>
      <c r="M1192" s="61"/>
      <c r="N1192" s="61"/>
      <c r="O1192" s="61"/>
      <c r="P1192" s="61"/>
    </row>
    <row r="1193" spans="1:16" ht="15" customHeight="1" outlineLevel="1" x14ac:dyDescent="0.2">
      <c r="B1193" s="322" t="s">
        <v>23</v>
      </c>
      <c r="C1193" s="322"/>
      <c r="D1193" s="327"/>
      <c r="E1193" s="327"/>
      <c r="F1193" s="327"/>
      <c r="G1193" s="327"/>
      <c r="H1193" s="327"/>
    </row>
    <row r="1194" spans="1:16" ht="15" customHeight="1" outlineLevel="1" x14ac:dyDescent="0.2">
      <c r="B1194" s="111">
        <v>2020</v>
      </c>
      <c r="C1194" s="322"/>
      <c r="D1194" s="328">
        <v>86</v>
      </c>
      <c r="E1194" s="327"/>
      <c r="F1194" s="309">
        <v>184</v>
      </c>
      <c r="G1194" s="327"/>
      <c r="H1194" s="328">
        <v>19377.498</v>
      </c>
    </row>
    <row r="1195" spans="1:16" ht="15" customHeight="1" outlineLevel="1" x14ac:dyDescent="0.2">
      <c r="B1195" s="111">
        <v>2019</v>
      </c>
      <c r="C1195" s="322"/>
      <c r="D1195" s="318">
        <v>88</v>
      </c>
      <c r="E1195" s="318"/>
      <c r="F1195" s="318">
        <v>186</v>
      </c>
      <c r="G1195" s="318"/>
      <c r="H1195" s="318">
        <v>16990.366000000002</v>
      </c>
    </row>
    <row r="1196" spans="1:16" ht="15" customHeight="1" outlineLevel="1" x14ac:dyDescent="0.2">
      <c r="B1196" s="111">
        <v>2018</v>
      </c>
      <c r="C1196" s="322"/>
      <c r="D1196" s="318">
        <v>86</v>
      </c>
      <c r="E1196" s="318"/>
      <c r="F1196" s="318">
        <v>188</v>
      </c>
      <c r="G1196" s="318"/>
      <c r="H1196" s="318">
        <v>19604.258000000002</v>
      </c>
    </row>
    <row r="1197" spans="1:16" ht="15" customHeight="1" outlineLevel="1" x14ac:dyDescent="0.2">
      <c r="B1197" s="111">
        <v>2017</v>
      </c>
      <c r="C1197" s="322"/>
      <c r="D1197" s="318">
        <v>75</v>
      </c>
      <c r="E1197" s="318"/>
      <c r="F1197" s="318">
        <v>185</v>
      </c>
      <c r="G1197" s="318"/>
      <c r="H1197" s="318">
        <v>19391.919000000002</v>
      </c>
    </row>
    <row r="1198" spans="1:16" ht="15" customHeight="1" outlineLevel="1" x14ac:dyDescent="0.2">
      <c r="B1198" s="111">
        <v>2016</v>
      </c>
      <c r="C1198" s="322"/>
      <c r="D1198" s="318">
        <v>81</v>
      </c>
      <c r="E1198" s="318"/>
      <c r="F1198" s="318">
        <v>187</v>
      </c>
      <c r="G1198" s="318"/>
      <c r="H1198" s="318">
        <v>18779.362000000001</v>
      </c>
    </row>
    <row r="1199" spans="1:16" ht="15" customHeight="1" outlineLevel="1" x14ac:dyDescent="0.2">
      <c r="B1199" s="111">
        <v>2015</v>
      </c>
      <c r="C1199" s="322"/>
      <c r="D1199" s="318">
        <v>88</v>
      </c>
      <c r="E1199" s="318"/>
      <c r="F1199" s="318">
        <v>187</v>
      </c>
      <c r="G1199" s="318"/>
      <c r="H1199" s="318">
        <v>18916.484</v>
      </c>
    </row>
    <row r="1200" spans="1:16" ht="15" customHeight="1" outlineLevel="1" x14ac:dyDescent="0.2">
      <c r="B1200" s="322" t="s">
        <v>24</v>
      </c>
      <c r="C1200" s="322"/>
      <c r="D1200" s="327"/>
      <c r="E1200" s="327"/>
      <c r="F1200" s="327"/>
      <c r="G1200" s="327"/>
      <c r="H1200" s="327"/>
    </row>
    <row r="1201" spans="2:8" ht="15" customHeight="1" outlineLevel="1" x14ac:dyDescent="0.2">
      <c r="B1201" s="111">
        <v>2020</v>
      </c>
      <c r="C1201" s="322"/>
      <c r="D1201" s="328">
        <v>18</v>
      </c>
      <c r="E1201" s="327"/>
      <c r="F1201" s="309">
        <v>23</v>
      </c>
      <c r="G1201" s="327"/>
      <c r="H1201" s="328">
        <v>299.02999999999997</v>
      </c>
    </row>
    <row r="1202" spans="2:8" ht="15" customHeight="1" outlineLevel="1" x14ac:dyDescent="0.2">
      <c r="B1202" s="111">
        <v>2019</v>
      </c>
      <c r="C1202" s="322"/>
      <c r="D1202" s="318">
        <v>15</v>
      </c>
      <c r="E1202" s="318"/>
      <c r="F1202" s="318">
        <v>19</v>
      </c>
      <c r="G1202" s="318"/>
      <c r="H1202" s="318">
        <v>452.14800000000002</v>
      </c>
    </row>
    <row r="1203" spans="2:8" ht="15" customHeight="1" outlineLevel="1" x14ac:dyDescent="0.2">
      <c r="B1203" s="111">
        <v>2018</v>
      </c>
      <c r="C1203" s="322"/>
      <c r="D1203" s="318">
        <v>17</v>
      </c>
      <c r="E1203" s="318"/>
      <c r="F1203" s="318">
        <v>21</v>
      </c>
      <c r="G1203" s="318"/>
      <c r="H1203" s="318">
        <v>630.74</v>
      </c>
    </row>
    <row r="1204" spans="2:8" ht="15" customHeight="1" outlineLevel="1" x14ac:dyDescent="0.2">
      <c r="B1204" s="111">
        <v>2017</v>
      </c>
      <c r="C1204" s="322"/>
      <c r="D1204" s="318">
        <v>16</v>
      </c>
      <c r="E1204" s="318"/>
      <c r="F1204" s="318">
        <v>23</v>
      </c>
      <c r="G1204" s="318"/>
      <c r="H1204" s="318">
        <v>481.34800000000001</v>
      </c>
    </row>
    <row r="1205" spans="2:8" ht="15" customHeight="1" outlineLevel="1" x14ac:dyDescent="0.2">
      <c r="B1205" s="111">
        <v>2016</v>
      </c>
      <c r="C1205" s="322"/>
      <c r="D1205" s="318">
        <v>15</v>
      </c>
      <c r="E1205" s="318"/>
      <c r="F1205" s="318">
        <v>22</v>
      </c>
      <c r="G1205" s="318"/>
      <c r="H1205" s="318">
        <v>485.30900000000003</v>
      </c>
    </row>
    <row r="1206" spans="2:8" ht="15" customHeight="1" outlineLevel="1" x14ac:dyDescent="0.2">
      <c r="B1206" s="111">
        <v>2015</v>
      </c>
      <c r="C1206" s="322"/>
      <c r="D1206" s="318">
        <v>15</v>
      </c>
      <c r="E1206" s="318"/>
      <c r="F1206" s="318">
        <v>20</v>
      </c>
      <c r="G1206" s="318"/>
      <c r="H1206" s="318">
        <v>422.54199999999997</v>
      </c>
    </row>
    <row r="1207" spans="2:8" ht="15" customHeight="1" outlineLevel="1" x14ac:dyDescent="0.2">
      <c r="B1207" s="322" t="s">
        <v>25</v>
      </c>
      <c r="C1207" s="322"/>
      <c r="D1207" s="327"/>
      <c r="E1207" s="327"/>
      <c r="F1207" s="327"/>
      <c r="G1207" s="327"/>
      <c r="H1207" s="327"/>
    </row>
    <row r="1208" spans="2:8" ht="15" customHeight="1" outlineLevel="1" x14ac:dyDescent="0.2">
      <c r="B1208" s="111">
        <v>2020</v>
      </c>
      <c r="C1208" s="322"/>
      <c r="D1208" s="328">
        <v>119</v>
      </c>
      <c r="E1208" s="327"/>
      <c r="F1208" s="309">
        <v>313</v>
      </c>
      <c r="G1208" s="327"/>
      <c r="H1208" s="328">
        <v>4483.067</v>
      </c>
    </row>
    <row r="1209" spans="2:8" ht="15" customHeight="1" outlineLevel="1" x14ac:dyDescent="0.2">
      <c r="B1209" s="111">
        <v>2019</v>
      </c>
      <c r="C1209" s="322"/>
      <c r="D1209" s="318">
        <v>119</v>
      </c>
      <c r="E1209" s="318"/>
      <c r="F1209" s="318">
        <v>320</v>
      </c>
      <c r="G1209" s="318"/>
      <c r="H1209" s="318">
        <v>9271.5360000000001</v>
      </c>
    </row>
    <row r="1210" spans="2:8" ht="15" customHeight="1" outlineLevel="1" x14ac:dyDescent="0.2">
      <c r="B1210" s="111">
        <v>2018</v>
      </c>
      <c r="C1210" s="322"/>
      <c r="D1210" s="318">
        <v>115</v>
      </c>
      <c r="E1210" s="318"/>
      <c r="F1210" s="318">
        <v>304</v>
      </c>
      <c r="G1210" s="318"/>
      <c r="H1210" s="318">
        <v>8448.42</v>
      </c>
    </row>
    <row r="1211" spans="2:8" ht="15" customHeight="1" outlineLevel="1" x14ac:dyDescent="0.2">
      <c r="B1211" s="111">
        <v>2017</v>
      </c>
      <c r="C1211" s="322"/>
      <c r="D1211" s="318">
        <v>112</v>
      </c>
      <c r="E1211" s="318"/>
      <c r="F1211" s="318">
        <v>294</v>
      </c>
      <c r="G1211" s="318"/>
      <c r="H1211" s="318">
        <v>7852.9269999999997</v>
      </c>
    </row>
    <row r="1212" spans="2:8" ht="15" customHeight="1" outlineLevel="1" x14ac:dyDescent="0.2">
      <c r="B1212" s="111">
        <v>2016</v>
      </c>
      <c r="C1212" s="322"/>
      <c r="D1212" s="318">
        <v>96</v>
      </c>
      <c r="E1212" s="318"/>
      <c r="F1212" s="318">
        <v>255</v>
      </c>
      <c r="G1212" s="318"/>
      <c r="H1212" s="318">
        <v>6679.0659999999998</v>
      </c>
    </row>
    <row r="1213" spans="2:8" ht="15" customHeight="1" outlineLevel="1" x14ac:dyDescent="0.2">
      <c r="B1213" s="111">
        <v>2015</v>
      </c>
      <c r="C1213" s="322"/>
      <c r="D1213" s="318">
        <v>92</v>
      </c>
      <c r="E1213" s="318"/>
      <c r="F1213" s="318">
        <v>246</v>
      </c>
      <c r="G1213" s="318"/>
      <c r="H1213" s="318">
        <v>6021.0280000000002</v>
      </c>
    </row>
    <row r="1214" spans="2:8" ht="15" customHeight="1" outlineLevel="1" x14ac:dyDescent="0.2">
      <c r="B1214" s="322" t="s">
        <v>26</v>
      </c>
      <c r="C1214" s="322"/>
      <c r="D1214" s="327"/>
      <c r="E1214" s="327"/>
      <c r="F1214" s="327"/>
      <c r="G1214" s="327"/>
      <c r="H1214" s="327"/>
    </row>
    <row r="1215" spans="2:8" ht="15" customHeight="1" outlineLevel="1" x14ac:dyDescent="0.2">
      <c r="B1215" s="111">
        <v>2020</v>
      </c>
      <c r="C1215" s="322"/>
      <c r="D1215" s="328">
        <v>0</v>
      </c>
      <c r="E1215" s="327"/>
      <c r="F1215" s="309">
        <v>0</v>
      </c>
      <c r="G1215" s="327"/>
      <c r="H1215" s="328">
        <v>0</v>
      </c>
    </row>
    <row r="1216" spans="2:8" ht="15" customHeight="1" outlineLevel="1" x14ac:dyDescent="0.2">
      <c r="B1216" s="111">
        <v>2019</v>
      </c>
      <c r="C1216" s="322"/>
      <c r="D1216" s="318">
        <v>1</v>
      </c>
      <c r="E1216" s="318"/>
      <c r="F1216" s="325" t="s">
        <v>37</v>
      </c>
      <c r="G1216" s="318"/>
      <c r="H1216" s="325" t="s">
        <v>37</v>
      </c>
    </row>
    <row r="1217" spans="1:16" ht="15" customHeight="1" outlineLevel="1" x14ac:dyDescent="0.2">
      <c r="B1217" s="111">
        <v>2018</v>
      </c>
      <c r="C1217" s="322"/>
      <c r="D1217" s="318">
        <v>1</v>
      </c>
      <c r="E1217" s="318"/>
      <c r="F1217" s="325" t="s">
        <v>37</v>
      </c>
      <c r="G1217" s="318"/>
      <c r="H1217" s="325" t="s">
        <v>37</v>
      </c>
    </row>
    <row r="1218" spans="1:16" ht="15" customHeight="1" outlineLevel="1" x14ac:dyDescent="0.2">
      <c r="B1218" s="111">
        <v>2017</v>
      </c>
      <c r="C1218" s="322"/>
      <c r="D1218" s="318">
        <v>2</v>
      </c>
      <c r="E1218" s="318"/>
      <c r="F1218" s="325" t="s">
        <v>37</v>
      </c>
      <c r="G1218" s="325"/>
      <c r="H1218" s="325" t="s">
        <v>37</v>
      </c>
    </row>
    <row r="1219" spans="1:16" ht="15" customHeight="1" outlineLevel="1" x14ac:dyDescent="0.2">
      <c r="B1219" s="111">
        <v>2016</v>
      </c>
      <c r="C1219" s="322"/>
      <c r="D1219" s="318">
        <v>2</v>
      </c>
      <c r="E1219" s="318"/>
      <c r="F1219" s="325" t="s">
        <v>37</v>
      </c>
      <c r="G1219" s="325"/>
      <c r="H1219" s="325" t="s">
        <v>37</v>
      </c>
    </row>
    <row r="1220" spans="1:16" ht="15" customHeight="1" outlineLevel="1" x14ac:dyDescent="0.2">
      <c r="B1220" s="111">
        <v>2015</v>
      </c>
      <c r="C1220" s="322"/>
      <c r="D1220" s="318">
        <v>2</v>
      </c>
      <c r="E1220" s="318"/>
      <c r="F1220" s="325" t="s">
        <v>37</v>
      </c>
      <c r="G1220" s="325"/>
      <c r="H1220" s="325" t="s">
        <v>37</v>
      </c>
    </row>
    <row r="1221" spans="1:16" s="313" customFormat="1" ht="15" customHeight="1" outlineLevel="1" x14ac:dyDescent="0.2">
      <c r="A1221" s="61"/>
      <c r="B1221" s="322" t="s">
        <v>27</v>
      </c>
      <c r="C1221" s="322"/>
      <c r="D1221" s="327"/>
      <c r="E1221" s="327"/>
      <c r="F1221" s="327"/>
      <c r="G1221" s="327"/>
      <c r="H1221" s="327"/>
      <c r="J1221" s="61"/>
      <c r="K1221" s="61"/>
      <c r="L1221" s="61"/>
      <c r="M1221" s="61"/>
      <c r="N1221" s="61"/>
      <c r="O1221" s="61"/>
      <c r="P1221" s="61"/>
    </row>
    <row r="1222" spans="1:16" s="313" customFormat="1" ht="15" customHeight="1" outlineLevel="1" x14ac:dyDescent="0.2">
      <c r="A1222" s="61"/>
      <c r="B1222" s="111">
        <v>2020</v>
      </c>
      <c r="C1222" s="322"/>
      <c r="D1222" s="328">
        <v>3</v>
      </c>
      <c r="E1222" s="327"/>
      <c r="F1222" s="309">
        <v>3</v>
      </c>
      <c r="G1222" s="327"/>
      <c r="H1222" s="328">
        <v>47.91</v>
      </c>
      <c r="J1222" s="61"/>
      <c r="K1222" s="61"/>
      <c r="L1222" s="61"/>
      <c r="M1222" s="61"/>
      <c r="N1222" s="61"/>
      <c r="O1222" s="61"/>
      <c r="P1222" s="61"/>
    </row>
    <row r="1223" spans="1:16" s="313" customFormat="1" ht="15" customHeight="1" outlineLevel="1" x14ac:dyDescent="0.2">
      <c r="A1223" s="61"/>
      <c r="B1223" s="111">
        <v>2019</v>
      </c>
      <c r="C1223" s="322"/>
      <c r="D1223" s="318">
        <v>5</v>
      </c>
      <c r="E1223" s="318"/>
      <c r="F1223" s="318">
        <v>5</v>
      </c>
      <c r="G1223" s="318"/>
      <c r="H1223" s="318">
        <v>119.14700000000001</v>
      </c>
      <c r="J1223" s="61"/>
      <c r="K1223" s="61"/>
      <c r="L1223" s="61"/>
      <c r="M1223" s="61"/>
      <c r="N1223" s="61"/>
      <c r="O1223" s="61"/>
      <c r="P1223" s="61"/>
    </row>
    <row r="1224" spans="1:16" s="313" customFormat="1" ht="15" customHeight="1" outlineLevel="1" x14ac:dyDescent="0.2">
      <c r="A1224" s="61"/>
      <c r="B1224" s="111">
        <v>2018</v>
      </c>
      <c r="C1224" s="322"/>
      <c r="D1224" s="318">
        <v>3</v>
      </c>
      <c r="E1224" s="318"/>
      <c r="F1224" s="318">
        <v>3</v>
      </c>
      <c r="G1224" s="318"/>
      <c r="H1224" s="318">
        <v>79.188999999999993</v>
      </c>
      <c r="J1224" s="61"/>
      <c r="K1224" s="61"/>
      <c r="L1224" s="61"/>
      <c r="M1224" s="61"/>
      <c r="N1224" s="61"/>
      <c r="O1224" s="61"/>
      <c r="P1224" s="61"/>
    </row>
    <row r="1225" spans="1:16" s="313" customFormat="1" ht="15" customHeight="1" outlineLevel="1" x14ac:dyDescent="0.2">
      <c r="A1225" s="61"/>
      <c r="B1225" s="111">
        <v>2017</v>
      </c>
      <c r="C1225" s="322"/>
      <c r="D1225" s="318">
        <v>1</v>
      </c>
      <c r="E1225" s="318"/>
      <c r="F1225" s="325" t="s">
        <v>37</v>
      </c>
      <c r="G1225" s="325"/>
      <c r="H1225" s="325" t="s">
        <v>37</v>
      </c>
      <c r="J1225" s="61"/>
      <c r="K1225" s="61"/>
      <c r="L1225" s="61"/>
      <c r="M1225" s="61"/>
      <c r="N1225" s="61"/>
      <c r="O1225" s="61"/>
      <c r="P1225" s="61"/>
    </row>
    <row r="1226" spans="1:16" s="313" customFormat="1" ht="15" customHeight="1" outlineLevel="1" x14ac:dyDescent="0.2">
      <c r="A1226" s="61"/>
      <c r="B1226" s="111">
        <v>2016</v>
      </c>
      <c r="C1226" s="322"/>
      <c r="D1226" s="318">
        <v>1</v>
      </c>
      <c r="E1226" s="318"/>
      <c r="F1226" s="325" t="s">
        <v>37</v>
      </c>
      <c r="G1226" s="325"/>
      <c r="H1226" s="325" t="s">
        <v>37</v>
      </c>
      <c r="J1226" s="61"/>
      <c r="K1226" s="61"/>
      <c r="L1226" s="61"/>
      <c r="M1226" s="61"/>
      <c r="N1226" s="61"/>
      <c r="O1226" s="61"/>
      <c r="P1226" s="61"/>
    </row>
    <row r="1227" spans="1:16" s="313" customFormat="1" ht="15" customHeight="1" outlineLevel="1" x14ac:dyDescent="0.2">
      <c r="A1227" s="61"/>
      <c r="B1227" s="111">
        <v>2015</v>
      </c>
      <c r="C1227" s="322"/>
      <c r="D1227" s="318">
        <v>3</v>
      </c>
      <c r="E1227" s="318"/>
      <c r="F1227" s="318">
        <v>3</v>
      </c>
      <c r="G1227" s="318"/>
      <c r="H1227" s="318">
        <v>23.837</v>
      </c>
      <c r="J1227" s="61"/>
      <c r="K1227" s="61"/>
      <c r="L1227" s="61"/>
      <c r="M1227" s="61"/>
      <c r="N1227" s="61"/>
      <c r="O1227" s="61"/>
      <c r="P1227" s="61"/>
    </row>
    <row r="1228" spans="1:16" ht="15" customHeight="1" outlineLevel="1" x14ac:dyDescent="0.2">
      <c r="B1228" s="322" t="s">
        <v>28</v>
      </c>
      <c r="C1228" s="322"/>
      <c r="D1228" s="327"/>
      <c r="E1228" s="327"/>
      <c r="F1228" s="327"/>
      <c r="G1228" s="327"/>
      <c r="H1228" s="327"/>
    </row>
    <row r="1229" spans="1:16" ht="15" customHeight="1" outlineLevel="1" x14ac:dyDescent="0.2">
      <c r="B1229" s="111">
        <v>2020</v>
      </c>
      <c r="C1229" s="322"/>
      <c r="D1229" s="328">
        <v>27</v>
      </c>
      <c r="E1229" s="327"/>
      <c r="F1229" s="309">
        <v>31</v>
      </c>
      <c r="G1229" s="327"/>
      <c r="H1229" s="328">
        <v>521.54399999999998</v>
      </c>
    </row>
    <row r="1230" spans="1:16" ht="15" customHeight="1" outlineLevel="1" x14ac:dyDescent="0.2">
      <c r="B1230" s="111">
        <v>2019</v>
      </c>
      <c r="C1230" s="322"/>
      <c r="D1230" s="318">
        <v>27</v>
      </c>
      <c r="E1230" s="318"/>
      <c r="F1230" s="318">
        <v>34</v>
      </c>
      <c r="G1230" s="318"/>
      <c r="H1230" s="318">
        <v>636.99</v>
      </c>
    </row>
    <row r="1231" spans="1:16" ht="15" customHeight="1" outlineLevel="1" x14ac:dyDescent="0.2">
      <c r="B1231" s="111">
        <v>2018</v>
      </c>
      <c r="C1231" s="322"/>
      <c r="D1231" s="318">
        <v>24</v>
      </c>
      <c r="E1231" s="318"/>
      <c r="F1231" s="318">
        <v>29</v>
      </c>
      <c r="G1231" s="318"/>
      <c r="H1231" s="318">
        <v>486.49700000000001</v>
      </c>
    </row>
    <row r="1232" spans="1:16" ht="15" customHeight="1" outlineLevel="1" x14ac:dyDescent="0.2">
      <c r="B1232" s="111">
        <v>2017</v>
      </c>
      <c r="C1232" s="322"/>
      <c r="D1232" s="318">
        <v>20</v>
      </c>
      <c r="E1232" s="318"/>
      <c r="F1232" s="318">
        <v>24</v>
      </c>
      <c r="G1232" s="318"/>
      <c r="H1232" s="318">
        <v>354.67500000000001</v>
      </c>
    </row>
    <row r="1233" spans="2:8" ht="15" customHeight="1" outlineLevel="1" x14ac:dyDescent="0.2">
      <c r="B1233" s="111">
        <v>2016</v>
      </c>
      <c r="C1233" s="322"/>
      <c r="D1233" s="318">
        <v>18</v>
      </c>
      <c r="E1233" s="318"/>
      <c r="F1233" s="318">
        <v>23</v>
      </c>
      <c r="G1233" s="318"/>
      <c r="H1233" s="318">
        <v>243.53299999999999</v>
      </c>
    </row>
    <row r="1234" spans="2:8" ht="15" customHeight="1" outlineLevel="1" x14ac:dyDescent="0.2">
      <c r="B1234" s="111">
        <v>2015</v>
      </c>
      <c r="C1234" s="322"/>
      <c r="D1234" s="318">
        <v>18</v>
      </c>
      <c r="E1234" s="318"/>
      <c r="F1234" s="318">
        <v>20</v>
      </c>
      <c r="G1234" s="318"/>
      <c r="H1234" s="318">
        <v>230.351</v>
      </c>
    </row>
    <row r="1235" spans="2:8" ht="15" customHeight="1" outlineLevel="1" x14ac:dyDescent="0.2">
      <c r="B1235" s="322" t="s">
        <v>29</v>
      </c>
      <c r="C1235" s="322"/>
      <c r="D1235" s="327"/>
      <c r="E1235" s="327"/>
      <c r="F1235" s="327"/>
      <c r="G1235" s="327"/>
      <c r="H1235" s="327"/>
    </row>
    <row r="1236" spans="2:8" ht="15" customHeight="1" outlineLevel="1" x14ac:dyDescent="0.2">
      <c r="B1236" s="111">
        <v>2020</v>
      </c>
      <c r="C1236" s="322"/>
      <c r="D1236" s="328">
        <v>81</v>
      </c>
      <c r="E1236" s="327"/>
      <c r="F1236" s="309">
        <v>84</v>
      </c>
      <c r="G1236" s="327"/>
      <c r="H1236" s="328">
        <v>447.20499999999998</v>
      </c>
    </row>
    <row r="1237" spans="2:8" ht="15" customHeight="1" outlineLevel="1" x14ac:dyDescent="0.2">
      <c r="B1237" s="111">
        <v>2019</v>
      </c>
      <c r="C1237" s="322"/>
      <c r="D1237" s="318">
        <v>81</v>
      </c>
      <c r="E1237" s="318"/>
      <c r="F1237" s="325" t="s">
        <v>37</v>
      </c>
      <c r="G1237" s="318"/>
      <c r="H1237" s="325" t="s">
        <v>37</v>
      </c>
    </row>
    <row r="1238" spans="2:8" ht="15" customHeight="1" outlineLevel="1" x14ac:dyDescent="0.2">
      <c r="B1238" s="111">
        <v>2018</v>
      </c>
      <c r="C1238" s="322"/>
      <c r="D1238" s="318">
        <v>70</v>
      </c>
      <c r="E1238" s="318"/>
      <c r="F1238" s="318">
        <v>70</v>
      </c>
      <c r="G1238" s="318"/>
      <c r="H1238" s="318">
        <v>413.80500000000001</v>
      </c>
    </row>
    <row r="1239" spans="2:8" ht="15" customHeight="1" outlineLevel="1" x14ac:dyDescent="0.2">
      <c r="B1239" s="111">
        <v>2017</v>
      </c>
      <c r="C1239" s="322"/>
      <c r="D1239" s="318">
        <v>62</v>
      </c>
      <c r="E1239" s="318"/>
      <c r="F1239" s="318">
        <v>62</v>
      </c>
      <c r="G1239" s="318"/>
      <c r="H1239" s="318">
        <v>333.44600000000003</v>
      </c>
    </row>
    <row r="1240" spans="2:8" ht="15" customHeight="1" outlineLevel="1" x14ac:dyDescent="0.2">
      <c r="B1240" s="111">
        <v>2016</v>
      </c>
      <c r="C1240" s="322"/>
      <c r="D1240" s="318">
        <v>61</v>
      </c>
      <c r="E1240" s="318"/>
      <c r="F1240" s="318">
        <v>61</v>
      </c>
      <c r="G1240" s="318"/>
      <c r="H1240" s="318">
        <v>292.97000000000003</v>
      </c>
    </row>
    <row r="1241" spans="2:8" ht="15" customHeight="1" outlineLevel="1" x14ac:dyDescent="0.2">
      <c r="B1241" s="111">
        <v>2015</v>
      </c>
      <c r="C1241" s="322"/>
      <c r="D1241" s="318">
        <v>62</v>
      </c>
      <c r="E1241" s="318"/>
      <c r="F1241" s="318">
        <v>63</v>
      </c>
      <c r="G1241" s="318"/>
      <c r="H1241" s="318">
        <v>303.22899999999998</v>
      </c>
    </row>
    <row r="1242" spans="2:8" ht="15" customHeight="1" outlineLevel="1" x14ac:dyDescent="0.2">
      <c r="B1242" s="322" t="s">
        <v>30</v>
      </c>
      <c r="C1242" s="322"/>
      <c r="D1242" s="327"/>
      <c r="E1242" s="327"/>
      <c r="F1242" s="327"/>
      <c r="G1242" s="327"/>
      <c r="H1242" s="327"/>
    </row>
    <row r="1243" spans="2:8" ht="15" customHeight="1" outlineLevel="1" x14ac:dyDescent="0.2">
      <c r="B1243" s="111">
        <v>2020</v>
      </c>
      <c r="C1243" s="322"/>
      <c r="D1243" s="328">
        <v>9</v>
      </c>
      <c r="E1243" s="327"/>
      <c r="F1243" s="309">
        <v>9</v>
      </c>
      <c r="G1243" s="327"/>
      <c r="H1243" s="328">
        <v>38.265000000000001</v>
      </c>
    </row>
    <row r="1244" spans="2:8" ht="15" customHeight="1" outlineLevel="1" x14ac:dyDescent="0.2">
      <c r="B1244" s="111">
        <v>2019</v>
      </c>
      <c r="C1244" s="322"/>
      <c r="D1244" s="318">
        <v>11</v>
      </c>
      <c r="E1244" s="318"/>
      <c r="F1244" s="318">
        <v>11</v>
      </c>
      <c r="G1244" s="318"/>
      <c r="H1244" s="318">
        <v>82.239000000000004</v>
      </c>
    </row>
    <row r="1245" spans="2:8" ht="15" customHeight="1" outlineLevel="1" x14ac:dyDescent="0.2">
      <c r="B1245" s="111">
        <v>2018</v>
      </c>
      <c r="C1245" s="322"/>
      <c r="D1245" s="318">
        <v>11</v>
      </c>
      <c r="E1245" s="318"/>
      <c r="F1245" s="318">
        <v>11</v>
      </c>
      <c r="G1245" s="318"/>
      <c r="H1245" s="318">
        <v>59.427</v>
      </c>
    </row>
    <row r="1246" spans="2:8" ht="15" customHeight="1" outlineLevel="1" x14ac:dyDescent="0.2">
      <c r="B1246" s="111">
        <v>2017</v>
      </c>
      <c r="C1246" s="322"/>
      <c r="D1246" s="318">
        <v>11</v>
      </c>
      <c r="E1246" s="318"/>
      <c r="F1246" s="318">
        <v>11</v>
      </c>
      <c r="G1246" s="318"/>
      <c r="H1246" s="318">
        <v>62.244999999999997</v>
      </c>
    </row>
    <row r="1247" spans="2:8" ht="15" customHeight="1" outlineLevel="1" x14ac:dyDescent="0.2">
      <c r="B1247" s="111">
        <v>2016</v>
      </c>
      <c r="C1247" s="322"/>
      <c r="D1247" s="318">
        <v>9</v>
      </c>
      <c r="E1247" s="318"/>
      <c r="F1247" s="318">
        <v>9</v>
      </c>
      <c r="G1247" s="318"/>
      <c r="H1247" s="318">
        <v>38.837000000000003</v>
      </c>
    </row>
    <row r="1248" spans="2:8" ht="15" customHeight="1" outlineLevel="1" x14ac:dyDescent="0.2">
      <c r="B1248" s="111">
        <v>2015</v>
      </c>
      <c r="C1248" s="322"/>
      <c r="D1248" s="318">
        <v>9</v>
      </c>
      <c r="E1248" s="318"/>
      <c r="F1248" s="318">
        <v>9</v>
      </c>
      <c r="G1248" s="318"/>
      <c r="H1248" s="318">
        <v>50.744999999999997</v>
      </c>
    </row>
    <row r="1249" spans="2:8" ht="15" customHeight="1" outlineLevel="1" x14ac:dyDescent="0.2">
      <c r="B1249" s="322" t="s">
        <v>31</v>
      </c>
      <c r="C1249" s="322"/>
      <c r="D1249" s="327"/>
      <c r="E1249" s="327"/>
      <c r="F1249" s="327"/>
      <c r="G1249" s="327"/>
      <c r="H1249" s="327"/>
    </row>
    <row r="1250" spans="2:8" ht="15" customHeight="1" outlineLevel="1" x14ac:dyDescent="0.2">
      <c r="B1250" s="111">
        <v>2020</v>
      </c>
      <c r="C1250" s="322"/>
      <c r="D1250" s="328">
        <v>38</v>
      </c>
      <c r="E1250" s="327"/>
      <c r="F1250" s="309">
        <v>39</v>
      </c>
      <c r="G1250" s="327"/>
      <c r="H1250" s="328">
        <v>377.87400000000002</v>
      </c>
    </row>
    <row r="1251" spans="2:8" ht="15" customHeight="1" outlineLevel="1" x14ac:dyDescent="0.2">
      <c r="B1251" s="111">
        <v>2019</v>
      </c>
      <c r="C1251" s="322"/>
      <c r="D1251" s="318">
        <v>32</v>
      </c>
      <c r="E1251" s="318"/>
      <c r="F1251" s="318">
        <v>32</v>
      </c>
      <c r="G1251" s="318"/>
      <c r="H1251" s="318">
        <v>323.83100000000002</v>
      </c>
    </row>
    <row r="1252" spans="2:8" ht="15" customHeight="1" outlineLevel="1" x14ac:dyDescent="0.2">
      <c r="B1252" s="111">
        <v>2018</v>
      </c>
      <c r="C1252" s="322"/>
      <c r="D1252" s="318">
        <v>26</v>
      </c>
      <c r="E1252" s="318"/>
      <c r="F1252" s="318">
        <v>26</v>
      </c>
      <c r="G1252" s="318"/>
      <c r="H1252" s="318">
        <v>258.37799999999999</v>
      </c>
    </row>
    <row r="1253" spans="2:8" ht="15" customHeight="1" outlineLevel="1" x14ac:dyDescent="0.2">
      <c r="B1253" s="111">
        <v>2017</v>
      </c>
      <c r="C1253" s="322"/>
      <c r="D1253" s="318">
        <v>29</v>
      </c>
      <c r="E1253" s="318"/>
      <c r="F1253" s="318">
        <v>29</v>
      </c>
      <c r="G1253" s="318"/>
      <c r="H1253" s="318">
        <v>274.28100000000001</v>
      </c>
    </row>
    <row r="1254" spans="2:8" ht="15" customHeight="1" outlineLevel="1" x14ac:dyDescent="0.2">
      <c r="B1254" s="111">
        <v>2016</v>
      </c>
      <c r="C1254" s="322"/>
      <c r="D1254" s="318">
        <v>31</v>
      </c>
      <c r="E1254" s="318"/>
      <c r="F1254" s="318">
        <v>31</v>
      </c>
      <c r="G1254" s="318"/>
      <c r="H1254" s="318">
        <v>349.12900000000002</v>
      </c>
    </row>
    <row r="1255" spans="2:8" ht="15" customHeight="1" outlineLevel="1" x14ac:dyDescent="0.2">
      <c r="B1255" s="111">
        <v>2015</v>
      </c>
      <c r="C1255" s="322"/>
      <c r="D1255" s="318">
        <v>29</v>
      </c>
      <c r="E1255" s="318"/>
      <c r="F1255" s="318">
        <v>29</v>
      </c>
      <c r="G1255" s="318"/>
      <c r="H1255" s="318">
        <v>268.072</v>
      </c>
    </row>
    <row r="1256" spans="2:8" ht="15" customHeight="1" outlineLevel="1" x14ac:dyDescent="0.2">
      <c r="B1256" s="322" t="s">
        <v>32</v>
      </c>
      <c r="C1256" s="322"/>
      <c r="D1256" s="327"/>
      <c r="E1256" s="327"/>
      <c r="F1256" s="327"/>
      <c r="G1256" s="327"/>
      <c r="H1256" s="327"/>
    </row>
    <row r="1257" spans="2:8" ht="15" customHeight="1" outlineLevel="1" x14ac:dyDescent="0.2">
      <c r="B1257" s="111">
        <v>2020</v>
      </c>
      <c r="C1257" s="322"/>
      <c r="D1257" s="328">
        <v>11</v>
      </c>
      <c r="E1257" s="327"/>
      <c r="F1257" s="309">
        <v>14</v>
      </c>
      <c r="G1257" s="327"/>
      <c r="H1257" s="328">
        <v>169.89</v>
      </c>
    </row>
    <row r="1258" spans="2:8" ht="15" customHeight="1" outlineLevel="1" x14ac:dyDescent="0.2">
      <c r="B1258" s="111">
        <v>2019</v>
      </c>
      <c r="C1258" s="322"/>
      <c r="D1258" s="318">
        <v>10</v>
      </c>
      <c r="E1258" s="318"/>
      <c r="F1258" s="318">
        <v>15</v>
      </c>
      <c r="G1258" s="318"/>
      <c r="H1258" s="318">
        <v>367.04199999999997</v>
      </c>
    </row>
    <row r="1259" spans="2:8" ht="15" customHeight="1" outlineLevel="1" x14ac:dyDescent="0.2">
      <c r="B1259" s="111">
        <v>2018</v>
      </c>
      <c r="C1259" s="322"/>
      <c r="D1259" s="318">
        <v>7</v>
      </c>
      <c r="E1259" s="318"/>
      <c r="F1259" s="318">
        <v>12</v>
      </c>
      <c r="G1259" s="318"/>
      <c r="H1259" s="318">
        <v>349.22199999999998</v>
      </c>
    </row>
    <row r="1260" spans="2:8" ht="15" customHeight="1" outlineLevel="1" x14ac:dyDescent="0.2">
      <c r="B1260" s="111">
        <v>2017</v>
      </c>
      <c r="C1260" s="322"/>
      <c r="D1260" s="318">
        <v>7</v>
      </c>
      <c r="E1260" s="318"/>
      <c r="F1260" s="318">
        <v>12</v>
      </c>
      <c r="G1260" s="318"/>
      <c r="H1260" s="318">
        <v>333.166</v>
      </c>
    </row>
    <row r="1261" spans="2:8" ht="15" customHeight="1" outlineLevel="1" x14ac:dyDescent="0.2">
      <c r="B1261" s="111">
        <v>2016</v>
      </c>
      <c r="C1261" s="322"/>
      <c r="D1261" s="318">
        <v>5</v>
      </c>
      <c r="E1261" s="318"/>
      <c r="F1261" s="325" t="s">
        <v>37</v>
      </c>
      <c r="G1261" s="325"/>
      <c r="H1261" s="325" t="s">
        <v>37</v>
      </c>
    </row>
    <row r="1262" spans="2:8" ht="15" customHeight="1" outlineLevel="1" x14ac:dyDescent="0.2">
      <c r="B1262" s="111">
        <v>2015</v>
      </c>
      <c r="C1262" s="322"/>
      <c r="D1262" s="318">
        <v>5</v>
      </c>
      <c r="E1262" s="318"/>
      <c r="F1262" s="325" t="s">
        <v>37</v>
      </c>
      <c r="G1262" s="325"/>
      <c r="H1262" s="325" t="s">
        <v>37</v>
      </c>
    </row>
    <row r="1263" spans="2:8" ht="15" customHeight="1" outlineLevel="1" x14ac:dyDescent="0.2">
      <c r="B1263" s="322" t="s">
        <v>33</v>
      </c>
      <c r="C1263" s="322"/>
      <c r="D1263" s="327"/>
      <c r="E1263" s="327"/>
      <c r="F1263" s="327"/>
      <c r="G1263" s="327"/>
      <c r="H1263" s="327"/>
    </row>
    <row r="1264" spans="2:8" ht="15" customHeight="1" outlineLevel="1" x14ac:dyDescent="0.2">
      <c r="B1264" s="111">
        <v>2020</v>
      </c>
      <c r="C1264" s="322"/>
      <c r="D1264" s="328">
        <v>16</v>
      </c>
      <c r="E1264" s="327"/>
      <c r="F1264" s="309">
        <v>21</v>
      </c>
      <c r="G1264" s="327"/>
      <c r="H1264" s="328">
        <v>280.10000000000002</v>
      </c>
    </row>
    <row r="1265" spans="2:15" ht="15" customHeight="1" outlineLevel="1" x14ac:dyDescent="0.2">
      <c r="B1265" s="111">
        <v>2019</v>
      </c>
      <c r="C1265" s="322"/>
      <c r="D1265" s="318">
        <v>13</v>
      </c>
      <c r="E1265" s="318"/>
      <c r="F1265" s="318">
        <v>18</v>
      </c>
      <c r="G1265" s="318"/>
      <c r="H1265" s="318">
        <v>285.54700000000003</v>
      </c>
    </row>
    <row r="1266" spans="2:15" ht="15" customHeight="1" outlineLevel="1" x14ac:dyDescent="0.2">
      <c r="B1266" s="111">
        <v>2018</v>
      </c>
      <c r="C1266" s="322"/>
      <c r="D1266" s="318">
        <v>15</v>
      </c>
      <c r="E1266" s="318"/>
      <c r="F1266" s="318">
        <v>17</v>
      </c>
      <c r="G1266" s="318"/>
      <c r="H1266" s="318">
        <v>290.154</v>
      </c>
    </row>
    <row r="1267" spans="2:15" ht="15" customHeight="1" outlineLevel="1" x14ac:dyDescent="0.2">
      <c r="B1267" s="111">
        <v>2017</v>
      </c>
      <c r="C1267" s="322"/>
      <c r="D1267" s="318">
        <v>11</v>
      </c>
      <c r="E1267" s="318"/>
      <c r="F1267" s="318">
        <v>13</v>
      </c>
      <c r="G1267" s="318"/>
      <c r="H1267" s="318">
        <v>281.49799999999999</v>
      </c>
    </row>
    <row r="1268" spans="2:15" ht="15" customHeight="1" outlineLevel="1" x14ac:dyDescent="0.2">
      <c r="B1268" s="111">
        <v>2016</v>
      </c>
      <c r="C1268" s="322"/>
      <c r="D1268" s="318">
        <v>11</v>
      </c>
      <c r="E1268" s="318"/>
      <c r="F1268" s="318">
        <v>13</v>
      </c>
      <c r="G1268" s="318"/>
      <c r="H1268" s="318">
        <v>237.435</v>
      </c>
    </row>
    <row r="1269" spans="2:15" ht="15" customHeight="1" outlineLevel="1" x14ac:dyDescent="0.2">
      <c r="B1269" s="111">
        <v>2015</v>
      </c>
      <c r="C1269" s="322"/>
      <c r="D1269" s="318">
        <v>11</v>
      </c>
      <c r="E1269" s="318"/>
      <c r="F1269" s="318">
        <v>13</v>
      </c>
      <c r="G1269" s="318"/>
      <c r="H1269" s="318">
        <v>239.71299999999999</v>
      </c>
    </row>
    <row r="1270" spans="2:15" ht="15" customHeight="1" x14ac:dyDescent="0.2">
      <c r="B1270" s="326" t="s">
        <v>211</v>
      </c>
      <c r="C1270" s="326"/>
      <c r="D1270" s="318"/>
      <c r="E1270" s="318"/>
      <c r="F1270" s="318"/>
      <c r="G1270" s="318"/>
      <c r="H1270" s="318"/>
    </row>
    <row r="1271" spans="2:15" ht="15" customHeight="1" x14ac:dyDescent="0.2">
      <c r="B1271" s="111">
        <v>2020</v>
      </c>
      <c r="C1271" s="326"/>
      <c r="D1271" s="318">
        <v>729</v>
      </c>
      <c r="E1271" s="318"/>
      <c r="F1271" s="325">
        <v>1275</v>
      </c>
      <c r="G1271" s="318"/>
      <c r="H1271" s="325">
        <v>37242.951999999997</v>
      </c>
    </row>
    <row r="1272" spans="2:15" ht="15" customHeight="1" x14ac:dyDescent="0.2">
      <c r="B1272" s="111">
        <v>2019</v>
      </c>
      <c r="C1272" s="326"/>
      <c r="D1272" s="318">
        <v>716</v>
      </c>
      <c r="E1272" s="318"/>
      <c r="F1272" s="318">
        <v>1260</v>
      </c>
      <c r="G1272" s="318"/>
      <c r="H1272" s="318">
        <v>44765.025000000001</v>
      </c>
      <c r="K1272" s="280"/>
      <c r="L1272" s="68"/>
      <c r="M1272" s="280"/>
      <c r="N1272" s="68"/>
      <c r="O1272" s="280"/>
    </row>
    <row r="1273" spans="2:15" ht="15" customHeight="1" x14ac:dyDescent="0.2">
      <c r="B1273" s="111">
        <v>2018</v>
      </c>
      <c r="C1273" s="326"/>
      <c r="D1273" s="318">
        <v>695</v>
      </c>
      <c r="E1273" s="318"/>
      <c r="F1273" s="318">
        <v>1179</v>
      </c>
      <c r="G1273" s="318"/>
      <c r="H1273" s="318">
        <v>40978.385000000002</v>
      </c>
    </row>
    <row r="1274" spans="2:15" ht="15" customHeight="1" x14ac:dyDescent="0.2">
      <c r="B1274" s="111">
        <v>2017</v>
      </c>
      <c r="C1274" s="326"/>
      <c r="D1274" s="318">
        <v>645</v>
      </c>
      <c r="E1274" s="318"/>
      <c r="F1274" s="318">
        <v>1105</v>
      </c>
      <c r="G1274" s="318"/>
      <c r="H1274" s="318">
        <v>36552.745000000003</v>
      </c>
    </row>
    <row r="1275" spans="2:15" ht="15" customHeight="1" x14ac:dyDescent="0.2">
      <c r="B1275" s="111">
        <v>2016</v>
      </c>
      <c r="C1275" s="326"/>
      <c r="D1275" s="318">
        <v>637</v>
      </c>
      <c r="E1275" s="318"/>
      <c r="F1275" s="318">
        <v>1041</v>
      </c>
      <c r="G1275" s="318"/>
      <c r="H1275" s="318">
        <v>32226.645</v>
      </c>
    </row>
    <row r="1276" spans="2:15" ht="15" customHeight="1" x14ac:dyDescent="0.2">
      <c r="B1276" s="111">
        <v>2015</v>
      </c>
      <c r="C1276" s="326"/>
      <c r="D1276" s="318">
        <v>611</v>
      </c>
      <c r="E1276" s="318"/>
      <c r="F1276" s="318">
        <v>1006</v>
      </c>
      <c r="G1276" s="318"/>
      <c r="H1276" s="318">
        <v>29696.808000000001</v>
      </c>
    </row>
    <row r="1277" spans="2:15" ht="15" customHeight="1" outlineLevel="1" x14ac:dyDescent="0.2">
      <c r="B1277" s="322" t="s">
        <v>17</v>
      </c>
      <c r="C1277" s="322"/>
      <c r="D1277" s="327"/>
      <c r="E1277" s="327"/>
      <c r="F1277" s="327"/>
      <c r="G1277" s="327"/>
      <c r="H1277" s="327"/>
    </row>
    <row r="1278" spans="2:15" ht="15" customHeight="1" outlineLevel="1" x14ac:dyDescent="0.2">
      <c r="B1278" s="111">
        <v>2020</v>
      </c>
      <c r="C1278" s="322"/>
      <c r="D1278" s="328">
        <v>282</v>
      </c>
      <c r="E1278" s="327"/>
      <c r="F1278" s="309">
        <v>293</v>
      </c>
      <c r="G1278" s="327"/>
      <c r="H1278" s="309">
        <v>1714.759</v>
      </c>
    </row>
    <row r="1279" spans="2:15" ht="15" customHeight="1" outlineLevel="1" x14ac:dyDescent="0.2">
      <c r="B1279" s="111">
        <v>2019</v>
      </c>
      <c r="C1279" s="322"/>
      <c r="D1279" s="318">
        <v>264</v>
      </c>
      <c r="E1279" s="318"/>
      <c r="F1279" s="318">
        <v>271</v>
      </c>
      <c r="G1279" s="318"/>
      <c r="H1279" s="318">
        <v>1747.0440000000001</v>
      </c>
    </row>
    <row r="1280" spans="2:15" ht="15" customHeight="1" outlineLevel="1" x14ac:dyDescent="0.2">
      <c r="B1280" s="111">
        <v>2018</v>
      </c>
      <c r="C1280" s="323"/>
      <c r="D1280" s="318">
        <v>277</v>
      </c>
      <c r="E1280" s="318"/>
      <c r="F1280" s="325" t="s">
        <v>37</v>
      </c>
      <c r="G1280" s="318"/>
      <c r="H1280" s="325" t="s">
        <v>37</v>
      </c>
    </row>
    <row r="1281" spans="1:16" ht="15" customHeight="1" outlineLevel="1" x14ac:dyDescent="0.2">
      <c r="B1281" s="111">
        <v>2017</v>
      </c>
      <c r="C1281" s="323"/>
      <c r="D1281" s="318">
        <v>274</v>
      </c>
      <c r="E1281" s="318"/>
      <c r="F1281" s="318">
        <v>277</v>
      </c>
      <c r="G1281" s="318"/>
      <c r="H1281" s="318">
        <v>1641.6279999999999</v>
      </c>
    </row>
    <row r="1282" spans="1:16" ht="15" customHeight="1" outlineLevel="1" x14ac:dyDescent="0.2">
      <c r="B1282" s="111">
        <v>2016</v>
      </c>
      <c r="C1282" s="322"/>
      <c r="D1282" s="318">
        <v>280</v>
      </c>
      <c r="E1282" s="318"/>
      <c r="F1282" s="318">
        <v>282</v>
      </c>
      <c r="G1282" s="318"/>
      <c r="H1282" s="318">
        <v>1294.99</v>
      </c>
    </row>
    <row r="1283" spans="1:16" ht="15" customHeight="1" outlineLevel="1" x14ac:dyDescent="0.2">
      <c r="B1283" s="111">
        <v>2015</v>
      </c>
      <c r="C1283" s="322"/>
      <c r="D1283" s="318">
        <v>272</v>
      </c>
      <c r="E1283" s="318"/>
      <c r="F1283" s="318">
        <v>274</v>
      </c>
      <c r="G1283" s="318"/>
      <c r="H1283" s="318">
        <v>1768.8150000000001</v>
      </c>
    </row>
    <row r="1284" spans="1:16" s="313" customFormat="1" ht="15" customHeight="1" outlineLevel="1" x14ac:dyDescent="0.2">
      <c r="A1284" s="61"/>
      <c r="B1284" s="322" t="s">
        <v>18</v>
      </c>
      <c r="C1284" s="322"/>
      <c r="D1284" s="327"/>
      <c r="E1284" s="327"/>
      <c r="F1284" s="327"/>
      <c r="G1284" s="327"/>
      <c r="H1284" s="327"/>
      <c r="J1284" s="61"/>
      <c r="K1284" s="61"/>
      <c r="L1284" s="61"/>
      <c r="M1284" s="61"/>
      <c r="N1284" s="61"/>
      <c r="O1284" s="61"/>
      <c r="P1284" s="61"/>
    </row>
    <row r="1285" spans="1:16" s="313" customFormat="1" ht="15" customHeight="1" outlineLevel="1" x14ac:dyDescent="0.2">
      <c r="A1285" s="61"/>
      <c r="B1285" s="111">
        <v>2020</v>
      </c>
      <c r="C1285" s="322"/>
      <c r="D1285" s="328">
        <v>0</v>
      </c>
      <c r="E1285" s="327"/>
      <c r="F1285" s="309">
        <v>0</v>
      </c>
      <c r="G1285" s="327"/>
      <c r="H1285" s="309">
        <v>0</v>
      </c>
      <c r="J1285" s="61"/>
      <c r="K1285" s="61"/>
      <c r="L1285" s="61"/>
      <c r="M1285" s="61"/>
      <c r="N1285" s="61"/>
      <c r="O1285" s="61"/>
      <c r="P1285" s="61"/>
    </row>
    <row r="1286" spans="1:16" s="313" customFormat="1" ht="15" customHeight="1" outlineLevel="1" x14ac:dyDescent="0.2">
      <c r="A1286" s="61"/>
      <c r="B1286" s="111">
        <v>2019</v>
      </c>
      <c r="C1286" s="322"/>
      <c r="D1286" s="318">
        <v>0</v>
      </c>
      <c r="E1286" s="318"/>
      <c r="F1286" s="318">
        <v>0</v>
      </c>
      <c r="G1286" s="318"/>
      <c r="H1286" s="318">
        <v>0</v>
      </c>
      <c r="J1286" s="61"/>
      <c r="K1286" s="61"/>
      <c r="L1286" s="61"/>
      <c r="M1286" s="61"/>
      <c r="N1286" s="61"/>
      <c r="O1286" s="61"/>
      <c r="P1286" s="61"/>
    </row>
    <row r="1287" spans="1:16" s="313" customFormat="1" ht="15" customHeight="1" outlineLevel="1" x14ac:dyDescent="0.2">
      <c r="A1287" s="61"/>
      <c r="B1287" s="111">
        <v>2018</v>
      </c>
      <c r="C1287" s="322"/>
      <c r="D1287" s="318">
        <v>0</v>
      </c>
      <c r="E1287" s="318"/>
      <c r="F1287" s="318">
        <v>0</v>
      </c>
      <c r="G1287" s="318"/>
      <c r="H1287" s="318">
        <v>0</v>
      </c>
      <c r="J1287" s="61"/>
      <c r="K1287" s="61"/>
      <c r="L1287" s="61"/>
      <c r="M1287" s="61"/>
      <c r="N1287" s="61"/>
      <c r="O1287" s="61"/>
      <c r="P1287" s="61"/>
    </row>
    <row r="1288" spans="1:16" s="313" customFormat="1" ht="15" customHeight="1" outlineLevel="1" x14ac:dyDescent="0.2">
      <c r="A1288" s="61"/>
      <c r="B1288" s="111">
        <v>2017</v>
      </c>
      <c r="C1288" s="322"/>
      <c r="D1288" s="318">
        <v>0</v>
      </c>
      <c r="E1288" s="318"/>
      <c r="F1288" s="318">
        <v>0</v>
      </c>
      <c r="G1288" s="318"/>
      <c r="H1288" s="318">
        <v>0</v>
      </c>
      <c r="J1288" s="61"/>
      <c r="K1288" s="61"/>
      <c r="L1288" s="61"/>
      <c r="M1288" s="61"/>
      <c r="N1288" s="61"/>
      <c r="O1288" s="61"/>
      <c r="P1288" s="61"/>
    </row>
    <row r="1289" spans="1:16" s="313" customFormat="1" ht="15" customHeight="1" outlineLevel="1" x14ac:dyDescent="0.2">
      <c r="A1289" s="61"/>
      <c r="B1289" s="111">
        <v>2016</v>
      </c>
      <c r="C1289" s="322"/>
      <c r="D1289" s="318">
        <v>0</v>
      </c>
      <c r="E1289" s="318"/>
      <c r="F1289" s="318">
        <v>0</v>
      </c>
      <c r="G1289" s="318"/>
      <c r="H1289" s="318">
        <v>0</v>
      </c>
      <c r="J1289" s="61"/>
      <c r="K1289" s="61"/>
      <c r="L1289" s="61"/>
      <c r="M1289" s="61"/>
      <c r="N1289" s="61"/>
      <c r="O1289" s="61"/>
      <c r="P1289" s="61"/>
    </row>
    <row r="1290" spans="1:16" s="313" customFormat="1" ht="15" customHeight="1" outlineLevel="1" x14ac:dyDescent="0.2">
      <c r="A1290" s="61"/>
      <c r="B1290" s="111">
        <v>2015</v>
      </c>
      <c r="C1290" s="322"/>
      <c r="D1290" s="318">
        <v>0</v>
      </c>
      <c r="E1290" s="318"/>
      <c r="F1290" s="318">
        <v>0</v>
      </c>
      <c r="G1290" s="318"/>
      <c r="H1290" s="318">
        <v>0</v>
      </c>
      <c r="J1290" s="61"/>
      <c r="K1290" s="61"/>
      <c r="L1290" s="61"/>
      <c r="M1290" s="61"/>
      <c r="N1290" s="61"/>
      <c r="O1290" s="61"/>
      <c r="P1290" s="61"/>
    </row>
    <row r="1291" spans="1:16" s="313" customFormat="1" ht="15" customHeight="1" outlineLevel="1" x14ac:dyDescent="0.2">
      <c r="A1291" s="61"/>
      <c r="B1291" s="322" t="s">
        <v>19</v>
      </c>
      <c r="C1291" s="322"/>
      <c r="D1291" s="327"/>
      <c r="E1291" s="327"/>
      <c r="F1291" s="327"/>
      <c r="G1291" s="327"/>
      <c r="H1291" s="327"/>
      <c r="J1291" s="61"/>
      <c r="K1291" s="61"/>
      <c r="L1291" s="61"/>
      <c r="M1291" s="61"/>
      <c r="N1291" s="61"/>
      <c r="O1291" s="61"/>
      <c r="P1291" s="61"/>
    </row>
    <row r="1292" spans="1:16" s="313" customFormat="1" ht="15" customHeight="1" outlineLevel="1" x14ac:dyDescent="0.2">
      <c r="A1292" s="61"/>
      <c r="B1292" s="111">
        <v>2020</v>
      </c>
      <c r="C1292" s="322"/>
      <c r="D1292" s="328">
        <v>15</v>
      </c>
      <c r="E1292" s="327"/>
      <c r="F1292" s="309">
        <v>69</v>
      </c>
      <c r="G1292" s="327"/>
      <c r="H1292" s="309">
        <v>2965.0279999999998</v>
      </c>
      <c r="J1292" s="61"/>
      <c r="K1292" s="61"/>
      <c r="L1292" s="61"/>
      <c r="M1292" s="61"/>
      <c r="N1292" s="61"/>
      <c r="O1292" s="61"/>
      <c r="P1292" s="61"/>
    </row>
    <row r="1293" spans="1:16" s="313" customFormat="1" ht="15" customHeight="1" outlineLevel="1" x14ac:dyDescent="0.2">
      <c r="A1293" s="61"/>
      <c r="B1293" s="111">
        <v>2019</v>
      </c>
      <c r="C1293" s="322"/>
      <c r="D1293" s="318">
        <v>14</v>
      </c>
      <c r="E1293" s="318"/>
      <c r="F1293" s="318">
        <v>63</v>
      </c>
      <c r="G1293" s="318"/>
      <c r="H1293" s="318">
        <v>2630.8130000000001</v>
      </c>
      <c r="J1293" s="61"/>
      <c r="K1293" s="61"/>
      <c r="L1293" s="61"/>
      <c r="M1293" s="61"/>
      <c r="N1293" s="61"/>
      <c r="O1293" s="61"/>
      <c r="P1293" s="61"/>
    </row>
    <row r="1294" spans="1:16" ht="15" customHeight="1" outlineLevel="1" x14ac:dyDescent="0.2">
      <c r="B1294" s="111">
        <v>2018</v>
      </c>
      <c r="C1294" s="322"/>
      <c r="D1294" s="318">
        <v>14</v>
      </c>
      <c r="E1294" s="318"/>
      <c r="F1294" s="318">
        <v>61</v>
      </c>
      <c r="G1294" s="318"/>
      <c r="H1294" s="318">
        <v>2432.0309999999999</v>
      </c>
    </row>
    <row r="1295" spans="1:16" ht="15" customHeight="1" outlineLevel="1" x14ac:dyDescent="0.2">
      <c r="B1295" s="111">
        <v>2017</v>
      </c>
      <c r="C1295" s="322"/>
      <c r="D1295" s="318">
        <v>13</v>
      </c>
      <c r="E1295" s="318"/>
      <c r="F1295" s="318">
        <v>56</v>
      </c>
      <c r="G1295" s="318"/>
      <c r="H1295" s="318">
        <v>2528.6260000000002</v>
      </c>
    </row>
    <row r="1296" spans="1:16" ht="15" customHeight="1" outlineLevel="1" x14ac:dyDescent="0.2">
      <c r="B1296" s="111">
        <v>2016</v>
      </c>
      <c r="C1296" s="322"/>
      <c r="D1296" s="318">
        <v>12</v>
      </c>
      <c r="E1296" s="318"/>
      <c r="F1296" s="318">
        <v>56</v>
      </c>
      <c r="G1296" s="318"/>
      <c r="H1296" s="318">
        <v>2472.5540000000001</v>
      </c>
    </row>
    <row r="1297" spans="2:8" ht="15" customHeight="1" outlineLevel="1" x14ac:dyDescent="0.2">
      <c r="B1297" s="111">
        <v>2015</v>
      </c>
      <c r="C1297" s="322"/>
      <c r="D1297" s="318">
        <v>13</v>
      </c>
      <c r="E1297" s="318"/>
      <c r="F1297" s="318">
        <v>57</v>
      </c>
      <c r="G1297" s="318"/>
      <c r="H1297" s="318">
        <v>2013.3430000000001</v>
      </c>
    </row>
    <row r="1298" spans="2:8" ht="15" customHeight="1" outlineLevel="1" x14ac:dyDescent="0.2">
      <c r="B1298" s="322" t="s">
        <v>20</v>
      </c>
      <c r="C1298" s="322"/>
      <c r="D1298" s="327"/>
      <c r="E1298" s="327"/>
      <c r="F1298" s="327"/>
      <c r="G1298" s="327"/>
      <c r="H1298" s="327"/>
    </row>
    <row r="1299" spans="2:8" ht="15" customHeight="1" outlineLevel="1" x14ac:dyDescent="0.2">
      <c r="B1299" s="111">
        <v>2020</v>
      </c>
      <c r="C1299" s="322"/>
      <c r="D1299" s="328">
        <v>2</v>
      </c>
      <c r="E1299" s="327"/>
      <c r="F1299" s="309" t="s">
        <v>37</v>
      </c>
      <c r="G1299" s="327"/>
      <c r="H1299" s="309" t="s">
        <v>37</v>
      </c>
    </row>
    <row r="1300" spans="2:8" ht="15" customHeight="1" outlineLevel="1" x14ac:dyDescent="0.2">
      <c r="B1300" s="111">
        <v>2019</v>
      </c>
      <c r="C1300" s="322"/>
      <c r="D1300" s="318">
        <v>2</v>
      </c>
      <c r="E1300" s="318"/>
      <c r="F1300" s="325" t="s">
        <v>37</v>
      </c>
      <c r="G1300" s="318"/>
      <c r="H1300" s="325" t="s">
        <v>37</v>
      </c>
    </row>
    <row r="1301" spans="2:8" ht="15" customHeight="1" outlineLevel="1" x14ac:dyDescent="0.2">
      <c r="B1301" s="111">
        <v>2018</v>
      </c>
      <c r="C1301" s="322"/>
      <c r="D1301" s="318">
        <v>1</v>
      </c>
      <c r="E1301" s="318"/>
      <c r="F1301" s="325" t="s">
        <v>37</v>
      </c>
      <c r="G1301" s="318"/>
      <c r="H1301" s="325" t="s">
        <v>37</v>
      </c>
    </row>
    <row r="1302" spans="2:8" ht="15" customHeight="1" outlineLevel="1" x14ac:dyDescent="0.2">
      <c r="B1302" s="111">
        <v>2017</v>
      </c>
      <c r="C1302" s="322"/>
      <c r="D1302" s="318">
        <v>1</v>
      </c>
      <c r="E1302" s="318"/>
      <c r="F1302" s="325" t="s">
        <v>37</v>
      </c>
      <c r="G1302" s="325"/>
      <c r="H1302" s="325" t="s">
        <v>37</v>
      </c>
    </row>
    <row r="1303" spans="2:8" ht="15" customHeight="1" outlineLevel="1" x14ac:dyDescent="0.2">
      <c r="B1303" s="111">
        <v>2016</v>
      </c>
      <c r="C1303" s="322"/>
      <c r="D1303" s="318">
        <v>1</v>
      </c>
      <c r="E1303" s="318"/>
      <c r="F1303" s="325" t="s">
        <v>37</v>
      </c>
      <c r="G1303" s="325"/>
      <c r="H1303" s="325" t="s">
        <v>37</v>
      </c>
    </row>
    <row r="1304" spans="2:8" ht="15" customHeight="1" outlineLevel="1" x14ac:dyDescent="0.2">
      <c r="B1304" s="111">
        <v>2015</v>
      </c>
      <c r="C1304" s="322"/>
      <c r="D1304" s="318">
        <v>0</v>
      </c>
      <c r="E1304" s="318"/>
      <c r="F1304" s="318">
        <v>0</v>
      </c>
      <c r="G1304" s="318"/>
      <c r="H1304" s="318">
        <v>0</v>
      </c>
    </row>
    <row r="1305" spans="2:8" ht="15" customHeight="1" outlineLevel="1" x14ac:dyDescent="0.2">
      <c r="B1305" s="322" t="s">
        <v>21</v>
      </c>
      <c r="C1305" s="322"/>
      <c r="D1305" s="327"/>
      <c r="E1305" s="327"/>
      <c r="F1305" s="327"/>
      <c r="G1305" s="327"/>
      <c r="H1305" s="327"/>
    </row>
    <row r="1306" spans="2:8" ht="15" customHeight="1" outlineLevel="1" x14ac:dyDescent="0.2">
      <c r="B1306" s="111">
        <v>2020</v>
      </c>
      <c r="C1306" s="322"/>
      <c r="D1306" s="328">
        <v>0</v>
      </c>
      <c r="E1306" s="327"/>
      <c r="F1306" s="309">
        <v>0</v>
      </c>
      <c r="G1306" s="327"/>
      <c r="H1306" s="309">
        <v>0</v>
      </c>
    </row>
    <row r="1307" spans="2:8" ht="15" customHeight="1" outlineLevel="1" x14ac:dyDescent="0.2">
      <c r="B1307" s="111">
        <v>2019</v>
      </c>
      <c r="C1307" s="322"/>
      <c r="D1307" s="318">
        <v>0</v>
      </c>
      <c r="E1307" s="318"/>
      <c r="F1307" s="318">
        <v>0</v>
      </c>
      <c r="G1307" s="318"/>
      <c r="H1307" s="318">
        <v>0</v>
      </c>
    </row>
    <row r="1308" spans="2:8" ht="15" customHeight="1" outlineLevel="1" x14ac:dyDescent="0.2">
      <c r="B1308" s="111">
        <v>2018</v>
      </c>
      <c r="C1308" s="322"/>
      <c r="D1308" s="318">
        <v>0</v>
      </c>
      <c r="E1308" s="318"/>
      <c r="F1308" s="318">
        <v>0</v>
      </c>
      <c r="G1308" s="318"/>
      <c r="H1308" s="318">
        <v>0</v>
      </c>
    </row>
    <row r="1309" spans="2:8" ht="15" customHeight="1" outlineLevel="1" x14ac:dyDescent="0.2">
      <c r="B1309" s="111">
        <v>2017</v>
      </c>
      <c r="C1309" s="322"/>
      <c r="D1309" s="318">
        <v>0</v>
      </c>
      <c r="E1309" s="318"/>
      <c r="F1309" s="318">
        <v>0</v>
      </c>
      <c r="G1309" s="318"/>
      <c r="H1309" s="318">
        <v>0</v>
      </c>
    </row>
    <row r="1310" spans="2:8" ht="15" customHeight="1" outlineLevel="1" x14ac:dyDescent="0.2">
      <c r="B1310" s="111">
        <v>2016</v>
      </c>
      <c r="C1310" s="322"/>
      <c r="D1310" s="318">
        <v>0</v>
      </c>
      <c r="E1310" s="318"/>
      <c r="F1310" s="318">
        <v>0</v>
      </c>
      <c r="G1310" s="318"/>
      <c r="H1310" s="318">
        <v>0</v>
      </c>
    </row>
    <row r="1311" spans="2:8" ht="15" customHeight="1" outlineLevel="1" x14ac:dyDescent="0.2">
      <c r="B1311" s="111">
        <v>2015</v>
      </c>
      <c r="C1311" s="322"/>
      <c r="D1311" s="318">
        <v>0</v>
      </c>
      <c r="E1311" s="318"/>
      <c r="F1311" s="318">
        <v>0</v>
      </c>
      <c r="G1311" s="318"/>
      <c r="H1311" s="318">
        <v>0</v>
      </c>
    </row>
    <row r="1312" spans="2:8" ht="15" customHeight="1" outlineLevel="1" x14ac:dyDescent="0.2">
      <c r="B1312" s="322" t="s">
        <v>22</v>
      </c>
      <c r="C1312" s="322"/>
      <c r="D1312" s="327"/>
      <c r="E1312" s="327"/>
      <c r="F1312" s="327"/>
      <c r="G1312" s="327"/>
      <c r="H1312" s="327"/>
    </row>
    <row r="1313" spans="2:8" ht="15" customHeight="1" outlineLevel="1" x14ac:dyDescent="0.2">
      <c r="B1313" s="111">
        <v>2020</v>
      </c>
      <c r="C1313" s="322"/>
      <c r="D1313" s="328">
        <v>46</v>
      </c>
      <c r="E1313" s="327"/>
      <c r="F1313" s="309">
        <v>190</v>
      </c>
      <c r="G1313" s="327"/>
      <c r="H1313" s="309">
        <v>6137.7439999999997</v>
      </c>
    </row>
    <row r="1314" spans="2:8" ht="15" customHeight="1" outlineLevel="1" x14ac:dyDescent="0.2">
      <c r="B1314" s="111">
        <v>2019</v>
      </c>
      <c r="C1314" s="322"/>
      <c r="D1314" s="318">
        <v>50</v>
      </c>
      <c r="E1314" s="318"/>
      <c r="F1314" s="318">
        <v>193</v>
      </c>
      <c r="G1314" s="318"/>
      <c r="H1314" s="318">
        <v>7129.7380000000003</v>
      </c>
    </row>
    <row r="1315" spans="2:8" ht="15" customHeight="1" outlineLevel="1" x14ac:dyDescent="0.2">
      <c r="B1315" s="111">
        <v>2018</v>
      </c>
      <c r="C1315" s="322"/>
      <c r="D1315" s="318">
        <v>42</v>
      </c>
      <c r="E1315" s="318"/>
      <c r="F1315" s="318">
        <v>144</v>
      </c>
      <c r="G1315" s="318"/>
      <c r="H1315" s="318">
        <v>4901.3320000000003</v>
      </c>
    </row>
    <row r="1316" spans="2:8" ht="15" customHeight="1" outlineLevel="1" x14ac:dyDescent="0.2">
      <c r="B1316" s="111">
        <v>2017</v>
      </c>
      <c r="C1316" s="322"/>
      <c r="D1316" s="318">
        <v>37</v>
      </c>
      <c r="E1316" s="318"/>
      <c r="F1316" s="318">
        <v>139</v>
      </c>
      <c r="G1316" s="318"/>
      <c r="H1316" s="318">
        <v>3604.0279999999998</v>
      </c>
    </row>
    <row r="1317" spans="2:8" ht="15" customHeight="1" outlineLevel="1" x14ac:dyDescent="0.2">
      <c r="B1317" s="111">
        <v>2016</v>
      </c>
      <c r="C1317" s="322"/>
      <c r="D1317" s="318">
        <v>40</v>
      </c>
      <c r="E1317" s="318"/>
      <c r="F1317" s="318">
        <v>123</v>
      </c>
      <c r="G1317" s="318"/>
      <c r="H1317" s="318">
        <v>3041.201</v>
      </c>
    </row>
    <row r="1318" spans="2:8" ht="15" customHeight="1" outlineLevel="1" x14ac:dyDescent="0.2">
      <c r="B1318" s="111">
        <v>2015</v>
      </c>
      <c r="C1318" s="322"/>
      <c r="D1318" s="318">
        <v>41</v>
      </c>
      <c r="E1318" s="318"/>
      <c r="F1318" s="318">
        <v>123</v>
      </c>
      <c r="G1318" s="318"/>
      <c r="H1318" s="318">
        <v>2820.165</v>
      </c>
    </row>
    <row r="1319" spans="2:8" ht="15" customHeight="1" outlineLevel="1" x14ac:dyDescent="0.2">
      <c r="B1319" s="322" t="s">
        <v>23</v>
      </c>
      <c r="C1319" s="322"/>
      <c r="D1319" s="327"/>
      <c r="E1319" s="327"/>
      <c r="F1319" s="327"/>
      <c r="G1319" s="327"/>
      <c r="H1319" s="327"/>
    </row>
    <row r="1320" spans="2:8" ht="15" customHeight="1" outlineLevel="1" x14ac:dyDescent="0.2">
      <c r="B1320" s="111">
        <v>2020</v>
      </c>
      <c r="C1320" s="322"/>
      <c r="D1320" s="328">
        <v>77</v>
      </c>
      <c r="E1320" s="327"/>
      <c r="F1320" s="309">
        <v>158</v>
      </c>
      <c r="G1320" s="327"/>
      <c r="H1320" s="309">
        <v>18482.378000000001</v>
      </c>
    </row>
    <row r="1321" spans="2:8" ht="15" customHeight="1" outlineLevel="1" x14ac:dyDescent="0.2">
      <c r="B1321" s="111">
        <v>2019</v>
      </c>
      <c r="C1321" s="322"/>
      <c r="D1321" s="318">
        <v>77</v>
      </c>
      <c r="E1321" s="318"/>
      <c r="F1321" s="318">
        <v>154</v>
      </c>
      <c r="G1321" s="318"/>
      <c r="H1321" s="318">
        <v>18760.740000000002</v>
      </c>
    </row>
    <row r="1322" spans="2:8" ht="15" customHeight="1" outlineLevel="1" x14ac:dyDescent="0.2">
      <c r="B1322" s="111">
        <v>2018</v>
      </c>
      <c r="C1322" s="322"/>
      <c r="D1322" s="318">
        <v>74</v>
      </c>
      <c r="E1322" s="318"/>
      <c r="F1322" s="318">
        <v>150</v>
      </c>
      <c r="G1322" s="318"/>
      <c r="H1322" s="318">
        <v>18460.327000000001</v>
      </c>
    </row>
    <row r="1323" spans="2:8" ht="15" customHeight="1" outlineLevel="1" x14ac:dyDescent="0.2">
      <c r="B1323" s="111">
        <v>2017</v>
      </c>
      <c r="C1323" s="322"/>
      <c r="D1323" s="318">
        <v>70</v>
      </c>
      <c r="E1323" s="318"/>
      <c r="F1323" s="318">
        <v>148</v>
      </c>
      <c r="G1323" s="318"/>
      <c r="H1323" s="318">
        <v>16239.736999999999</v>
      </c>
    </row>
    <row r="1324" spans="2:8" ht="15" customHeight="1" outlineLevel="1" x14ac:dyDescent="0.2">
      <c r="B1324" s="111">
        <v>2016</v>
      </c>
      <c r="C1324" s="322"/>
      <c r="D1324" s="318">
        <v>80</v>
      </c>
      <c r="E1324" s="318"/>
      <c r="F1324" s="318">
        <v>157</v>
      </c>
      <c r="G1324" s="318"/>
      <c r="H1324" s="318">
        <v>14373.197</v>
      </c>
    </row>
    <row r="1325" spans="2:8" ht="15" customHeight="1" outlineLevel="1" x14ac:dyDescent="0.2">
      <c r="B1325" s="111">
        <v>2015</v>
      </c>
      <c r="C1325" s="322"/>
      <c r="D1325" s="318">
        <v>74</v>
      </c>
      <c r="E1325" s="318"/>
      <c r="F1325" s="318">
        <v>152</v>
      </c>
      <c r="G1325" s="318"/>
      <c r="H1325" s="318">
        <v>14106.679</v>
      </c>
    </row>
    <row r="1326" spans="2:8" ht="15" customHeight="1" outlineLevel="1" x14ac:dyDescent="0.2">
      <c r="B1326" s="322" t="s">
        <v>24</v>
      </c>
      <c r="C1326" s="322"/>
      <c r="D1326" s="327"/>
      <c r="E1326" s="327"/>
      <c r="F1326" s="327"/>
      <c r="G1326" s="327"/>
      <c r="H1326" s="327"/>
    </row>
    <row r="1327" spans="2:8" ht="15" customHeight="1" outlineLevel="1" x14ac:dyDescent="0.2">
      <c r="B1327" s="111">
        <v>2020</v>
      </c>
      <c r="C1327" s="322"/>
      <c r="D1327" s="328">
        <v>12</v>
      </c>
      <c r="E1327" s="327"/>
      <c r="F1327" s="309">
        <v>20</v>
      </c>
      <c r="G1327" s="327"/>
      <c r="H1327" s="309">
        <v>299.55500000000001</v>
      </c>
    </row>
    <row r="1328" spans="2:8" ht="15" customHeight="1" outlineLevel="1" x14ac:dyDescent="0.2">
      <c r="B1328" s="111">
        <v>2019</v>
      </c>
      <c r="C1328" s="322"/>
      <c r="D1328" s="318">
        <v>14</v>
      </c>
      <c r="E1328" s="318"/>
      <c r="F1328" s="318">
        <v>24</v>
      </c>
      <c r="G1328" s="318"/>
      <c r="H1328" s="318">
        <v>393.51100000000002</v>
      </c>
    </row>
    <row r="1329" spans="2:8" ht="15" customHeight="1" outlineLevel="1" x14ac:dyDescent="0.2">
      <c r="B1329" s="111">
        <v>2018</v>
      </c>
      <c r="C1329" s="322"/>
      <c r="D1329" s="318">
        <v>15</v>
      </c>
      <c r="E1329" s="318"/>
      <c r="F1329" s="318">
        <v>22</v>
      </c>
      <c r="G1329" s="318"/>
      <c r="H1329" s="318">
        <v>446.50900000000001</v>
      </c>
    </row>
    <row r="1330" spans="2:8" ht="15" customHeight="1" outlineLevel="1" x14ac:dyDescent="0.2">
      <c r="B1330" s="111">
        <v>2017</v>
      </c>
      <c r="C1330" s="322"/>
      <c r="D1330" s="318">
        <v>13</v>
      </c>
      <c r="E1330" s="318"/>
      <c r="F1330" s="318">
        <v>19</v>
      </c>
      <c r="G1330" s="318"/>
      <c r="H1330" s="318">
        <v>351.714</v>
      </c>
    </row>
    <row r="1331" spans="2:8" ht="15" customHeight="1" outlineLevel="1" x14ac:dyDescent="0.2">
      <c r="B1331" s="111">
        <v>2016</v>
      </c>
      <c r="C1331" s="322"/>
      <c r="D1331" s="318">
        <v>13</v>
      </c>
      <c r="E1331" s="318"/>
      <c r="F1331" s="318">
        <v>19</v>
      </c>
      <c r="G1331" s="318"/>
      <c r="H1331" s="318">
        <v>388.10599999999999</v>
      </c>
    </row>
    <row r="1332" spans="2:8" ht="15" customHeight="1" outlineLevel="1" x14ac:dyDescent="0.2">
      <c r="B1332" s="111">
        <v>2015</v>
      </c>
      <c r="C1332" s="322"/>
      <c r="D1332" s="318">
        <v>16</v>
      </c>
      <c r="E1332" s="318"/>
      <c r="F1332" s="318">
        <v>35</v>
      </c>
      <c r="G1332" s="318"/>
      <c r="H1332" s="318">
        <v>869.74599999999998</v>
      </c>
    </row>
    <row r="1333" spans="2:8" ht="15" customHeight="1" outlineLevel="1" x14ac:dyDescent="0.2">
      <c r="B1333" s="322" t="s">
        <v>25</v>
      </c>
      <c r="C1333" s="322"/>
      <c r="D1333" s="327"/>
      <c r="E1333" s="327"/>
      <c r="F1333" s="327"/>
      <c r="G1333" s="327"/>
      <c r="H1333" s="327"/>
    </row>
    <row r="1334" spans="2:8" ht="15" customHeight="1" outlineLevel="1" x14ac:dyDescent="0.2">
      <c r="B1334" s="111">
        <v>2020</v>
      </c>
      <c r="C1334" s="322"/>
      <c r="D1334" s="328">
        <v>167</v>
      </c>
      <c r="E1334" s="327"/>
      <c r="F1334" s="309">
        <v>359</v>
      </c>
      <c r="G1334" s="327"/>
      <c r="H1334" s="309">
        <v>5481.6890000000003</v>
      </c>
    </row>
    <row r="1335" spans="2:8" ht="15" customHeight="1" outlineLevel="1" x14ac:dyDescent="0.2">
      <c r="B1335" s="111">
        <v>2019</v>
      </c>
      <c r="C1335" s="322"/>
      <c r="D1335" s="318">
        <v>157</v>
      </c>
      <c r="E1335" s="318"/>
      <c r="F1335" s="318">
        <v>364</v>
      </c>
      <c r="G1335" s="318"/>
      <c r="H1335" s="318">
        <v>10111.249</v>
      </c>
    </row>
    <row r="1336" spans="2:8" ht="15" customHeight="1" outlineLevel="1" x14ac:dyDescent="0.2">
      <c r="B1336" s="111">
        <v>2018</v>
      </c>
      <c r="C1336" s="322"/>
      <c r="D1336" s="318">
        <v>143</v>
      </c>
      <c r="E1336" s="318"/>
      <c r="F1336" s="318">
        <v>340</v>
      </c>
      <c r="G1336" s="318"/>
      <c r="H1336" s="318">
        <v>9812.5920000000006</v>
      </c>
    </row>
    <row r="1337" spans="2:8" ht="15" customHeight="1" outlineLevel="1" x14ac:dyDescent="0.2">
      <c r="B1337" s="111">
        <v>2017</v>
      </c>
      <c r="C1337" s="322"/>
      <c r="D1337" s="318">
        <v>119</v>
      </c>
      <c r="E1337" s="318"/>
      <c r="F1337" s="318">
        <v>305</v>
      </c>
      <c r="G1337" s="318"/>
      <c r="H1337" s="318">
        <v>9157.8469999999998</v>
      </c>
    </row>
    <row r="1338" spans="2:8" ht="15" customHeight="1" outlineLevel="1" x14ac:dyDescent="0.2">
      <c r="B1338" s="111">
        <v>2016</v>
      </c>
      <c r="C1338" s="322"/>
      <c r="D1338" s="318">
        <v>101</v>
      </c>
      <c r="E1338" s="318"/>
      <c r="F1338" s="318">
        <v>263</v>
      </c>
      <c r="G1338" s="318"/>
      <c r="H1338" s="318">
        <v>7945.6480000000001</v>
      </c>
    </row>
    <row r="1339" spans="2:8" ht="15" customHeight="1" outlineLevel="1" x14ac:dyDescent="0.2">
      <c r="B1339" s="111">
        <v>2015</v>
      </c>
      <c r="C1339" s="322"/>
      <c r="D1339" s="318">
        <v>83</v>
      </c>
      <c r="E1339" s="318"/>
      <c r="F1339" s="318">
        <v>228</v>
      </c>
      <c r="G1339" s="318"/>
      <c r="H1339" s="318">
        <v>6157.53</v>
      </c>
    </row>
    <row r="1340" spans="2:8" ht="15" customHeight="1" outlineLevel="1" x14ac:dyDescent="0.2">
      <c r="B1340" s="322" t="s">
        <v>26</v>
      </c>
      <c r="C1340" s="322"/>
      <c r="D1340" s="327"/>
      <c r="E1340" s="327"/>
      <c r="F1340" s="327"/>
      <c r="G1340" s="327"/>
      <c r="H1340" s="327"/>
    </row>
    <row r="1341" spans="2:8" ht="15" customHeight="1" outlineLevel="1" x14ac:dyDescent="0.2">
      <c r="B1341" s="111">
        <v>2020</v>
      </c>
      <c r="C1341" s="322"/>
      <c r="D1341" s="328">
        <v>1</v>
      </c>
      <c r="E1341" s="327"/>
      <c r="F1341" s="309" t="s">
        <v>37</v>
      </c>
      <c r="G1341" s="327"/>
      <c r="H1341" s="309" t="s">
        <v>37</v>
      </c>
    </row>
    <row r="1342" spans="2:8" ht="15" customHeight="1" outlineLevel="1" x14ac:dyDescent="0.2">
      <c r="B1342" s="111">
        <v>2019</v>
      </c>
      <c r="C1342" s="322"/>
      <c r="D1342" s="318">
        <v>1</v>
      </c>
      <c r="E1342" s="318"/>
      <c r="F1342" s="325" t="s">
        <v>37</v>
      </c>
      <c r="G1342" s="318"/>
      <c r="H1342" s="325" t="s">
        <v>37</v>
      </c>
    </row>
    <row r="1343" spans="2:8" ht="15" customHeight="1" outlineLevel="1" x14ac:dyDescent="0.2">
      <c r="B1343" s="111">
        <v>2018</v>
      </c>
      <c r="C1343" s="322"/>
      <c r="D1343" s="318">
        <v>1</v>
      </c>
      <c r="E1343" s="318"/>
      <c r="F1343" s="325" t="s">
        <v>37</v>
      </c>
      <c r="G1343" s="318"/>
      <c r="H1343" s="325" t="s">
        <v>37</v>
      </c>
    </row>
    <row r="1344" spans="2:8" ht="15" customHeight="1" outlineLevel="1" x14ac:dyDescent="0.2">
      <c r="B1344" s="111">
        <v>2017</v>
      </c>
      <c r="C1344" s="322"/>
      <c r="D1344" s="318">
        <v>1</v>
      </c>
      <c r="E1344" s="318"/>
      <c r="F1344" s="325" t="s">
        <v>37</v>
      </c>
      <c r="G1344" s="325"/>
      <c r="H1344" s="325" t="s">
        <v>37</v>
      </c>
    </row>
    <row r="1345" spans="2:8" ht="15" customHeight="1" outlineLevel="1" x14ac:dyDescent="0.2">
      <c r="B1345" s="111">
        <v>2016</v>
      </c>
      <c r="C1345" s="322"/>
      <c r="D1345" s="318">
        <v>2</v>
      </c>
      <c r="E1345" s="318"/>
      <c r="F1345" s="325" t="s">
        <v>37</v>
      </c>
      <c r="G1345" s="325"/>
      <c r="H1345" s="325" t="s">
        <v>37</v>
      </c>
    </row>
    <row r="1346" spans="2:8" ht="15" customHeight="1" outlineLevel="1" x14ac:dyDescent="0.2">
      <c r="B1346" s="111">
        <v>2015</v>
      </c>
      <c r="C1346" s="322"/>
      <c r="D1346" s="318">
        <v>2</v>
      </c>
      <c r="E1346" s="318"/>
      <c r="F1346" s="325" t="s">
        <v>37</v>
      </c>
      <c r="G1346" s="325"/>
      <c r="H1346" s="325" t="s">
        <v>37</v>
      </c>
    </row>
    <row r="1347" spans="2:8" ht="15" customHeight="1" outlineLevel="1" x14ac:dyDescent="0.2">
      <c r="B1347" s="322" t="s">
        <v>27</v>
      </c>
      <c r="C1347" s="322"/>
      <c r="D1347" s="327"/>
      <c r="E1347" s="327"/>
      <c r="F1347" s="327"/>
      <c r="G1347" s="327"/>
      <c r="H1347" s="327"/>
    </row>
    <row r="1348" spans="2:8" ht="15" customHeight="1" outlineLevel="1" x14ac:dyDescent="0.2">
      <c r="B1348" s="111">
        <v>2020</v>
      </c>
      <c r="C1348" s="322"/>
      <c r="D1348" s="328">
        <v>6</v>
      </c>
      <c r="E1348" s="327"/>
      <c r="F1348" s="309">
        <v>6</v>
      </c>
      <c r="G1348" s="327"/>
      <c r="H1348" s="309">
        <v>150.00700000000001</v>
      </c>
    </row>
    <row r="1349" spans="2:8" ht="15" customHeight="1" outlineLevel="1" x14ac:dyDescent="0.2">
      <c r="B1349" s="111">
        <v>2019</v>
      </c>
      <c r="C1349" s="322"/>
      <c r="D1349" s="318">
        <v>8</v>
      </c>
      <c r="E1349" s="318"/>
      <c r="F1349" s="318">
        <v>8</v>
      </c>
      <c r="G1349" s="318"/>
      <c r="H1349" s="318">
        <v>126.19</v>
      </c>
    </row>
    <row r="1350" spans="2:8" ht="15" customHeight="1" outlineLevel="1" x14ac:dyDescent="0.2">
      <c r="B1350" s="111">
        <v>2018</v>
      </c>
      <c r="C1350" s="322"/>
      <c r="D1350" s="318">
        <v>7</v>
      </c>
      <c r="E1350" s="318"/>
      <c r="F1350" s="318">
        <v>7</v>
      </c>
      <c r="G1350" s="318"/>
      <c r="H1350" s="318">
        <v>113.819</v>
      </c>
    </row>
    <row r="1351" spans="2:8" ht="15" customHeight="1" outlineLevel="1" x14ac:dyDescent="0.2">
      <c r="B1351" s="111">
        <v>2017</v>
      </c>
      <c r="C1351" s="322"/>
      <c r="D1351" s="318">
        <v>7</v>
      </c>
      <c r="E1351" s="318"/>
      <c r="F1351" s="325" t="s">
        <v>37</v>
      </c>
      <c r="G1351" s="325"/>
      <c r="H1351" s="325" t="s">
        <v>37</v>
      </c>
    </row>
    <row r="1352" spans="2:8" ht="15" customHeight="1" outlineLevel="1" x14ac:dyDescent="0.2">
      <c r="B1352" s="111">
        <v>2016</v>
      </c>
      <c r="C1352" s="322"/>
      <c r="D1352" s="318">
        <v>7</v>
      </c>
      <c r="E1352" s="318"/>
      <c r="F1352" s="318">
        <v>7</v>
      </c>
      <c r="G1352" s="318"/>
      <c r="H1352" s="318">
        <v>70.201999999999998</v>
      </c>
    </row>
    <row r="1353" spans="2:8" ht="15" customHeight="1" outlineLevel="1" x14ac:dyDescent="0.2">
      <c r="B1353" s="111">
        <v>2015</v>
      </c>
      <c r="C1353" s="322"/>
      <c r="D1353" s="318">
        <v>7</v>
      </c>
      <c r="E1353" s="318"/>
      <c r="F1353" s="318">
        <v>7</v>
      </c>
      <c r="G1353" s="318"/>
      <c r="H1353" s="318">
        <v>57.383000000000003</v>
      </c>
    </row>
    <row r="1354" spans="2:8" ht="15" customHeight="1" outlineLevel="1" x14ac:dyDescent="0.2">
      <c r="B1354" s="322" t="s">
        <v>28</v>
      </c>
      <c r="C1354" s="322"/>
      <c r="D1354" s="327"/>
      <c r="E1354" s="327"/>
      <c r="F1354" s="327"/>
      <c r="G1354" s="327"/>
      <c r="H1354" s="327"/>
    </row>
    <row r="1355" spans="2:8" ht="15" customHeight="1" outlineLevel="1" x14ac:dyDescent="0.2">
      <c r="B1355" s="111">
        <v>2020</v>
      </c>
      <c r="C1355" s="322"/>
      <c r="D1355" s="328">
        <v>32</v>
      </c>
      <c r="E1355" s="327"/>
      <c r="F1355" s="309">
        <v>44</v>
      </c>
      <c r="G1355" s="327"/>
      <c r="H1355" s="309">
        <v>880.70799999999997</v>
      </c>
    </row>
    <row r="1356" spans="2:8" ht="15" customHeight="1" outlineLevel="1" x14ac:dyDescent="0.2">
      <c r="B1356" s="111">
        <v>2019</v>
      </c>
      <c r="C1356" s="322"/>
      <c r="D1356" s="318">
        <v>29</v>
      </c>
      <c r="E1356" s="318"/>
      <c r="F1356" s="318">
        <v>37</v>
      </c>
      <c r="G1356" s="318"/>
      <c r="H1356" s="318">
        <v>740.84199999999998</v>
      </c>
    </row>
    <row r="1357" spans="2:8" ht="15" customHeight="1" outlineLevel="1" x14ac:dyDescent="0.2">
      <c r="B1357" s="111">
        <v>2018</v>
      </c>
      <c r="C1357" s="322"/>
      <c r="D1357" s="318">
        <v>25</v>
      </c>
      <c r="E1357" s="318"/>
      <c r="F1357" s="318">
        <v>30</v>
      </c>
      <c r="G1357" s="318"/>
      <c r="H1357" s="318">
        <v>534.38599999999997</v>
      </c>
    </row>
    <row r="1358" spans="2:8" ht="15" customHeight="1" outlineLevel="1" x14ac:dyDescent="0.2">
      <c r="B1358" s="111">
        <v>2017</v>
      </c>
      <c r="C1358" s="322"/>
      <c r="D1358" s="318">
        <v>26</v>
      </c>
      <c r="E1358" s="318"/>
      <c r="F1358" s="318">
        <v>31</v>
      </c>
      <c r="G1358" s="318"/>
      <c r="H1358" s="318">
        <v>433.59699999999998</v>
      </c>
    </row>
    <row r="1359" spans="2:8" ht="15" customHeight="1" outlineLevel="1" x14ac:dyDescent="0.2">
      <c r="B1359" s="111">
        <v>2016</v>
      </c>
      <c r="C1359" s="322"/>
      <c r="D1359" s="318">
        <v>19</v>
      </c>
      <c r="E1359" s="318"/>
      <c r="F1359" s="318">
        <v>20</v>
      </c>
      <c r="G1359" s="318"/>
      <c r="H1359" s="318">
        <v>428.88600000000002</v>
      </c>
    </row>
    <row r="1360" spans="2:8" ht="15" customHeight="1" outlineLevel="1" x14ac:dyDescent="0.2">
      <c r="B1360" s="111">
        <v>2015</v>
      </c>
      <c r="C1360" s="322"/>
      <c r="D1360" s="318">
        <v>21</v>
      </c>
      <c r="E1360" s="318"/>
      <c r="F1360" s="318">
        <v>22</v>
      </c>
      <c r="G1360" s="318"/>
      <c r="H1360" s="318">
        <v>274.05900000000003</v>
      </c>
    </row>
    <row r="1361" spans="2:8" ht="15" customHeight="1" outlineLevel="1" x14ac:dyDescent="0.2">
      <c r="B1361" s="322" t="s">
        <v>29</v>
      </c>
      <c r="C1361" s="322"/>
      <c r="D1361" s="327"/>
      <c r="E1361" s="327"/>
      <c r="F1361" s="327"/>
      <c r="G1361" s="327"/>
      <c r="H1361" s="327"/>
    </row>
    <row r="1362" spans="2:8" ht="15" customHeight="1" outlineLevel="1" x14ac:dyDescent="0.2">
      <c r="B1362" s="111">
        <v>2020</v>
      </c>
      <c r="C1362" s="322"/>
      <c r="D1362" s="328">
        <v>34</v>
      </c>
      <c r="E1362" s="327"/>
      <c r="F1362" s="309">
        <v>41</v>
      </c>
      <c r="G1362" s="327"/>
      <c r="H1362" s="309">
        <v>415.30799999999999</v>
      </c>
    </row>
    <row r="1363" spans="2:8" ht="15" customHeight="1" outlineLevel="1" x14ac:dyDescent="0.2">
      <c r="B1363" s="111">
        <v>2019</v>
      </c>
      <c r="C1363" s="322"/>
      <c r="D1363" s="318">
        <v>39</v>
      </c>
      <c r="E1363" s="318"/>
      <c r="F1363" s="318">
        <v>46</v>
      </c>
      <c r="G1363" s="318"/>
      <c r="H1363" s="318">
        <v>1217.3320000000001</v>
      </c>
    </row>
    <row r="1364" spans="2:8" ht="15" customHeight="1" outlineLevel="1" x14ac:dyDescent="0.2">
      <c r="B1364" s="111">
        <v>2018</v>
      </c>
      <c r="C1364" s="322"/>
      <c r="D1364" s="318">
        <v>42</v>
      </c>
      <c r="E1364" s="318"/>
      <c r="F1364" s="318">
        <v>48</v>
      </c>
      <c r="G1364" s="318"/>
      <c r="H1364" s="318">
        <v>1005.205</v>
      </c>
    </row>
    <row r="1365" spans="2:8" ht="15" customHeight="1" outlineLevel="1" x14ac:dyDescent="0.2">
      <c r="B1365" s="111">
        <v>2017</v>
      </c>
      <c r="C1365" s="322"/>
      <c r="D1365" s="318">
        <v>34</v>
      </c>
      <c r="E1365" s="318"/>
      <c r="F1365" s="318">
        <v>41</v>
      </c>
      <c r="G1365" s="318"/>
      <c r="H1365" s="318">
        <v>940.22199999999998</v>
      </c>
    </row>
    <row r="1366" spans="2:8" ht="15" customHeight="1" outlineLevel="1" x14ac:dyDescent="0.2">
      <c r="B1366" s="111">
        <v>2016</v>
      </c>
      <c r="C1366" s="322"/>
      <c r="D1366" s="318">
        <v>30</v>
      </c>
      <c r="E1366" s="318"/>
      <c r="F1366" s="318">
        <v>33</v>
      </c>
      <c r="G1366" s="318"/>
      <c r="H1366" s="318">
        <v>842.899</v>
      </c>
    </row>
    <row r="1367" spans="2:8" ht="15" customHeight="1" outlineLevel="1" x14ac:dyDescent="0.2">
      <c r="B1367" s="111">
        <v>2015</v>
      </c>
      <c r="C1367" s="322"/>
      <c r="D1367" s="318">
        <v>39</v>
      </c>
      <c r="E1367" s="318"/>
      <c r="F1367" s="318">
        <v>42</v>
      </c>
      <c r="G1367" s="318"/>
      <c r="H1367" s="318">
        <v>863.70600000000002</v>
      </c>
    </row>
    <row r="1368" spans="2:8" ht="15" customHeight="1" outlineLevel="1" x14ac:dyDescent="0.2">
      <c r="B1368" s="322" t="s">
        <v>30</v>
      </c>
      <c r="C1368" s="322"/>
      <c r="D1368" s="327"/>
      <c r="E1368" s="327"/>
      <c r="F1368" s="327"/>
      <c r="G1368" s="327"/>
      <c r="H1368" s="327"/>
    </row>
    <row r="1369" spans="2:8" ht="15" customHeight="1" outlineLevel="1" x14ac:dyDescent="0.2">
      <c r="B1369" s="111">
        <v>2020</v>
      </c>
      <c r="C1369" s="322"/>
      <c r="D1369" s="328">
        <v>7</v>
      </c>
      <c r="E1369" s="327"/>
      <c r="F1369" s="309">
        <v>8</v>
      </c>
      <c r="G1369" s="327"/>
      <c r="H1369" s="309">
        <v>65.557000000000002</v>
      </c>
    </row>
    <row r="1370" spans="2:8" ht="15" customHeight="1" outlineLevel="1" x14ac:dyDescent="0.2">
      <c r="B1370" s="111">
        <v>2019</v>
      </c>
      <c r="C1370" s="322"/>
      <c r="D1370" s="318">
        <v>7</v>
      </c>
      <c r="E1370" s="318"/>
      <c r="F1370" s="318">
        <v>9</v>
      </c>
      <c r="G1370" s="318"/>
      <c r="H1370" s="318">
        <v>142.65299999999999</v>
      </c>
    </row>
    <row r="1371" spans="2:8" ht="15" customHeight="1" outlineLevel="1" x14ac:dyDescent="0.2">
      <c r="B1371" s="111">
        <v>2018</v>
      </c>
      <c r="C1371" s="322"/>
      <c r="D1371" s="318">
        <v>8</v>
      </c>
      <c r="E1371" s="318"/>
      <c r="F1371" s="318">
        <v>11</v>
      </c>
      <c r="G1371" s="318"/>
      <c r="H1371" s="318">
        <v>160.58799999999999</v>
      </c>
    </row>
    <row r="1372" spans="2:8" ht="15" customHeight="1" outlineLevel="1" x14ac:dyDescent="0.2">
      <c r="B1372" s="111">
        <v>2017</v>
      </c>
      <c r="C1372" s="322"/>
      <c r="D1372" s="318">
        <v>7</v>
      </c>
      <c r="E1372" s="318"/>
      <c r="F1372" s="318">
        <v>9</v>
      </c>
      <c r="G1372" s="318"/>
      <c r="H1372" s="318">
        <v>162.95400000000001</v>
      </c>
    </row>
    <row r="1373" spans="2:8" ht="15" customHeight="1" outlineLevel="1" x14ac:dyDescent="0.2">
      <c r="B1373" s="111">
        <v>2016</v>
      </c>
      <c r="C1373" s="322"/>
      <c r="D1373" s="318">
        <v>6</v>
      </c>
      <c r="E1373" s="318"/>
      <c r="F1373" s="318">
        <v>9</v>
      </c>
      <c r="G1373" s="318"/>
      <c r="H1373" s="318">
        <v>173.232</v>
      </c>
    </row>
    <row r="1374" spans="2:8" ht="15" customHeight="1" outlineLevel="1" x14ac:dyDescent="0.2">
      <c r="B1374" s="111">
        <v>2015</v>
      </c>
      <c r="C1374" s="322"/>
      <c r="D1374" s="318">
        <v>10</v>
      </c>
      <c r="E1374" s="318"/>
      <c r="F1374" s="325" t="s">
        <v>37</v>
      </c>
      <c r="G1374" s="325"/>
      <c r="H1374" s="325" t="s">
        <v>37</v>
      </c>
    </row>
    <row r="1375" spans="2:8" ht="15" customHeight="1" outlineLevel="1" x14ac:dyDescent="0.2">
      <c r="B1375" s="322" t="s">
        <v>31</v>
      </c>
      <c r="C1375" s="322"/>
      <c r="D1375" s="327"/>
      <c r="E1375" s="327"/>
      <c r="F1375" s="327"/>
      <c r="G1375" s="327"/>
      <c r="H1375" s="327"/>
    </row>
    <row r="1376" spans="2:8" ht="15" customHeight="1" outlineLevel="1" x14ac:dyDescent="0.2">
      <c r="B1376" s="111">
        <v>2020</v>
      </c>
      <c r="C1376" s="322"/>
      <c r="D1376" s="328">
        <v>22</v>
      </c>
      <c r="E1376" s="327"/>
      <c r="F1376" s="309">
        <v>25</v>
      </c>
      <c r="G1376" s="327"/>
      <c r="H1376" s="309">
        <v>256.31299999999999</v>
      </c>
    </row>
    <row r="1377" spans="2:8" ht="15" customHeight="1" outlineLevel="1" x14ac:dyDescent="0.2">
      <c r="B1377" s="111">
        <v>2019</v>
      </c>
      <c r="C1377" s="322"/>
      <c r="D1377" s="318">
        <v>25</v>
      </c>
      <c r="E1377" s="318"/>
      <c r="F1377" s="318">
        <v>25</v>
      </c>
      <c r="G1377" s="318"/>
      <c r="H1377" s="318">
        <v>409.17700000000002</v>
      </c>
    </row>
    <row r="1378" spans="2:8" ht="15" customHeight="1" outlineLevel="1" x14ac:dyDescent="0.2">
      <c r="B1378" s="111">
        <v>2018</v>
      </c>
      <c r="C1378" s="322"/>
      <c r="D1378" s="318">
        <v>20</v>
      </c>
      <c r="E1378" s="318"/>
      <c r="F1378" s="318">
        <v>20</v>
      </c>
      <c r="G1378" s="318"/>
      <c r="H1378" s="318">
        <v>394.11099999999999</v>
      </c>
    </row>
    <row r="1379" spans="2:8" ht="15" customHeight="1" outlineLevel="1" x14ac:dyDescent="0.2">
      <c r="B1379" s="111">
        <v>2017</v>
      </c>
      <c r="C1379" s="322"/>
      <c r="D1379" s="318">
        <v>22</v>
      </c>
      <c r="E1379" s="318"/>
      <c r="F1379" s="318">
        <v>22</v>
      </c>
      <c r="G1379" s="318"/>
      <c r="H1379" s="318">
        <v>284.12400000000002</v>
      </c>
    </row>
    <row r="1380" spans="2:8" ht="15" customHeight="1" outlineLevel="1" x14ac:dyDescent="0.2">
      <c r="B1380" s="111">
        <v>2016</v>
      </c>
      <c r="C1380" s="322"/>
      <c r="D1380" s="318">
        <v>22</v>
      </c>
      <c r="E1380" s="318"/>
      <c r="F1380" s="318">
        <v>22</v>
      </c>
      <c r="G1380" s="318"/>
      <c r="H1380" s="318">
        <v>224.99700000000001</v>
      </c>
    </row>
    <row r="1381" spans="2:8" ht="15" customHeight="1" outlineLevel="1" x14ac:dyDescent="0.2">
      <c r="B1381" s="111">
        <v>2015</v>
      </c>
      <c r="C1381" s="322"/>
      <c r="D1381" s="318">
        <v>15</v>
      </c>
      <c r="E1381" s="318"/>
      <c r="F1381" s="318">
        <v>15</v>
      </c>
      <c r="G1381" s="318"/>
      <c r="H1381" s="318">
        <v>164.37700000000001</v>
      </c>
    </row>
    <row r="1382" spans="2:8" ht="15" customHeight="1" outlineLevel="1" x14ac:dyDescent="0.2">
      <c r="B1382" s="322" t="s">
        <v>32</v>
      </c>
      <c r="C1382" s="322"/>
      <c r="D1382" s="327"/>
      <c r="E1382" s="327"/>
      <c r="F1382" s="327"/>
      <c r="G1382" s="327"/>
      <c r="H1382" s="327"/>
    </row>
    <row r="1383" spans="2:8" ht="15" customHeight="1" outlineLevel="1" x14ac:dyDescent="0.2">
      <c r="B1383" s="111">
        <v>2020</v>
      </c>
      <c r="C1383" s="322"/>
      <c r="D1383" s="328">
        <v>11</v>
      </c>
      <c r="E1383" s="327"/>
      <c r="F1383" s="309">
        <v>44</v>
      </c>
      <c r="G1383" s="327"/>
      <c r="H1383" s="309">
        <v>200.90799999999999</v>
      </c>
    </row>
    <row r="1384" spans="2:8" ht="15" customHeight="1" outlineLevel="1" x14ac:dyDescent="0.2">
      <c r="B1384" s="111">
        <v>2019</v>
      </c>
      <c r="C1384" s="322"/>
      <c r="D1384" s="318">
        <v>12</v>
      </c>
      <c r="E1384" s="318"/>
      <c r="F1384" s="318">
        <v>46</v>
      </c>
      <c r="G1384" s="318"/>
      <c r="H1384" s="318">
        <v>1219.9839999999999</v>
      </c>
    </row>
    <row r="1385" spans="2:8" ht="15" customHeight="1" outlineLevel="1" x14ac:dyDescent="0.2">
      <c r="B1385" s="111">
        <v>2018</v>
      </c>
      <c r="C1385" s="322"/>
      <c r="D1385" s="318">
        <v>9</v>
      </c>
      <c r="E1385" s="318"/>
      <c r="F1385" s="318">
        <v>45</v>
      </c>
      <c r="G1385" s="318"/>
      <c r="H1385" s="318">
        <v>1113.7529999999999</v>
      </c>
    </row>
    <row r="1386" spans="2:8" ht="15" customHeight="1" outlineLevel="1" x14ac:dyDescent="0.2">
      <c r="B1386" s="111">
        <v>2017</v>
      </c>
      <c r="C1386" s="322"/>
      <c r="D1386" s="318">
        <v>6</v>
      </c>
      <c r="E1386" s="318"/>
      <c r="F1386" s="318">
        <v>34</v>
      </c>
      <c r="G1386" s="318"/>
      <c r="H1386" s="318">
        <v>1044.943</v>
      </c>
    </row>
    <row r="1387" spans="2:8" ht="15" customHeight="1" outlineLevel="1" x14ac:dyDescent="0.2">
      <c r="B1387" s="111">
        <v>2016</v>
      </c>
      <c r="C1387" s="322"/>
      <c r="D1387" s="318">
        <v>11</v>
      </c>
      <c r="E1387" s="318"/>
      <c r="F1387" s="318">
        <v>34</v>
      </c>
      <c r="G1387" s="318"/>
      <c r="H1387" s="318">
        <v>886.27499999999998</v>
      </c>
    </row>
    <row r="1388" spans="2:8" ht="15" customHeight="1" outlineLevel="1" x14ac:dyDescent="0.2">
      <c r="B1388" s="111">
        <v>2015</v>
      </c>
      <c r="C1388" s="322"/>
      <c r="D1388" s="318">
        <v>7</v>
      </c>
      <c r="E1388" s="318"/>
      <c r="F1388" s="318">
        <v>26</v>
      </c>
      <c r="G1388" s="318"/>
      <c r="H1388" s="318">
        <v>366.625</v>
      </c>
    </row>
    <row r="1389" spans="2:8" ht="15" customHeight="1" outlineLevel="1" x14ac:dyDescent="0.2">
      <c r="B1389" s="322" t="s">
        <v>33</v>
      </c>
      <c r="C1389" s="322"/>
      <c r="D1389" s="327"/>
      <c r="E1389" s="327"/>
      <c r="F1389" s="327"/>
      <c r="G1389" s="327"/>
      <c r="H1389" s="327"/>
    </row>
    <row r="1390" spans="2:8" ht="15" customHeight="1" outlineLevel="1" x14ac:dyDescent="0.2">
      <c r="B1390" s="111">
        <v>2020</v>
      </c>
      <c r="C1390" s="322"/>
      <c r="D1390" s="328">
        <v>15</v>
      </c>
      <c r="E1390" s="327"/>
      <c r="F1390" s="309">
        <v>15</v>
      </c>
      <c r="G1390" s="327"/>
      <c r="H1390" s="309">
        <v>90.204999999999998</v>
      </c>
    </row>
    <row r="1391" spans="2:8" ht="15" customHeight="1" outlineLevel="1" x14ac:dyDescent="0.2">
      <c r="B1391" s="111">
        <v>2019</v>
      </c>
      <c r="C1391" s="322"/>
      <c r="D1391" s="318">
        <v>17</v>
      </c>
      <c r="E1391" s="318"/>
      <c r="F1391" s="318">
        <v>17</v>
      </c>
      <c r="G1391" s="318"/>
      <c r="H1391" s="318">
        <v>91.807000000000002</v>
      </c>
    </row>
    <row r="1392" spans="2:8" ht="15" customHeight="1" outlineLevel="1" x14ac:dyDescent="0.2">
      <c r="B1392" s="111">
        <v>2018</v>
      </c>
      <c r="C1392" s="322"/>
      <c r="D1392" s="318">
        <v>17</v>
      </c>
      <c r="E1392" s="318"/>
      <c r="F1392" s="318">
        <v>17</v>
      </c>
      <c r="G1392" s="318"/>
      <c r="H1392" s="318">
        <v>102.798</v>
      </c>
    </row>
    <row r="1393" spans="2:15" ht="15" customHeight="1" outlineLevel="1" x14ac:dyDescent="0.2">
      <c r="B1393" s="111">
        <v>2017</v>
      </c>
      <c r="C1393" s="322"/>
      <c r="D1393" s="318">
        <v>15</v>
      </c>
      <c r="E1393" s="318"/>
      <c r="F1393" s="318">
        <v>15</v>
      </c>
      <c r="G1393" s="318"/>
      <c r="H1393" s="318">
        <v>62.67</v>
      </c>
    </row>
    <row r="1394" spans="2:15" ht="15" customHeight="1" outlineLevel="1" x14ac:dyDescent="0.2">
      <c r="B1394" s="111">
        <v>2016</v>
      </c>
      <c r="C1394" s="322"/>
      <c r="D1394" s="318">
        <v>13</v>
      </c>
      <c r="E1394" s="318"/>
      <c r="F1394" s="318">
        <v>13</v>
      </c>
      <c r="G1394" s="318"/>
      <c r="H1394" s="318">
        <v>68.486999999999995</v>
      </c>
    </row>
    <row r="1395" spans="2:15" ht="15" customHeight="1" outlineLevel="1" x14ac:dyDescent="0.2">
      <c r="B1395" s="111">
        <v>2015</v>
      </c>
      <c r="C1395" s="322"/>
      <c r="D1395" s="318">
        <v>11</v>
      </c>
      <c r="E1395" s="318"/>
      <c r="F1395" s="318">
        <v>11</v>
      </c>
      <c r="G1395" s="318"/>
      <c r="H1395" s="318">
        <v>69.271000000000001</v>
      </c>
    </row>
    <row r="1396" spans="2:15" ht="15" customHeight="1" x14ac:dyDescent="0.2">
      <c r="B1396" s="326" t="s">
        <v>207</v>
      </c>
      <c r="C1396" s="326"/>
      <c r="D1396" s="318"/>
      <c r="E1396" s="318"/>
      <c r="F1396" s="318"/>
      <c r="G1396" s="318"/>
      <c r="H1396" s="318"/>
    </row>
    <row r="1397" spans="2:15" ht="15" customHeight="1" x14ac:dyDescent="0.2">
      <c r="B1397" s="111">
        <v>2020</v>
      </c>
      <c r="C1397" s="326"/>
      <c r="D1397" s="318">
        <v>572</v>
      </c>
      <c r="E1397" s="318"/>
      <c r="F1397" s="325">
        <v>1626</v>
      </c>
      <c r="G1397" s="318"/>
      <c r="H1397" s="325">
        <v>78372.578999999998</v>
      </c>
    </row>
    <row r="1398" spans="2:15" ht="15" customHeight="1" x14ac:dyDescent="0.2">
      <c r="B1398" s="111">
        <v>2019</v>
      </c>
      <c r="C1398" s="326"/>
      <c r="D1398" s="318">
        <v>604</v>
      </c>
      <c r="E1398" s="318"/>
      <c r="F1398" s="318">
        <v>1555</v>
      </c>
      <c r="G1398" s="318"/>
      <c r="H1398" s="318">
        <v>97664.159</v>
      </c>
      <c r="I1398"/>
      <c r="K1398" s="280"/>
      <c r="L1398" s="68"/>
      <c r="M1398" s="280"/>
      <c r="N1398" s="68"/>
      <c r="O1398" s="280"/>
    </row>
    <row r="1399" spans="2:15" ht="15" customHeight="1" x14ac:dyDescent="0.2">
      <c r="B1399" s="111">
        <v>2018</v>
      </c>
      <c r="C1399" s="326"/>
      <c r="D1399" s="318">
        <v>578</v>
      </c>
      <c r="E1399" s="318"/>
      <c r="F1399" s="318">
        <v>1527</v>
      </c>
      <c r="G1399" s="318"/>
      <c r="H1399" s="318">
        <v>104220.284</v>
      </c>
    </row>
    <row r="1400" spans="2:15" ht="15" customHeight="1" x14ac:dyDescent="0.2">
      <c r="B1400" s="111">
        <v>2017</v>
      </c>
      <c r="C1400" s="326"/>
      <c r="D1400" s="318">
        <v>542</v>
      </c>
      <c r="E1400" s="318"/>
      <c r="F1400" s="318">
        <v>1445</v>
      </c>
      <c r="G1400" s="318"/>
      <c r="H1400" s="318">
        <v>100141.197</v>
      </c>
    </row>
    <row r="1401" spans="2:15" ht="15" customHeight="1" x14ac:dyDescent="0.2">
      <c r="B1401" s="111">
        <v>2016</v>
      </c>
      <c r="C1401" s="326"/>
      <c r="D1401" s="318">
        <v>552</v>
      </c>
      <c r="E1401" s="318"/>
      <c r="F1401" s="318">
        <v>1358</v>
      </c>
      <c r="G1401" s="318"/>
      <c r="H1401" s="318">
        <v>87089.777000000002</v>
      </c>
    </row>
    <row r="1402" spans="2:15" ht="15" customHeight="1" x14ac:dyDescent="0.2">
      <c r="B1402" s="111">
        <v>2015</v>
      </c>
      <c r="C1402" s="326"/>
      <c r="D1402" s="318">
        <v>509</v>
      </c>
      <c r="E1402" s="318"/>
      <c r="F1402" s="318">
        <v>1314</v>
      </c>
      <c r="G1402" s="318"/>
      <c r="H1402" s="318">
        <v>82189.108999999997</v>
      </c>
    </row>
    <row r="1403" spans="2:15" ht="15" customHeight="1" outlineLevel="1" x14ac:dyDescent="0.2">
      <c r="B1403" s="322" t="s">
        <v>17</v>
      </c>
      <c r="C1403" s="322"/>
      <c r="D1403" s="327"/>
      <c r="E1403" s="327"/>
      <c r="F1403" s="327"/>
      <c r="G1403" s="327"/>
      <c r="H1403" s="327"/>
    </row>
    <row r="1404" spans="2:15" ht="15" customHeight="1" outlineLevel="1" x14ac:dyDescent="0.2">
      <c r="B1404" s="111">
        <v>2020</v>
      </c>
      <c r="C1404" s="322"/>
      <c r="D1404" s="328">
        <v>24</v>
      </c>
      <c r="E1404" s="327"/>
      <c r="F1404" s="309" t="s">
        <v>37</v>
      </c>
      <c r="G1404" s="327"/>
      <c r="H1404" s="309" t="s">
        <v>37</v>
      </c>
    </row>
    <row r="1405" spans="2:15" ht="15" customHeight="1" outlineLevel="1" x14ac:dyDescent="0.2">
      <c r="B1405" s="111">
        <v>2019</v>
      </c>
      <c r="C1405" s="322"/>
      <c r="D1405" s="318">
        <v>28</v>
      </c>
      <c r="E1405" s="318"/>
      <c r="F1405" s="318">
        <v>45</v>
      </c>
      <c r="G1405" s="318"/>
      <c r="H1405" s="318">
        <v>418.32</v>
      </c>
    </row>
    <row r="1406" spans="2:15" ht="15" customHeight="1" outlineLevel="1" x14ac:dyDescent="0.2">
      <c r="B1406" s="111">
        <v>2018</v>
      </c>
      <c r="C1406" s="323"/>
      <c r="D1406" s="318">
        <v>22</v>
      </c>
      <c r="E1406" s="318"/>
      <c r="F1406" s="325" t="s">
        <v>37</v>
      </c>
      <c r="G1406" s="318"/>
      <c r="H1406" s="325" t="s">
        <v>37</v>
      </c>
    </row>
    <row r="1407" spans="2:15" ht="15" customHeight="1" outlineLevel="1" x14ac:dyDescent="0.2">
      <c r="B1407" s="111">
        <v>2017</v>
      </c>
      <c r="C1407" s="323"/>
      <c r="D1407" s="318">
        <v>20</v>
      </c>
      <c r="E1407" s="318"/>
      <c r="F1407" s="318">
        <v>33</v>
      </c>
      <c r="G1407" s="318"/>
      <c r="H1407" s="318">
        <v>373.68599999999998</v>
      </c>
    </row>
    <row r="1408" spans="2:15" ht="15" customHeight="1" outlineLevel="1" x14ac:dyDescent="0.2">
      <c r="B1408" s="111">
        <v>2016</v>
      </c>
      <c r="C1408" s="322"/>
      <c r="D1408" s="318">
        <v>22</v>
      </c>
      <c r="E1408" s="318"/>
      <c r="F1408" s="318">
        <v>41</v>
      </c>
      <c r="G1408" s="318"/>
      <c r="H1408" s="318">
        <v>295.041</v>
      </c>
    </row>
    <row r="1409" spans="2:8" ht="15" customHeight="1" outlineLevel="1" x14ac:dyDescent="0.2">
      <c r="B1409" s="111">
        <v>2015</v>
      </c>
      <c r="C1409" s="322"/>
      <c r="D1409" s="318">
        <v>17</v>
      </c>
      <c r="E1409" s="318"/>
      <c r="F1409" s="318">
        <v>39</v>
      </c>
      <c r="G1409" s="318"/>
      <c r="H1409" s="318">
        <v>367.96600000000001</v>
      </c>
    </row>
    <row r="1410" spans="2:8" ht="15" customHeight="1" outlineLevel="1" x14ac:dyDescent="0.2">
      <c r="B1410" s="322" t="s">
        <v>18</v>
      </c>
      <c r="C1410" s="322"/>
      <c r="D1410" s="327"/>
      <c r="E1410" s="327"/>
      <c r="F1410" s="327"/>
      <c r="G1410" s="327"/>
      <c r="H1410" s="327"/>
    </row>
    <row r="1411" spans="2:8" ht="15" customHeight="1" outlineLevel="1" x14ac:dyDescent="0.2">
      <c r="B1411" s="111">
        <v>2020</v>
      </c>
      <c r="C1411" s="322"/>
      <c r="D1411" s="328">
        <v>1</v>
      </c>
      <c r="E1411" s="327"/>
      <c r="F1411" s="309" t="s">
        <v>37</v>
      </c>
      <c r="G1411" s="327"/>
      <c r="H1411" s="309" t="s">
        <v>37</v>
      </c>
    </row>
    <row r="1412" spans="2:8" ht="15" customHeight="1" outlineLevel="1" x14ac:dyDescent="0.2">
      <c r="B1412" s="111">
        <v>2019</v>
      </c>
      <c r="C1412" s="322"/>
      <c r="D1412" s="318">
        <v>1</v>
      </c>
      <c r="E1412" s="318"/>
      <c r="F1412" s="325" t="s">
        <v>37</v>
      </c>
      <c r="G1412" s="318"/>
      <c r="H1412" s="325" t="s">
        <v>37</v>
      </c>
    </row>
    <row r="1413" spans="2:8" ht="15" customHeight="1" outlineLevel="1" x14ac:dyDescent="0.2">
      <c r="B1413" s="111">
        <v>2018</v>
      </c>
      <c r="C1413" s="322"/>
      <c r="D1413" s="318">
        <v>1</v>
      </c>
      <c r="E1413" s="318"/>
      <c r="F1413" s="325" t="s">
        <v>37</v>
      </c>
      <c r="G1413" s="318"/>
      <c r="H1413" s="325" t="s">
        <v>37</v>
      </c>
    </row>
    <row r="1414" spans="2:8" ht="15" customHeight="1" outlineLevel="1" x14ac:dyDescent="0.2">
      <c r="B1414" s="111">
        <v>2017</v>
      </c>
      <c r="C1414" s="322"/>
      <c r="D1414" s="318">
        <v>1</v>
      </c>
      <c r="E1414" s="318"/>
      <c r="F1414" s="325" t="s">
        <v>37</v>
      </c>
      <c r="G1414" s="325"/>
      <c r="H1414" s="325" t="s">
        <v>37</v>
      </c>
    </row>
    <row r="1415" spans="2:8" ht="15" customHeight="1" outlineLevel="1" x14ac:dyDescent="0.2">
      <c r="B1415" s="111">
        <v>2016</v>
      </c>
      <c r="C1415" s="322"/>
      <c r="D1415" s="318">
        <v>1</v>
      </c>
      <c r="E1415" s="318"/>
      <c r="F1415" s="325" t="s">
        <v>37</v>
      </c>
      <c r="G1415" s="325"/>
      <c r="H1415" s="325" t="s">
        <v>37</v>
      </c>
    </row>
    <row r="1416" spans="2:8" ht="15" customHeight="1" outlineLevel="1" x14ac:dyDescent="0.2">
      <c r="B1416" s="111">
        <v>2015</v>
      </c>
      <c r="C1416" s="322"/>
      <c r="D1416" s="318">
        <v>1</v>
      </c>
      <c r="E1416" s="318"/>
      <c r="F1416" s="325" t="s">
        <v>37</v>
      </c>
      <c r="G1416" s="325"/>
      <c r="H1416" s="325" t="s">
        <v>37</v>
      </c>
    </row>
    <row r="1417" spans="2:8" ht="15" customHeight="1" outlineLevel="1" x14ac:dyDescent="0.2">
      <c r="B1417" s="322" t="s">
        <v>19</v>
      </c>
      <c r="C1417" s="322"/>
      <c r="D1417" s="327"/>
      <c r="E1417" s="327"/>
      <c r="F1417" s="327"/>
      <c r="G1417" s="327"/>
      <c r="H1417" s="327"/>
    </row>
    <row r="1418" spans="2:8" ht="15" customHeight="1" outlineLevel="1" x14ac:dyDescent="0.2">
      <c r="B1418" s="111">
        <v>2020</v>
      </c>
      <c r="C1418" s="322"/>
      <c r="D1418" s="328">
        <v>14</v>
      </c>
      <c r="E1418" s="327"/>
      <c r="F1418" s="309">
        <v>25</v>
      </c>
      <c r="G1418" s="327"/>
      <c r="H1418" s="309">
        <v>958.84199999999998</v>
      </c>
    </row>
    <row r="1419" spans="2:8" ht="15" customHeight="1" outlineLevel="1" x14ac:dyDescent="0.2">
      <c r="B1419" s="111">
        <v>2019</v>
      </c>
      <c r="C1419" s="322"/>
      <c r="D1419" s="318">
        <v>16</v>
      </c>
      <c r="E1419" s="318"/>
      <c r="F1419" s="318">
        <v>32</v>
      </c>
      <c r="G1419" s="318"/>
      <c r="H1419" s="318">
        <v>1414.258</v>
      </c>
    </row>
    <row r="1420" spans="2:8" ht="15" customHeight="1" outlineLevel="1" x14ac:dyDescent="0.2">
      <c r="B1420" s="111">
        <v>2018</v>
      </c>
      <c r="C1420" s="322"/>
      <c r="D1420" s="318">
        <v>18</v>
      </c>
      <c r="E1420" s="318"/>
      <c r="F1420" s="318">
        <v>29</v>
      </c>
      <c r="G1420" s="318"/>
      <c r="H1420" s="318">
        <v>1023.279</v>
      </c>
    </row>
    <row r="1421" spans="2:8" ht="15" customHeight="1" outlineLevel="1" x14ac:dyDescent="0.2">
      <c r="B1421" s="111">
        <v>2017</v>
      </c>
      <c r="C1421" s="322"/>
      <c r="D1421" s="318">
        <v>20</v>
      </c>
      <c r="E1421" s="318"/>
      <c r="F1421" s="318">
        <v>29</v>
      </c>
      <c r="G1421" s="318"/>
      <c r="H1421" s="318">
        <v>1146.771</v>
      </c>
    </row>
    <row r="1422" spans="2:8" ht="15" customHeight="1" outlineLevel="1" x14ac:dyDescent="0.2">
      <c r="B1422" s="111">
        <v>2016</v>
      </c>
      <c r="C1422" s="322"/>
      <c r="D1422" s="318">
        <v>19</v>
      </c>
      <c r="E1422" s="318"/>
      <c r="F1422" s="318">
        <v>29</v>
      </c>
      <c r="G1422" s="318"/>
      <c r="H1422" s="318">
        <v>935.07500000000005</v>
      </c>
    </row>
    <row r="1423" spans="2:8" ht="15" customHeight="1" outlineLevel="1" x14ac:dyDescent="0.2">
      <c r="B1423" s="111">
        <v>2015</v>
      </c>
      <c r="C1423" s="322"/>
      <c r="D1423" s="318">
        <v>16</v>
      </c>
      <c r="E1423" s="318"/>
      <c r="F1423" s="318">
        <v>28</v>
      </c>
      <c r="G1423" s="318"/>
      <c r="H1423" s="318">
        <v>893.35599999999999</v>
      </c>
    </row>
    <row r="1424" spans="2:8" ht="15" customHeight="1" outlineLevel="1" x14ac:dyDescent="0.2">
      <c r="B1424" s="322" t="s">
        <v>20</v>
      </c>
      <c r="C1424" s="322"/>
      <c r="D1424" s="327"/>
      <c r="E1424" s="327"/>
      <c r="F1424" s="327"/>
      <c r="G1424" s="327"/>
      <c r="H1424" s="327"/>
    </row>
    <row r="1425" spans="2:8" ht="15" customHeight="1" outlineLevel="1" x14ac:dyDescent="0.2">
      <c r="B1425" s="111">
        <v>2020</v>
      </c>
      <c r="C1425" s="322"/>
      <c r="D1425" s="328">
        <v>4</v>
      </c>
      <c r="E1425" s="327"/>
      <c r="F1425" s="309">
        <v>36</v>
      </c>
      <c r="G1425" s="327"/>
      <c r="H1425" s="309">
        <v>15350.124</v>
      </c>
    </row>
    <row r="1426" spans="2:8" ht="15" customHeight="1" outlineLevel="1" x14ac:dyDescent="0.2">
      <c r="B1426" s="111">
        <v>2019</v>
      </c>
      <c r="C1426" s="322"/>
      <c r="D1426" s="318">
        <v>4</v>
      </c>
      <c r="E1426" s="318"/>
      <c r="F1426" s="318">
        <v>33</v>
      </c>
      <c r="G1426" s="318"/>
      <c r="H1426" s="318">
        <v>17926.238000000001</v>
      </c>
    </row>
    <row r="1427" spans="2:8" ht="15" customHeight="1" outlineLevel="1" x14ac:dyDescent="0.2">
      <c r="B1427" s="111">
        <v>2018</v>
      </c>
      <c r="C1427" s="322"/>
      <c r="D1427" s="318">
        <v>4</v>
      </c>
      <c r="E1427" s="318"/>
      <c r="F1427" s="318">
        <v>31</v>
      </c>
      <c r="G1427" s="318"/>
      <c r="H1427" s="318">
        <v>17239.094000000001</v>
      </c>
    </row>
    <row r="1428" spans="2:8" ht="15" customHeight="1" outlineLevel="1" x14ac:dyDescent="0.2">
      <c r="B1428" s="111">
        <v>2017</v>
      </c>
      <c r="C1428" s="322"/>
      <c r="D1428" s="318">
        <v>3</v>
      </c>
      <c r="E1428" s="318"/>
      <c r="F1428" s="318">
        <v>30</v>
      </c>
      <c r="G1428" s="318"/>
      <c r="H1428" s="318">
        <v>14415.861000000001</v>
      </c>
    </row>
    <row r="1429" spans="2:8" ht="15" customHeight="1" outlineLevel="1" x14ac:dyDescent="0.2">
      <c r="B1429" s="111">
        <v>2016</v>
      </c>
      <c r="C1429" s="322"/>
      <c r="D1429" s="318">
        <v>3</v>
      </c>
      <c r="E1429" s="318"/>
      <c r="F1429" s="318">
        <v>29</v>
      </c>
      <c r="G1429" s="318"/>
      <c r="H1429" s="318">
        <v>13426.24</v>
      </c>
    </row>
    <row r="1430" spans="2:8" ht="15" customHeight="1" outlineLevel="1" x14ac:dyDescent="0.2">
      <c r="B1430" s="111">
        <v>2015</v>
      </c>
      <c r="C1430" s="322"/>
      <c r="D1430" s="318">
        <v>3</v>
      </c>
      <c r="E1430" s="318"/>
      <c r="F1430" s="318">
        <v>30</v>
      </c>
      <c r="G1430" s="318"/>
      <c r="H1430" s="318">
        <v>13243.040999999999</v>
      </c>
    </row>
    <row r="1431" spans="2:8" ht="15" customHeight="1" outlineLevel="1" x14ac:dyDescent="0.2">
      <c r="B1431" s="322" t="s">
        <v>21</v>
      </c>
      <c r="C1431" s="322"/>
      <c r="D1431" s="327"/>
      <c r="E1431" s="327"/>
      <c r="F1431" s="327"/>
      <c r="G1431" s="327"/>
      <c r="H1431" s="327"/>
    </row>
    <row r="1432" spans="2:8" ht="15" customHeight="1" outlineLevel="1" x14ac:dyDescent="0.2">
      <c r="B1432" s="111">
        <v>2020</v>
      </c>
      <c r="C1432" s="322"/>
      <c r="D1432" s="328">
        <v>16</v>
      </c>
      <c r="E1432" s="327"/>
      <c r="F1432" s="309">
        <v>62</v>
      </c>
      <c r="G1432" s="327"/>
      <c r="H1432" s="309">
        <v>5589.67</v>
      </c>
    </row>
    <row r="1433" spans="2:8" ht="15" customHeight="1" outlineLevel="1" x14ac:dyDescent="0.2">
      <c r="B1433" s="111">
        <v>2019</v>
      </c>
      <c r="C1433" s="322"/>
      <c r="D1433" s="318">
        <v>16</v>
      </c>
      <c r="E1433" s="318"/>
      <c r="F1433" s="318">
        <v>60</v>
      </c>
      <c r="G1433" s="318"/>
      <c r="H1433" s="318">
        <v>6014.1850000000004</v>
      </c>
    </row>
    <row r="1434" spans="2:8" ht="15" customHeight="1" outlineLevel="1" x14ac:dyDescent="0.2">
      <c r="B1434" s="111">
        <v>2018</v>
      </c>
      <c r="C1434" s="322"/>
      <c r="D1434" s="318">
        <v>15</v>
      </c>
      <c r="E1434" s="318"/>
      <c r="F1434" s="318">
        <v>59</v>
      </c>
      <c r="G1434" s="318"/>
      <c r="H1434" s="318">
        <v>5552.6260000000002</v>
      </c>
    </row>
    <row r="1435" spans="2:8" ht="15" customHeight="1" outlineLevel="1" x14ac:dyDescent="0.2">
      <c r="B1435" s="111">
        <v>2017</v>
      </c>
      <c r="C1435" s="322"/>
      <c r="D1435" s="318">
        <v>15</v>
      </c>
      <c r="E1435" s="318"/>
      <c r="F1435" s="325" t="s">
        <v>37</v>
      </c>
      <c r="G1435" s="325"/>
      <c r="H1435" s="325" t="s">
        <v>37</v>
      </c>
    </row>
    <row r="1436" spans="2:8" ht="15" customHeight="1" outlineLevel="1" x14ac:dyDescent="0.2">
      <c r="B1436" s="111">
        <v>2016</v>
      </c>
      <c r="C1436" s="322"/>
      <c r="D1436" s="318">
        <v>15</v>
      </c>
      <c r="E1436" s="318"/>
      <c r="F1436" s="325" t="s">
        <v>37</v>
      </c>
      <c r="G1436" s="325"/>
      <c r="H1436" s="325" t="s">
        <v>37</v>
      </c>
    </row>
    <row r="1437" spans="2:8" ht="15" customHeight="1" outlineLevel="1" x14ac:dyDescent="0.2">
      <c r="B1437" s="111">
        <v>2015</v>
      </c>
      <c r="C1437" s="322"/>
      <c r="D1437" s="318">
        <v>1</v>
      </c>
      <c r="E1437" s="318"/>
      <c r="F1437" s="325" t="s">
        <v>37</v>
      </c>
      <c r="G1437" s="325"/>
      <c r="H1437" s="325" t="s">
        <v>37</v>
      </c>
    </row>
    <row r="1438" spans="2:8" ht="15" customHeight="1" outlineLevel="1" x14ac:dyDescent="0.2">
      <c r="B1438" s="322" t="s">
        <v>22</v>
      </c>
      <c r="C1438" s="322"/>
      <c r="D1438" s="327"/>
      <c r="E1438" s="327"/>
      <c r="F1438" s="327"/>
      <c r="G1438" s="327"/>
      <c r="H1438" s="327"/>
    </row>
    <row r="1439" spans="2:8" ht="15" customHeight="1" outlineLevel="1" x14ac:dyDescent="0.2">
      <c r="B1439" s="111">
        <v>2020</v>
      </c>
      <c r="C1439" s="322"/>
      <c r="D1439" s="328">
        <v>25</v>
      </c>
      <c r="E1439" s="327"/>
      <c r="F1439" s="309">
        <v>177</v>
      </c>
      <c r="G1439" s="327"/>
      <c r="H1439" s="309">
        <v>7716.1279999999997</v>
      </c>
    </row>
    <row r="1440" spans="2:8" ht="15" customHeight="1" outlineLevel="1" x14ac:dyDescent="0.2">
      <c r="B1440" s="111">
        <v>2019</v>
      </c>
      <c r="C1440" s="322"/>
      <c r="D1440" s="318">
        <v>22</v>
      </c>
      <c r="E1440" s="318"/>
      <c r="F1440" s="318">
        <v>138</v>
      </c>
      <c r="G1440" s="318"/>
      <c r="H1440" s="318">
        <v>7252.5969999999998</v>
      </c>
    </row>
    <row r="1441" spans="2:8" ht="15" customHeight="1" outlineLevel="1" x14ac:dyDescent="0.2">
      <c r="B1441" s="111">
        <v>2018</v>
      </c>
      <c r="C1441" s="322"/>
      <c r="D1441" s="318">
        <v>23</v>
      </c>
      <c r="E1441" s="318"/>
      <c r="F1441" s="318">
        <v>117</v>
      </c>
      <c r="G1441" s="318"/>
      <c r="H1441" s="318">
        <v>5672.0290000000005</v>
      </c>
    </row>
    <row r="1442" spans="2:8" ht="15" customHeight="1" outlineLevel="1" x14ac:dyDescent="0.2">
      <c r="B1442" s="111">
        <v>2017</v>
      </c>
      <c r="C1442" s="322"/>
      <c r="D1442" s="318">
        <v>19</v>
      </c>
      <c r="E1442" s="318"/>
      <c r="F1442" s="318">
        <v>81</v>
      </c>
      <c r="G1442" s="318"/>
      <c r="H1442" s="318">
        <v>4536.1530000000002</v>
      </c>
    </row>
    <row r="1443" spans="2:8" ht="15" customHeight="1" outlineLevel="1" x14ac:dyDescent="0.2">
      <c r="B1443" s="111">
        <v>2016</v>
      </c>
      <c r="C1443" s="322"/>
      <c r="D1443" s="318">
        <v>16</v>
      </c>
      <c r="E1443" s="318"/>
      <c r="F1443" s="318">
        <v>51</v>
      </c>
      <c r="G1443" s="318"/>
      <c r="H1443" s="318">
        <v>2925.6840000000002</v>
      </c>
    </row>
    <row r="1444" spans="2:8" ht="15" customHeight="1" outlineLevel="1" x14ac:dyDescent="0.2">
      <c r="B1444" s="111">
        <v>2015</v>
      </c>
      <c r="C1444" s="322"/>
      <c r="D1444" s="318">
        <v>18</v>
      </c>
      <c r="E1444" s="318"/>
      <c r="F1444" s="318">
        <v>70</v>
      </c>
      <c r="G1444" s="318"/>
      <c r="H1444" s="318">
        <v>4704.3069999999998</v>
      </c>
    </row>
    <row r="1445" spans="2:8" ht="15" customHeight="1" outlineLevel="1" x14ac:dyDescent="0.2">
      <c r="B1445" s="322" t="s">
        <v>23</v>
      </c>
      <c r="C1445" s="322"/>
      <c r="D1445" s="327"/>
      <c r="E1445" s="327"/>
      <c r="F1445" s="327"/>
      <c r="G1445" s="327"/>
      <c r="H1445" s="327"/>
    </row>
    <row r="1446" spans="2:8" ht="15" customHeight="1" outlineLevel="1" x14ac:dyDescent="0.2">
      <c r="B1446" s="111">
        <v>2020</v>
      </c>
      <c r="C1446" s="322"/>
      <c r="D1446" s="328">
        <v>91</v>
      </c>
      <c r="E1446" s="327"/>
      <c r="F1446" s="309">
        <v>275</v>
      </c>
      <c r="G1446" s="327"/>
      <c r="H1446" s="309">
        <v>26202.947</v>
      </c>
    </row>
    <row r="1447" spans="2:8" ht="15" customHeight="1" outlineLevel="1" x14ac:dyDescent="0.2">
      <c r="B1447" s="111">
        <v>2019</v>
      </c>
      <c r="C1447" s="322"/>
      <c r="D1447" s="318">
        <v>98</v>
      </c>
      <c r="E1447" s="318"/>
      <c r="F1447" s="318">
        <v>287</v>
      </c>
      <c r="G1447" s="318"/>
      <c r="H1447" s="318">
        <v>30222.896000000001</v>
      </c>
    </row>
    <row r="1448" spans="2:8" ht="15" customHeight="1" outlineLevel="1" x14ac:dyDescent="0.2">
      <c r="B1448" s="111">
        <v>2018</v>
      </c>
      <c r="C1448" s="322"/>
      <c r="D1448" s="318">
        <v>97</v>
      </c>
      <c r="E1448" s="318"/>
      <c r="F1448" s="318">
        <v>259</v>
      </c>
      <c r="G1448" s="318"/>
      <c r="H1448" s="318">
        <v>28362.725999999999</v>
      </c>
    </row>
    <row r="1449" spans="2:8" ht="15" customHeight="1" outlineLevel="1" x14ac:dyDescent="0.2">
      <c r="B1449" s="111">
        <v>2017</v>
      </c>
      <c r="C1449" s="322"/>
      <c r="D1449" s="318">
        <v>89</v>
      </c>
      <c r="E1449" s="318"/>
      <c r="F1449" s="318">
        <v>239</v>
      </c>
      <c r="G1449" s="318"/>
      <c r="H1449" s="318">
        <v>27988.587</v>
      </c>
    </row>
    <row r="1450" spans="2:8" ht="15" customHeight="1" outlineLevel="1" x14ac:dyDescent="0.2">
      <c r="B1450" s="111">
        <v>2016</v>
      </c>
      <c r="C1450" s="322"/>
      <c r="D1450" s="318">
        <v>96</v>
      </c>
      <c r="E1450" s="318"/>
      <c r="F1450" s="318">
        <v>239</v>
      </c>
      <c r="G1450" s="318"/>
      <c r="H1450" s="318">
        <v>26523.571</v>
      </c>
    </row>
    <row r="1451" spans="2:8" ht="15" customHeight="1" outlineLevel="1" x14ac:dyDescent="0.2">
      <c r="B1451" s="111">
        <v>2015</v>
      </c>
      <c r="C1451" s="322"/>
      <c r="D1451" s="318">
        <v>94</v>
      </c>
      <c r="E1451" s="318"/>
      <c r="F1451" s="318">
        <v>230</v>
      </c>
      <c r="G1451" s="318"/>
      <c r="H1451" s="318">
        <v>24655.072</v>
      </c>
    </row>
    <row r="1452" spans="2:8" ht="15" customHeight="1" outlineLevel="1" x14ac:dyDescent="0.2">
      <c r="B1452" s="322" t="s">
        <v>24</v>
      </c>
      <c r="C1452" s="322"/>
      <c r="D1452" s="327"/>
      <c r="E1452" s="327"/>
      <c r="F1452" s="327"/>
      <c r="G1452" s="327"/>
      <c r="H1452" s="327"/>
    </row>
    <row r="1453" spans="2:8" ht="15" customHeight="1" outlineLevel="1" x14ac:dyDescent="0.2">
      <c r="B1453" s="111">
        <v>2020</v>
      </c>
      <c r="C1453" s="322"/>
      <c r="D1453" s="328">
        <v>38</v>
      </c>
      <c r="E1453" s="327"/>
      <c r="F1453" s="309">
        <v>136</v>
      </c>
      <c r="G1453" s="327"/>
      <c r="H1453" s="309">
        <v>4332.72</v>
      </c>
    </row>
    <row r="1454" spans="2:8" ht="15" customHeight="1" outlineLevel="1" x14ac:dyDescent="0.2">
      <c r="B1454" s="111">
        <v>2019</v>
      </c>
      <c r="C1454" s="322"/>
      <c r="D1454" s="318">
        <v>41</v>
      </c>
      <c r="E1454" s="318"/>
      <c r="F1454" s="318">
        <v>134</v>
      </c>
      <c r="G1454" s="318"/>
      <c r="H1454" s="318">
        <v>7169.1679999999997</v>
      </c>
    </row>
    <row r="1455" spans="2:8" ht="15" customHeight="1" outlineLevel="1" x14ac:dyDescent="0.2">
      <c r="B1455" s="111">
        <v>2018</v>
      </c>
      <c r="C1455" s="322"/>
      <c r="D1455" s="318">
        <v>38</v>
      </c>
      <c r="E1455" s="318"/>
      <c r="F1455" s="318">
        <v>131</v>
      </c>
      <c r="G1455" s="318"/>
      <c r="H1455" s="318">
        <v>6815.1620000000003</v>
      </c>
    </row>
    <row r="1456" spans="2:8" ht="15" customHeight="1" outlineLevel="1" x14ac:dyDescent="0.2">
      <c r="B1456" s="111">
        <v>2017</v>
      </c>
      <c r="C1456" s="322"/>
      <c r="D1456" s="318">
        <v>37</v>
      </c>
      <c r="E1456" s="318"/>
      <c r="F1456" s="318">
        <v>140</v>
      </c>
      <c r="G1456" s="318"/>
      <c r="H1456" s="318">
        <v>6621.0810000000001</v>
      </c>
    </row>
    <row r="1457" spans="2:8" ht="15" customHeight="1" outlineLevel="1" x14ac:dyDescent="0.2">
      <c r="B1457" s="111">
        <v>2016</v>
      </c>
      <c r="C1457" s="322"/>
      <c r="D1457" s="318">
        <v>40</v>
      </c>
      <c r="E1457" s="318"/>
      <c r="F1457" s="318">
        <v>143</v>
      </c>
      <c r="G1457" s="318"/>
      <c r="H1457" s="318">
        <v>5036.63</v>
      </c>
    </row>
    <row r="1458" spans="2:8" ht="15" customHeight="1" outlineLevel="1" x14ac:dyDescent="0.2">
      <c r="B1458" s="111">
        <v>2015</v>
      </c>
      <c r="C1458" s="322"/>
      <c r="D1458" s="318">
        <v>39</v>
      </c>
      <c r="E1458" s="318"/>
      <c r="F1458" s="318">
        <v>169</v>
      </c>
      <c r="G1458" s="318"/>
      <c r="H1458" s="318">
        <v>9410.8680000000004</v>
      </c>
    </row>
    <row r="1459" spans="2:8" ht="15" customHeight="1" outlineLevel="1" x14ac:dyDescent="0.2">
      <c r="B1459" s="322" t="s">
        <v>25</v>
      </c>
      <c r="C1459" s="322"/>
      <c r="D1459" s="327"/>
      <c r="E1459" s="327"/>
      <c r="F1459" s="327"/>
      <c r="G1459" s="327"/>
      <c r="H1459" s="327"/>
    </row>
    <row r="1460" spans="2:8" ht="15" customHeight="1" outlineLevel="1" x14ac:dyDescent="0.2">
      <c r="B1460" s="111">
        <v>2020</v>
      </c>
      <c r="C1460" s="322"/>
      <c r="D1460" s="328">
        <v>120</v>
      </c>
      <c r="E1460" s="327"/>
      <c r="F1460" s="309">
        <v>510</v>
      </c>
      <c r="G1460" s="327"/>
      <c r="H1460" s="309">
        <v>10501.799000000001</v>
      </c>
    </row>
    <row r="1461" spans="2:8" ht="15" customHeight="1" outlineLevel="1" x14ac:dyDescent="0.2">
      <c r="B1461" s="111">
        <v>2019</v>
      </c>
      <c r="C1461" s="322"/>
      <c r="D1461" s="318">
        <v>133</v>
      </c>
      <c r="E1461" s="318"/>
      <c r="F1461" s="318">
        <v>478</v>
      </c>
      <c r="G1461" s="318"/>
      <c r="H1461" s="318">
        <v>18437.271000000001</v>
      </c>
    </row>
    <row r="1462" spans="2:8" ht="15" customHeight="1" outlineLevel="1" x14ac:dyDescent="0.2">
      <c r="B1462" s="111">
        <v>2018</v>
      </c>
      <c r="C1462" s="322"/>
      <c r="D1462" s="318">
        <v>137</v>
      </c>
      <c r="E1462" s="318"/>
      <c r="F1462" s="318">
        <v>575</v>
      </c>
      <c r="G1462" s="318"/>
      <c r="H1462" s="318">
        <v>31522.094000000001</v>
      </c>
    </row>
    <row r="1463" spans="2:8" ht="15" customHeight="1" outlineLevel="1" x14ac:dyDescent="0.2">
      <c r="B1463" s="111">
        <v>2017</v>
      </c>
      <c r="C1463" s="322"/>
      <c r="D1463" s="318">
        <v>114</v>
      </c>
      <c r="E1463" s="318"/>
      <c r="F1463" s="318">
        <v>498</v>
      </c>
      <c r="G1463" s="318"/>
      <c r="H1463" s="318">
        <v>31027.888999999999</v>
      </c>
    </row>
    <row r="1464" spans="2:8" ht="15" customHeight="1" outlineLevel="1" x14ac:dyDescent="0.2">
      <c r="B1464" s="111">
        <v>2016</v>
      </c>
      <c r="C1464" s="322"/>
      <c r="D1464" s="318">
        <v>115</v>
      </c>
      <c r="E1464" s="318"/>
      <c r="F1464" s="318">
        <v>430</v>
      </c>
      <c r="G1464" s="318"/>
      <c r="H1464" s="318">
        <v>27127.713</v>
      </c>
    </row>
    <row r="1465" spans="2:8" ht="15" customHeight="1" outlineLevel="1" x14ac:dyDescent="0.2">
      <c r="B1465" s="111">
        <v>2015</v>
      </c>
      <c r="C1465" s="322"/>
      <c r="D1465" s="318">
        <v>111</v>
      </c>
      <c r="E1465" s="318"/>
      <c r="F1465" s="318">
        <v>399</v>
      </c>
      <c r="G1465" s="318"/>
      <c r="H1465" s="318">
        <v>24024.016</v>
      </c>
    </row>
    <row r="1466" spans="2:8" ht="15" customHeight="1" outlineLevel="1" x14ac:dyDescent="0.2">
      <c r="B1466" s="322" t="s">
        <v>26</v>
      </c>
      <c r="C1466" s="322"/>
      <c r="D1466" s="327"/>
      <c r="E1466" s="327"/>
      <c r="F1466" s="327"/>
      <c r="G1466" s="327"/>
      <c r="H1466" s="327"/>
    </row>
    <row r="1467" spans="2:8" ht="15" customHeight="1" outlineLevel="1" x14ac:dyDescent="0.2">
      <c r="B1467" s="111">
        <v>2020</v>
      </c>
      <c r="C1467" s="322"/>
      <c r="D1467" s="328">
        <v>5</v>
      </c>
      <c r="E1467" s="327"/>
      <c r="F1467" s="309">
        <v>11</v>
      </c>
      <c r="G1467" s="327"/>
      <c r="H1467" s="309">
        <v>2633.5329999999999</v>
      </c>
    </row>
    <row r="1468" spans="2:8" ht="15" customHeight="1" outlineLevel="1" x14ac:dyDescent="0.2">
      <c r="B1468" s="111">
        <v>2019</v>
      </c>
      <c r="C1468" s="322"/>
      <c r="D1468" s="318">
        <v>8</v>
      </c>
      <c r="E1468" s="318"/>
      <c r="F1468" s="325" t="s">
        <v>37</v>
      </c>
      <c r="G1468" s="318"/>
      <c r="H1468" s="325" t="s">
        <v>37</v>
      </c>
    </row>
    <row r="1469" spans="2:8" ht="15" customHeight="1" outlineLevel="1" x14ac:dyDescent="0.2">
      <c r="B1469" s="111">
        <v>2018</v>
      </c>
      <c r="C1469" s="322"/>
      <c r="D1469" s="318">
        <v>5</v>
      </c>
      <c r="E1469" s="318"/>
      <c r="F1469" s="318">
        <v>12</v>
      </c>
      <c r="G1469" s="318"/>
      <c r="H1469" s="318">
        <v>2374.1239999999998</v>
      </c>
    </row>
    <row r="1470" spans="2:8" ht="15" customHeight="1" outlineLevel="1" x14ac:dyDescent="0.2">
      <c r="B1470" s="111">
        <v>2017</v>
      </c>
      <c r="C1470" s="322"/>
      <c r="D1470" s="318">
        <v>6</v>
      </c>
      <c r="E1470" s="318"/>
      <c r="F1470" s="318">
        <v>13</v>
      </c>
      <c r="G1470" s="318"/>
      <c r="H1470" s="318">
        <v>2339.1480000000001</v>
      </c>
    </row>
    <row r="1471" spans="2:8" ht="15" customHeight="1" outlineLevel="1" x14ac:dyDescent="0.2">
      <c r="B1471" s="111">
        <v>2016</v>
      </c>
      <c r="C1471" s="322"/>
      <c r="D1471" s="318">
        <v>5</v>
      </c>
      <c r="E1471" s="318"/>
      <c r="F1471" s="318">
        <v>19</v>
      </c>
      <c r="G1471" s="318"/>
      <c r="H1471" s="318">
        <v>2227.078</v>
      </c>
    </row>
    <row r="1472" spans="2:8" ht="15" customHeight="1" outlineLevel="1" x14ac:dyDescent="0.2">
      <c r="B1472" s="111">
        <v>2015</v>
      </c>
      <c r="C1472" s="322"/>
      <c r="D1472" s="318">
        <v>2</v>
      </c>
      <c r="E1472" s="318"/>
      <c r="F1472" s="325" t="s">
        <v>37</v>
      </c>
      <c r="G1472" s="325"/>
      <c r="H1472" s="325" t="s">
        <v>37</v>
      </c>
    </row>
    <row r="1473" spans="2:8" ht="15" customHeight="1" outlineLevel="1" x14ac:dyDescent="0.2">
      <c r="B1473" s="322" t="s">
        <v>27</v>
      </c>
      <c r="C1473" s="322"/>
      <c r="D1473" s="327"/>
      <c r="E1473" s="327"/>
      <c r="F1473" s="327"/>
      <c r="G1473" s="327"/>
      <c r="H1473" s="327"/>
    </row>
    <row r="1474" spans="2:8" ht="15" customHeight="1" outlineLevel="1" x14ac:dyDescent="0.2">
      <c r="B1474" s="111">
        <v>2020</v>
      </c>
      <c r="C1474" s="322"/>
      <c r="D1474" s="328">
        <v>16</v>
      </c>
      <c r="E1474" s="327"/>
      <c r="F1474" s="309">
        <v>27</v>
      </c>
      <c r="G1474" s="327"/>
      <c r="H1474" s="309">
        <v>739.66899999999998</v>
      </c>
    </row>
    <row r="1475" spans="2:8" ht="15" customHeight="1" outlineLevel="1" x14ac:dyDescent="0.2">
      <c r="B1475" s="111">
        <v>2019</v>
      </c>
      <c r="C1475" s="322"/>
      <c r="D1475" s="318">
        <v>13</v>
      </c>
      <c r="E1475" s="318"/>
      <c r="F1475" s="318">
        <v>24</v>
      </c>
      <c r="G1475" s="318"/>
      <c r="H1475" s="318">
        <v>879.26700000000005</v>
      </c>
    </row>
    <row r="1476" spans="2:8" ht="15" customHeight="1" outlineLevel="1" x14ac:dyDescent="0.2">
      <c r="B1476" s="111">
        <v>2018</v>
      </c>
      <c r="C1476" s="322"/>
      <c r="D1476" s="318">
        <v>13</v>
      </c>
      <c r="E1476" s="318"/>
      <c r="F1476" s="318">
        <v>11</v>
      </c>
      <c r="G1476" s="318"/>
      <c r="H1476" s="318">
        <v>609.86099999999999</v>
      </c>
    </row>
    <row r="1477" spans="2:8" ht="15" customHeight="1" outlineLevel="1" x14ac:dyDescent="0.2">
      <c r="B1477" s="111">
        <v>2017</v>
      </c>
      <c r="C1477" s="322"/>
      <c r="D1477" s="318">
        <v>13</v>
      </c>
      <c r="E1477" s="318"/>
      <c r="F1477" s="318">
        <v>12</v>
      </c>
      <c r="G1477" s="318"/>
      <c r="H1477" s="318">
        <v>668.21299999999997</v>
      </c>
    </row>
    <row r="1478" spans="2:8" ht="15" customHeight="1" outlineLevel="1" x14ac:dyDescent="0.2">
      <c r="B1478" s="111">
        <v>2016</v>
      </c>
      <c r="C1478" s="322"/>
      <c r="D1478" s="318">
        <v>15</v>
      </c>
      <c r="E1478" s="318"/>
      <c r="F1478" s="318">
        <v>14</v>
      </c>
      <c r="G1478" s="318"/>
      <c r="H1478" s="318">
        <v>571.20600000000002</v>
      </c>
    </row>
    <row r="1479" spans="2:8" ht="15" customHeight="1" outlineLevel="1" x14ac:dyDescent="0.2">
      <c r="B1479" s="111">
        <v>2015</v>
      </c>
      <c r="C1479" s="322"/>
      <c r="D1479" s="318">
        <v>17</v>
      </c>
      <c r="E1479" s="318"/>
      <c r="F1479" s="318">
        <v>17</v>
      </c>
      <c r="G1479" s="318"/>
      <c r="H1479" s="318">
        <v>120.946</v>
      </c>
    </row>
    <row r="1480" spans="2:8" ht="15" customHeight="1" outlineLevel="1" x14ac:dyDescent="0.2">
      <c r="B1480" s="322" t="s">
        <v>28</v>
      </c>
      <c r="C1480" s="322"/>
      <c r="D1480" s="327"/>
      <c r="E1480" s="327"/>
      <c r="F1480" s="327"/>
      <c r="G1480" s="327"/>
      <c r="H1480" s="327"/>
    </row>
    <row r="1481" spans="2:8" ht="15" customHeight="1" outlineLevel="1" x14ac:dyDescent="0.2">
      <c r="B1481" s="111">
        <v>2020</v>
      </c>
      <c r="C1481" s="322"/>
      <c r="D1481" s="328">
        <v>42</v>
      </c>
      <c r="E1481" s="327"/>
      <c r="F1481" s="309">
        <v>64</v>
      </c>
      <c r="G1481" s="327"/>
      <c r="H1481" s="309">
        <v>1331.8589999999999</v>
      </c>
    </row>
    <row r="1482" spans="2:8" ht="15" customHeight="1" outlineLevel="1" x14ac:dyDescent="0.2">
      <c r="B1482" s="111">
        <v>2019</v>
      </c>
      <c r="C1482" s="322"/>
      <c r="D1482" s="318">
        <v>38</v>
      </c>
      <c r="E1482" s="318"/>
      <c r="F1482" s="318">
        <v>46</v>
      </c>
      <c r="G1482" s="318"/>
      <c r="H1482" s="318">
        <v>914.60299999999995</v>
      </c>
    </row>
    <row r="1483" spans="2:8" ht="15" customHeight="1" outlineLevel="1" x14ac:dyDescent="0.2">
      <c r="B1483" s="111">
        <v>2018</v>
      </c>
      <c r="C1483" s="322"/>
      <c r="D1483" s="318">
        <v>33</v>
      </c>
      <c r="E1483" s="318"/>
      <c r="F1483" s="318">
        <v>39</v>
      </c>
      <c r="G1483" s="318"/>
      <c r="H1483" s="318">
        <v>727.93100000000004</v>
      </c>
    </row>
    <row r="1484" spans="2:8" ht="15" customHeight="1" outlineLevel="1" x14ac:dyDescent="0.2">
      <c r="B1484" s="111">
        <v>2017</v>
      </c>
      <c r="C1484" s="322"/>
      <c r="D1484" s="318">
        <v>33</v>
      </c>
      <c r="E1484" s="318"/>
      <c r="F1484" s="318">
        <v>40</v>
      </c>
      <c r="G1484" s="318"/>
      <c r="H1484" s="318">
        <v>776.96199999999999</v>
      </c>
    </row>
    <row r="1485" spans="2:8" ht="15" customHeight="1" outlineLevel="1" x14ac:dyDescent="0.2">
      <c r="B1485" s="111">
        <v>2016</v>
      </c>
      <c r="C1485" s="322"/>
      <c r="D1485" s="318">
        <v>29</v>
      </c>
      <c r="E1485" s="318"/>
      <c r="F1485" s="318">
        <v>37</v>
      </c>
      <c r="G1485" s="318"/>
      <c r="H1485" s="318">
        <v>583.98</v>
      </c>
    </row>
    <row r="1486" spans="2:8" ht="15" customHeight="1" outlineLevel="1" x14ac:dyDescent="0.2">
      <c r="B1486" s="111">
        <v>2015</v>
      </c>
      <c r="C1486" s="322"/>
      <c r="D1486" s="318">
        <v>33</v>
      </c>
      <c r="E1486" s="318"/>
      <c r="F1486" s="318">
        <v>42</v>
      </c>
      <c r="G1486" s="318"/>
      <c r="H1486" s="318">
        <v>692.30399999999997</v>
      </c>
    </row>
    <row r="1487" spans="2:8" ht="15" customHeight="1" outlineLevel="1" x14ac:dyDescent="0.2">
      <c r="B1487" s="322" t="s">
        <v>29</v>
      </c>
      <c r="C1487" s="322"/>
      <c r="D1487" s="327"/>
      <c r="E1487" s="327"/>
      <c r="F1487" s="327"/>
      <c r="G1487" s="327"/>
      <c r="H1487" s="327"/>
    </row>
    <row r="1488" spans="2:8" ht="15" customHeight="1" outlineLevel="1" x14ac:dyDescent="0.2">
      <c r="B1488" s="111">
        <v>2020</v>
      </c>
      <c r="C1488" s="322"/>
      <c r="D1488" s="328">
        <v>101</v>
      </c>
      <c r="E1488" s="327"/>
      <c r="F1488" s="309">
        <v>167</v>
      </c>
      <c r="G1488" s="327"/>
      <c r="H1488" s="309">
        <v>1733.9939999999999</v>
      </c>
    </row>
    <row r="1489" spans="2:8" ht="15" customHeight="1" outlineLevel="1" x14ac:dyDescent="0.2">
      <c r="B1489" s="111">
        <v>2019</v>
      </c>
      <c r="C1489" s="322"/>
      <c r="D1489" s="318">
        <v>109</v>
      </c>
      <c r="E1489" s="318"/>
      <c r="F1489" s="318">
        <v>159</v>
      </c>
      <c r="G1489" s="318"/>
      <c r="H1489" s="318">
        <v>3011.953</v>
      </c>
    </row>
    <row r="1490" spans="2:8" ht="15" customHeight="1" outlineLevel="1" x14ac:dyDescent="0.2">
      <c r="B1490" s="111">
        <v>2018</v>
      </c>
      <c r="C1490" s="322"/>
      <c r="D1490" s="318">
        <v>104</v>
      </c>
      <c r="E1490" s="318"/>
      <c r="F1490" s="318">
        <v>148</v>
      </c>
      <c r="G1490" s="318"/>
      <c r="H1490" s="318">
        <v>2638.9229999999998</v>
      </c>
    </row>
    <row r="1491" spans="2:8" ht="15" customHeight="1" outlineLevel="1" x14ac:dyDescent="0.2">
      <c r="B1491" s="111">
        <v>2017</v>
      </c>
      <c r="C1491" s="322"/>
      <c r="D1491" s="318">
        <v>104</v>
      </c>
      <c r="E1491" s="318"/>
      <c r="F1491" s="318">
        <v>185</v>
      </c>
      <c r="G1491" s="318"/>
      <c r="H1491" s="318">
        <v>2956.8429999999998</v>
      </c>
    </row>
    <row r="1492" spans="2:8" ht="15" customHeight="1" outlineLevel="1" x14ac:dyDescent="0.2">
      <c r="B1492" s="111">
        <v>2016</v>
      </c>
      <c r="C1492" s="322"/>
      <c r="D1492" s="318">
        <v>100</v>
      </c>
      <c r="E1492" s="318"/>
      <c r="F1492" s="318">
        <v>176</v>
      </c>
      <c r="G1492" s="318"/>
      <c r="H1492" s="318">
        <v>2148.7469999999998</v>
      </c>
    </row>
    <row r="1493" spans="2:8" ht="15" customHeight="1" outlineLevel="1" x14ac:dyDescent="0.2">
      <c r="B1493" s="111">
        <v>2015</v>
      </c>
      <c r="C1493" s="322"/>
      <c r="D1493" s="318">
        <v>74</v>
      </c>
      <c r="E1493" s="318"/>
      <c r="F1493" s="318">
        <v>138</v>
      </c>
      <c r="G1493" s="318"/>
      <c r="H1493" s="318">
        <v>2064.7020000000002</v>
      </c>
    </row>
    <row r="1494" spans="2:8" ht="15" customHeight="1" outlineLevel="1" x14ac:dyDescent="0.2">
      <c r="B1494" s="322" t="s">
        <v>30</v>
      </c>
      <c r="C1494" s="322"/>
      <c r="D1494" s="327"/>
      <c r="E1494" s="327"/>
      <c r="F1494" s="327"/>
      <c r="G1494" s="327"/>
      <c r="H1494" s="327"/>
    </row>
    <row r="1495" spans="2:8" ht="15" customHeight="1" outlineLevel="1" x14ac:dyDescent="0.2">
      <c r="B1495" s="111">
        <v>2020</v>
      </c>
      <c r="C1495" s="322"/>
      <c r="D1495" s="328">
        <v>13</v>
      </c>
      <c r="E1495" s="327"/>
      <c r="F1495" s="309">
        <v>13</v>
      </c>
      <c r="G1495" s="327"/>
      <c r="H1495" s="309">
        <v>63.345999999999997</v>
      </c>
    </row>
    <row r="1496" spans="2:8" ht="15" customHeight="1" outlineLevel="1" x14ac:dyDescent="0.2">
      <c r="B1496" s="111">
        <v>2019</v>
      </c>
      <c r="C1496" s="322"/>
      <c r="D1496" s="318">
        <v>17</v>
      </c>
      <c r="E1496" s="318"/>
      <c r="F1496" s="318">
        <v>18</v>
      </c>
      <c r="G1496" s="318"/>
      <c r="H1496" s="318">
        <v>83.055000000000007</v>
      </c>
    </row>
    <row r="1497" spans="2:8" ht="15" customHeight="1" outlineLevel="1" x14ac:dyDescent="0.2">
      <c r="B1497" s="111">
        <v>2018</v>
      </c>
      <c r="C1497" s="322"/>
      <c r="D1497" s="318">
        <v>13</v>
      </c>
      <c r="E1497" s="318"/>
      <c r="F1497" s="318">
        <v>14</v>
      </c>
      <c r="G1497" s="318"/>
      <c r="H1497" s="318">
        <v>85.096000000000004</v>
      </c>
    </row>
    <row r="1498" spans="2:8" ht="15" customHeight="1" outlineLevel="1" x14ac:dyDescent="0.2">
      <c r="B1498" s="111">
        <v>2017</v>
      </c>
      <c r="C1498" s="322"/>
      <c r="D1498" s="318">
        <v>10</v>
      </c>
      <c r="E1498" s="318"/>
      <c r="F1498" s="318">
        <v>11</v>
      </c>
      <c r="G1498" s="318"/>
      <c r="H1498" s="318">
        <v>75.403999999999996</v>
      </c>
    </row>
    <row r="1499" spans="2:8" ht="15" customHeight="1" outlineLevel="1" x14ac:dyDescent="0.2">
      <c r="B1499" s="111">
        <v>2016</v>
      </c>
      <c r="C1499" s="322"/>
      <c r="D1499" s="318">
        <v>13</v>
      </c>
      <c r="E1499" s="318"/>
      <c r="F1499" s="318">
        <v>14</v>
      </c>
      <c r="G1499" s="318"/>
      <c r="H1499" s="318">
        <v>84.813000000000002</v>
      </c>
    </row>
    <row r="1500" spans="2:8" ht="15" customHeight="1" outlineLevel="1" x14ac:dyDescent="0.2">
      <c r="B1500" s="111">
        <v>2015</v>
      </c>
      <c r="C1500" s="322"/>
      <c r="D1500" s="318">
        <v>20</v>
      </c>
      <c r="E1500" s="318"/>
      <c r="F1500" s="318">
        <v>21</v>
      </c>
      <c r="G1500" s="318"/>
      <c r="H1500" s="318">
        <v>111.45699999999999</v>
      </c>
    </row>
    <row r="1501" spans="2:8" ht="15" customHeight="1" outlineLevel="1" x14ac:dyDescent="0.2">
      <c r="B1501" s="322" t="s">
        <v>31</v>
      </c>
      <c r="C1501" s="322"/>
      <c r="D1501" s="327"/>
      <c r="E1501" s="327"/>
      <c r="F1501" s="327"/>
      <c r="G1501" s="327"/>
      <c r="H1501" s="327"/>
    </row>
    <row r="1502" spans="2:8" ht="15" customHeight="1" outlineLevel="1" x14ac:dyDescent="0.2">
      <c r="B1502" s="111">
        <v>2020</v>
      </c>
      <c r="C1502" s="322"/>
      <c r="D1502" s="328">
        <v>26</v>
      </c>
      <c r="E1502" s="327"/>
      <c r="F1502" s="309">
        <v>30</v>
      </c>
      <c r="G1502" s="327"/>
      <c r="H1502" s="309">
        <v>435.51100000000002</v>
      </c>
    </row>
    <row r="1503" spans="2:8" ht="15" customHeight="1" outlineLevel="1" x14ac:dyDescent="0.2">
      <c r="B1503" s="111">
        <v>2019</v>
      </c>
      <c r="C1503" s="322"/>
      <c r="D1503" s="318">
        <v>24</v>
      </c>
      <c r="E1503" s="318"/>
      <c r="F1503" s="318">
        <v>29</v>
      </c>
      <c r="G1503" s="318"/>
      <c r="H1503" s="318">
        <v>430.66399999999999</v>
      </c>
    </row>
    <row r="1504" spans="2:8" ht="15" customHeight="1" outlineLevel="1" x14ac:dyDescent="0.2">
      <c r="B1504" s="111">
        <v>2018</v>
      </c>
      <c r="C1504" s="322"/>
      <c r="D1504" s="318">
        <v>21</v>
      </c>
      <c r="E1504" s="318"/>
      <c r="F1504" s="318">
        <v>24</v>
      </c>
      <c r="G1504" s="318"/>
      <c r="H1504" s="318">
        <v>415.99400000000003</v>
      </c>
    </row>
    <row r="1505" spans="2:8" ht="15" customHeight="1" outlineLevel="1" x14ac:dyDescent="0.2">
      <c r="B1505" s="111">
        <v>2017</v>
      </c>
      <c r="C1505" s="322"/>
      <c r="D1505" s="318">
        <v>21</v>
      </c>
      <c r="E1505" s="318"/>
      <c r="F1505" s="318">
        <v>26</v>
      </c>
      <c r="G1505" s="318"/>
      <c r="H1505" s="318">
        <v>517.32100000000003</v>
      </c>
    </row>
    <row r="1506" spans="2:8" ht="15" customHeight="1" outlineLevel="1" x14ac:dyDescent="0.2">
      <c r="B1506" s="111">
        <v>2016</v>
      </c>
      <c r="C1506" s="322"/>
      <c r="D1506" s="318">
        <v>25</v>
      </c>
      <c r="E1506" s="318"/>
      <c r="F1506" s="318">
        <v>28</v>
      </c>
      <c r="G1506" s="318"/>
      <c r="H1506" s="318">
        <v>503.87099999999998</v>
      </c>
    </row>
    <row r="1507" spans="2:8" ht="15" customHeight="1" outlineLevel="1" x14ac:dyDescent="0.2">
      <c r="B1507" s="111">
        <v>2015</v>
      </c>
      <c r="C1507" s="322"/>
      <c r="D1507" s="318">
        <v>22</v>
      </c>
      <c r="E1507" s="318"/>
      <c r="F1507" s="318">
        <v>25</v>
      </c>
      <c r="G1507" s="318"/>
      <c r="H1507" s="318">
        <v>421.52699999999999</v>
      </c>
    </row>
    <row r="1508" spans="2:8" ht="15" customHeight="1" outlineLevel="1" x14ac:dyDescent="0.2">
      <c r="B1508" s="322" t="s">
        <v>32</v>
      </c>
      <c r="C1508" s="322"/>
      <c r="D1508" s="327"/>
      <c r="E1508" s="327"/>
      <c r="F1508" s="327"/>
      <c r="G1508" s="327"/>
      <c r="H1508" s="327"/>
    </row>
    <row r="1509" spans="2:8" ht="15" customHeight="1" outlineLevel="1" x14ac:dyDescent="0.2">
      <c r="B1509" s="111">
        <v>2020</v>
      </c>
      <c r="C1509" s="322"/>
      <c r="D1509" s="328">
        <v>18</v>
      </c>
      <c r="E1509" s="327"/>
      <c r="F1509" s="309">
        <v>28</v>
      </c>
      <c r="G1509" s="327"/>
      <c r="H1509" s="309">
        <v>138.81700000000001</v>
      </c>
    </row>
    <row r="1510" spans="2:8" ht="15" customHeight="1" outlineLevel="1" x14ac:dyDescent="0.2">
      <c r="B1510" s="111">
        <v>2019</v>
      </c>
      <c r="C1510" s="322"/>
      <c r="D1510" s="318">
        <v>20</v>
      </c>
      <c r="E1510" s="318"/>
      <c r="F1510" s="318">
        <v>30</v>
      </c>
      <c r="G1510" s="318"/>
      <c r="H1510" s="318">
        <v>241.45400000000001</v>
      </c>
    </row>
    <row r="1511" spans="2:8" ht="15" customHeight="1" outlineLevel="1" x14ac:dyDescent="0.2">
      <c r="B1511" s="111">
        <v>2018</v>
      </c>
      <c r="C1511" s="322"/>
      <c r="D1511" s="318">
        <v>20</v>
      </c>
      <c r="E1511" s="318"/>
      <c r="F1511" s="318">
        <v>20</v>
      </c>
      <c r="G1511" s="318"/>
      <c r="H1511" s="318">
        <v>282.947</v>
      </c>
    </row>
    <row r="1512" spans="2:8" ht="15" customHeight="1" outlineLevel="1" x14ac:dyDescent="0.2">
      <c r="B1512" s="111">
        <v>2017</v>
      </c>
      <c r="C1512" s="322"/>
      <c r="D1512" s="318">
        <v>23</v>
      </c>
      <c r="E1512" s="318"/>
      <c r="F1512" s="318">
        <v>23</v>
      </c>
      <c r="G1512" s="318"/>
      <c r="H1512" s="318">
        <v>247.864</v>
      </c>
    </row>
    <row r="1513" spans="2:8" ht="15" customHeight="1" outlineLevel="1" x14ac:dyDescent="0.2">
      <c r="B1513" s="111">
        <v>2016</v>
      </c>
      <c r="C1513" s="322"/>
      <c r="D1513" s="318">
        <v>28</v>
      </c>
      <c r="E1513" s="318"/>
      <c r="F1513" s="318">
        <v>33</v>
      </c>
      <c r="G1513" s="318"/>
      <c r="H1513" s="318">
        <v>312.77300000000002</v>
      </c>
    </row>
    <row r="1514" spans="2:8" ht="15" customHeight="1" outlineLevel="1" x14ac:dyDescent="0.2">
      <c r="B1514" s="111">
        <v>2015</v>
      </c>
      <c r="C1514" s="322"/>
      <c r="D1514" s="318">
        <v>30</v>
      </c>
      <c r="E1514" s="318"/>
      <c r="F1514" s="318">
        <v>32</v>
      </c>
      <c r="G1514" s="318"/>
      <c r="H1514" s="318">
        <v>326.24700000000001</v>
      </c>
    </row>
    <row r="1515" spans="2:8" ht="15" customHeight="1" outlineLevel="1" x14ac:dyDescent="0.2">
      <c r="B1515" s="322" t="s">
        <v>33</v>
      </c>
      <c r="C1515" s="322"/>
      <c r="D1515" s="327"/>
      <c r="E1515" s="327"/>
      <c r="F1515" s="327"/>
      <c r="G1515" s="327"/>
      <c r="H1515" s="327"/>
    </row>
    <row r="1516" spans="2:8" ht="15" customHeight="1" outlineLevel="1" x14ac:dyDescent="0.2">
      <c r="B1516" s="111">
        <v>2020</v>
      </c>
      <c r="C1516" s="322"/>
      <c r="D1516" s="328">
        <v>18</v>
      </c>
      <c r="E1516" s="327"/>
      <c r="F1516" s="309">
        <v>31</v>
      </c>
      <c r="G1516" s="327"/>
      <c r="H1516" s="309">
        <v>347.642</v>
      </c>
    </row>
    <row r="1517" spans="2:8" ht="15" customHeight="1" outlineLevel="1" x14ac:dyDescent="0.2">
      <c r="B1517" s="111">
        <v>2019</v>
      </c>
      <c r="C1517" s="322"/>
      <c r="D1517" s="318">
        <v>16</v>
      </c>
      <c r="E1517" s="318"/>
      <c r="F1517" s="318">
        <v>27</v>
      </c>
      <c r="G1517" s="318"/>
      <c r="H1517" s="318">
        <v>429.18799999999999</v>
      </c>
    </row>
    <row r="1518" spans="2:8" ht="15" customHeight="1" outlineLevel="1" x14ac:dyDescent="0.2">
      <c r="B1518" s="111">
        <v>2018</v>
      </c>
      <c r="C1518" s="322"/>
      <c r="D1518" s="318">
        <v>14</v>
      </c>
      <c r="E1518" s="318"/>
      <c r="F1518" s="318">
        <v>24</v>
      </c>
      <c r="G1518" s="318"/>
      <c r="H1518" s="318">
        <v>399.78300000000002</v>
      </c>
    </row>
    <row r="1519" spans="2:8" ht="15" customHeight="1" outlineLevel="1" x14ac:dyDescent="0.2">
      <c r="B1519" s="111">
        <v>2017</v>
      </c>
      <c r="C1519" s="322"/>
      <c r="D1519" s="318">
        <v>14</v>
      </c>
      <c r="E1519" s="318"/>
      <c r="F1519" s="318">
        <v>25</v>
      </c>
      <c r="G1519" s="318"/>
      <c r="H1519" s="318">
        <v>515.226</v>
      </c>
    </row>
    <row r="1520" spans="2:8" ht="15" customHeight="1" outlineLevel="1" x14ac:dyDescent="0.2">
      <c r="B1520" s="111">
        <v>2016</v>
      </c>
      <c r="C1520" s="322"/>
      <c r="D1520" s="318">
        <v>10</v>
      </c>
      <c r="E1520" s="318"/>
      <c r="F1520" s="318">
        <v>18</v>
      </c>
      <c r="G1520" s="318"/>
      <c r="H1520" s="318">
        <v>416.58699999999999</v>
      </c>
    </row>
    <row r="1521" spans="1:9" ht="15" customHeight="1" outlineLevel="1" x14ac:dyDescent="0.2">
      <c r="B1521" s="111">
        <v>2015</v>
      </c>
      <c r="C1521" s="322"/>
      <c r="D1521" s="318">
        <v>11</v>
      </c>
      <c r="E1521" s="318"/>
      <c r="F1521" s="318">
        <v>20</v>
      </c>
      <c r="G1521" s="318"/>
      <c r="H1521" s="318">
        <v>456.49299999999999</v>
      </c>
    </row>
    <row r="1522" spans="1:9" s="313" customFormat="1" ht="9.75" customHeight="1" x14ac:dyDescent="0.2">
      <c r="A1522" s="61"/>
      <c r="B1522" s="61"/>
      <c r="C1522" s="61"/>
      <c r="D1522" s="61"/>
      <c r="E1522" s="61"/>
      <c r="F1522" s="61"/>
      <c r="G1522" s="61"/>
      <c r="H1522" s="61"/>
    </row>
    <row r="1523" spans="1:9" s="313" customFormat="1" ht="3" customHeight="1" x14ac:dyDescent="0.2">
      <c r="A1523" s="61"/>
      <c r="B1523" s="329"/>
      <c r="C1523" s="329"/>
      <c r="D1523" s="329"/>
      <c r="E1523" s="329"/>
      <c r="F1523" s="329"/>
      <c r="G1523" s="329"/>
      <c r="H1523" s="329"/>
      <c r="I1523" s="329"/>
    </row>
    <row r="1524" spans="1:9" s="313" customFormat="1" ht="9" customHeight="1" x14ac:dyDescent="0.2">
      <c r="A1524" s="61"/>
      <c r="B1524" s="61"/>
      <c r="C1524" s="61"/>
      <c r="D1524" s="61"/>
      <c r="E1524" s="61"/>
      <c r="F1524" s="330"/>
      <c r="G1524" s="330"/>
      <c r="H1524" s="61"/>
    </row>
    <row r="1525" spans="1:9" s="313" customFormat="1" x14ac:dyDescent="0.2">
      <c r="A1525" s="61"/>
      <c r="B1525" s="362" t="s">
        <v>289</v>
      </c>
      <c r="C1525" s="362"/>
      <c r="D1525" s="362"/>
      <c r="E1525" s="362"/>
      <c r="F1525" s="362"/>
      <c r="G1525" s="362"/>
      <c r="H1525" s="362"/>
      <c r="I1525" s="362"/>
    </row>
    <row r="1527" spans="1:9" s="313" customFormat="1" ht="12" x14ac:dyDescent="0.2">
      <c r="A1527" s="61"/>
      <c r="B1527" s="391" t="s">
        <v>0</v>
      </c>
      <c r="C1527" s="391"/>
      <c r="D1527" s="391"/>
      <c r="E1527" s="306"/>
      <c r="F1527" s="61"/>
      <c r="G1527" s="61"/>
      <c r="H1527" s="61"/>
    </row>
  </sheetData>
  <mergeCells count="10">
    <mergeCell ref="B1525:I1525"/>
    <mergeCell ref="B1527:D1527"/>
    <mergeCell ref="B1:I1"/>
    <mergeCell ref="B4:C7"/>
    <mergeCell ref="D4:E6"/>
    <mergeCell ref="F4:G6"/>
    <mergeCell ref="H4:I6"/>
    <mergeCell ref="D7:E7"/>
    <mergeCell ref="F7:G7"/>
    <mergeCell ref="H7:I7"/>
  </mergeCells>
  <hyperlinks>
    <hyperlink ref="B1527" location="Índice!A1" display="(Voltar ao Índice)" xr:uid="{544F0354-7681-4063-B132-C768C90820DF}"/>
  </hyperlinks>
  <printOptions horizontalCentered="1"/>
  <pageMargins left="0.27559055118110237" right="0.27559055118110237" top="0.55118110236220474" bottom="0.47244094488188981" header="0" footer="0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E2341"/>
  <sheetViews>
    <sheetView showGridLines="0" zoomScaleNormal="100" workbookViewId="0">
      <pane ySplit="7" topLeftCell="A8" activePane="bottomLeft" state="frozen"/>
      <selection activeCell="T25" sqref="T25"/>
      <selection pane="bottomLeft"/>
    </sheetView>
  </sheetViews>
  <sheetFormatPr defaultColWidth="12.5703125" defaultRowHeight="11.25" x14ac:dyDescent="0.2"/>
  <cols>
    <col min="1" max="1" width="6.7109375" style="61" customWidth="1"/>
    <col min="2" max="2" width="12.28515625" style="61" customWidth="1"/>
    <col min="3" max="5" width="28.42578125" style="61" customWidth="1"/>
    <col min="6" max="6" width="6.7109375" style="61" customWidth="1"/>
    <col min="7" max="16384" width="12.5703125" style="61"/>
  </cols>
  <sheetData>
    <row r="1" spans="1:5" s="121" customFormat="1" ht="30.75" customHeight="1" x14ac:dyDescent="0.2">
      <c r="B1" s="392" t="s">
        <v>394</v>
      </c>
      <c r="C1" s="392"/>
      <c r="D1" s="392"/>
      <c r="E1" s="392"/>
    </row>
    <row r="2" spans="1:5" ht="18" customHeight="1" x14ac:dyDescent="0.2">
      <c r="B2" s="62"/>
      <c r="C2" s="62"/>
      <c r="D2" s="62"/>
    </row>
    <row r="3" spans="1:5" ht="12.75" customHeight="1" x14ac:dyDescent="0.2">
      <c r="B3" s="129" t="s">
        <v>218</v>
      </c>
      <c r="C3" s="62"/>
      <c r="D3" s="62"/>
    </row>
    <row r="4" spans="1:5" s="63" customFormat="1" ht="18" customHeight="1" x14ac:dyDescent="0.2">
      <c r="B4" s="338" t="s">
        <v>4</v>
      </c>
      <c r="C4" s="370" t="s">
        <v>396</v>
      </c>
      <c r="D4" s="370" t="s">
        <v>7</v>
      </c>
      <c r="E4" s="370" t="s">
        <v>12</v>
      </c>
    </row>
    <row r="5" spans="1:5" s="63" customFormat="1" ht="18" customHeight="1" x14ac:dyDescent="0.2">
      <c r="B5" s="338"/>
      <c r="C5" s="365"/>
      <c r="D5" s="365"/>
      <c r="E5" s="365"/>
    </row>
    <row r="6" spans="1:5" s="63" customFormat="1" ht="24" customHeight="1" x14ac:dyDescent="0.2">
      <c r="B6" s="338"/>
      <c r="C6" s="361"/>
      <c r="D6" s="361"/>
      <c r="E6" s="361"/>
    </row>
    <row r="7" spans="1:5" ht="18" customHeight="1" x14ac:dyDescent="0.2">
      <c r="B7" s="338"/>
      <c r="C7" s="274" t="s">
        <v>15</v>
      </c>
      <c r="D7" s="274" t="s">
        <v>15</v>
      </c>
      <c r="E7" s="275" t="s">
        <v>343</v>
      </c>
    </row>
    <row r="8" spans="1:5" s="65" customFormat="1" ht="3.75" customHeight="1" x14ac:dyDescent="0.2">
      <c r="B8" s="64"/>
      <c r="C8" s="41"/>
      <c r="D8" s="41"/>
      <c r="E8" s="41"/>
    </row>
    <row r="9" spans="1:5" s="68" customFormat="1" ht="15" customHeight="1" x14ac:dyDescent="0.2">
      <c r="B9" s="66" t="s">
        <v>5</v>
      </c>
      <c r="C9" s="67"/>
      <c r="D9" s="67"/>
      <c r="E9" s="67"/>
    </row>
    <row r="10" spans="1:5" s="68" customFormat="1" ht="15" customHeight="1" x14ac:dyDescent="0.2">
      <c r="B10" s="307">
        <v>2020</v>
      </c>
      <c r="C10" s="308">
        <v>2512</v>
      </c>
      <c r="D10" s="309">
        <v>9640</v>
      </c>
      <c r="E10" s="309">
        <v>1092080.129</v>
      </c>
    </row>
    <row r="11" spans="1:5" s="68" customFormat="1" ht="15" customHeight="1" x14ac:dyDescent="0.2">
      <c r="B11" s="307">
        <v>2019</v>
      </c>
      <c r="C11" s="308">
        <v>2578</v>
      </c>
      <c r="D11" s="310">
        <v>9924</v>
      </c>
      <c r="E11" s="308">
        <v>999835.72900000005</v>
      </c>
    </row>
    <row r="12" spans="1:5" s="68" customFormat="1" ht="15" customHeight="1" x14ac:dyDescent="0.2">
      <c r="B12" s="307">
        <v>2018</v>
      </c>
      <c r="C12" s="308">
        <v>2544</v>
      </c>
      <c r="D12" s="310">
        <v>9782</v>
      </c>
      <c r="E12" s="308">
        <v>1037863.477</v>
      </c>
    </row>
    <row r="13" spans="1:5" s="68" customFormat="1" ht="15" customHeight="1" x14ac:dyDescent="0.2">
      <c r="B13" s="307">
        <v>2017</v>
      </c>
      <c r="C13" s="308">
        <v>2537</v>
      </c>
      <c r="D13" s="310">
        <v>9541</v>
      </c>
      <c r="E13" s="308">
        <v>968695.93299999996</v>
      </c>
    </row>
    <row r="14" spans="1:5" s="68" customFormat="1" ht="15" customHeight="1" x14ac:dyDescent="0.2">
      <c r="B14" s="111">
        <v>2016</v>
      </c>
      <c r="C14" s="308">
        <v>2576</v>
      </c>
      <c r="D14" s="310">
        <v>9416</v>
      </c>
      <c r="E14" s="308">
        <v>892056.88199999998</v>
      </c>
    </row>
    <row r="15" spans="1:5" s="68" customFormat="1" ht="15" customHeight="1" x14ac:dyDescent="0.2">
      <c r="B15" s="111">
        <v>2015</v>
      </c>
      <c r="C15" s="308">
        <v>2582</v>
      </c>
      <c r="D15" s="310">
        <v>9391</v>
      </c>
      <c r="E15" s="308">
        <v>865873.70400000003</v>
      </c>
    </row>
    <row r="16" spans="1:5" s="13" customFormat="1" ht="15" customHeight="1" x14ac:dyDescent="0.2">
      <c r="A16" s="61"/>
      <c r="B16" s="258" t="s">
        <v>201</v>
      </c>
      <c r="C16" s="277"/>
      <c r="D16" s="278"/>
      <c r="E16" s="277"/>
    </row>
    <row r="17" spans="1:5" s="13" customFormat="1" ht="15" customHeight="1" x14ac:dyDescent="0.2">
      <c r="A17" s="61"/>
      <c r="B17" s="307">
        <v>2020</v>
      </c>
      <c r="C17" s="308">
        <v>83</v>
      </c>
      <c r="D17" s="310">
        <v>231</v>
      </c>
      <c r="E17" s="308">
        <v>26278.449000000001</v>
      </c>
    </row>
    <row r="18" spans="1:5" s="13" customFormat="1" ht="15" customHeight="1" x14ac:dyDescent="0.2">
      <c r="A18" s="61"/>
      <c r="B18" s="307">
        <v>2019</v>
      </c>
      <c r="C18" s="308">
        <v>94</v>
      </c>
      <c r="D18" s="310">
        <v>249</v>
      </c>
      <c r="E18" s="308">
        <v>26127.629000000001</v>
      </c>
    </row>
    <row r="19" spans="1:5" s="13" customFormat="1" ht="15" customHeight="1" x14ac:dyDescent="0.2">
      <c r="A19" s="61"/>
      <c r="B19" s="307">
        <v>2018</v>
      </c>
      <c r="C19" s="308">
        <v>96</v>
      </c>
      <c r="D19" s="310">
        <v>249</v>
      </c>
      <c r="E19" s="308">
        <v>24395.383000000002</v>
      </c>
    </row>
    <row r="20" spans="1:5" s="13" customFormat="1" ht="15" customHeight="1" x14ac:dyDescent="0.2">
      <c r="A20" s="61"/>
      <c r="B20" s="307">
        <v>2017</v>
      </c>
      <c r="C20" s="308">
        <v>87</v>
      </c>
      <c r="D20" s="310">
        <v>217</v>
      </c>
      <c r="E20" s="308">
        <v>22328.92</v>
      </c>
    </row>
    <row r="21" spans="1:5" s="13" customFormat="1" ht="15" customHeight="1" x14ac:dyDescent="0.2">
      <c r="A21" s="61"/>
      <c r="B21" s="111">
        <v>2016</v>
      </c>
      <c r="C21" s="308">
        <v>90</v>
      </c>
      <c r="D21" s="310">
        <v>208</v>
      </c>
      <c r="E21" s="308">
        <v>21639.932000000001</v>
      </c>
    </row>
    <row r="22" spans="1:5" s="13" customFormat="1" ht="15" customHeight="1" x14ac:dyDescent="0.2">
      <c r="A22" s="61"/>
      <c r="B22" s="111">
        <v>2015</v>
      </c>
      <c r="C22" s="308">
        <v>85</v>
      </c>
      <c r="D22" s="310">
        <v>211</v>
      </c>
      <c r="E22" s="308">
        <v>19915.245999999999</v>
      </c>
    </row>
    <row r="23" spans="1:5" ht="15" customHeight="1" x14ac:dyDescent="0.2">
      <c r="B23" s="258" t="s">
        <v>202</v>
      </c>
      <c r="C23" s="277"/>
      <c r="D23" s="278"/>
      <c r="E23" s="277"/>
    </row>
    <row r="24" spans="1:5" ht="15" customHeight="1" x14ac:dyDescent="0.2">
      <c r="B24" s="307">
        <v>2020</v>
      </c>
      <c r="C24" s="308">
        <v>209</v>
      </c>
      <c r="D24" s="310">
        <v>561</v>
      </c>
      <c r="E24" s="308">
        <v>52522.531999999999</v>
      </c>
    </row>
    <row r="25" spans="1:5" ht="15" customHeight="1" x14ac:dyDescent="0.2">
      <c r="B25" s="307">
        <v>2019</v>
      </c>
      <c r="C25" s="308">
        <v>215</v>
      </c>
      <c r="D25" s="310">
        <v>577</v>
      </c>
      <c r="E25" s="308">
        <v>47980.606</v>
      </c>
    </row>
    <row r="26" spans="1:5" ht="15" customHeight="1" x14ac:dyDescent="0.2">
      <c r="B26" s="307">
        <v>2018</v>
      </c>
      <c r="C26" s="308">
        <v>216</v>
      </c>
      <c r="D26" s="310">
        <v>582</v>
      </c>
      <c r="E26" s="308">
        <v>51480.186000000002</v>
      </c>
    </row>
    <row r="27" spans="1:5" ht="15" customHeight="1" x14ac:dyDescent="0.2">
      <c r="B27" s="307">
        <v>2017</v>
      </c>
      <c r="C27" s="308">
        <v>199</v>
      </c>
      <c r="D27" s="310">
        <v>540</v>
      </c>
      <c r="E27" s="308">
        <v>50835.500999999997</v>
      </c>
    </row>
    <row r="28" spans="1:5" ht="15" customHeight="1" x14ac:dyDescent="0.2">
      <c r="B28" s="111">
        <v>2016</v>
      </c>
      <c r="C28" s="308">
        <v>209</v>
      </c>
      <c r="D28" s="310">
        <v>555</v>
      </c>
      <c r="E28" s="308">
        <v>47454.154000000002</v>
      </c>
    </row>
    <row r="29" spans="1:5" ht="15" customHeight="1" x14ac:dyDescent="0.2">
      <c r="B29" s="111">
        <v>2015</v>
      </c>
      <c r="C29" s="308">
        <v>217</v>
      </c>
      <c r="D29" s="310">
        <v>594</v>
      </c>
      <c r="E29" s="308">
        <v>45651.716999999997</v>
      </c>
    </row>
    <row r="30" spans="1:5" ht="15" customHeight="1" x14ac:dyDescent="0.2">
      <c r="B30" s="258" t="s">
        <v>203</v>
      </c>
      <c r="C30" s="277"/>
      <c r="D30" s="278"/>
      <c r="E30" s="277"/>
    </row>
    <row r="31" spans="1:5" ht="15" customHeight="1" x14ac:dyDescent="0.2">
      <c r="B31" s="307">
        <v>2020</v>
      </c>
      <c r="C31" s="308">
        <v>1354</v>
      </c>
      <c r="D31" s="310">
        <v>6160</v>
      </c>
      <c r="E31" s="308">
        <v>614315.15899999999</v>
      </c>
    </row>
    <row r="32" spans="1:5" ht="15" customHeight="1" x14ac:dyDescent="0.2">
      <c r="B32" s="307">
        <v>2019</v>
      </c>
      <c r="C32" s="308">
        <v>1366</v>
      </c>
      <c r="D32" s="310">
        <v>6382</v>
      </c>
      <c r="E32" s="308">
        <v>568681.90099999995</v>
      </c>
    </row>
    <row r="33" spans="2:5" ht="15" customHeight="1" x14ac:dyDescent="0.2">
      <c r="B33" s="307">
        <v>2018</v>
      </c>
      <c r="C33" s="308">
        <v>1350</v>
      </c>
      <c r="D33" s="310">
        <v>6192</v>
      </c>
      <c r="E33" s="308">
        <v>595501.60100000002</v>
      </c>
    </row>
    <row r="34" spans="2:5" ht="15" customHeight="1" x14ac:dyDescent="0.2">
      <c r="B34" s="307">
        <v>2017</v>
      </c>
      <c r="C34" s="308">
        <v>1409</v>
      </c>
      <c r="D34" s="310">
        <v>6171</v>
      </c>
      <c r="E34" s="308">
        <v>565747.24699999997</v>
      </c>
    </row>
    <row r="35" spans="2:5" ht="15" customHeight="1" x14ac:dyDescent="0.2">
      <c r="B35" s="111">
        <v>2016</v>
      </c>
      <c r="C35" s="308">
        <v>1422</v>
      </c>
      <c r="D35" s="310">
        <v>6102</v>
      </c>
      <c r="E35" s="308">
        <v>539502.06000000006</v>
      </c>
    </row>
    <row r="36" spans="2:5" ht="15" customHeight="1" x14ac:dyDescent="0.2">
      <c r="B36" s="111">
        <v>2015</v>
      </c>
      <c r="C36" s="308">
        <v>1423</v>
      </c>
      <c r="D36" s="310">
        <v>5943</v>
      </c>
      <c r="E36" s="308">
        <v>533557.70299999998</v>
      </c>
    </row>
    <row r="37" spans="2:5" ht="15" customHeight="1" x14ac:dyDescent="0.2">
      <c r="B37" s="258" t="s">
        <v>204</v>
      </c>
      <c r="C37" s="277"/>
      <c r="D37" s="278"/>
      <c r="E37" s="277"/>
    </row>
    <row r="38" spans="2:5" ht="15" customHeight="1" x14ac:dyDescent="0.2">
      <c r="B38" s="307">
        <v>2020</v>
      </c>
      <c r="C38" s="308">
        <v>192</v>
      </c>
      <c r="D38" s="310">
        <v>612</v>
      </c>
      <c r="E38" s="308">
        <v>196148.973</v>
      </c>
    </row>
    <row r="39" spans="2:5" ht="15" customHeight="1" x14ac:dyDescent="0.2">
      <c r="B39" s="307">
        <v>2019</v>
      </c>
      <c r="C39" s="308">
        <v>197</v>
      </c>
      <c r="D39" s="310">
        <v>608</v>
      </c>
      <c r="E39" s="308">
        <v>171294.00599999999</v>
      </c>
    </row>
    <row r="40" spans="2:5" ht="15" customHeight="1" x14ac:dyDescent="0.2">
      <c r="B40" s="307">
        <v>2018</v>
      </c>
      <c r="C40" s="308">
        <v>191</v>
      </c>
      <c r="D40" s="310">
        <v>677</v>
      </c>
      <c r="E40" s="308">
        <v>164511.76999999999</v>
      </c>
    </row>
    <row r="41" spans="2:5" ht="15" customHeight="1" x14ac:dyDescent="0.2">
      <c r="B41" s="307">
        <v>2017</v>
      </c>
      <c r="C41" s="308">
        <v>179</v>
      </c>
      <c r="D41" s="310">
        <v>605</v>
      </c>
      <c r="E41" s="308">
        <v>135988.00200000001</v>
      </c>
    </row>
    <row r="42" spans="2:5" ht="15" customHeight="1" x14ac:dyDescent="0.2">
      <c r="B42" s="111">
        <v>2016</v>
      </c>
      <c r="C42" s="308">
        <v>175</v>
      </c>
      <c r="D42" s="310">
        <v>592</v>
      </c>
      <c r="E42" s="308">
        <v>99707.820999999996</v>
      </c>
    </row>
    <row r="43" spans="2:5" ht="15" customHeight="1" x14ac:dyDescent="0.2">
      <c r="B43" s="111">
        <v>2015</v>
      </c>
      <c r="C43" s="308">
        <v>179</v>
      </c>
      <c r="D43" s="310">
        <v>599</v>
      </c>
      <c r="E43" s="308">
        <v>90738.400999999998</v>
      </c>
    </row>
    <row r="44" spans="2:5" ht="15" customHeight="1" x14ac:dyDescent="0.2">
      <c r="B44" s="258" t="s">
        <v>205</v>
      </c>
      <c r="C44" s="277"/>
      <c r="D44" s="278"/>
      <c r="E44" s="277"/>
    </row>
    <row r="45" spans="2:5" ht="15" customHeight="1" x14ac:dyDescent="0.2">
      <c r="B45" s="307">
        <v>2020</v>
      </c>
      <c r="C45" s="308">
        <v>73</v>
      </c>
      <c r="D45" s="310">
        <v>159</v>
      </c>
      <c r="E45" s="308">
        <v>10399.57</v>
      </c>
    </row>
    <row r="46" spans="2:5" ht="15" customHeight="1" x14ac:dyDescent="0.2">
      <c r="B46" s="307">
        <v>2019</v>
      </c>
      <c r="C46" s="308">
        <v>80</v>
      </c>
      <c r="D46" s="310">
        <v>163</v>
      </c>
      <c r="E46" s="308">
        <v>9942.52</v>
      </c>
    </row>
    <row r="47" spans="2:5" ht="15" customHeight="1" x14ac:dyDescent="0.2">
      <c r="B47" s="307">
        <v>2018</v>
      </c>
      <c r="C47" s="308">
        <v>72</v>
      </c>
      <c r="D47" s="310">
        <v>159</v>
      </c>
      <c r="E47" s="308">
        <v>9504.902</v>
      </c>
    </row>
    <row r="48" spans="2:5" ht="15" customHeight="1" x14ac:dyDescent="0.2">
      <c r="B48" s="307">
        <v>2017</v>
      </c>
      <c r="C48" s="308">
        <v>64</v>
      </c>
      <c r="D48" s="310">
        <v>140</v>
      </c>
      <c r="E48" s="308">
        <v>8574.7209999999995</v>
      </c>
    </row>
    <row r="49" spans="2:5" ht="15" customHeight="1" x14ac:dyDescent="0.2">
      <c r="B49" s="111">
        <v>2016</v>
      </c>
      <c r="C49" s="308">
        <v>65</v>
      </c>
      <c r="D49" s="310" t="s">
        <v>37</v>
      </c>
      <c r="E49" s="310" t="s">
        <v>37</v>
      </c>
    </row>
    <row r="50" spans="2:5" ht="15" customHeight="1" x14ac:dyDescent="0.2">
      <c r="B50" s="311">
        <v>2015</v>
      </c>
      <c r="C50" s="308">
        <v>67</v>
      </c>
      <c r="D50" s="310" t="s">
        <v>37</v>
      </c>
      <c r="E50" s="310" t="s">
        <v>37</v>
      </c>
    </row>
    <row r="51" spans="2:5" ht="15" customHeight="1" x14ac:dyDescent="0.2">
      <c r="B51" s="258" t="s">
        <v>206</v>
      </c>
      <c r="C51" s="277"/>
      <c r="D51" s="278"/>
      <c r="E51" s="277"/>
    </row>
    <row r="52" spans="2:5" ht="15" customHeight="1" x14ac:dyDescent="0.2">
      <c r="B52" s="307">
        <v>2020</v>
      </c>
      <c r="C52" s="308">
        <v>22</v>
      </c>
      <c r="D52" s="310" t="s">
        <v>37</v>
      </c>
      <c r="E52" s="310" t="s">
        <v>37</v>
      </c>
    </row>
    <row r="53" spans="2:5" ht="15" customHeight="1" x14ac:dyDescent="0.2">
      <c r="B53" s="307">
        <v>2019</v>
      </c>
      <c r="C53" s="308">
        <v>24</v>
      </c>
      <c r="D53" s="310" t="s">
        <v>37</v>
      </c>
      <c r="E53" s="310" t="s">
        <v>37</v>
      </c>
    </row>
    <row r="54" spans="2:5" ht="15" customHeight="1" x14ac:dyDescent="0.2">
      <c r="B54" s="307">
        <v>2018</v>
      </c>
      <c r="C54" s="308">
        <v>24</v>
      </c>
      <c r="D54" s="310" t="s">
        <v>37</v>
      </c>
      <c r="E54" s="310" t="s">
        <v>37</v>
      </c>
    </row>
    <row r="55" spans="2:5" ht="15" customHeight="1" x14ac:dyDescent="0.2">
      <c r="B55" s="307">
        <v>2017</v>
      </c>
      <c r="C55" s="308">
        <v>26</v>
      </c>
      <c r="D55" s="310" t="s">
        <v>37</v>
      </c>
      <c r="E55" s="310" t="s">
        <v>37</v>
      </c>
    </row>
    <row r="56" spans="2:5" ht="15" customHeight="1" x14ac:dyDescent="0.2">
      <c r="B56" s="111">
        <v>2016</v>
      </c>
      <c r="C56" s="308">
        <v>29</v>
      </c>
      <c r="D56" s="310" t="s">
        <v>37</v>
      </c>
      <c r="E56" s="310" t="s">
        <v>37</v>
      </c>
    </row>
    <row r="57" spans="2:5" ht="15" customHeight="1" x14ac:dyDescent="0.2">
      <c r="B57" s="111">
        <v>2015</v>
      </c>
      <c r="C57" s="308">
        <v>29</v>
      </c>
      <c r="D57" s="310">
        <v>51</v>
      </c>
      <c r="E57" s="308">
        <v>2485.7280000000001</v>
      </c>
    </row>
    <row r="58" spans="2:5" ht="15" customHeight="1" x14ac:dyDescent="0.2">
      <c r="B58" s="258" t="s">
        <v>208</v>
      </c>
      <c r="C58" s="277"/>
      <c r="D58" s="278"/>
      <c r="E58" s="277"/>
    </row>
    <row r="59" spans="2:5" ht="15" customHeight="1" x14ac:dyDescent="0.2">
      <c r="B59" s="307">
        <v>2020</v>
      </c>
      <c r="C59" s="308">
        <v>108</v>
      </c>
      <c r="D59" s="310">
        <v>415</v>
      </c>
      <c r="E59" s="308">
        <v>47127.555</v>
      </c>
    </row>
    <row r="60" spans="2:5" ht="15" customHeight="1" x14ac:dyDescent="0.2">
      <c r="B60" s="307">
        <v>2019</v>
      </c>
      <c r="C60" s="308">
        <v>109</v>
      </c>
      <c r="D60" s="310">
        <v>399</v>
      </c>
      <c r="E60" s="308">
        <v>31884.592000000001</v>
      </c>
    </row>
    <row r="61" spans="2:5" ht="15" customHeight="1" x14ac:dyDescent="0.2">
      <c r="B61" s="307">
        <v>2018</v>
      </c>
      <c r="C61" s="308">
        <v>112</v>
      </c>
      <c r="D61" s="310">
        <v>406</v>
      </c>
      <c r="E61" s="308">
        <v>42110.849000000002</v>
      </c>
    </row>
    <row r="62" spans="2:5" ht="15" customHeight="1" x14ac:dyDescent="0.2">
      <c r="B62" s="307">
        <v>2017</v>
      </c>
      <c r="C62" s="308">
        <v>111</v>
      </c>
      <c r="D62" s="310">
        <v>390</v>
      </c>
      <c r="E62" s="308">
        <v>41102.133999999998</v>
      </c>
    </row>
    <row r="63" spans="2:5" ht="15" customHeight="1" x14ac:dyDescent="0.2">
      <c r="B63" s="111">
        <v>2016</v>
      </c>
      <c r="C63" s="308">
        <v>113</v>
      </c>
      <c r="D63" s="310">
        <v>386</v>
      </c>
      <c r="E63" s="308">
        <v>40127.374000000003</v>
      </c>
    </row>
    <row r="64" spans="2:5" ht="15" customHeight="1" x14ac:dyDescent="0.2">
      <c r="B64" s="111">
        <v>2015</v>
      </c>
      <c r="C64" s="308">
        <v>105</v>
      </c>
      <c r="D64" s="310">
        <v>409</v>
      </c>
      <c r="E64" s="308">
        <v>40400.010999999999</v>
      </c>
    </row>
    <row r="65" spans="2:5" ht="15" customHeight="1" x14ac:dyDescent="0.2">
      <c r="B65" s="258" t="s">
        <v>209</v>
      </c>
      <c r="C65" s="277"/>
      <c r="D65" s="278"/>
      <c r="E65" s="277"/>
    </row>
    <row r="66" spans="2:5" ht="15" customHeight="1" x14ac:dyDescent="0.2">
      <c r="B66" s="307">
        <v>2020</v>
      </c>
      <c r="C66" s="308">
        <v>292</v>
      </c>
      <c r="D66" s="310">
        <v>1011</v>
      </c>
      <c r="E66" s="308">
        <v>97026.721000000005</v>
      </c>
    </row>
    <row r="67" spans="2:5" ht="15" customHeight="1" x14ac:dyDescent="0.2">
      <c r="B67" s="307">
        <v>2019</v>
      </c>
      <c r="C67" s="308">
        <v>302</v>
      </c>
      <c r="D67" s="310">
        <v>1043</v>
      </c>
      <c r="E67" s="308">
        <v>98998.895999999993</v>
      </c>
    </row>
    <row r="68" spans="2:5" ht="15" customHeight="1" x14ac:dyDescent="0.2">
      <c r="B68" s="307">
        <v>2018</v>
      </c>
      <c r="C68" s="308">
        <v>299</v>
      </c>
      <c r="D68" s="310">
        <v>1042</v>
      </c>
      <c r="E68" s="308">
        <v>103960.08500000001</v>
      </c>
    </row>
    <row r="69" spans="2:5" ht="15" customHeight="1" x14ac:dyDescent="0.2">
      <c r="B69" s="307">
        <v>2017</v>
      </c>
      <c r="C69" s="308">
        <v>290</v>
      </c>
      <c r="D69" s="310">
        <v>1005</v>
      </c>
      <c r="E69" s="308">
        <v>98815.172999999995</v>
      </c>
    </row>
    <row r="70" spans="2:5" ht="15" customHeight="1" x14ac:dyDescent="0.2">
      <c r="B70" s="111">
        <v>2016</v>
      </c>
      <c r="C70" s="308">
        <v>283</v>
      </c>
      <c r="D70" s="310">
        <v>941</v>
      </c>
      <c r="E70" s="308">
        <v>91713.555999999997</v>
      </c>
    </row>
    <row r="71" spans="2:5" ht="15" customHeight="1" x14ac:dyDescent="0.2">
      <c r="B71" s="111">
        <v>2015</v>
      </c>
      <c r="C71" s="308">
        <v>294</v>
      </c>
      <c r="D71" s="310">
        <v>1006</v>
      </c>
      <c r="E71" s="308">
        <v>86729.835000000006</v>
      </c>
    </row>
    <row r="72" spans="2:5" ht="15" customHeight="1" x14ac:dyDescent="0.2">
      <c r="B72" s="258" t="s">
        <v>210</v>
      </c>
      <c r="C72" s="277"/>
      <c r="D72" s="278"/>
      <c r="E72" s="277"/>
    </row>
    <row r="73" spans="2:5" ht="15" customHeight="1" x14ac:dyDescent="0.2">
      <c r="B73" s="307">
        <v>2020</v>
      </c>
      <c r="C73" s="308">
        <v>65</v>
      </c>
      <c r="D73" s="310">
        <v>142</v>
      </c>
      <c r="E73" s="308">
        <v>15994.438</v>
      </c>
    </row>
    <row r="74" spans="2:5" ht="15" customHeight="1" x14ac:dyDescent="0.2">
      <c r="B74" s="307">
        <v>2019</v>
      </c>
      <c r="C74" s="308">
        <v>68</v>
      </c>
      <c r="D74" s="310">
        <v>148</v>
      </c>
      <c r="E74" s="308">
        <v>12331.965</v>
      </c>
    </row>
    <row r="75" spans="2:5" ht="15" customHeight="1" x14ac:dyDescent="0.2">
      <c r="B75" s="307">
        <v>2018</v>
      </c>
      <c r="C75" s="308">
        <v>67</v>
      </c>
      <c r="D75" s="310">
        <v>148</v>
      </c>
      <c r="E75" s="308">
        <v>14942.599</v>
      </c>
    </row>
    <row r="76" spans="2:5" ht="15" customHeight="1" x14ac:dyDescent="0.2">
      <c r="B76" s="307">
        <v>2017</v>
      </c>
      <c r="C76" s="308">
        <v>59</v>
      </c>
      <c r="D76" s="310">
        <v>146</v>
      </c>
      <c r="E76" s="308">
        <v>14812.016</v>
      </c>
    </row>
    <row r="77" spans="2:5" ht="15" customHeight="1" x14ac:dyDescent="0.2">
      <c r="B77" s="111">
        <v>2016</v>
      </c>
      <c r="C77" s="308">
        <v>66</v>
      </c>
      <c r="D77" s="310">
        <v>151</v>
      </c>
      <c r="E77" s="308">
        <v>14529.142</v>
      </c>
    </row>
    <row r="78" spans="2:5" ht="15" customHeight="1" x14ac:dyDescent="0.2">
      <c r="B78" s="111">
        <v>2015</v>
      </c>
      <c r="C78" s="308">
        <v>67</v>
      </c>
      <c r="D78" s="310">
        <v>144</v>
      </c>
      <c r="E78" s="308">
        <v>13991.098</v>
      </c>
    </row>
    <row r="79" spans="2:5" ht="15" customHeight="1" x14ac:dyDescent="0.2">
      <c r="B79" s="258" t="s">
        <v>211</v>
      </c>
      <c r="C79" s="277"/>
      <c r="D79" s="278"/>
      <c r="E79" s="277"/>
    </row>
    <row r="80" spans="2:5" ht="15" customHeight="1" x14ac:dyDescent="0.2">
      <c r="B80" s="307">
        <v>2020</v>
      </c>
      <c r="C80" s="308">
        <v>57</v>
      </c>
      <c r="D80" s="310">
        <v>104</v>
      </c>
      <c r="E80" s="308">
        <v>8784.7379999999994</v>
      </c>
    </row>
    <row r="81" spans="1:5" ht="15" customHeight="1" x14ac:dyDescent="0.2">
      <c r="B81" s="307">
        <v>2019</v>
      </c>
      <c r="C81" s="308">
        <v>59</v>
      </c>
      <c r="D81" s="310">
        <v>98</v>
      </c>
      <c r="E81" s="308">
        <v>8270.0589999999993</v>
      </c>
    </row>
    <row r="82" spans="1:5" ht="15" customHeight="1" x14ac:dyDescent="0.2">
      <c r="B82" s="307">
        <v>2018</v>
      </c>
      <c r="C82" s="308">
        <v>56</v>
      </c>
      <c r="D82" s="310">
        <v>98</v>
      </c>
      <c r="E82" s="308">
        <v>8267.9449999999997</v>
      </c>
    </row>
    <row r="83" spans="1:5" ht="15" customHeight="1" x14ac:dyDescent="0.2">
      <c r="B83" s="307">
        <v>2017</v>
      </c>
      <c r="C83" s="308">
        <v>52</v>
      </c>
      <c r="D83" s="310">
        <v>97</v>
      </c>
      <c r="E83" s="308">
        <v>7765.7929999999997</v>
      </c>
    </row>
    <row r="84" spans="1:5" ht="15" customHeight="1" x14ac:dyDescent="0.2">
      <c r="B84" s="111">
        <v>2016</v>
      </c>
      <c r="C84" s="308">
        <v>57</v>
      </c>
      <c r="D84" s="310">
        <v>101</v>
      </c>
      <c r="E84" s="308">
        <v>7186.8440000000001</v>
      </c>
    </row>
    <row r="85" spans="1:5" ht="15" customHeight="1" x14ac:dyDescent="0.2">
      <c r="B85" s="111">
        <v>2015</v>
      </c>
      <c r="C85" s="308">
        <v>54</v>
      </c>
      <c r="D85" s="310">
        <v>94</v>
      </c>
      <c r="E85" s="308">
        <v>5590.1639999999998</v>
      </c>
    </row>
    <row r="86" spans="1:5" ht="15" customHeight="1" x14ac:dyDescent="0.2">
      <c r="B86" s="258" t="s">
        <v>207</v>
      </c>
      <c r="C86" s="277"/>
      <c r="D86" s="278"/>
      <c r="E86" s="277"/>
    </row>
    <row r="87" spans="1:5" ht="15" customHeight="1" x14ac:dyDescent="0.2">
      <c r="B87" s="307">
        <v>2020</v>
      </c>
      <c r="C87" s="308">
        <v>57</v>
      </c>
      <c r="D87" s="310" t="s">
        <v>37</v>
      </c>
      <c r="E87" s="310" t="s">
        <v>37</v>
      </c>
    </row>
    <row r="88" spans="1:5" ht="15" customHeight="1" x14ac:dyDescent="0.2">
      <c r="B88" s="307">
        <v>2019</v>
      </c>
      <c r="C88" s="308">
        <v>64</v>
      </c>
      <c r="D88" s="310" t="s">
        <v>37</v>
      </c>
      <c r="E88" s="310" t="s">
        <v>37</v>
      </c>
    </row>
    <row r="89" spans="1:5" ht="15" customHeight="1" x14ac:dyDescent="0.2">
      <c r="B89" s="307">
        <v>2018</v>
      </c>
      <c r="C89" s="308">
        <v>61</v>
      </c>
      <c r="D89" s="310" t="s">
        <v>37</v>
      </c>
      <c r="E89" s="310" t="s">
        <v>37</v>
      </c>
    </row>
    <row r="90" spans="1:5" ht="15" customHeight="1" x14ac:dyDescent="0.2">
      <c r="B90" s="307">
        <v>2017</v>
      </c>
      <c r="C90" s="308">
        <v>61</v>
      </c>
      <c r="D90" s="310" t="s">
        <v>37</v>
      </c>
      <c r="E90" s="310" t="s">
        <v>37</v>
      </c>
    </row>
    <row r="91" spans="1:5" ht="15" customHeight="1" x14ac:dyDescent="0.2">
      <c r="B91" s="111">
        <v>2016</v>
      </c>
      <c r="C91" s="308">
        <v>67</v>
      </c>
      <c r="D91" s="310" t="s">
        <v>37</v>
      </c>
      <c r="E91" s="310" t="s">
        <v>37</v>
      </c>
    </row>
    <row r="92" spans="1:5" ht="15" customHeight="1" x14ac:dyDescent="0.2">
      <c r="B92" s="111">
        <v>2015</v>
      </c>
      <c r="C92" s="308">
        <v>62</v>
      </c>
      <c r="D92" s="310" t="s">
        <v>37</v>
      </c>
      <c r="E92" s="310" t="s">
        <v>37</v>
      </c>
    </row>
    <row r="93" spans="1:5" s="13" customFormat="1" ht="9.75" customHeight="1" x14ac:dyDescent="0.2">
      <c r="A93" s="61"/>
      <c r="B93" s="2"/>
      <c r="C93" s="2"/>
      <c r="D93" s="2"/>
      <c r="E93" s="2"/>
    </row>
    <row r="94" spans="1:5" s="13" customFormat="1" ht="3" customHeight="1" x14ac:dyDescent="0.2">
      <c r="A94" s="61"/>
      <c r="B94" s="137"/>
      <c r="C94" s="137"/>
      <c r="D94" s="137"/>
      <c r="E94" s="137"/>
    </row>
    <row r="95" spans="1:5" s="13" customFormat="1" ht="9" customHeight="1" x14ac:dyDescent="0.2">
      <c r="A95" s="61"/>
      <c r="B95" s="61"/>
      <c r="C95" s="61"/>
      <c r="D95" s="276"/>
      <c r="E95" s="61"/>
    </row>
    <row r="96" spans="1:5" s="13" customFormat="1" x14ac:dyDescent="0.2">
      <c r="A96" s="61"/>
      <c r="B96" s="362" t="s">
        <v>289</v>
      </c>
      <c r="C96" s="362"/>
      <c r="D96" s="362"/>
      <c r="E96" s="362"/>
    </row>
    <row r="98" spans="1:5" s="13" customFormat="1" ht="12" x14ac:dyDescent="0.2">
      <c r="A98" s="61"/>
      <c r="B98" s="391" t="s">
        <v>0</v>
      </c>
      <c r="C98" s="391"/>
      <c r="D98" s="61"/>
      <c r="E98" s="61"/>
    </row>
    <row r="2341" spans="2:2" x14ac:dyDescent="0.2">
      <c r="B2341" s="282" t="s">
        <v>398</v>
      </c>
    </row>
  </sheetData>
  <mergeCells count="7">
    <mergeCell ref="B98:C98"/>
    <mergeCell ref="B1:E1"/>
    <mergeCell ref="B4:B7"/>
    <mergeCell ref="C4:C6"/>
    <mergeCell ref="D4:D6"/>
    <mergeCell ref="E4:E6"/>
    <mergeCell ref="B96:E96"/>
  </mergeCells>
  <hyperlinks>
    <hyperlink ref="B98" location="Índice!A1" display="(Voltar ao Índice)" xr:uid="{00000000-0004-0000-2D00-000000000000}"/>
  </hyperlinks>
  <printOptions horizontalCentered="1"/>
  <pageMargins left="0.27559055118110237" right="0.27559055118110237" top="0.6692913385826772" bottom="0.27559055118110237" header="0" footer="0"/>
  <pageSetup paperSize="9" fitToHeight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37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0" width="2.5703125" style="48" customWidth="1"/>
    <col min="11" max="11" width="6.7109375" style="1" customWidth="1"/>
    <col min="12" max="16384" width="12.5703125" style="1"/>
  </cols>
  <sheetData>
    <row r="1" spans="2:10" ht="33" customHeight="1" x14ac:dyDescent="0.2">
      <c r="B1" s="340" t="s">
        <v>292</v>
      </c>
      <c r="C1" s="340"/>
      <c r="D1" s="340"/>
      <c r="E1" s="340"/>
      <c r="F1" s="340"/>
      <c r="G1" s="340"/>
      <c r="H1" s="340"/>
      <c r="I1" s="340"/>
      <c r="J1" s="340"/>
    </row>
    <row r="2" spans="2:10" ht="11.25" customHeight="1" x14ac:dyDescent="0.2">
      <c r="B2" s="19"/>
      <c r="C2" s="19"/>
      <c r="D2" s="19"/>
      <c r="E2" s="19"/>
      <c r="F2" s="19"/>
      <c r="G2" s="19"/>
    </row>
    <row r="3" spans="2:10" ht="12.75" customHeight="1" x14ac:dyDescent="0.2">
      <c r="B3" s="126" t="s">
        <v>218</v>
      </c>
      <c r="C3" s="27"/>
      <c r="D3" s="47"/>
      <c r="E3" s="47"/>
      <c r="F3" s="47"/>
      <c r="H3" s="4"/>
      <c r="I3" s="4"/>
    </row>
    <row r="4" spans="2:10" s="6" customFormat="1" ht="18" customHeight="1" x14ac:dyDescent="0.2">
      <c r="B4" s="338" t="s">
        <v>4</v>
      </c>
      <c r="C4" s="339"/>
      <c r="D4" s="341" t="s">
        <v>38</v>
      </c>
      <c r="E4" s="341"/>
      <c r="F4" s="341"/>
      <c r="G4" s="341"/>
      <c r="H4" s="341"/>
      <c r="I4" s="341"/>
      <c r="J4" s="342"/>
    </row>
    <row r="5" spans="2:10" s="6" customFormat="1" ht="18" customHeight="1" x14ac:dyDescent="0.2">
      <c r="B5" s="338"/>
      <c r="C5" s="339"/>
      <c r="D5" s="339" t="s">
        <v>6</v>
      </c>
      <c r="E5" s="341" t="s">
        <v>272</v>
      </c>
      <c r="F5" s="341"/>
      <c r="G5" s="341"/>
      <c r="H5" s="341"/>
      <c r="I5" s="341" t="s">
        <v>215</v>
      </c>
      <c r="J5" s="342"/>
    </row>
    <row r="6" spans="2:10" s="6" customFormat="1" ht="18" customHeight="1" x14ac:dyDescent="0.2">
      <c r="B6" s="338"/>
      <c r="C6" s="339"/>
      <c r="D6" s="339"/>
      <c r="E6" s="343" t="s">
        <v>5</v>
      </c>
      <c r="F6" s="341" t="s">
        <v>273</v>
      </c>
      <c r="G6" s="341"/>
      <c r="H6" s="341"/>
      <c r="I6" s="341"/>
      <c r="J6" s="342"/>
    </row>
    <row r="7" spans="2:10" s="6" customFormat="1" ht="24" customHeight="1" x14ac:dyDescent="0.2">
      <c r="B7" s="338"/>
      <c r="C7" s="339"/>
      <c r="D7" s="339"/>
      <c r="E7" s="343"/>
      <c r="F7" s="139" t="s">
        <v>46</v>
      </c>
      <c r="G7" s="139" t="s">
        <v>47</v>
      </c>
      <c r="H7" s="139" t="s">
        <v>266</v>
      </c>
      <c r="I7" s="341"/>
      <c r="J7" s="342"/>
    </row>
    <row r="8" spans="2:10" ht="18" customHeight="1" x14ac:dyDescent="0.2">
      <c r="B8" s="338"/>
      <c r="C8" s="339"/>
      <c r="D8" s="139" t="s">
        <v>15</v>
      </c>
      <c r="E8" s="139" t="s">
        <v>15</v>
      </c>
      <c r="F8" s="139" t="s">
        <v>15</v>
      </c>
      <c r="G8" s="139" t="s">
        <v>15</v>
      </c>
      <c r="H8" s="139" t="s">
        <v>15</v>
      </c>
      <c r="I8" s="341" t="s">
        <v>15</v>
      </c>
      <c r="J8" s="342"/>
    </row>
    <row r="9" spans="2:10" s="9" customFormat="1" ht="3.75" customHeight="1" x14ac:dyDescent="0.2">
      <c r="B9" s="7"/>
      <c r="C9" s="7"/>
      <c r="D9" s="8"/>
      <c r="E9" s="8"/>
      <c r="F9" s="8"/>
      <c r="G9" s="8"/>
      <c r="H9" s="8"/>
      <c r="I9" s="8"/>
      <c r="J9" s="49"/>
    </row>
    <row r="10" spans="2:10" s="11" customFormat="1" ht="15" customHeight="1" x14ac:dyDescent="0.2">
      <c r="B10" s="73" t="s">
        <v>5</v>
      </c>
      <c r="C10" s="73"/>
      <c r="D10" s="74"/>
      <c r="E10" s="74"/>
      <c r="F10" s="74"/>
      <c r="G10" s="74"/>
      <c r="H10" s="74"/>
      <c r="I10" s="74"/>
      <c r="J10" s="49"/>
    </row>
    <row r="11" spans="2:10" s="11" customFormat="1" ht="15" customHeight="1" x14ac:dyDescent="0.2">
      <c r="B11" s="75">
        <v>2020</v>
      </c>
      <c r="C11" s="73"/>
      <c r="D11" s="76">
        <v>8097</v>
      </c>
      <c r="E11" s="76">
        <v>730</v>
      </c>
      <c r="F11" s="76"/>
      <c r="G11" s="76"/>
      <c r="H11" s="76"/>
      <c r="I11" s="76" t="s">
        <v>39</v>
      </c>
      <c r="J11" s="76"/>
    </row>
    <row r="12" spans="2:10" s="11" customFormat="1" ht="15" customHeight="1" x14ac:dyDescent="0.2">
      <c r="B12" s="75">
        <v>2019</v>
      </c>
      <c r="C12" s="73"/>
      <c r="D12" s="76">
        <v>8124</v>
      </c>
      <c r="E12" s="76">
        <v>911</v>
      </c>
      <c r="F12" s="76">
        <v>761</v>
      </c>
      <c r="G12" s="76"/>
      <c r="H12" s="76"/>
      <c r="I12" s="76">
        <v>853</v>
      </c>
      <c r="J12" s="201" t="s">
        <v>274</v>
      </c>
    </row>
    <row r="13" spans="2:10" s="11" customFormat="1" ht="15" customHeight="1" x14ac:dyDescent="0.2">
      <c r="B13" s="75">
        <v>2018</v>
      </c>
      <c r="C13" s="73"/>
      <c r="D13" s="76">
        <v>7810</v>
      </c>
      <c r="E13" s="76">
        <v>947</v>
      </c>
      <c r="F13" s="76">
        <v>800</v>
      </c>
      <c r="G13" s="76">
        <v>679</v>
      </c>
      <c r="H13" s="76"/>
      <c r="I13" s="76">
        <v>641</v>
      </c>
    </row>
    <row r="14" spans="2:10" s="11" customFormat="1" ht="15" customHeight="1" x14ac:dyDescent="0.2">
      <c r="B14" s="75">
        <v>2017</v>
      </c>
      <c r="C14" s="73"/>
      <c r="D14" s="76">
        <v>7430</v>
      </c>
      <c r="E14" s="76">
        <v>876</v>
      </c>
      <c r="F14" s="76">
        <v>768</v>
      </c>
      <c r="G14" s="76">
        <v>653</v>
      </c>
      <c r="H14" s="76"/>
      <c r="I14" s="76">
        <v>584</v>
      </c>
      <c r="J14" s="114"/>
    </row>
    <row r="15" spans="2:10" s="11" customFormat="1" ht="15" customHeight="1" x14ac:dyDescent="0.2">
      <c r="B15" s="75">
        <v>2016</v>
      </c>
      <c r="C15" s="73"/>
      <c r="D15" s="76">
        <v>7122</v>
      </c>
      <c r="E15" s="76">
        <v>714</v>
      </c>
      <c r="F15" s="76">
        <v>611</v>
      </c>
      <c r="G15" s="76">
        <v>515</v>
      </c>
      <c r="H15" s="76"/>
      <c r="I15" s="12">
        <v>562</v>
      </c>
    </row>
    <row r="16" spans="2:10" s="11" customFormat="1" ht="15" customHeight="1" x14ac:dyDescent="0.2">
      <c r="B16" s="75">
        <v>2015</v>
      </c>
      <c r="C16" s="75" t="str">
        <f t="shared" ref="C16" si="0">IF(B16=2008,$C$2,"")</f>
        <v/>
      </c>
      <c r="D16" s="76">
        <v>7129</v>
      </c>
      <c r="E16" s="76">
        <v>793</v>
      </c>
      <c r="F16" s="76">
        <v>672</v>
      </c>
      <c r="G16" s="76">
        <v>564</v>
      </c>
      <c r="H16" s="76">
        <v>392</v>
      </c>
      <c r="I16" s="76">
        <v>735</v>
      </c>
      <c r="J16" s="114"/>
    </row>
    <row r="17" spans="2:10" s="11" customFormat="1" ht="15" customHeight="1" x14ac:dyDescent="0.2">
      <c r="B17" s="255" t="s">
        <v>3</v>
      </c>
      <c r="C17" s="73"/>
      <c r="D17" s="73"/>
      <c r="E17" s="76"/>
      <c r="F17" s="76"/>
      <c r="G17" s="76"/>
      <c r="H17" s="76"/>
      <c r="I17" s="76"/>
      <c r="J17" s="114"/>
    </row>
    <row r="18" spans="2:10" s="11" customFormat="1" ht="15" customHeight="1" x14ac:dyDescent="0.2">
      <c r="B18" s="254" t="s">
        <v>34</v>
      </c>
      <c r="C18" s="208"/>
      <c r="D18" s="208"/>
      <c r="E18" s="208"/>
      <c r="F18" s="76"/>
      <c r="G18" s="76"/>
      <c r="H18" s="76"/>
      <c r="I18" s="76"/>
      <c r="J18" s="114"/>
    </row>
    <row r="19" spans="2:10" s="11" customFormat="1" ht="15" customHeight="1" x14ac:dyDescent="0.2">
      <c r="B19" s="75">
        <v>2020</v>
      </c>
      <c r="C19" s="208"/>
      <c r="D19" s="76">
        <v>935</v>
      </c>
      <c r="E19" s="76">
        <v>107</v>
      </c>
      <c r="F19" s="76"/>
      <c r="G19" s="76"/>
      <c r="H19" s="76"/>
      <c r="I19" s="76" t="s">
        <v>39</v>
      </c>
      <c r="J19" s="114"/>
    </row>
    <row r="20" spans="2:10" s="11" customFormat="1" ht="15" customHeight="1" x14ac:dyDescent="0.2">
      <c r="B20" s="75">
        <v>2019</v>
      </c>
      <c r="C20" s="220"/>
      <c r="D20" s="76">
        <v>1079</v>
      </c>
      <c r="E20" s="76">
        <v>131</v>
      </c>
      <c r="F20" s="76">
        <v>82</v>
      </c>
      <c r="G20" s="76"/>
      <c r="H20" s="76"/>
      <c r="I20" s="76">
        <v>271</v>
      </c>
      <c r="J20" s="114" t="s">
        <v>274</v>
      </c>
    </row>
    <row r="21" spans="2:10" s="11" customFormat="1" ht="15" customHeight="1" x14ac:dyDescent="0.2">
      <c r="B21" s="75">
        <v>2018</v>
      </c>
      <c r="C21" s="75"/>
      <c r="D21" s="76">
        <v>1135</v>
      </c>
      <c r="E21" s="76">
        <v>166</v>
      </c>
      <c r="F21" s="76">
        <v>115</v>
      </c>
      <c r="G21" s="76">
        <v>77</v>
      </c>
      <c r="H21" s="76"/>
      <c r="I21" s="76">
        <v>196</v>
      </c>
      <c r="J21" s="114"/>
    </row>
    <row r="22" spans="2:10" s="11" customFormat="1" ht="15" customHeight="1" x14ac:dyDescent="0.2">
      <c r="B22" s="75">
        <v>2017</v>
      </c>
      <c r="C22" s="75"/>
      <c r="D22" s="76">
        <v>1131</v>
      </c>
      <c r="E22" s="76">
        <v>185</v>
      </c>
      <c r="F22" s="76">
        <v>136</v>
      </c>
      <c r="G22" s="76">
        <v>102</v>
      </c>
      <c r="H22" s="76"/>
      <c r="I22" s="76">
        <v>156</v>
      </c>
      <c r="J22" s="114"/>
    </row>
    <row r="23" spans="2:10" s="11" customFormat="1" ht="15" customHeight="1" x14ac:dyDescent="0.2">
      <c r="B23" s="75">
        <v>2016</v>
      </c>
      <c r="C23" s="75"/>
      <c r="D23" s="76">
        <v>1085</v>
      </c>
      <c r="E23" s="76">
        <v>167</v>
      </c>
      <c r="F23" s="76">
        <v>129</v>
      </c>
      <c r="G23" s="76">
        <v>97</v>
      </c>
      <c r="H23" s="76"/>
      <c r="I23" s="76">
        <v>136</v>
      </c>
    </row>
    <row r="24" spans="2:10" s="11" customFormat="1" ht="15" customHeight="1" x14ac:dyDescent="0.2">
      <c r="B24" s="75">
        <v>2015</v>
      </c>
      <c r="C24" s="75"/>
      <c r="D24" s="76">
        <v>1083</v>
      </c>
      <c r="E24" s="76">
        <v>165</v>
      </c>
      <c r="F24" s="76">
        <v>127</v>
      </c>
      <c r="G24" s="76">
        <v>100</v>
      </c>
      <c r="H24" s="76">
        <v>48</v>
      </c>
      <c r="I24" s="76">
        <v>169</v>
      </c>
      <c r="J24" s="114"/>
    </row>
    <row r="25" spans="2:10" s="11" customFormat="1" ht="15" customHeight="1" x14ac:dyDescent="0.2">
      <c r="B25" s="254" t="s">
        <v>35</v>
      </c>
      <c r="C25" s="208"/>
      <c r="D25" s="208"/>
      <c r="E25" s="208"/>
      <c r="F25" s="76"/>
      <c r="G25" s="76"/>
      <c r="H25" s="76"/>
      <c r="I25" s="76"/>
      <c r="J25" s="114"/>
    </row>
    <row r="26" spans="2:10" s="11" customFormat="1" ht="15" customHeight="1" x14ac:dyDescent="0.2">
      <c r="B26" s="75">
        <v>2020</v>
      </c>
      <c r="C26" s="208"/>
      <c r="D26" s="76">
        <v>7162</v>
      </c>
      <c r="E26" s="76">
        <v>623</v>
      </c>
      <c r="F26" s="76"/>
      <c r="G26" s="76"/>
      <c r="H26" s="76"/>
      <c r="I26" s="76" t="s">
        <v>39</v>
      </c>
      <c r="J26" s="114"/>
    </row>
    <row r="27" spans="2:10" s="11" customFormat="1" ht="15" customHeight="1" x14ac:dyDescent="0.2">
      <c r="B27" s="75">
        <v>2019</v>
      </c>
      <c r="C27" s="220"/>
      <c r="D27" s="76">
        <v>7045</v>
      </c>
      <c r="E27" s="76">
        <v>780</v>
      </c>
      <c r="F27" s="76">
        <v>679</v>
      </c>
      <c r="G27" s="76"/>
      <c r="H27" s="76"/>
      <c r="I27" s="76">
        <v>582</v>
      </c>
      <c r="J27" s="114" t="s">
        <v>274</v>
      </c>
    </row>
    <row r="28" spans="2:10" s="11" customFormat="1" ht="15" customHeight="1" x14ac:dyDescent="0.2">
      <c r="B28" s="75">
        <v>2018</v>
      </c>
      <c r="C28" s="198"/>
      <c r="D28" s="76">
        <v>6675</v>
      </c>
      <c r="E28" s="76">
        <v>781</v>
      </c>
      <c r="F28" s="76">
        <v>685</v>
      </c>
      <c r="G28" s="76">
        <v>602</v>
      </c>
      <c r="H28" s="76"/>
      <c r="I28" s="76">
        <v>445</v>
      </c>
    </row>
    <row r="29" spans="2:10" s="11" customFormat="1" ht="15" customHeight="1" x14ac:dyDescent="0.2">
      <c r="B29" s="75">
        <v>2017</v>
      </c>
      <c r="C29" s="187"/>
      <c r="D29" s="76">
        <v>6299</v>
      </c>
      <c r="E29" s="76">
        <v>691</v>
      </c>
      <c r="F29" s="76">
        <v>632</v>
      </c>
      <c r="G29" s="76">
        <v>551</v>
      </c>
      <c r="H29" s="76"/>
      <c r="I29" s="76">
        <v>428</v>
      </c>
      <c r="J29" s="114"/>
    </row>
    <row r="30" spans="2:10" s="11" customFormat="1" ht="15" customHeight="1" x14ac:dyDescent="0.2">
      <c r="B30" s="75">
        <v>2016</v>
      </c>
      <c r="C30" s="79"/>
      <c r="D30" s="76">
        <v>6037</v>
      </c>
      <c r="E30" s="76">
        <v>547</v>
      </c>
      <c r="F30" s="76">
        <v>482</v>
      </c>
      <c r="G30" s="76">
        <v>418</v>
      </c>
      <c r="H30" s="76"/>
      <c r="I30" s="76">
        <v>426</v>
      </c>
    </row>
    <row r="31" spans="2:10" s="11" customFormat="1" ht="15" customHeight="1" x14ac:dyDescent="0.2">
      <c r="B31" s="75">
        <v>2015</v>
      </c>
      <c r="C31" s="75"/>
      <c r="D31" s="76">
        <v>6046</v>
      </c>
      <c r="E31" s="76">
        <v>628</v>
      </c>
      <c r="F31" s="76">
        <v>545</v>
      </c>
      <c r="G31" s="76">
        <v>464</v>
      </c>
      <c r="H31" s="76">
        <v>344</v>
      </c>
      <c r="I31" s="76">
        <v>566</v>
      </c>
      <c r="J31" s="114"/>
    </row>
    <row r="32" spans="2:10" ht="9.75" customHeight="1" x14ac:dyDescent="0.2">
      <c r="B32" s="48"/>
      <c r="C32" s="48"/>
      <c r="D32" s="48"/>
      <c r="E32" s="48"/>
      <c r="F32" s="48"/>
      <c r="G32" s="48"/>
      <c r="H32" s="48"/>
      <c r="I32" s="48"/>
    </row>
    <row r="33" spans="2:10" ht="3" customHeight="1" x14ac:dyDescent="0.2">
      <c r="B33" s="137"/>
      <c r="C33" s="137"/>
      <c r="D33" s="137"/>
      <c r="E33" s="137"/>
      <c r="F33" s="137"/>
      <c r="G33" s="137"/>
      <c r="H33" s="137"/>
      <c r="I33" s="137"/>
      <c r="J33" s="137"/>
    </row>
    <row r="34" spans="2:10" ht="9" customHeight="1" x14ac:dyDescent="0.2">
      <c r="E34" s="76"/>
    </row>
    <row r="35" spans="2:10" ht="12.75" customHeight="1" x14ac:dyDescent="0.2">
      <c r="B35" s="336" t="s">
        <v>289</v>
      </c>
      <c r="C35" s="336"/>
      <c r="D35" s="336"/>
      <c r="E35" s="336"/>
      <c r="F35" s="336"/>
      <c r="G35" s="336"/>
      <c r="H35" s="336"/>
      <c r="I35" s="336"/>
      <c r="J35" s="336"/>
    </row>
    <row r="37" spans="2:10" ht="12" x14ac:dyDescent="0.2">
      <c r="B37" s="134" t="s">
        <v>0</v>
      </c>
      <c r="C37" s="26"/>
    </row>
  </sheetData>
  <mergeCells count="10">
    <mergeCell ref="B35:J35"/>
    <mergeCell ref="B1:J1"/>
    <mergeCell ref="B4:C8"/>
    <mergeCell ref="D4:J4"/>
    <mergeCell ref="D5:D7"/>
    <mergeCell ref="E5:H5"/>
    <mergeCell ref="I5:J7"/>
    <mergeCell ref="E6:E7"/>
    <mergeCell ref="F6:H6"/>
    <mergeCell ref="I8:J8"/>
  </mergeCells>
  <hyperlinks>
    <hyperlink ref="B37" location="Índice!A1" display="(Voltar ao Índice)" xr:uid="{00000000-0004-0000-0400-000000000000}"/>
  </hyperlinks>
  <printOptions horizontalCentered="1"/>
  <pageMargins left="0.27559055118110237" right="0.27559055118110237" top="0.6692913385826772" bottom="0.6692913385826772" header="0" footer="0"/>
  <pageSetup paperSize="9" scale="8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I40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8" width="16.7109375" style="1" customWidth="1"/>
    <col min="9" max="9" width="2.5703125" style="48" customWidth="1"/>
    <col min="10" max="16384" width="12.5703125" style="1"/>
  </cols>
  <sheetData>
    <row r="1" spans="2:9" ht="24" customHeight="1" x14ac:dyDescent="0.2">
      <c r="B1" s="340" t="s">
        <v>293</v>
      </c>
      <c r="C1" s="340"/>
      <c r="D1" s="340"/>
      <c r="E1" s="340"/>
      <c r="F1" s="340"/>
      <c r="G1" s="340"/>
      <c r="H1" s="340"/>
      <c r="I1" s="340"/>
    </row>
    <row r="2" spans="2:9" ht="11.25" customHeight="1" x14ac:dyDescent="0.2">
      <c r="B2" s="19"/>
      <c r="C2" s="19"/>
      <c r="D2" s="19"/>
      <c r="E2" s="19"/>
      <c r="F2" s="19"/>
    </row>
    <row r="3" spans="2:9" ht="12.75" customHeight="1" x14ac:dyDescent="0.2">
      <c r="B3" s="126" t="s">
        <v>218</v>
      </c>
      <c r="C3" s="27"/>
      <c r="D3" s="47"/>
      <c r="E3" s="47"/>
      <c r="G3" s="4"/>
      <c r="H3" s="4"/>
    </row>
    <row r="4" spans="2:9" s="6" customFormat="1" ht="12" customHeight="1" x14ac:dyDescent="0.2">
      <c r="B4" s="338" t="s">
        <v>4</v>
      </c>
      <c r="C4" s="339"/>
      <c r="D4" s="341" t="s">
        <v>5</v>
      </c>
      <c r="E4" s="341"/>
      <c r="F4" s="341"/>
      <c r="G4" s="341"/>
      <c r="H4" s="341"/>
      <c r="I4" s="342"/>
    </row>
    <row r="5" spans="2:9" s="6" customFormat="1" ht="12" customHeight="1" x14ac:dyDescent="0.2">
      <c r="B5" s="338"/>
      <c r="C5" s="339"/>
      <c r="D5" s="341"/>
      <c r="E5" s="341"/>
      <c r="F5" s="341"/>
      <c r="G5" s="341"/>
      <c r="H5" s="341"/>
      <c r="I5" s="342"/>
    </row>
    <row r="6" spans="2:9" s="6" customFormat="1" ht="24" customHeight="1" x14ac:dyDescent="0.2">
      <c r="B6" s="338"/>
      <c r="C6" s="339"/>
      <c r="D6" s="341" t="s">
        <v>13</v>
      </c>
      <c r="E6" s="341" t="s">
        <v>275</v>
      </c>
      <c r="F6" s="341"/>
      <c r="G6" s="341"/>
      <c r="H6" s="341" t="s">
        <v>216</v>
      </c>
      <c r="I6" s="342"/>
    </row>
    <row r="7" spans="2:9" s="6" customFormat="1" ht="24" customHeight="1" x14ac:dyDescent="0.2">
      <c r="B7" s="338"/>
      <c r="C7" s="339"/>
      <c r="D7" s="341"/>
      <c r="E7" s="139" t="s">
        <v>46</v>
      </c>
      <c r="F7" s="139" t="s">
        <v>47</v>
      </c>
      <c r="G7" s="139" t="s">
        <v>265</v>
      </c>
      <c r="H7" s="341"/>
      <c r="I7" s="342"/>
    </row>
    <row r="8" spans="2:9" ht="18" customHeight="1" x14ac:dyDescent="0.2">
      <c r="B8" s="338"/>
      <c r="C8" s="339"/>
      <c r="D8" s="139" t="s">
        <v>16</v>
      </c>
      <c r="E8" s="139" t="s">
        <v>16</v>
      </c>
      <c r="F8" s="139" t="s">
        <v>16</v>
      </c>
      <c r="G8" s="139" t="s">
        <v>16</v>
      </c>
      <c r="H8" s="342" t="s">
        <v>16</v>
      </c>
      <c r="I8" s="344"/>
    </row>
    <row r="9" spans="2:9" s="9" customFormat="1" ht="3.75" customHeight="1" x14ac:dyDescent="0.2">
      <c r="B9" s="7"/>
      <c r="C9" s="7"/>
      <c r="D9" s="8"/>
      <c r="E9" s="8"/>
      <c r="F9" s="8"/>
      <c r="G9" s="8"/>
      <c r="H9" s="8"/>
      <c r="I9" s="50"/>
    </row>
    <row r="10" spans="2:9" s="11" customFormat="1" ht="15" customHeight="1" x14ac:dyDescent="0.2">
      <c r="B10" s="73" t="s">
        <v>5</v>
      </c>
      <c r="C10" s="73"/>
      <c r="D10" s="74"/>
      <c r="E10" s="74"/>
      <c r="F10" s="74"/>
      <c r="G10" s="74"/>
      <c r="H10" s="74"/>
      <c r="I10" s="47"/>
    </row>
    <row r="11" spans="2:9" s="11" customFormat="1" ht="15" customHeight="1" x14ac:dyDescent="0.2">
      <c r="B11" s="75">
        <v>2020</v>
      </c>
      <c r="C11" s="73"/>
      <c r="D11" s="14">
        <v>12.18</v>
      </c>
      <c r="E11" s="14"/>
      <c r="F11" s="14"/>
      <c r="G11" s="14"/>
      <c r="H11" s="14">
        <v>13.19</v>
      </c>
      <c r="I11" s="11" t="s">
        <v>357</v>
      </c>
    </row>
    <row r="12" spans="2:9" s="11" customFormat="1" ht="15" customHeight="1" x14ac:dyDescent="0.2">
      <c r="B12" s="75">
        <v>2019</v>
      </c>
      <c r="C12" s="73"/>
      <c r="D12" s="14">
        <v>14.63</v>
      </c>
      <c r="E12" s="14">
        <v>76.37</v>
      </c>
      <c r="F12" s="14"/>
      <c r="G12" s="14"/>
      <c r="H12" s="14">
        <v>12.36</v>
      </c>
      <c r="I12" s="11" t="s">
        <v>274</v>
      </c>
    </row>
    <row r="13" spans="2:9" s="11" customFormat="1" ht="15" customHeight="1" x14ac:dyDescent="0.2">
      <c r="B13" s="75">
        <v>2018</v>
      </c>
      <c r="C13" s="73"/>
      <c r="D13" s="14">
        <v>16.149999999999999</v>
      </c>
      <c r="E13" s="14">
        <v>76.459999999999994</v>
      </c>
      <c r="F13" s="14">
        <v>60.12</v>
      </c>
      <c r="G13" s="14"/>
      <c r="H13" s="14">
        <v>12.34</v>
      </c>
    </row>
    <row r="14" spans="2:9" s="11" customFormat="1" ht="15" customHeight="1" x14ac:dyDescent="0.2">
      <c r="B14" s="75">
        <v>2017</v>
      </c>
      <c r="C14" s="73"/>
      <c r="D14" s="14">
        <v>16.14</v>
      </c>
      <c r="E14" s="14">
        <v>75.3</v>
      </c>
      <c r="F14" s="14">
        <v>57.49</v>
      </c>
      <c r="G14" s="14"/>
      <c r="H14" s="14">
        <v>11.44</v>
      </c>
    </row>
    <row r="15" spans="2:9" s="11" customFormat="1" ht="15" customHeight="1" x14ac:dyDescent="0.2">
      <c r="B15" s="75">
        <v>2016</v>
      </c>
      <c r="C15" s="73"/>
      <c r="D15" s="14">
        <v>15.55</v>
      </c>
      <c r="E15" s="14">
        <v>74.88</v>
      </c>
      <c r="F15" s="14">
        <v>58.06</v>
      </c>
      <c r="G15" s="14"/>
      <c r="H15" s="14">
        <v>11.82</v>
      </c>
    </row>
    <row r="16" spans="2:9" s="11" customFormat="1" ht="15" customHeight="1" x14ac:dyDescent="0.2">
      <c r="B16" s="75">
        <v>2015</v>
      </c>
      <c r="C16" s="75" t="str">
        <f t="shared" ref="C16" si="0">IF(B16=2008,$C$2,"")</f>
        <v/>
      </c>
      <c r="D16" s="14">
        <v>15.92</v>
      </c>
      <c r="E16" s="14">
        <v>73.19</v>
      </c>
      <c r="F16" s="14">
        <v>56.86</v>
      </c>
      <c r="G16" s="14">
        <v>35.409999999999997</v>
      </c>
      <c r="H16" s="14">
        <v>13.31</v>
      </c>
    </row>
    <row r="17" spans="2:9" s="11" customFormat="1" ht="15" customHeight="1" x14ac:dyDescent="0.2">
      <c r="B17" s="255" t="s">
        <v>3</v>
      </c>
      <c r="C17" s="73"/>
      <c r="D17" s="73"/>
      <c r="E17" s="14"/>
      <c r="F17" s="14"/>
      <c r="G17" s="14"/>
      <c r="H17" s="14"/>
      <c r="I17" s="114"/>
    </row>
    <row r="18" spans="2:9" s="11" customFormat="1" ht="15" customHeight="1" x14ac:dyDescent="0.2">
      <c r="B18" s="254" t="s">
        <v>34</v>
      </c>
      <c r="C18" s="208"/>
      <c r="D18" s="208"/>
      <c r="E18" s="208"/>
      <c r="F18" s="14"/>
      <c r="G18" s="14"/>
      <c r="H18" s="14"/>
      <c r="I18" s="114"/>
    </row>
    <row r="19" spans="2:9" s="11" customFormat="1" ht="15" customHeight="1" x14ac:dyDescent="0.2">
      <c r="B19" s="75">
        <v>2020</v>
      </c>
      <c r="C19" s="208"/>
      <c r="D19" s="14">
        <v>14.33</v>
      </c>
      <c r="E19" s="14"/>
      <c r="F19" s="14"/>
      <c r="G19" s="14"/>
      <c r="H19" s="14">
        <v>16.190000000000001</v>
      </c>
      <c r="I19" s="11" t="s">
        <v>357</v>
      </c>
    </row>
    <row r="20" spans="2:9" s="11" customFormat="1" ht="15" customHeight="1" x14ac:dyDescent="0.2">
      <c r="B20" s="75">
        <v>2019</v>
      </c>
      <c r="C20" s="220"/>
      <c r="D20" s="14">
        <v>16.73</v>
      </c>
      <c r="E20" s="14">
        <v>71.42</v>
      </c>
      <c r="F20" s="14"/>
      <c r="G20" s="14"/>
      <c r="H20" s="14">
        <v>15.42</v>
      </c>
      <c r="I20" s="11" t="s">
        <v>274</v>
      </c>
    </row>
    <row r="21" spans="2:9" s="11" customFormat="1" ht="15" customHeight="1" x14ac:dyDescent="0.2">
      <c r="B21" s="75">
        <v>2018</v>
      </c>
      <c r="C21" s="75"/>
      <c r="D21" s="14">
        <v>18.559999999999999</v>
      </c>
      <c r="E21" s="14">
        <v>73.02</v>
      </c>
      <c r="F21" s="14">
        <v>54.56</v>
      </c>
      <c r="G21" s="14"/>
      <c r="H21" s="14">
        <v>15.48</v>
      </c>
    </row>
    <row r="22" spans="2:9" s="11" customFormat="1" ht="15" customHeight="1" x14ac:dyDescent="0.2">
      <c r="B22" s="75">
        <v>2017</v>
      </c>
      <c r="C22" s="75"/>
      <c r="D22" s="14">
        <v>18.96</v>
      </c>
      <c r="E22" s="14">
        <v>71.150000000000006</v>
      </c>
      <c r="F22" s="14">
        <v>51.51</v>
      </c>
      <c r="G22" s="14"/>
      <c r="H22" s="14">
        <v>14.25</v>
      </c>
    </row>
    <row r="23" spans="2:9" s="11" customFormat="1" ht="15" customHeight="1" x14ac:dyDescent="0.2">
      <c r="B23" s="75">
        <v>2016</v>
      </c>
      <c r="C23" s="75"/>
      <c r="D23" s="14">
        <v>18.95</v>
      </c>
      <c r="E23" s="14">
        <v>71.569999999999993</v>
      </c>
      <c r="F23" s="14">
        <v>52.98</v>
      </c>
      <c r="G23" s="14"/>
      <c r="H23" s="14">
        <v>14.45</v>
      </c>
    </row>
    <row r="24" spans="2:9" s="11" customFormat="1" ht="15" customHeight="1" x14ac:dyDescent="0.2">
      <c r="B24" s="75">
        <v>2015</v>
      </c>
      <c r="C24" s="75"/>
      <c r="D24" s="14">
        <v>19.510000000000002</v>
      </c>
      <c r="E24" s="14">
        <v>70.42</v>
      </c>
      <c r="F24" s="14">
        <v>53.15</v>
      </c>
      <c r="G24" s="14">
        <v>30.36</v>
      </c>
      <c r="H24" s="14">
        <v>15.79</v>
      </c>
    </row>
    <row r="25" spans="2:9" s="11" customFormat="1" ht="15" customHeight="1" x14ac:dyDescent="0.2">
      <c r="B25" s="254" t="s">
        <v>35</v>
      </c>
      <c r="C25" s="208"/>
      <c r="D25" s="208"/>
      <c r="E25" s="208"/>
      <c r="F25" s="14"/>
      <c r="G25" s="14"/>
      <c r="H25" s="14"/>
      <c r="I25" s="114"/>
    </row>
    <row r="26" spans="2:9" s="11" customFormat="1" ht="15" customHeight="1" x14ac:dyDescent="0.2">
      <c r="B26" s="75">
        <v>2020</v>
      </c>
      <c r="C26" s="208"/>
      <c r="D26" s="14">
        <v>8.06</v>
      </c>
      <c r="E26" s="14"/>
      <c r="F26" s="14"/>
      <c r="G26" s="14"/>
      <c r="H26" s="14">
        <v>7.46</v>
      </c>
      <c r="I26" s="11" t="s">
        <v>357</v>
      </c>
    </row>
    <row r="27" spans="2:9" s="11" customFormat="1" ht="15" customHeight="1" x14ac:dyDescent="0.2">
      <c r="B27" s="75">
        <v>2019</v>
      </c>
      <c r="C27" s="220"/>
      <c r="D27" s="14">
        <v>10.45</v>
      </c>
      <c r="E27" s="14">
        <v>92.17</v>
      </c>
      <c r="F27" s="14"/>
      <c r="G27" s="14"/>
      <c r="H27" s="14">
        <v>6.25</v>
      </c>
      <c r="I27" s="11" t="s">
        <v>274</v>
      </c>
    </row>
    <row r="28" spans="2:9" s="11" customFormat="1" ht="15" customHeight="1" x14ac:dyDescent="0.2">
      <c r="B28" s="75">
        <v>2018</v>
      </c>
      <c r="C28" s="198"/>
      <c r="D28" s="14">
        <v>11.19</v>
      </c>
      <c r="E28" s="14">
        <v>88.17</v>
      </c>
      <c r="F28" s="14">
        <v>79.05</v>
      </c>
      <c r="G28" s="14"/>
      <c r="H28" s="14">
        <v>5.9</v>
      </c>
    </row>
    <row r="29" spans="2:9" s="11" customFormat="1" ht="15" customHeight="1" x14ac:dyDescent="0.2">
      <c r="B29" s="75">
        <v>2017</v>
      </c>
      <c r="C29" s="187"/>
      <c r="D29" s="14">
        <v>10.28</v>
      </c>
      <c r="E29" s="14">
        <v>91.23</v>
      </c>
      <c r="F29" s="14">
        <v>80.430000000000007</v>
      </c>
      <c r="G29" s="14"/>
      <c r="H29" s="14">
        <v>5.57</v>
      </c>
    </row>
    <row r="30" spans="2:9" s="11" customFormat="1" ht="15" customHeight="1" x14ac:dyDescent="0.2">
      <c r="B30" s="75">
        <v>2016</v>
      </c>
      <c r="C30" s="79"/>
      <c r="D30" s="14">
        <v>8.5399999999999991</v>
      </c>
      <c r="E30" s="14">
        <v>89.97</v>
      </c>
      <c r="F30" s="14">
        <v>81.209999999999994</v>
      </c>
      <c r="G30" s="14"/>
      <c r="H30" s="14">
        <v>6.41</v>
      </c>
    </row>
    <row r="31" spans="2:9" s="11" customFormat="1" ht="15" customHeight="1" x14ac:dyDescent="0.2">
      <c r="B31" s="75">
        <v>2015</v>
      </c>
      <c r="C31" s="75"/>
      <c r="D31" s="14">
        <v>8.8000000000000007</v>
      </c>
      <c r="E31" s="14">
        <v>85.38</v>
      </c>
      <c r="F31" s="14">
        <v>73.239999999999995</v>
      </c>
      <c r="G31" s="14">
        <v>57.66</v>
      </c>
      <c r="H31" s="14">
        <v>8.3800000000000008</v>
      </c>
    </row>
    <row r="32" spans="2:9" ht="9.75" customHeight="1" x14ac:dyDescent="0.2">
      <c r="B32" s="48"/>
      <c r="C32" s="48"/>
      <c r="D32" s="48"/>
      <c r="E32" s="48"/>
      <c r="F32" s="48"/>
      <c r="G32" s="48"/>
      <c r="H32" s="48"/>
    </row>
    <row r="33" spans="2:9" ht="3" customHeight="1" x14ac:dyDescent="0.2">
      <c r="B33" s="137"/>
      <c r="C33" s="137"/>
      <c r="D33" s="137"/>
      <c r="E33" s="137"/>
      <c r="F33" s="137"/>
      <c r="G33" s="137"/>
      <c r="H33" s="137"/>
      <c r="I33" s="137"/>
    </row>
    <row r="34" spans="2:9" ht="9" customHeight="1" x14ac:dyDescent="0.2">
      <c r="D34" s="76"/>
      <c r="I34" s="1"/>
    </row>
    <row r="35" spans="2:9" ht="12.75" customHeight="1" x14ac:dyDescent="0.2">
      <c r="B35" s="336" t="s">
        <v>289</v>
      </c>
      <c r="C35" s="336"/>
      <c r="D35" s="336"/>
      <c r="E35" s="336"/>
      <c r="F35" s="336"/>
      <c r="G35" s="336"/>
      <c r="H35" s="336"/>
      <c r="I35" s="336"/>
    </row>
    <row r="36" spans="2:9" ht="12.75" customHeight="1" x14ac:dyDescent="0.2">
      <c r="B36" s="336" t="s">
        <v>329</v>
      </c>
      <c r="C36" s="336"/>
      <c r="D36" s="336"/>
      <c r="E36" s="336"/>
      <c r="F36" s="336"/>
      <c r="G36" s="336"/>
      <c r="H36" s="336"/>
      <c r="I36" s="336"/>
    </row>
    <row r="38" spans="2:9" ht="12" x14ac:dyDescent="0.2">
      <c r="B38" s="134" t="s">
        <v>0</v>
      </c>
      <c r="C38" s="26"/>
    </row>
    <row r="40" spans="2:9" x14ac:dyDescent="0.2">
      <c r="E40" s="1" t="s">
        <v>264</v>
      </c>
    </row>
  </sheetData>
  <mergeCells count="9">
    <mergeCell ref="B35:I35"/>
    <mergeCell ref="B36:I36"/>
    <mergeCell ref="B1:I1"/>
    <mergeCell ref="B4:C8"/>
    <mergeCell ref="D4:I5"/>
    <mergeCell ref="D6:D7"/>
    <mergeCell ref="E6:G6"/>
    <mergeCell ref="H6:I7"/>
    <mergeCell ref="H8:I8"/>
  </mergeCells>
  <hyperlinks>
    <hyperlink ref="B38" location="Índice!A1" display="(Voltar ao Índice)" xr:uid="{00000000-0004-0000-0500-000000000000}"/>
  </hyperlinks>
  <printOptions horizontalCentered="1"/>
  <pageMargins left="0.27559055118110237" right="0.27559055118110237" top="0.6692913385826772" bottom="0.47244094488188981" header="0" footer="0"/>
  <pageSetup paperSize="9" scale="9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I40"/>
  <sheetViews>
    <sheetView showGridLines="0" zoomScaleNormal="100" workbookViewId="0">
      <pane xSplit="3" ySplit="8" topLeftCell="D9" activePane="bottomRight" state="frozen"/>
      <selection pane="topRight"/>
      <selection pane="bottomLeft"/>
      <selection pane="bottomRight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2.85546875" style="1" customWidth="1"/>
    <col min="4" max="8" width="16.7109375" style="1" customWidth="1"/>
    <col min="9" max="9" width="2.5703125" style="48" customWidth="1"/>
    <col min="10" max="10" width="6.7109375" style="1" customWidth="1"/>
    <col min="11" max="16384" width="12.5703125" style="1"/>
  </cols>
  <sheetData>
    <row r="1" spans="2:9" ht="36" customHeight="1" x14ac:dyDescent="0.2">
      <c r="B1" s="340" t="s">
        <v>294</v>
      </c>
      <c r="C1" s="340"/>
      <c r="D1" s="340"/>
      <c r="E1" s="340"/>
      <c r="F1" s="340"/>
      <c r="G1" s="340"/>
      <c r="H1" s="340"/>
      <c r="I1" s="340"/>
    </row>
    <row r="2" spans="2:9" ht="11.25" customHeight="1" x14ac:dyDescent="0.2">
      <c r="B2" s="19"/>
      <c r="C2" s="19"/>
      <c r="D2" s="19"/>
      <c r="E2" s="19"/>
      <c r="F2" s="19"/>
    </row>
    <row r="3" spans="2:9" ht="12.75" customHeight="1" x14ac:dyDescent="0.2">
      <c r="B3" s="126" t="s">
        <v>218</v>
      </c>
      <c r="C3" s="27"/>
      <c r="D3" s="47"/>
      <c r="E3" s="47"/>
      <c r="G3" s="4"/>
      <c r="H3" s="4"/>
    </row>
    <row r="4" spans="2:9" s="6" customFormat="1" ht="12" customHeight="1" x14ac:dyDescent="0.2">
      <c r="B4" s="338" t="s">
        <v>4</v>
      </c>
      <c r="C4" s="339"/>
      <c r="D4" s="341" t="s">
        <v>5</v>
      </c>
      <c r="E4" s="341"/>
      <c r="F4" s="341"/>
      <c r="G4" s="341"/>
      <c r="H4" s="341"/>
      <c r="I4" s="342"/>
    </row>
    <row r="5" spans="2:9" s="6" customFormat="1" ht="12" customHeight="1" x14ac:dyDescent="0.2">
      <c r="B5" s="338"/>
      <c r="C5" s="339"/>
      <c r="D5" s="341"/>
      <c r="E5" s="341"/>
      <c r="F5" s="341"/>
      <c r="G5" s="341"/>
      <c r="H5" s="341"/>
      <c r="I5" s="342"/>
    </row>
    <row r="6" spans="2:9" s="6" customFormat="1" ht="24" customHeight="1" x14ac:dyDescent="0.2">
      <c r="B6" s="338"/>
      <c r="C6" s="339"/>
      <c r="D6" s="341" t="s">
        <v>13</v>
      </c>
      <c r="E6" s="341" t="s">
        <v>275</v>
      </c>
      <c r="F6" s="341"/>
      <c r="G6" s="341"/>
      <c r="H6" s="341" t="s">
        <v>216</v>
      </c>
      <c r="I6" s="342"/>
    </row>
    <row r="7" spans="2:9" s="6" customFormat="1" ht="24" customHeight="1" x14ac:dyDescent="0.2">
      <c r="B7" s="338"/>
      <c r="C7" s="339"/>
      <c r="D7" s="341"/>
      <c r="E7" s="139" t="s">
        <v>46</v>
      </c>
      <c r="F7" s="139" t="s">
        <v>47</v>
      </c>
      <c r="G7" s="139" t="s">
        <v>265</v>
      </c>
      <c r="H7" s="341"/>
      <c r="I7" s="342"/>
    </row>
    <row r="8" spans="2:9" ht="18" customHeight="1" x14ac:dyDescent="0.2">
      <c r="B8" s="338"/>
      <c r="C8" s="339"/>
      <c r="D8" s="139" t="s">
        <v>16</v>
      </c>
      <c r="E8" s="139" t="s">
        <v>16</v>
      </c>
      <c r="F8" s="139" t="s">
        <v>16</v>
      </c>
      <c r="G8" s="139" t="s">
        <v>16</v>
      </c>
      <c r="H8" s="341" t="s">
        <v>16</v>
      </c>
      <c r="I8" s="342"/>
    </row>
    <row r="9" spans="2:9" s="9" customFormat="1" ht="3.75" customHeight="1" x14ac:dyDescent="0.2">
      <c r="B9" s="7"/>
      <c r="C9" s="7"/>
      <c r="D9" s="8"/>
      <c r="E9" s="8"/>
      <c r="F9" s="8"/>
      <c r="G9" s="8"/>
      <c r="H9" s="8"/>
      <c r="I9" s="50"/>
    </row>
    <row r="10" spans="2:9" s="11" customFormat="1" ht="15" customHeight="1" x14ac:dyDescent="0.2">
      <c r="B10" s="73" t="s">
        <v>5</v>
      </c>
      <c r="C10" s="73"/>
      <c r="D10" s="74"/>
      <c r="E10" s="74"/>
      <c r="F10" s="74"/>
      <c r="G10" s="74"/>
      <c r="H10" s="74"/>
      <c r="I10" s="75"/>
    </row>
    <row r="11" spans="2:9" s="11" customFormat="1" ht="15" customHeight="1" x14ac:dyDescent="0.2">
      <c r="B11" s="75">
        <v>2020</v>
      </c>
      <c r="C11" s="73"/>
      <c r="D11" s="14">
        <v>9.02</v>
      </c>
      <c r="E11" s="14"/>
      <c r="F11" s="14"/>
      <c r="G11" s="14"/>
      <c r="H11" s="14" t="s">
        <v>39</v>
      </c>
      <c r="I11" s="14"/>
    </row>
    <row r="12" spans="2:9" s="11" customFormat="1" ht="15" customHeight="1" x14ac:dyDescent="0.2">
      <c r="B12" s="75">
        <v>2019</v>
      </c>
      <c r="C12" s="73"/>
      <c r="D12" s="14">
        <v>11.21</v>
      </c>
      <c r="E12" s="14">
        <v>83.53</v>
      </c>
      <c r="F12" s="14"/>
      <c r="G12" s="14"/>
      <c r="H12" s="14">
        <v>10.5</v>
      </c>
      <c r="I12" s="14" t="s">
        <v>274</v>
      </c>
    </row>
    <row r="13" spans="2:9" s="11" customFormat="1" ht="15" customHeight="1" x14ac:dyDescent="0.2">
      <c r="B13" s="75">
        <v>2018</v>
      </c>
      <c r="C13" s="73"/>
      <c r="D13" s="14">
        <v>12.13</v>
      </c>
      <c r="E13" s="14">
        <v>84.48</v>
      </c>
      <c r="F13" s="14">
        <v>71.7</v>
      </c>
      <c r="G13" s="14"/>
      <c r="H13" s="14">
        <v>8.2100000000000009</v>
      </c>
      <c r="I13" s="14"/>
    </row>
    <row r="14" spans="2:9" s="11" customFormat="1" ht="15" customHeight="1" x14ac:dyDescent="0.2">
      <c r="B14" s="75">
        <v>2017</v>
      </c>
      <c r="C14" s="73"/>
      <c r="D14" s="14">
        <v>11.79</v>
      </c>
      <c r="E14" s="14">
        <v>87.67</v>
      </c>
      <c r="F14" s="14">
        <v>74.540000000000006</v>
      </c>
      <c r="G14" s="14"/>
      <c r="H14" s="14">
        <v>7.86</v>
      </c>
      <c r="I14" s="14"/>
    </row>
    <row r="15" spans="2:9" s="11" customFormat="1" ht="15" customHeight="1" x14ac:dyDescent="0.2">
      <c r="B15" s="75">
        <v>2016</v>
      </c>
      <c r="C15" s="73"/>
      <c r="D15" s="14">
        <v>10.029999999999999</v>
      </c>
      <c r="E15" s="14">
        <v>85.57</v>
      </c>
      <c r="F15" s="14">
        <v>72.13</v>
      </c>
      <c r="G15" s="14"/>
      <c r="H15" s="14">
        <v>7.89</v>
      </c>
      <c r="I15" s="14"/>
    </row>
    <row r="16" spans="2:9" s="11" customFormat="1" ht="15" customHeight="1" x14ac:dyDescent="0.2">
      <c r="B16" s="75">
        <v>2015</v>
      </c>
      <c r="C16" s="75" t="str">
        <f t="shared" ref="C16" si="0">IF(B16=2008,$C$2,"")</f>
        <v/>
      </c>
      <c r="D16" s="14">
        <v>11.12</v>
      </c>
      <c r="E16" s="14">
        <v>84.74</v>
      </c>
      <c r="F16" s="14">
        <v>71.12</v>
      </c>
      <c r="G16" s="14">
        <v>49.43</v>
      </c>
      <c r="H16" s="14">
        <v>10.31</v>
      </c>
      <c r="I16" s="14"/>
    </row>
    <row r="17" spans="2:9" s="11" customFormat="1" ht="15" customHeight="1" x14ac:dyDescent="0.2">
      <c r="B17" s="255" t="s">
        <v>3</v>
      </c>
      <c r="C17" s="73"/>
      <c r="D17" s="73"/>
      <c r="E17" s="73"/>
      <c r="F17" s="14"/>
      <c r="G17" s="14"/>
      <c r="H17" s="14"/>
      <c r="I17" s="114"/>
    </row>
    <row r="18" spans="2:9" s="11" customFormat="1" ht="15" customHeight="1" x14ac:dyDescent="0.2">
      <c r="B18" s="254" t="s">
        <v>34</v>
      </c>
      <c r="C18" s="208"/>
      <c r="D18" s="208"/>
      <c r="E18" s="208"/>
      <c r="F18" s="14"/>
      <c r="G18" s="14"/>
      <c r="H18" s="14"/>
      <c r="I18" s="114"/>
    </row>
    <row r="19" spans="2:9" s="11" customFormat="1" ht="15" customHeight="1" x14ac:dyDescent="0.2">
      <c r="B19" s="75">
        <v>2020</v>
      </c>
      <c r="C19" s="208"/>
      <c r="D19" s="14">
        <v>11.44</v>
      </c>
      <c r="E19" s="14"/>
      <c r="F19" s="14"/>
      <c r="G19" s="14"/>
      <c r="H19" s="14" t="s">
        <v>39</v>
      </c>
      <c r="I19" s="14"/>
    </row>
    <row r="20" spans="2:9" s="11" customFormat="1" ht="15" customHeight="1" x14ac:dyDescent="0.2">
      <c r="B20" s="75">
        <v>2019</v>
      </c>
      <c r="C20" s="230"/>
      <c r="D20" s="14">
        <v>12.14</v>
      </c>
      <c r="E20" s="14">
        <v>62.6</v>
      </c>
      <c r="F20" s="14"/>
      <c r="G20" s="14"/>
      <c r="H20" s="14">
        <v>25.12</v>
      </c>
      <c r="I20" s="14" t="s">
        <v>274</v>
      </c>
    </row>
    <row r="21" spans="2:9" s="11" customFormat="1" ht="15" customHeight="1" x14ac:dyDescent="0.2">
      <c r="B21" s="75">
        <v>2018</v>
      </c>
      <c r="C21" s="75"/>
      <c r="D21" s="14">
        <v>14.63</v>
      </c>
      <c r="E21" s="14">
        <v>69.28</v>
      </c>
      <c r="F21" s="14">
        <v>46.39</v>
      </c>
      <c r="G21" s="14"/>
      <c r="H21" s="14">
        <v>17.27</v>
      </c>
      <c r="I21" s="14"/>
    </row>
    <row r="22" spans="2:9" s="11" customFormat="1" ht="15" customHeight="1" x14ac:dyDescent="0.2">
      <c r="B22" s="75">
        <v>2017</v>
      </c>
      <c r="C22" s="75"/>
      <c r="D22" s="14">
        <v>16.36</v>
      </c>
      <c r="E22" s="14">
        <v>73.510000000000005</v>
      </c>
      <c r="F22" s="14">
        <v>55.14</v>
      </c>
      <c r="G22" s="14"/>
      <c r="H22" s="14">
        <v>13.79</v>
      </c>
      <c r="I22" s="14"/>
    </row>
    <row r="23" spans="2:9" s="11" customFormat="1" ht="15" customHeight="1" x14ac:dyDescent="0.2">
      <c r="B23" s="75">
        <v>2016</v>
      </c>
      <c r="C23" s="73"/>
      <c r="D23" s="14">
        <v>15.39</v>
      </c>
      <c r="E23" s="14">
        <v>77.25</v>
      </c>
      <c r="F23" s="14">
        <v>58.08</v>
      </c>
      <c r="G23" s="14"/>
      <c r="H23" s="14">
        <v>12.53</v>
      </c>
      <c r="I23" s="14"/>
    </row>
    <row r="24" spans="2:9" s="11" customFormat="1" ht="15" customHeight="1" x14ac:dyDescent="0.2">
      <c r="B24" s="75">
        <v>2015</v>
      </c>
      <c r="C24" s="75"/>
      <c r="D24" s="14">
        <v>15.24</v>
      </c>
      <c r="E24" s="14">
        <v>76.97</v>
      </c>
      <c r="F24" s="14">
        <v>60.61</v>
      </c>
      <c r="G24" s="14">
        <v>29.09</v>
      </c>
      <c r="H24" s="14">
        <v>15.6</v>
      </c>
      <c r="I24" s="14"/>
    </row>
    <row r="25" spans="2:9" s="11" customFormat="1" ht="15" customHeight="1" x14ac:dyDescent="0.2">
      <c r="B25" s="254" t="s">
        <v>35</v>
      </c>
      <c r="C25" s="208"/>
      <c r="D25" s="208"/>
      <c r="E25" s="208"/>
      <c r="F25" s="14"/>
      <c r="G25" s="14"/>
      <c r="H25" s="14"/>
      <c r="I25" s="14"/>
    </row>
    <row r="26" spans="2:9" s="11" customFormat="1" ht="15" customHeight="1" x14ac:dyDescent="0.2">
      <c r="B26" s="75">
        <v>2020</v>
      </c>
      <c r="C26" s="208"/>
      <c r="D26" s="14">
        <v>8.6999999999999993</v>
      </c>
      <c r="E26" s="14"/>
      <c r="F26" s="14"/>
      <c r="G26" s="14"/>
      <c r="H26" s="14" t="s">
        <v>39</v>
      </c>
      <c r="I26" s="14"/>
    </row>
    <row r="27" spans="2:9" s="11" customFormat="1" ht="15" customHeight="1" x14ac:dyDescent="0.2">
      <c r="B27" s="75">
        <v>2019</v>
      </c>
      <c r="C27" s="230"/>
      <c r="D27" s="14">
        <v>11.07</v>
      </c>
      <c r="E27" s="14">
        <v>87.05</v>
      </c>
      <c r="F27" s="14"/>
      <c r="G27" s="14"/>
      <c r="H27" s="14">
        <v>8.26</v>
      </c>
      <c r="I27" s="14" t="s">
        <v>274</v>
      </c>
    </row>
    <row r="28" spans="2:9" s="11" customFormat="1" ht="15" customHeight="1" x14ac:dyDescent="0.2">
      <c r="B28" s="75">
        <v>2018</v>
      </c>
      <c r="C28" s="230"/>
      <c r="D28" s="14">
        <v>11.7</v>
      </c>
      <c r="E28" s="14">
        <v>87.71</v>
      </c>
      <c r="F28" s="14">
        <v>77.08</v>
      </c>
      <c r="G28" s="14"/>
      <c r="H28" s="14">
        <v>6.67</v>
      </c>
      <c r="I28" s="14"/>
    </row>
    <row r="29" spans="2:9" s="11" customFormat="1" ht="15" customHeight="1" x14ac:dyDescent="0.2">
      <c r="B29" s="75">
        <v>2017</v>
      </c>
      <c r="C29" s="230"/>
      <c r="D29" s="14">
        <v>10.97</v>
      </c>
      <c r="E29" s="14">
        <v>91.46</v>
      </c>
      <c r="F29" s="14">
        <v>79.739999999999995</v>
      </c>
      <c r="G29" s="14"/>
      <c r="H29" s="14">
        <v>6.79</v>
      </c>
      <c r="I29" s="14"/>
    </row>
    <row r="30" spans="2:9" s="11" customFormat="1" ht="15" customHeight="1" x14ac:dyDescent="0.2">
      <c r="B30" s="75">
        <v>2016</v>
      </c>
      <c r="C30" s="73"/>
      <c r="D30" s="14">
        <v>9.06</v>
      </c>
      <c r="E30" s="14">
        <v>88.12</v>
      </c>
      <c r="F30" s="14">
        <v>76.42</v>
      </c>
      <c r="G30" s="14"/>
      <c r="H30" s="14">
        <v>7.06</v>
      </c>
      <c r="I30" s="14"/>
    </row>
    <row r="31" spans="2:9" s="11" customFormat="1" ht="15" customHeight="1" x14ac:dyDescent="0.2">
      <c r="B31" s="75">
        <v>2015</v>
      </c>
      <c r="C31" s="75"/>
      <c r="D31" s="14">
        <v>10.39</v>
      </c>
      <c r="E31" s="14">
        <v>86.78</v>
      </c>
      <c r="F31" s="14">
        <v>73.89</v>
      </c>
      <c r="G31" s="14">
        <v>54.78</v>
      </c>
      <c r="H31" s="14">
        <v>9.36</v>
      </c>
      <c r="I31" s="14"/>
    </row>
    <row r="32" spans="2:9" ht="9.75" customHeight="1" x14ac:dyDescent="0.2">
      <c r="B32" s="48"/>
      <c r="C32" s="48"/>
      <c r="D32" s="48"/>
      <c r="E32" s="48"/>
      <c r="F32" s="48"/>
      <c r="G32" s="48"/>
      <c r="H32" s="48"/>
    </row>
    <row r="33" spans="2:9" ht="3" customHeight="1" x14ac:dyDescent="0.2">
      <c r="B33" s="137"/>
      <c r="C33" s="137"/>
      <c r="D33" s="137"/>
      <c r="E33" s="137"/>
      <c r="F33" s="137"/>
      <c r="G33" s="137"/>
      <c r="H33" s="137"/>
      <c r="I33" s="137"/>
    </row>
    <row r="34" spans="2:9" ht="9" customHeight="1" x14ac:dyDescent="0.2">
      <c r="D34" s="76"/>
      <c r="I34" s="1"/>
    </row>
    <row r="35" spans="2:9" ht="12.75" customHeight="1" x14ac:dyDescent="0.2">
      <c r="B35" s="336" t="s">
        <v>289</v>
      </c>
      <c r="C35" s="336"/>
      <c r="D35" s="336"/>
      <c r="E35" s="336"/>
      <c r="F35" s="336"/>
      <c r="G35" s="336"/>
      <c r="H35" s="336"/>
      <c r="I35" s="336"/>
    </row>
    <row r="36" spans="2:9" ht="12.75" customHeight="1" x14ac:dyDescent="0.2">
      <c r="B36" s="336" t="s">
        <v>330</v>
      </c>
      <c r="C36" s="336"/>
      <c r="D36" s="336"/>
      <c r="E36" s="336"/>
      <c r="F36" s="336"/>
      <c r="G36" s="336"/>
      <c r="H36" s="336"/>
      <c r="I36" s="336"/>
    </row>
    <row r="38" spans="2:9" ht="12" x14ac:dyDescent="0.2">
      <c r="B38" s="134" t="s">
        <v>0</v>
      </c>
      <c r="C38" s="26"/>
    </row>
    <row r="40" spans="2:9" x14ac:dyDescent="0.2">
      <c r="E40" s="1" t="s">
        <v>264</v>
      </c>
    </row>
  </sheetData>
  <mergeCells count="9">
    <mergeCell ref="B35:I35"/>
    <mergeCell ref="B36:I36"/>
    <mergeCell ref="H8:I8"/>
    <mergeCell ref="B1:I1"/>
    <mergeCell ref="B4:C8"/>
    <mergeCell ref="D4:I5"/>
    <mergeCell ref="D6:D7"/>
    <mergeCell ref="E6:G6"/>
    <mergeCell ref="H6:I7"/>
  </mergeCells>
  <hyperlinks>
    <hyperlink ref="B38" location="Índice!A1" display="(Voltar ao Índice)" xr:uid="{00000000-0004-0000-0600-000000000000}"/>
  </hyperlinks>
  <printOptions horizontalCentered="1"/>
  <pageMargins left="7.874015748031496E-2" right="7.874015748031496E-2" top="0.6692913385826772" bottom="0.47244094488188981" header="0" footer="0"/>
  <pageSetup paperSize="9" scale="9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H21"/>
  <sheetViews>
    <sheetView showGridLines="0" zoomScaleNormal="100" workbookViewId="0">
      <selection activeCell="B21" sqref="B21:D2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5" width="15.7109375" style="1" customWidth="1"/>
    <col min="6" max="6" width="16.42578125" style="1" customWidth="1"/>
    <col min="7" max="7" width="15.7109375" style="1" customWidth="1"/>
    <col min="8" max="8" width="6.7109375" style="1" customWidth="1"/>
    <col min="9" max="16384" width="12.5703125" style="1"/>
  </cols>
  <sheetData>
    <row r="1" spans="2:8" s="120" customFormat="1" ht="24" customHeight="1" x14ac:dyDescent="0.2">
      <c r="B1" s="333" t="s">
        <v>295</v>
      </c>
      <c r="C1" s="333"/>
      <c r="D1" s="333"/>
      <c r="E1" s="333"/>
      <c r="F1" s="333"/>
      <c r="G1" s="333"/>
    </row>
    <row r="2" spans="2:8" ht="18" customHeight="1" x14ac:dyDescent="0.2">
      <c r="B2" s="20"/>
      <c r="C2" s="20"/>
      <c r="D2" s="20"/>
      <c r="E2" s="20"/>
      <c r="F2" s="20"/>
      <c r="G2" s="20"/>
    </row>
    <row r="3" spans="2:8" ht="12.75" customHeight="1" x14ac:dyDescent="0.2">
      <c r="B3" s="126" t="s">
        <v>218</v>
      </c>
      <c r="C3" s="27"/>
      <c r="D3" s="20"/>
      <c r="E3" s="20"/>
      <c r="F3" s="20"/>
      <c r="G3" s="20"/>
    </row>
    <row r="4" spans="2:8" s="6" customFormat="1" ht="18" customHeight="1" x14ac:dyDescent="0.2">
      <c r="B4" s="338" t="s">
        <v>4</v>
      </c>
      <c r="C4" s="339"/>
      <c r="D4" s="335" t="s">
        <v>6</v>
      </c>
      <c r="E4" s="343" t="s">
        <v>277</v>
      </c>
      <c r="F4" s="343"/>
      <c r="G4" s="345"/>
      <c r="H4" s="49"/>
    </row>
    <row r="5" spans="2:8" s="6" customFormat="1" ht="21" customHeight="1" x14ac:dyDescent="0.2">
      <c r="B5" s="338"/>
      <c r="C5" s="339"/>
      <c r="D5" s="335"/>
      <c r="E5" s="335" t="s">
        <v>1</v>
      </c>
      <c r="F5" s="335" t="s">
        <v>179</v>
      </c>
      <c r="G5" s="334" t="s">
        <v>278</v>
      </c>
      <c r="H5" s="49"/>
    </row>
    <row r="6" spans="2:8" s="6" customFormat="1" ht="27" customHeight="1" x14ac:dyDescent="0.2">
      <c r="B6" s="338"/>
      <c r="C6" s="339"/>
      <c r="D6" s="335"/>
      <c r="E6" s="335"/>
      <c r="F6" s="335"/>
      <c r="G6" s="334"/>
      <c r="H6" s="49"/>
    </row>
    <row r="7" spans="2:8" ht="18" customHeight="1" x14ac:dyDescent="0.2">
      <c r="B7" s="338"/>
      <c r="C7" s="339"/>
      <c r="D7" s="136" t="s">
        <v>15</v>
      </c>
      <c r="E7" s="136" t="s">
        <v>15</v>
      </c>
      <c r="F7" s="136" t="s">
        <v>15</v>
      </c>
      <c r="G7" s="140" t="s">
        <v>15</v>
      </c>
      <c r="H7" s="48"/>
    </row>
    <row r="8" spans="2:8" s="9" customFormat="1" ht="3.75" customHeight="1" x14ac:dyDescent="0.2">
      <c r="B8" s="7"/>
      <c r="C8" s="7"/>
      <c r="D8" s="8"/>
      <c r="E8" s="65"/>
      <c r="F8" s="65"/>
      <c r="G8" s="65"/>
    </row>
    <row r="9" spans="2:8" s="11" customFormat="1" ht="15" customHeight="1" x14ac:dyDescent="0.2">
      <c r="B9" s="73" t="s">
        <v>5</v>
      </c>
      <c r="C9" s="73"/>
      <c r="D9" s="74"/>
      <c r="E9" s="68"/>
      <c r="F9" s="68"/>
      <c r="G9" s="68"/>
    </row>
    <row r="10" spans="2:8" s="11" customFormat="1" ht="15" customHeight="1" x14ac:dyDescent="0.2">
      <c r="B10" s="75">
        <v>2020</v>
      </c>
      <c r="C10" s="73"/>
      <c r="D10" s="76">
        <v>28905</v>
      </c>
      <c r="E10" s="76">
        <v>1058</v>
      </c>
      <c r="F10" s="68">
        <v>137</v>
      </c>
      <c r="G10" s="68">
        <v>7</v>
      </c>
    </row>
    <row r="11" spans="2:8" s="11" customFormat="1" ht="15" customHeight="1" x14ac:dyDescent="0.2">
      <c r="B11" s="75">
        <v>2019</v>
      </c>
      <c r="C11" s="73"/>
      <c r="D11" s="76">
        <v>28905</v>
      </c>
      <c r="E11" s="76">
        <v>1080</v>
      </c>
      <c r="F11" s="68">
        <v>148</v>
      </c>
      <c r="G11" s="68">
        <v>12</v>
      </c>
    </row>
    <row r="12" spans="2:8" s="11" customFormat="1" ht="15" customHeight="1" x14ac:dyDescent="0.2">
      <c r="B12" s="75">
        <v>2018</v>
      </c>
      <c r="C12" s="73"/>
      <c r="D12" s="76">
        <v>28123</v>
      </c>
      <c r="E12" s="76">
        <v>1025</v>
      </c>
      <c r="F12" s="68">
        <v>127</v>
      </c>
      <c r="G12" s="68">
        <v>11</v>
      </c>
    </row>
    <row r="13" spans="2:8" s="11" customFormat="1" ht="15" customHeight="1" x14ac:dyDescent="0.2">
      <c r="B13" s="75">
        <v>2017</v>
      </c>
      <c r="C13" s="73"/>
      <c r="D13" s="76">
        <v>26641</v>
      </c>
      <c r="E13" s="68">
        <v>935</v>
      </c>
      <c r="F13" s="68">
        <v>130</v>
      </c>
      <c r="G13" s="68">
        <v>11</v>
      </c>
    </row>
    <row r="14" spans="2:8" s="11" customFormat="1" ht="15" customHeight="1" x14ac:dyDescent="0.2">
      <c r="B14" s="75">
        <v>2016</v>
      </c>
      <c r="C14" s="73"/>
      <c r="D14" s="76">
        <v>25351</v>
      </c>
      <c r="E14" s="68">
        <v>883</v>
      </c>
      <c r="F14" s="68">
        <v>98</v>
      </c>
      <c r="G14" s="68">
        <v>11</v>
      </c>
    </row>
    <row r="15" spans="2:8" s="11" customFormat="1" ht="15" customHeight="1" x14ac:dyDescent="0.2">
      <c r="B15" s="75">
        <v>2015</v>
      </c>
      <c r="C15" s="75"/>
      <c r="D15" s="76">
        <v>24618</v>
      </c>
      <c r="E15" s="68">
        <v>852</v>
      </c>
      <c r="F15" s="68">
        <v>66</v>
      </c>
      <c r="G15" s="68">
        <v>7</v>
      </c>
    </row>
    <row r="16" spans="2:8" ht="9.75" customHeight="1" x14ac:dyDescent="0.2">
      <c r="B16" s="48"/>
      <c r="C16" s="48"/>
      <c r="D16" s="48"/>
      <c r="E16" s="48"/>
      <c r="F16" s="48"/>
      <c r="G16" s="48"/>
    </row>
    <row r="17" spans="2:7" ht="3" customHeight="1" x14ac:dyDescent="0.2">
      <c r="B17" s="137"/>
      <c r="C17" s="137"/>
      <c r="D17" s="137"/>
      <c r="E17" s="137"/>
      <c r="F17" s="137"/>
      <c r="G17" s="137"/>
    </row>
    <row r="18" spans="2:7" ht="9" customHeight="1" x14ac:dyDescent="0.2">
      <c r="E18" s="76"/>
    </row>
    <row r="19" spans="2:7" s="141" customFormat="1" ht="12.75" customHeight="1" x14ac:dyDescent="0.15">
      <c r="B19" s="336" t="s">
        <v>331</v>
      </c>
      <c r="C19" s="336"/>
      <c r="D19" s="336"/>
      <c r="E19" s="336"/>
      <c r="F19" s="336"/>
      <c r="G19" s="336"/>
    </row>
    <row r="21" spans="2:7" ht="12" x14ac:dyDescent="0.2">
      <c r="B21" s="337" t="s">
        <v>0</v>
      </c>
      <c r="C21" s="337"/>
      <c r="D21" s="337"/>
    </row>
  </sheetData>
  <mergeCells count="9">
    <mergeCell ref="B1:G1"/>
    <mergeCell ref="B4:C7"/>
    <mergeCell ref="D4:D6"/>
    <mergeCell ref="B21:D21"/>
    <mergeCell ref="E4:G4"/>
    <mergeCell ref="E5:E6"/>
    <mergeCell ref="F5:F6"/>
    <mergeCell ref="G5:G6"/>
    <mergeCell ref="B19:G19"/>
  </mergeCells>
  <hyperlinks>
    <hyperlink ref="B21:D21" location="Í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>
    <pageSetUpPr fitToPage="1"/>
  </sheetPr>
  <dimension ref="B1:S38"/>
  <sheetViews>
    <sheetView showGridLines="0" zoomScaleNormal="100" workbookViewId="0">
      <pane xSplit="3" ySplit="7" topLeftCell="D8" activePane="bottomRight" state="frozen"/>
      <selection activeCell="U36" sqref="U36"/>
      <selection pane="topRight" activeCell="U36" sqref="U36"/>
      <selection pane="bottomLeft" activeCell="U36" sqref="U36"/>
      <selection pane="bottomRight" activeCell="B21" sqref="B21:D21"/>
    </sheetView>
  </sheetViews>
  <sheetFormatPr defaultColWidth="12.5703125" defaultRowHeight="11.25" x14ac:dyDescent="0.2"/>
  <cols>
    <col min="1" max="1" width="6.7109375" style="1" customWidth="1"/>
    <col min="2" max="2" width="20.42578125" style="1" customWidth="1"/>
    <col min="3" max="3" width="1.7109375" style="1" customWidth="1"/>
    <col min="4" max="9" width="15.7109375" style="1" customWidth="1"/>
    <col min="10" max="18" width="15.7109375" style="48" customWidth="1"/>
    <col min="19" max="19" width="6.7109375" style="1" customWidth="1"/>
    <col min="20" max="16384" width="12.5703125" style="1"/>
  </cols>
  <sheetData>
    <row r="1" spans="2:18" s="120" customFormat="1" ht="24" customHeight="1" x14ac:dyDescent="0.2">
      <c r="B1" s="333" t="s">
        <v>296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</row>
    <row r="2" spans="2:18" ht="18" customHeight="1" x14ac:dyDescent="0.2">
      <c r="B2" s="20"/>
      <c r="C2" s="20"/>
      <c r="D2" s="20"/>
      <c r="E2" s="20"/>
      <c r="F2" s="20"/>
      <c r="G2" s="20"/>
      <c r="I2" s="20"/>
      <c r="J2" s="20"/>
      <c r="K2" s="72"/>
      <c r="L2" s="72"/>
    </row>
    <row r="3" spans="2:18" ht="12.75" customHeight="1" x14ac:dyDescent="0.2">
      <c r="B3" s="126" t="s">
        <v>218</v>
      </c>
      <c r="C3" s="27"/>
      <c r="D3" s="20"/>
      <c r="E3" s="20"/>
      <c r="F3" s="20"/>
      <c r="G3" s="20"/>
    </row>
    <row r="4" spans="2:18" s="6" customFormat="1" ht="18" customHeight="1" x14ac:dyDescent="0.2">
      <c r="B4" s="338" t="s">
        <v>4</v>
      </c>
      <c r="C4" s="339"/>
      <c r="D4" s="335" t="s">
        <v>6</v>
      </c>
      <c r="E4" s="335" t="s">
        <v>7</v>
      </c>
      <c r="F4" s="335" t="s">
        <v>11</v>
      </c>
      <c r="G4" s="335" t="s">
        <v>62</v>
      </c>
      <c r="H4" s="335" t="s">
        <v>63</v>
      </c>
      <c r="I4" s="335" t="s">
        <v>64</v>
      </c>
      <c r="J4" s="335" t="s">
        <v>65</v>
      </c>
      <c r="K4" s="335" t="s">
        <v>12</v>
      </c>
      <c r="L4" s="335" t="s">
        <v>77</v>
      </c>
      <c r="M4" s="335" t="s">
        <v>101</v>
      </c>
      <c r="N4" s="335" t="s">
        <v>78</v>
      </c>
      <c r="O4" s="335" t="s">
        <v>268</v>
      </c>
      <c r="P4" s="335" t="s">
        <v>269</v>
      </c>
      <c r="Q4" s="335" t="s">
        <v>270</v>
      </c>
      <c r="R4" s="334" t="s">
        <v>271</v>
      </c>
    </row>
    <row r="5" spans="2:18" s="6" customFormat="1" ht="24" customHeight="1" x14ac:dyDescent="0.2">
      <c r="B5" s="338"/>
      <c r="C5" s="339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4"/>
    </row>
    <row r="6" spans="2:18" s="6" customFormat="1" ht="30" customHeight="1" x14ac:dyDescent="0.2">
      <c r="B6" s="338"/>
      <c r="C6" s="339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4"/>
    </row>
    <row r="7" spans="2:18" ht="18" customHeight="1" x14ac:dyDescent="0.2">
      <c r="B7" s="338"/>
      <c r="C7" s="339"/>
      <c r="D7" s="136" t="s">
        <v>15</v>
      </c>
      <c r="E7" s="136" t="s">
        <v>15</v>
      </c>
      <c r="F7" s="136" t="s">
        <v>15</v>
      </c>
      <c r="G7" s="158" t="s">
        <v>343</v>
      </c>
      <c r="H7" s="158" t="s">
        <v>343</v>
      </c>
      <c r="I7" s="162" t="s">
        <v>61</v>
      </c>
      <c r="J7" s="162" t="s">
        <v>346</v>
      </c>
      <c r="K7" s="162" t="s">
        <v>344</v>
      </c>
      <c r="L7" s="162" t="s">
        <v>344</v>
      </c>
      <c r="M7" s="162" t="s">
        <v>344</v>
      </c>
      <c r="N7" s="162" t="s">
        <v>344</v>
      </c>
      <c r="O7" s="162" t="s">
        <v>344</v>
      </c>
      <c r="P7" s="162" t="s">
        <v>344</v>
      </c>
      <c r="Q7" s="162" t="s">
        <v>344</v>
      </c>
      <c r="R7" s="163" t="s">
        <v>344</v>
      </c>
    </row>
    <row r="8" spans="2:18" s="9" customFormat="1" ht="3.75" customHeight="1" x14ac:dyDescent="0.2">
      <c r="B8" s="7"/>
      <c r="C8" s="7"/>
      <c r="D8" s="8"/>
      <c r="E8" s="8"/>
      <c r="F8" s="8"/>
      <c r="G8" s="8"/>
      <c r="H8" s="8"/>
      <c r="J8" s="50"/>
      <c r="K8" s="50"/>
      <c r="L8" s="50"/>
      <c r="M8" s="50"/>
      <c r="N8" s="50"/>
      <c r="O8" s="50"/>
      <c r="P8" s="50"/>
      <c r="Q8" s="50"/>
      <c r="R8" s="50"/>
    </row>
    <row r="9" spans="2:18" s="11" customFormat="1" ht="15" customHeight="1" x14ac:dyDescent="0.2">
      <c r="B9" s="73" t="s">
        <v>5</v>
      </c>
      <c r="C9" s="73"/>
      <c r="D9" s="74"/>
      <c r="E9" s="74"/>
      <c r="F9" s="74"/>
      <c r="G9" s="74"/>
      <c r="H9" s="74"/>
      <c r="I9" s="74"/>
      <c r="J9" s="74"/>
      <c r="K9" s="74"/>
      <c r="L9" s="47"/>
      <c r="M9" s="47"/>
      <c r="N9" s="47"/>
      <c r="O9" s="47"/>
      <c r="P9" s="47"/>
      <c r="Q9" s="47"/>
      <c r="R9" s="47"/>
    </row>
    <row r="10" spans="2:18" s="11" customFormat="1" ht="15" customHeight="1" x14ac:dyDescent="0.2">
      <c r="B10" s="75">
        <v>2020</v>
      </c>
      <c r="C10" s="73"/>
      <c r="D10" s="76">
        <v>231</v>
      </c>
      <c r="E10" s="76">
        <v>386</v>
      </c>
      <c r="F10" s="76">
        <v>212</v>
      </c>
      <c r="G10" s="76">
        <v>6876</v>
      </c>
      <c r="H10" s="76">
        <v>5016</v>
      </c>
      <c r="I10" s="14">
        <v>1.67</v>
      </c>
      <c r="J10" s="14">
        <v>17.809999999999999</v>
      </c>
      <c r="K10" s="76">
        <v>13277</v>
      </c>
      <c r="L10" s="76">
        <v>62913</v>
      </c>
      <c r="M10" s="76">
        <v>48936</v>
      </c>
      <c r="N10" s="76">
        <v>41557</v>
      </c>
      <c r="O10" s="76">
        <v>5415074</v>
      </c>
      <c r="P10" s="76">
        <v>607673</v>
      </c>
      <c r="Q10" s="76">
        <v>4807401</v>
      </c>
      <c r="R10" s="76">
        <v>1904</v>
      </c>
    </row>
    <row r="11" spans="2:18" s="11" customFormat="1" ht="15" customHeight="1" x14ac:dyDescent="0.2">
      <c r="B11" s="75">
        <v>2019</v>
      </c>
      <c r="C11" s="73"/>
      <c r="D11" s="76">
        <v>244</v>
      </c>
      <c r="E11" s="76">
        <v>384</v>
      </c>
      <c r="F11" s="76">
        <v>214</v>
      </c>
      <c r="G11" s="76">
        <v>6718</v>
      </c>
      <c r="H11" s="76">
        <v>4849</v>
      </c>
      <c r="I11" s="14">
        <v>1.57</v>
      </c>
      <c r="J11" s="14">
        <v>17.489999999999998</v>
      </c>
      <c r="K11" s="76">
        <v>14640</v>
      </c>
      <c r="L11" s="76">
        <v>147523</v>
      </c>
      <c r="M11" s="76">
        <v>48412</v>
      </c>
      <c r="N11" s="76">
        <v>41105</v>
      </c>
      <c r="O11" s="76">
        <v>7335864</v>
      </c>
      <c r="P11" s="76">
        <v>1492704</v>
      </c>
      <c r="Q11" s="76">
        <v>5843160</v>
      </c>
      <c r="R11" s="76">
        <v>475</v>
      </c>
    </row>
    <row r="12" spans="2:18" s="11" customFormat="1" ht="15" customHeight="1" x14ac:dyDescent="0.2">
      <c r="B12" s="75">
        <v>2018</v>
      </c>
      <c r="C12" s="73"/>
      <c r="D12" s="76">
        <v>248</v>
      </c>
      <c r="E12" s="76">
        <v>410</v>
      </c>
      <c r="F12" s="76">
        <v>212</v>
      </c>
      <c r="G12" s="76">
        <v>6948</v>
      </c>
      <c r="H12" s="76">
        <v>4937</v>
      </c>
      <c r="I12" s="14">
        <v>1.65</v>
      </c>
      <c r="J12" s="14">
        <v>16.95</v>
      </c>
      <c r="K12" s="76">
        <v>15867</v>
      </c>
      <c r="L12" s="76">
        <v>232971</v>
      </c>
      <c r="M12" s="76">
        <v>64757</v>
      </c>
      <c r="N12" s="76">
        <v>56517</v>
      </c>
      <c r="O12" s="76">
        <v>7294728</v>
      </c>
      <c r="P12" s="76">
        <v>1469350</v>
      </c>
      <c r="Q12" s="76">
        <v>5825377</v>
      </c>
      <c r="R12" s="76">
        <v>430</v>
      </c>
    </row>
    <row r="13" spans="2:18" s="11" customFormat="1" ht="15" customHeight="1" x14ac:dyDescent="0.2">
      <c r="B13" s="75">
        <v>2017</v>
      </c>
      <c r="C13" s="73"/>
      <c r="D13" s="76">
        <v>241</v>
      </c>
      <c r="E13" s="76">
        <v>392</v>
      </c>
      <c r="F13" s="76">
        <v>175</v>
      </c>
      <c r="G13" s="76">
        <v>5759</v>
      </c>
      <c r="H13" s="76">
        <v>4092</v>
      </c>
      <c r="I13" s="14">
        <v>1.63</v>
      </c>
      <c r="J13" s="14">
        <v>14.69</v>
      </c>
      <c r="K13" s="76">
        <v>9135</v>
      </c>
      <c r="L13" s="76">
        <v>24583</v>
      </c>
      <c r="M13" s="76">
        <v>19508</v>
      </c>
      <c r="N13" s="76">
        <v>13437</v>
      </c>
      <c r="O13" s="76">
        <v>7988213</v>
      </c>
      <c r="P13" s="76">
        <v>4108993</v>
      </c>
      <c r="Q13" s="76">
        <v>3879220</v>
      </c>
      <c r="R13" s="76">
        <v>751</v>
      </c>
    </row>
    <row r="14" spans="2:18" s="11" customFormat="1" ht="15" customHeight="1" x14ac:dyDescent="0.2">
      <c r="B14" s="75">
        <v>2016</v>
      </c>
      <c r="C14" s="73"/>
      <c r="D14" s="76">
        <v>243</v>
      </c>
      <c r="E14" s="76">
        <v>395</v>
      </c>
      <c r="F14" s="76">
        <v>187</v>
      </c>
      <c r="G14" s="76">
        <v>5065</v>
      </c>
      <c r="H14" s="76">
        <v>3544</v>
      </c>
      <c r="I14" s="14">
        <v>1.63</v>
      </c>
      <c r="J14" s="14">
        <v>12.82</v>
      </c>
      <c r="K14" s="76">
        <v>8801</v>
      </c>
      <c r="L14" s="76">
        <v>19749</v>
      </c>
      <c r="M14" s="76">
        <v>15098</v>
      </c>
      <c r="N14" s="76">
        <v>9902</v>
      </c>
      <c r="O14" s="76">
        <v>8908642</v>
      </c>
      <c r="P14" s="76">
        <v>4839086</v>
      </c>
      <c r="Q14" s="76">
        <v>4069557</v>
      </c>
      <c r="R14" s="76">
        <v>278</v>
      </c>
    </row>
    <row r="15" spans="2:18" s="11" customFormat="1" ht="15" customHeight="1" x14ac:dyDescent="0.2">
      <c r="B15" s="75">
        <v>2015</v>
      </c>
      <c r="C15" s="75"/>
      <c r="D15" s="76">
        <v>257</v>
      </c>
      <c r="E15" s="76">
        <v>2539</v>
      </c>
      <c r="F15" s="76">
        <v>2338</v>
      </c>
      <c r="G15" s="76">
        <v>121146</v>
      </c>
      <c r="H15" s="76">
        <v>75814</v>
      </c>
      <c r="I15" s="14">
        <v>9.8800000000000008</v>
      </c>
      <c r="J15" s="14">
        <v>47.71</v>
      </c>
      <c r="K15" s="76">
        <v>564978</v>
      </c>
      <c r="L15" s="76">
        <v>216733</v>
      </c>
      <c r="M15" s="76">
        <v>142493</v>
      </c>
      <c r="N15" s="76">
        <v>20351</v>
      </c>
      <c r="O15" s="76">
        <v>20470450</v>
      </c>
      <c r="P15" s="76">
        <v>16278562</v>
      </c>
      <c r="Q15" s="76">
        <v>4191887</v>
      </c>
      <c r="R15" s="76">
        <v>840</v>
      </c>
    </row>
    <row r="16" spans="2:18" ht="9.75" customHeight="1" x14ac:dyDescent="0.2">
      <c r="B16" s="48"/>
      <c r="C16" s="48"/>
      <c r="D16" s="48"/>
      <c r="E16" s="48"/>
      <c r="F16" s="48"/>
      <c r="G16" s="48"/>
      <c r="H16" s="48"/>
      <c r="I16" s="48"/>
    </row>
    <row r="17" spans="2:19" ht="3" customHeight="1" x14ac:dyDescent="0.2"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</row>
    <row r="18" spans="2:19" ht="9" customHeight="1" x14ac:dyDescent="0.2">
      <c r="E18" s="76"/>
    </row>
    <row r="19" spans="2:19" x14ac:dyDescent="0.2">
      <c r="B19" s="336" t="s">
        <v>289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</row>
    <row r="21" spans="2:19" ht="12" x14ac:dyDescent="0.2">
      <c r="B21" s="337" t="s">
        <v>0</v>
      </c>
      <c r="C21" s="337"/>
      <c r="D21" s="337"/>
    </row>
    <row r="24" spans="2:19" x14ac:dyDescent="0.2">
      <c r="F24" s="76"/>
      <c r="G24" s="76"/>
      <c r="H24" s="76"/>
      <c r="I24" s="76"/>
      <c r="J24" s="76"/>
      <c r="K24" s="14"/>
      <c r="L24" s="14"/>
      <c r="M24" s="76"/>
      <c r="N24" s="76"/>
      <c r="O24" s="76"/>
      <c r="P24" s="76"/>
      <c r="Q24" s="76"/>
      <c r="R24" s="76"/>
      <c r="S24" s="76"/>
    </row>
    <row r="26" spans="2:19" x14ac:dyDescent="0.2"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2:19" x14ac:dyDescent="0.2"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2:19" x14ac:dyDescent="0.2"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2:19" x14ac:dyDescent="0.2"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2:19" x14ac:dyDescent="0.2"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2:19" x14ac:dyDescent="0.2"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2:19" x14ac:dyDescent="0.2"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4:18" x14ac:dyDescent="0.2"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4:18" x14ac:dyDescent="0.2"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4:18" x14ac:dyDescent="0.2"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4:18" x14ac:dyDescent="0.2"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4:18" x14ac:dyDescent="0.2"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4:18" x14ac:dyDescent="0.2"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</sheetData>
  <mergeCells count="19">
    <mergeCell ref="B21:D21"/>
    <mergeCell ref="G4:G6"/>
    <mergeCell ref="H4:H6"/>
    <mergeCell ref="I4:I6"/>
    <mergeCell ref="B4:C7"/>
    <mergeCell ref="D4:D6"/>
    <mergeCell ref="E4:E6"/>
    <mergeCell ref="F4:F6"/>
    <mergeCell ref="B19:R19"/>
    <mergeCell ref="B1:R1"/>
    <mergeCell ref="M4:M6"/>
    <mergeCell ref="J4:J6"/>
    <mergeCell ref="K4:K6"/>
    <mergeCell ref="L4:L6"/>
    <mergeCell ref="N4:N6"/>
    <mergeCell ref="O4:O6"/>
    <mergeCell ref="P4:P6"/>
    <mergeCell ref="Q4:Q6"/>
    <mergeCell ref="R4:R6"/>
  </mergeCells>
  <hyperlinks>
    <hyperlink ref="B21:D21" location="Índice!A1" display="(Voltar ao Índice)" xr:uid="{00000000-0004-0000-0800-000000000000}"/>
  </hyperlinks>
  <printOptions horizontalCentered="1"/>
  <pageMargins left="7.874015748031496E-2" right="7.874015748031496E-2" top="0.6692913385826772" bottom="0.6692913385826772" header="0" footer="0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46</vt:i4>
      </vt:variant>
      <vt:variant>
        <vt:lpstr>Intervalos com Nome</vt:lpstr>
      </vt:variant>
      <vt:variant>
        <vt:i4>78</vt:i4>
      </vt:variant>
    </vt:vector>
  </HeadingPairs>
  <TitlesOfParts>
    <vt:vector size="124" baseType="lpstr">
      <vt:lpstr>Índice</vt:lpstr>
      <vt:lpstr>Notas</vt:lpstr>
      <vt:lpstr>I.1</vt:lpstr>
      <vt:lpstr>I.2</vt:lpstr>
      <vt:lpstr>I.3</vt:lpstr>
      <vt:lpstr>I.4</vt:lpstr>
      <vt:lpstr>I.5</vt:lpstr>
      <vt:lpstr>I.6</vt:lpstr>
      <vt:lpstr>II.1</vt:lpstr>
      <vt:lpstr>II.2</vt:lpstr>
      <vt:lpstr>II.3</vt:lpstr>
      <vt:lpstr>II.4</vt:lpstr>
      <vt:lpstr>II.5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III.10</vt:lpstr>
      <vt:lpstr>IV.1.1</vt:lpstr>
      <vt:lpstr>IV.1.2</vt:lpstr>
      <vt:lpstr>IV.2.1</vt:lpstr>
      <vt:lpstr>IV.2.2</vt:lpstr>
      <vt:lpstr>IV.3.1</vt:lpstr>
      <vt:lpstr>IV.3.2</vt:lpstr>
      <vt:lpstr>IV.4.1</vt:lpstr>
      <vt:lpstr>IV.4.2</vt:lpstr>
      <vt:lpstr>IV.5</vt:lpstr>
      <vt:lpstr>IV.6</vt:lpstr>
      <vt:lpstr>V.1</vt:lpstr>
      <vt:lpstr>V.2</vt:lpstr>
      <vt:lpstr>V.3</vt:lpstr>
      <vt:lpstr>V.4</vt:lpstr>
      <vt:lpstr>V.5</vt:lpstr>
      <vt:lpstr>VI.1</vt:lpstr>
      <vt:lpstr>VI.2</vt:lpstr>
      <vt:lpstr>VI.3</vt:lpstr>
      <vt:lpstr>VI.4</vt:lpstr>
      <vt:lpstr>VI.5</vt:lpstr>
      <vt:lpstr>VI.6</vt:lpstr>
      <vt:lpstr>VII.1</vt:lpstr>
      <vt:lpstr>VII.2</vt:lpstr>
      <vt:lpstr>I.1!Área_de_Impressão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III.1!Área_de_Impressão</vt:lpstr>
      <vt:lpstr>III.10!Área_de_Impressão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Índice!Área_de_Impressão</vt:lpstr>
      <vt:lpstr>IV.1.1!Área_de_Impressão</vt:lpstr>
      <vt:lpstr>IV.1.2!Área_de_Impressão</vt:lpstr>
      <vt:lpstr>IV.2.1!Área_de_Impressão</vt:lpstr>
      <vt:lpstr>IV.2.2!Área_de_Impressão</vt:lpstr>
      <vt:lpstr>IV.3.1!Área_de_Impressão</vt:lpstr>
      <vt:lpstr>IV.3.2!Área_de_Impressão</vt:lpstr>
      <vt:lpstr>IV.4.1!Área_de_Impressão</vt:lpstr>
      <vt:lpstr>IV.4.2!Área_de_Impressão</vt:lpstr>
      <vt:lpstr>IV.5!Área_de_Impressão</vt:lpstr>
      <vt:lpstr>IV.6!Área_de_Impressão</vt:lpstr>
      <vt:lpstr>Notas!Área_de_Impressão</vt:lpstr>
      <vt:lpstr>V.1!Área_de_Impressão</vt:lpstr>
      <vt:lpstr>V.2!Área_de_Impressão</vt:lpstr>
      <vt:lpstr>V.3!Área_de_Impressão</vt:lpstr>
      <vt:lpstr>V.4!Área_de_Impressão</vt:lpstr>
      <vt:lpstr>V.5!Área_de_Impressão</vt:lpstr>
      <vt:lpstr>VI.1!Área_de_Impressão</vt:lpstr>
      <vt:lpstr>VI.2!Área_de_Impressão</vt:lpstr>
      <vt:lpstr>VI.3!Área_de_Impressão</vt:lpstr>
      <vt:lpstr>VI.4!Área_de_Impressão</vt:lpstr>
      <vt:lpstr>VI.5!Área_de_Impressão</vt:lpstr>
      <vt:lpstr>VI.6!Área_de_Impressão</vt:lpstr>
      <vt:lpstr>VII.1!Área_de_Impressão</vt:lpstr>
      <vt:lpstr>VII.2!Área_de_Impressão</vt:lpstr>
      <vt:lpstr>I.1!Títulos_de_Impressão</vt:lpstr>
      <vt:lpstr>I.2!Títulos_de_Impressão</vt:lpstr>
      <vt:lpstr>I.3!Títulos_de_Impressão</vt:lpstr>
      <vt:lpstr>I.4!Títulos_de_Impressão</vt:lpstr>
      <vt:lpstr>I.5!Títulos_de_Impressão</vt:lpstr>
      <vt:lpstr>II.2!Títulos_de_Impressão</vt:lpstr>
      <vt:lpstr>II.3!Títulos_de_Impressão</vt:lpstr>
      <vt:lpstr>II.4!Títulos_de_Impressão</vt:lpstr>
      <vt:lpstr>II.5!Títulos_de_Impressão</vt:lpstr>
      <vt:lpstr>III.1!Títulos_de_Impressão</vt:lpstr>
      <vt:lpstr>III.2!Títulos_de_Impressão</vt:lpstr>
      <vt:lpstr>III.3!Títulos_de_Impressão</vt:lpstr>
      <vt:lpstr>III.4!Títulos_de_Impressão</vt:lpstr>
      <vt:lpstr>III.5!Títulos_de_Impressão</vt:lpstr>
      <vt:lpstr>III.6!Títulos_de_Impressão</vt:lpstr>
      <vt:lpstr>III.7!Títulos_de_Impressão</vt:lpstr>
      <vt:lpstr>IV.1.1!Títulos_de_Impressão</vt:lpstr>
      <vt:lpstr>IV.1.2!Títulos_de_Impressão</vt:lpstr>
      <vt:lpstr>IV.2.1!Títulos_de_Impressão</vt:lpstr>
      <vt:lpstr>IV.2.2!Títulos_de_Impressão</vt:lpstr>
      <vt:lpstr>IV.3.1!Títulos_de_Impressão</vt:lpstr>
      <vt:lpstr>IV.3.2!Títulos_de_Impressão</vt:lpstr>
      <vt:lpstr>IV.4.1!Títulos_de_Impressão</vt:lpstr>
      <vt:lpstr>IV.4.2!Títulos_de_Impressão</vt:lpstr>
      <vt:lpstr>IV.5!Títulos_de_Impressão</vt:lpstr>
      <vt:lpstr>IV.6!Títulos_de_Impressão</vt:lpstr>
      <vt:lpstr>V.1!Títulos_de_Impressão</vt:lpstr>
      <vt:lpstr>V.2!Títulos_de_Impressão</vt:lpstr>
      <vt:lpstr>V.3!Títulos_de_Impressão</vt:lpstr>
      <vt:lpstr>V.4!Títulos_de_Impressão</vt:lpstr>
      <vt:lpstr>V.5!Títulos_de_Impressão</vt:lpstr>
      <vt:lpstr>VII.2!Títulos_de_Impressão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Jesus Costa</cp:lastModifiedBy>
  <cp:lastPrinted>2022-05-19T15:54:58Z</cp:lastPrinted>
  <dcterms:created xsi:type="dcterms:W3CDTF">2016-05-24T14:08:02Z</dcterms:created>
  <dcterms:modified xsi:type="dcterms:W3CDTF">2022-05-19T15:55:07Z</dcterms:modified>
</cp:coreProperties>
</file>