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RUP\EDICAO 2024\QUADROS\"/>
    </mc:Choice>
  </mc:AlternateContent>
  <xr:revisionPtr revIDLastSave="0" documentId="13_ncr:1_{B4E78254-8523-4556-9C7A-A72858CB64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" sheetId="16" r:id="rId1"/>
    <sheet name="S.C_Sig" sheetId="17" r:id="rId2"/>
    <sheet name="Q1 - Território" sheetId="7" r:id="rId3"/>
    <sheet name="Q2 - População" sheetId="9" r:id="rId4"/>
    <sheet name="Q3 - Educação" sheetId="18" r:id="rId5"/>
    <sheet name="Q4 - Saúde" sheetId="12" r:id="rId6"/>
    <sheet name="Q5 - Mercado de Trabalho" sheetId="8" r:id="rId7"/>
    <sheet name="Q6 - Rendimento" sheetId="19" r:id="rId8"/>
    <sheet name="Q7- Contas Económicas" sheetId="15" r:id="rId9"/>
    <sheet name="Q8 - Preços" sheetId="22" r:id="rId10"/>
    <sheet name="Q9 - Agricultura" sheetId="11" r:id="rId11"/>
    <sheet name="Q10 - Transportes" sheetId="14" r:id="rId12"/>
    <sheet name="Q11 - Turismo" sheetId="13" r:id="rId13"/>
    <sheet name="Q12 - Ciência e Tecnologia" sheetId="20" r:id="rId14"/>
    <sheet name="Q13 - Sociedade de Informação" sheetId="10" r:id="rId15"/>
    <sheet name="Q14 - Criminalidade" sheetId="24" r:id="rId16"/>
    <sheet name="Q15 - ICR" sheetId="25" r:id="rId17"/>
    <sheet name="Q16 - SPI" sheetId="21" r:id="rId18"/>
  </sheets>
  <definedNames>
    <definedName name="_xlnm.Print_Area" localSheetId="0">Índice!$B$1:$B$16</definedName>
    <definedName name="_xlnm.Print_Area" localSheetId="2">'Q1 - Território'!$B$1:$N$24</definedName>
    <definedName name="_xlnm.Print_Area" localSheetId="11">'Q10 - Transportes'!$B$1:$AB$22</definedName>
    <definedName name="_xlnm.Print_Area" localSheetId="12">'Q11 - Turismo'!$B$1:$Q$23</definedName>
    <definedName name="_xlnm.Print_Area" localSheetId="13">'Q12 - Ciência e Tecnologia'!$B$1:$H$25</definedName>
    <definedName name="_xlnm.Print_Area" localSheetId="14">'Q13 - Sociedade de Informação'!$B$1:$K$23</definedName>
    <definedName name="_xlnm.Print_Area" localSheetId="15">'Q14 - Criminalidade'!$B$1:$K$22</definedName>
    <definedName name="_xlnm.Print_Area" localSheetId="16">'Q15 - ICR'!$B$1:$R$23</definedName>
    <definedName name="_xlnm.Print_Area" localSheetId="17">'Q16 - SPI'!$B$1:$S$24</definedName>
    <definedName name="_xlnm.Print_Area" localSheetId="3">'Q2 - População'!$B$1:$Y$24</definedName>
    <definedName name="_xlnm.Print_Area" localSheetId="4">'Q3 - Educação'!$B$1:$K$23</definedName>
    <definedName name="_xlnm.Print_Area" localSheetId="5">'Q4 - Saúde'!$B$1:$P$22</definedName>
    <definedName name="_xlnm.Print_Area" localSheetId="6">'Q5 - Mercado de Trabalho'!$B$1:$K$23</definedName>
    <definedName name="_xlnm.Print_Area" localSheetId="7">'Q6 - Rendimento'!$B$1:$N$24</definedName>
    <definedName name="_xlnm.Print_Area" localSheetId="8">'Q7- Contas Económicas'!$B$1:$X$23</definedName>
    <definedName name="_xlnm.Print_Area" localSheetId="9">'Q8 - Preços'!$B$1:$H$23</definedName>
    <definedName name="_xlnm.Print_Area" localSheetId="10">'Q9 - Agricultura'!$B$1:$N$24</definedName>
    <definedName name="_xlnm.Print_Area" localSheetId="1">S.C_Sig!$B$1:$K$27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9" l="1"/>
  <c r="M19" i="9"/>
  <c r="M16" i="9"/>
  <c r="M18" i="9"/>
  <c r="Z18" i="14" l="1"/>
  <c r="Z16" i="14"/>
  <c r="Z14" i="14"/>
  <c r="Z13" i="14"/>
  <c r="Z12" i="14"/>
  <c r="Z11" i="14"/>
  <c r="Z10" i="14"/>
  <c r="Z9" i="14"/>
  <c r="Z8" i="14"/>
  <c r="U18" i="14"/>
  <c r="U17" i="14"/>
  <c r="U16" i="14"/>
  <c r="U15" i="14"/>
  <c r="U14" i="14"/>
  <c r="U13" i="14"/>
  <c r="U12" i="14"/>
  <c r="U11" i="14"/>
  <c r="U10" i="14"/>
  <c r="U9" i="14"/>
  <c r="U8" i="14"/>
  <c r="P16" i="14"/>
  <c r="P14" i="14"/>
  <c r="P13" i="14"/>
  <c r="P12" i="14"/>
  <c r="P11" i="14"/>
  <c r="P10" i="14"/>
  <c r="P9" i="14"/>
  <c r="P8" i="14"/>
  <c r="K9" i="14"/>
  <c r="K10" i="14"/>
  <c r="K11" i="14"/>
  <c r="K12" i="14"/>
  <c r="K13" i="14"/>
  <c r="K14" i="14"/>
  <c r="K15" i="14"/>
  <c r="K16" i="14"/>
  <c r="K17" i="14"/>
  <c r="K18" i="14"/>
  <c r="K8" i="14"/>
  <c r="P8" i="9"/>
  <c r="Q8" i="9" s="1"/>
  <c r="O8" i="9"/>
  <c r="Q19" i="9" l="1"/>
  <c r="Q18" i="9"/>
  <c r="Q17" i="9"/>
  <c r="Q16" i="9"/>
  <c r="Q15" i="9"/>
  <c r="Q14" i="9"/>
  <c r="Q13" i="9"/>
  <c r="Q12" i="9"/>
  <c r="Q11" i="9"/>
  <c r="Q10" i="9"/>
  <c r="Q9" i="9"/>
  <c r="O19" i="9"/>
  <c r="O18" i="9"/>
  <c r="O17" i="9"/>
  <c r="O16" i="9"/>
  <c r="O15" i="9"/>
  <c r="O14" i="9"/>
  <c r="O13" i="9"/>
  <c r="O12" i="9"/>
  <c r="O11" i="9"/>
  <c r="O10" i="9"/>
  <c r="O9" i="9"/>
  <c r="M17" i="9"/>
  <c r="M15" i="9"/>
  <c r="M14" i="9"/>
  <c r="M13" i="9"/>
  <c r="M12" i="9"/>
  <c r="M11" i="9"/>
  <c r="M10" i="9"/>
  <c r="M9" i="9"/>
  <c r="P21" i="9"/>
  <c r="N17" i="7" l="1" a="1"/>
  <c r="N17" i="7" s="1"/>
  <c r="T21" i="15" l="1" a="1"/>
  <c r="T21" i="15" s="1"/>
  <c r="S21" i="15" a="1"/>
  <c r="S21" i="15" s="1"/>
  <c r="R21" i="15"/>
  <c r="L20" i="11" l="1"/>
  <c r="T20" i="14" l="1"/>
  <c r="Q20" i="14"/>
  <c r="O20" i="13" l="1"/>
  <c r="M20" i="11"/>
</calcChain>
</file>

<file path=xl/sharedStrings.xml><?xml version="1.0" encoding="utf-8"?>
<sst xmlns="http://schemas.openxmlformats.org/spreadsheetml/2006/main" count="1603" uniqueCount="275">
  <si>
    <t>BARÓMETRO DAS REGIÕES ULTRAPERIFÉRICAS</t>
  </si>
  <si>
    <t>Sinais convencionais</t>
  </si>
  <si>
    <t>Q1 - Território</t>
  </si>
  <si>
    <t>Q2 - População</t>
  </si>
  <si>
    <t>Q3 - Educação</t>
  </si>
  <si>
    <t>Q4 - Saúde</t>
  </si>
  <si>
    <t>Q5 - Mercado de Trabalho</t>
  </si>
  <si>
    <t>Q6 - Rendimento</t>
  </si>
  <si>
    <t>Q7 - Contas Económicas</t>
  </si>
  <si>
    <t>Q8 - Preços</t>
  </si>
  <si>
    <t>Q9 - Agricultura</t>
  </si>
  <si>
    <t>Q10 - Transportes</t>
  </si>
  <si>
    <t>Q11 - Turismo</t>
  </si>
  <si>
    <t>Q12 - Ciência e Tecnologia</t>
  </si>
  <si>
    <t>Q13 - Sociedade de Informação</t>
  </si>
  <si>
    <t>x</t>
  </si>
  <si>
    <t>-</t>
  </si>
  <si>
    <t>Valor não disponível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</si>
  <si>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</si>
  <si>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</si>
  <si>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</si>
  <si>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</si>
  <si>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</si>
  <si>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</si>
  <si>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</si>
  <si>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</si>
  <si>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</si>
  <si>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</si>
  <si>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</si>
  <si>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</si>
  <si>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</si>
  <si>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</si>
  <si>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</si>
  <si>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</si>
  <si>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</si>
  <si>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</si>
  <si>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§</t>
  </si>
  <si>
    <t>Valor com coeficiente de variaçáo elevado</t>
  </si>
  <si>
    <t>n.a.</t>
  </si>
  <si>
    <t>Não aplicável</t>
  </si>
  <si>
    <t>Siglas/Fontes</t>
  </si>
  <si>
    <t>AEMET</t>
  </si>
  <si>
    <t>Agência Estatal de Meteorologia</t>
  </si>
  <si>
    <t>Agreste</t>
  </si>
  <si>
    <t>Serviço de Estatística do Ministério da Agricultura, Agralimentar e das Forestas (França)</t>
  </si>
  <si>
    <t>CE</t>
  </si>
  <si>
    <t>Comissão Europeia</t>
  </si>
  <si>
    <t>DREM</t>
  </si>
  <si>
    <t>Direção Regional de Estatística da Madeira</t>
  </si>
  <si>
    <t>INE (PT)</t>
  </si>
  <si>
    <t>Instituto Nacional de Estatística (Portugal)</t>
  </si>
  <si>
    <t>INE (ESP)</t>
  </si>
  <si>
    <t>Instituto Nacional de Estadística (Espanha)</t>
  </si>
  <si>
    <t>INSEE</t>
  </si>
  <si>
    <t>Institut National de la Statistique e des Études Économiques</t>
  </si>
  <si>
    <t>ISTAC</t>
  </si>
  <si>
    <t>Instituto Canario de Estadística</t>
  </si>
  <si>
    <t>Meteo</t>
  </si>
  <si>
    <t>Meteo France</t>
  </si>
  <si>
    <t>MO-Mer</t>
  </si>
  <si>
    <t>Ministère des Outre-Mer</t>
  </si>
  <si>
    <t>Quadro 1 - Território</t>
  </si>
  <si>
    <t>Área</t>
  </si>
  <si>
    <t>Altitude máxima</t>
  </si>
  <si>
    <t xml:space="preserve">Temperatura média do ar da capital </t>
  </si>
  <si>
    <r>
      <t>Valor
(Km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</si>
  <si>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Ano</t>
  </si>
  <si>
    <t>Fonte</t>
  </si>
  <si>
    <t>Valor
(Km)</t>
  </si>
  <si>
    <t>Valor
(m)</t>
  </si>
  <si>
    <t>Valor
(ºC)</t>
  </si>
  <si>
    <t>Madeira</t>
  </si>
  <si>
    <t>Eurostat</t>
  </si>
  <si>
    <t>IPMA</t>
  </si>
  <si>
    <t>Açores</t>
  </si>
  <si>
    <t>Canárias</t>
  </si>
  <si>
    <t>Guadalupe</t>
  </si>
  <si>
    <t>Guiana Francesa</t>
  </si>
  <si>
    <t>wikipedia</t>
  </si>
  <si>
    <t>Martinica</t>
  </si>
  <si>
    <t>Maiote</t>
  </si>
  <si>
    <t>Reunião</t>
  </si>
  <si>
    <t>reunion.fr</t>
  </si>
  <si>
    <r>
      <t xml:space="preserve">Fonte: </t>
    </r>
    <r>
      <rPr>
        <sz val="7"/>
        <rFont val="Arial"/>
        <family val="2"/>
      </rPr>
      <t>DREM, Barómetro das Regiões Ultraperiféricas</t>
    </r>
  </si>
  <si>
    <t>Quadro 2 - População</t>
  </si>
  <si>
    <t>População</t>
  </si>
  <si>
    <t xml:space="preserve">Densidade populacional </t>
  </si>
  <si>
    <t>Estrutura da População</t>
  </si>
  <si>
    <t xml:space="preserve">Idade mediana da população </t>
  </si>
  <si>
    <t>Índice sintético de fecundidade</t>
  </si>
  <si>
    <t>População jovem (&lt;15 anos)</t>
  </si>
  <si>
    <t>População (≥15 e ≤64 anos)</t>
  </si>
  <si>
    <t>População idosa (≥65 anos)</t>
  </si>
  <si>
    <t>Valor
(N.º)</t>
  </si>
  <si>
    <r>
      <t>Valor
(hab. por Km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</si>
  <si>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Valor
(%)</t>
  </si>
  <si>
    <t>Anos
(idade)</t>
  </si>
  <si>
    <t>União Europeia</t>
  </si>
  <si>
    <t>Portugal</t>
  </si>
  <si>
    <t>Espanha</t>
  </si>
  <si>
    <t>França</t>
  </si>
  <si>
    <t>Quadro 3 - Educação</t>
  </si>
  <si>
    <t>Taxa de escolaridade do nível de ensino superior da população residente com idade entre 30 e 34 anos</t>
  </si>
  <si>
    <t>Taxa de abandono precoce de educação e formação</t>
  </si>
  <si>
    <t>Taxa de jovens não empregados e que não estão em educação e formação (NEET)</t>
  </si>
  <si>
    <r>
      <t>Nota:</t>
    </r>
    <r>
      <rPr>
        <sz val="7"/>
        <color theme="1"/>
        <rFont val="Arial"/>
        <family val="2"/>
      </rPr>
      <t xml:space="preserve"> O abandono escolar precoce na Madeira está expresso em médias móveis de 3 anos (média dos anos n-2, n-1 e n). </t>
    </r>
  </si>
  <si>
    <t>Quadro 4 - Saúde</t>
  </si>
  <si>
    <t>Número de camas de hospital 
(por 100 000 habitantes)</t>
  </si>
  <si>
    <t>Número de médicos 
(por 100 000 habitantes)</t>
  </si>
  <si>
    <t>Quadro 5 - Mercado de Trabalho</t>
  </si>
  <si>
    <t>Taxa de desemprego</t>
  </si>
  <si>
    <t>Taxa de emprego                                       (20-64  anos)</t>
  </si>
  <si>
    <t>Taxa de desemprego jovem                       (15-24  anos)</t>
  </si>
  <si>
    <r>
      <t>DREM</t>
    </r>
    <r>
      <rPr>
        <vertAlign val="superscript"/>
        <sz val="8"/>
        <rFont val="Arial"/>
        <family val="2"/>
      </rPr>
      <t>1</t>
    </r>
  </si>
  <si>
    <t>INE</t>
  </si>
  <si>
    <t>Quadro 6 - Rendimento</t>
  </si>
  <si>
    <t>Taxa de risco de pobreza</t>
  </si>
  <si>
    <t>Taxa de risco de pobreza e exclusão social</t>
  </si>
  <si>
    <t>Quadro 7 - Contas Económicas</t>
  </si>
  <si>
    <t>PIB  per capita paridades em poder de compra</t>
  </si>
  <si>
    <t>PIB per capita em paridades poder de compra (% da média europeia)</t>
  </si>
  <si>
    <t>Taxa real de crescimento do valor acrescentado bruto (VAB)</t>
  </si>
  <si>
    <t>Estrutura do VAB</t>
  </si>
  <si>
    <t>Agricultura</t>
  </si>
  <si>
    <t>Indústria</t>
  </si>
  <si>
    <t>Comércio e Serviços</t>
  </si>
  <si>
    <t>Valor
(M€)</t>
  </si>
  <si>
    <t>Quadro 8 - Preços</t>
  </si>
  <si>
    <t>(%)</t>
  </si>
  <si>
    <t>Quadro 9 - Agricultura</t>
  </si>
  <si>
    <t>Explorações Agrícolas</t>
  </si>
  <si>
    <t>Superfície agrícola utilizada</t>
  </si>
  <si>
    <t>Percentagem da superfície agrícola utilizada em relação à área total</t>
  </si>
  <si>
    <t>Volume de mão-de-obra agrícola</t>
  </si>
  <si>
    <t>Valor
(ha)</t>
  </si>
  <si>
    <t>Valor
(UTA)</t>
  </si>
  <si>
    <r>
      <rPr>
        <b/>
        <sz val="7"/>
        <color theme="1"/>
        <rFont val="Arial"/>
        <family val="2"/>
      </rPr>
      <t xml:space="preserve">Nota: </t>
    </r>
    <r>
      <rPr>
        <sz val="7"/>
        <color theme="1"/>
        <rFont val="Arial"/>
        <family val="2"/>
      </rPr>
      <t>UTA - Unidade de medida equivalente é o trabalho de uma pessoa a tempo completo realizado num ano medido em horas (1 UTA = 240 dias de trabalho a 8 horas por dia)</t>
    </r>
  </si>
  <si>
    <t>Quadro 10 - Transportes</t>
  </si>
  <si>
    <t xml:space="preserve">Movimento de passageiros no aeroporto </t>
  </si>
  <si>
    <t>Movimento de passageiros por via marítima</t>
  </si>
  <si>
    <t>Movimento de  mercadorias por transporte aéreo</t>
  </si>
  <si>
    <t>Movimento de mercadorias por transporte marítimo</t>
  </si>
  <si>
    <t>Valor
(1000)</t>
  </si>
  <si>
    <t>Variação anual (%)</t>
  </si>
  <si>
    <t>Valor
(1000 hab)</t>
  </si>
  <si>
    <t>Valor
(1000 ton)</t>
  </si>
  <si>
    <t>Quadro 11 - Turismo</t>
  </si>
  <si>
    <t xml:space="preserve">Dormidas em alojamento turístico </t>
  </si>
  <si>
    <t>Dormidas em alojamento turístico (por 1 000 habitantes)</t>
  </si>
  <si>
    <r>
      <t>Dormidas em alojamento turístico (por km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</si>
  <si>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Taxa de ocupação (cama) dos alojamentos turísticos</t>
  </si>
  <si>
    <t>Valor 
(N.º)</t>
  </si>
  <si>
    <t>Valor</t>
  </si>
  <si>
    <t>Valor
(€)</t>
  </si>
  <si>
    <r>
      <t xml:space="preserve">Nota: </t>
    </r>
    <r>
      <rPr>
        <sz val="7"/>
        <color theme="1"/>
        <rFont val="Arial"/>
        <family val="2"/>
      </rPr>
      <t xml:space="preserve">Os alojamentos turísticos não incluem alojamentos locais com menos de 10 camas. </t>
    </r>
  </si>
  <si>
    <t>Quadro 12 - Ciência e Tecnologia</t>
  </si>
  <si>
    <t xml:space="preserve">Recursos humanos em ciência e tecnologia </t>
  </si>
  <si>
    <t>Despesa em Investigação e Desenvolvimento no PIB</t>
  </si>
  <si>
    <t xml:space="preserve">Notas: </t>
  </si>
  <si>
    <t>1) A percentagem de recursos humanos em ciência e tecnologia é calculada sobre a população ativa.</t>
  </si>
  <si>
    <t>2) Os recursos em ciência e tecnologia incluem todos os indivíduos que terminaram um curso de formação superior ou têm um emprego em ciência e tecnologia, que normalmente requer uma formação nesta área.</t>
  </si>
  <si>
    <t>Quadro 13 - Sociedade de Informação</t>
  </si>
  <si>
    <t>Agregados domésticos com acesso à internet</t>
  </si>
  <si>
    <t>Agregados domésticos com acesso à banda larga</t>
  </si>
  <si>
    <t>Classificação</t>
  </si>
  <si>
    <t xml:space="preserve"> 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</si>
  <si>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Desde 2010, o Índice de Competitividade Regional da UE (ICR) tem medido os principais fatores de competitividade de todas as regiões de nível NUTS-2 em toda a União Europeia. O Índice mede, com recurso a um conjunto de indicadores, a capacidade de uma região em oferecer um ambiente atraente para empresas e residentes viverem e trabalharem. A edição de 2022 do índice baseia-se em uma metodologia atualizada e, portanto, é chamada de ICR 2.0.</t>
    </r>
  </si>
  <si>
    <r>
      <t>São Martinho</t>
    </r>
    <r>
      <rPr>
        <b/>
        <vertAlign val="superscript"/>
        <sz val="8"/>
        <rFont val="Arial"/>
        <family val="2"/>
      </rPr>
      <t>(1)</t>
    </r>
  </si>
  <si>
    <t>(2) - Os Açores não têm capital ou capitais previstas no seu Estatuto Político-Administrativo, estando os órgãos de governo próprio sediados nas cidades de Angra do Heroísmo, Horta e Ponta Delgada.</t>
  </si>
  <si>
    <t>0,0</t>
  </si>
  <si>
    <t>Homicídios intencionais</t>
  </si>
  <si>
    <t>100 000 hab</t>
  </si>
  <si>
    <t>Roubos</t>
  </si>
  <si>
    <t>Arrombamentos</t>
  </si>
  <si>
    <t>Arrombamentos de habitações</t>
  </si>
  <si>
    <t>Furtos</t>
  </si>
  <si>
    <t>Furtos de viaturas</t>
  </si>
  <si>
    <t>Crimes contra a integridade física</t>
  </si>
  <si>
    <r>
      <t xml:space="preserve">Fonte: </t>
    </r>
    <r>
      <rPr>
        <sz val="7"/>
        <rFont val="Arial"/>
        <family val="2"/>
      </rPr>
      <t>Eurostat - Police-recorded offences</t>
    </r>
  </si>
  <si>
    <t>Quadro 14 - Criminalidade</t>
  </si>
  <si>
    <t>Q14 - Criminalidade</t>
  </si>
  <si>
    <t>Q15 - Índice de Competitividade Regional da UE</t>
  </si>
  <si>
    <t>Q16 - Índice de Progresso Social da UE</t>
  </si>
  <si>
    <t>EU-SPI</t>
  </si>
  <si>
    <t>Basic needs</t>
  </si>
  <si>
    <t>Foundations of wellbeing</t>
  </si>
  <si>
    <t>Opportunity</t>
  </si>
  <si>
    <t>Nutrition and medical care</t>
  </si>
  <si>
    <t>Water and sanitation</t>
  </si>
  <si>
    <t>Housing</t>
  </si>
  <si>
    <t>Safety</t>
  </si>
  <si>
    <t>Basic education</t>
  </si>
  <si>
    <t>Information and communications</t>
  </si>
  <si>
    <t>Health</t>
  </si>
  <si>
    <t>Environmental quality</t>
  </si>
  <si>
    <t>Trust and governance</t>
  </si>
  <si>
    <t>Freedom and choice</t>
  </si>
  <si>
    <t>Inclusive society</t>
  </si>
  <si>
    <t>Advanced education</t>
  </si>
  <si>
    <t>União Europeia 27</t>
  </si>
  <si>
    <t>ICR 2.0</t>
  </si>
  <si>
    <t>Sub-índice Básico</t>
  </si>
  <si>
    <t>Pilar das Instituições</t>
  </si>
  <si>
    <t>Pilar Macroeconómico</t>
  </si>
  <si>
    <t>Pilar das Infraestruturas</t>
  </si>
  <si>
    <t>Pilar da Saúde</t>
  </si>
  <si>
    <t>Pilar da Educação Básica</t>
  </si>
  <si>
    <t xml:space="preserve">Sub-índice da Eficiência </t>
  </si>
  <si>
    <t>Pilar da Educação Superior e ALL</t>
  </si>
  <si>
    <t>Pilar da Eficiência do Mercado de Trabalho</t>
  </si>
  <si>
    <t>Pilar da Dimensão do Mercado</t>
  </si>
  <si>
    <t xml:space="preserve">Sub-índice de Inovação </t>
  </si>
  <si>
    <t>Pilar de Preparação Tecnológica</t>
  </si>
  <si>
    <t>Pilar da Sofisticação Empresarial</t>
  </si>
  <si>
    <t>Pilar de Inovação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</si>
  <si>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O Índice de Progresso Social da UE (EU-SPI) é uma medida do desenvolvimento social e da qualidade de vida a nível regional que vai além do Produto Interno Bruto. O Índice mede o progresso social nas regiões europeias, ao nível da NUTS2, utilizando doze componentes descritas por um total de cinquenta e cinco indicadores sociais e ambientais comparáveis, excluindo propositalmente aspetos económicos. Os componentes são agregados em três dimensões mais amplas que descrevem, respetivamente, aspetos básicos, intermediários e mais sofisticados do progresso social.</t>
    </r>
  </si>
  <si>
    <t>Índice de Progresso Social Regional da UE (EU-SPI) 2.0, edição de 2024</t>
  </si>
  <si>
    <t>Necessidades básicas</t>
  </si>
  <si>
    <t>Oportunidade</t>
  </si>
  <si>
    <t>Educação básica</t>
  </si>
  <si>
    <t>Qualidade ambiental</t>
  </si>
  <si>
    <t>Nutrição e cuidados médicos</t>
  </si>
  <si>
    <t>Água e saneamento</t>
  </si>
  <si>
    <t>Educação avançada</t>
  </si>
  <si>
    <t>Fundamentos do bem-estar</t>
  </si>
  <si>
    <t>Habitação</t>
  </si>
  <si>
    <t>Informação e comunicações</t>
  </si>
  <si>
    <t>Saúde</t>
  </si>
  <si>
    <t>Confiança e governança</t>
  </si>
  <si>
    <t>Liberdade e escolha</t>
  </si>
  <si>
    <t>Sociedade inclusiva</t>
  </si>
  <si>
    <t>Segurança</t>
  </si>
  <si>
    <t>Taxa de mortalidade infantil</t>
  </si>
  <si>
    <t>HM</t>
  </si>
  <si>
    <t>H</t>
  </si>
  <si>
    <t>M</t>
  </si>
  <si>
    <t>Taxa de crescimento natural</t>
  </si>
  <si>
    <t>Valor
(1 000 000 hab)</t>
  </si>
  <si>
    <t>(‰)</t>
  </si>
  <si>
    <t>Taxa de variação nominal do PIB</t>
  </si>
  <si>
    <t>Taxa de variação real do PIB</t>
  </si>
  <si>
    <r>
      <t>Indivíduos que usam a internet com frequência</t>
    </r>
    <r>
      <rPr>
        <b/>
        <vertAlign val="superscript"/>
        <sz val="8"/>
        <color theme="0"/>
        <rFont val="Arial"/>
        <family val="2"/>
      </rPr>
      <t>1</t>
    </r>
  </si>
  <si>
    <r>
      <t>Nota:</t>
    </r>
    <r>
      <rPr>
        <sz val="7"/>
        <color theme="1"/>
        <rFont val="Arial"/>
        <family val="2"/>
      </rPr>
      <t xml:space="preserve"> </t>
    </r>
    <r>
      <rPr>
        <vertAlign val="superscript"/>
        <sz val="7"/>
        <color theme="1"/>
        <rFont val="Arial"/>
        <family val="2"/>
      </rPr>
      <t>1</t>
    </r>
    <r>
      <rPr>
        <sz val="7"/>
        <color theme="1"/>
        <rFont val="Arial"/>
        <family val="2"/>
      </rPr>
      <t xml:space="preserve"> Indivíduos que usam a internet pelo menos uma vez por semana.</t>
    </r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</si>
  <si>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A população referenciada a 1/1/2023 pelo Eurostat é equivalente à do INE-PT em 31/12/2022, utilizando-se para todas as unidades geográficas, o critério da autoridade estatístca portuguesa.</t>
    </r>
  </si>
  <si>
    <t>Esperança de vida à nascença (anos)</t>
  </si>
  <si>
    <t>SREA</t>
  </si>
  <si>
    <r>
      <t>Notas:</t>
    </r>
    <r>
      <rPr>
        <sz val="7"/>
        <rFont val="Arial"/>
        <family val="2"/>
      </rPr>
      <t xml:space="preserve"> (1) Corresponde à média do 1.º, 2.º e 3.º trimestres de 2023.</t>
    </r>
  </si>
  <si>
    <r>
      <t>19</t>
    </r>
    <r>
      <rPr>
        <vertAlign val="superscript"/>
        <sz val="8"/>
        <rFont val="Arial"/>
        <family val="2"/>
      </rPr>
      <t>(4)</t>
    </r>
  </si>
  <si>
    <r>
      <t xml:space="preserve">Intensidade laboral </t>
    </r>
    <r>
      <rPr>
        <b/>
        <i/>
        <sz val="8"/>
        <color theme="0"/>
        <rFont val="Arial"/>
        <family val="2"/>
      </rPr>
      <t>per capita</t>
    </r>
    <r>
      <rPr>
        <b/>
        <sz val="8"/>
        <color theme="0"/>
        <rFont val="Arial"/>
        <family val="2"/>
      </rPr>
      <t xml:space="preserve"> muito reduzida</t>
    </r>
  </si>
  <si>
    <t>Vítimas mortais em acidentes de viação</t>
  </si>
  <si>
    <t>Feridos em acidentes de viação</t>
  </si>
  <si>
    <t xml:space="preserve"> Rendimento médio por quarto disponível (RevPAR) na hotelaria</t>
  </si>
  <si>
    <t>INE (ES)</t>
  </si>
  <si>
    <t>Quadro 16 - Índice de Progresso Social Regional da UE - 2.0, Edição de 2024</t>
  </si>
  <si>
    <t>Quadro 15 - Índice de Competitividade Regional da UE 2.0 - 2022</t>
  </si>
  <si>
    <t>Serviço Regional de Estatística dos Açores</t>
  </si>
  <si>
    <t xml:space="preserve">UE </t>
  </si>
  <si>
    <t xml:space="preserve">Meteo </t>
  </si>
  <si>
    <t>Instituto Português do Mar e Atmosfera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</si>
  <si>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Os dados da taxa de risco de pobreza e da Intensidade laboral per capita muito reduzida são referenciados ao ano de 2022 para o Eurostat e a 2021 para o INE-PT, seguindo-se o critério da autoridade estatístca portuguesa.</t>
    </r>
  </si>
  <si>
    <t>Taxa de variação do Índice Harmonizado de Preços no Consumidor (IHPC)</t>
  </si>
  <si>
    <t>Taxa de variação do Índice Harmonizado de Preços  (IPC)</t>
  </si>
  <si>
    <t>Google</t>
  </si>
  <si>
    <r>
      <t>1 768 -1 794</t>
    </r>
    <r>
      <rPr>
        <vertAlign val="superscript"/>
        <sz val="8"/>
        <rFont val="Arial"/>
        <family val="2"/>
      </rPr>
      <t>(3)</t>
    </r>
  </si>
  <si>
    <t>(3) - As Canárias têm duas capitais: Las Palmas na ilha de Gran Canária e Santa Cruz de Tenerife na ilha de Tenerife.</t>
  </si>
  <si>
    <t>(4) - O valor é o de Ponta Delgada (Observatório Afonso Chaves).</t>
  </si>
  <si>
    <t>(1) - O Eurostat inclui os dados de São Martinho na Região NUTS II da Guadalupe. Apenas são apresentados dados individuais de São Martinho no Quadro 1 - Território.</t>
  </si>
  <si>
    <t>Distância entre a capital da RUP e a capital do respetivo país</t>
  </si>
  <si>
    <t>19,6§</t>
  </si>
  <si>
    <t>18,5§</t>
  </si>
  <si>
    <t>Taxa de privação material e social severa</t>
  </si>
  <si>
    <t>37,3§</t>
  </si>
  <si>
    <t>17,4§</t>
  </si>
  <si>
    <r>
      <t>1 445 -1 689</t>
    </r>
    <r>
      <rPr>
        <vertAlign val="superscript"/>
        <sz val="8"/>
        <rFont val="Arial"/>
        <family val="2"/>
      </rPr>
      <t>(2)</t>
    </r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</si>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</sst>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%"/>
    <numFmt numFmtId="165" formatCode="#\ ###"/>
    <numFmt numFmtId="166" formatCode="#\ ###\ ###"/>
    <numFmt numFmtId="167" formatCode="0.0"/>
    <numFmt numFmtId="168" formatCode="#\ ##0.0"/>
    <numFmt numFmtId="169" formatCode="##\ ##0.00"/>
    <numFmt numFmtId="170" formatCode="#\ ###\ ###\ ###"/>
    <numFmt numFmtId="171" formatCode="###\ ###"/>
  </numFmts>
  <fonts count="4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7"/>
      <color theme="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u/>
      <sz val="9"/>
      <color theme="10"/>
      <name val="Arial"/>
      <family val="2"/>
    </font>
    <font>
      <b/>
      <vertAlign val="superscript"/>
      <sz val="8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vertAlign val="superscript"/>
      <sz val="8"/>
      <name val="Arial"/>
      <family val="2"/>
    </font>
    <font>
      <u/>
      <sz val="7"/>
      <color theme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name val="Arial"/>
      <family val="2"/>
    </font>
    <font>
      <b/>
      <sz val="11"/>
      <color rgb="FF000000"/>
      <name val="Calibri"/>
      <family val="2"/>
      <scheme val="minor"/>
    </font>
    <font>
      <b/>
      <sz val="8"/>
      <color rgb="FFFF0000"/>
      <name val="Arial"/>
      <family val="2"/>
    </font>
    <font>
      <vertAlign val="superscript"/>
      <sz val="7"/>
      <color theme="1"/>
      <name val="Arial"/>
      <family val="2"/>
    </font>
    <font>
      <b/>
      <i/>
      <sz val="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16365C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7" fillId="0" borderId="0"/>
    <xf numFmtId="0" fontId="11" fillId="0" borderId="0"/>
    <xf numFmtId="9" fontId="12" fillId="0" borderId="0" applyFont="0" applyFill="0" applyBorder="0" applyAlignment="0" applyProtection="0"/>
    <xf numFmtId="0" fontId="12" fillId="0" borderId="0"/>
    <xf numFmtId="0" fontId="20" fillId="0" borderId="0" applyNumberFormat="0" applyFill="0" applyBorder="0" applyAlignment="0" applyProtection="0"/>
  </cellStyleXfs>
  <cellXfs count="167">
    <xf numFmtId="0" fontId="0" fillId="0" borderId="0" xfId="0"/>
    <xf numFmtId="0" fontId="5" fillId="0" borderId="0" xfId="1" applyFont="1"/>
    <xf numFmtId="0" fontId="6" fillId="2" borderId="2" xfId="1" applyFont="1" applyFill="1" applyBorder="1" applyAlignment="1">
      <alignment horizontal="center" vertical="center"/>
    </xf>
    <xf numFmtId="0" fontId="8" fillId="0" borderId="0" xfId="1" applyFont="1"/>
    <xf numFmtId="0" fontId="8" fillId="2" borderId="0" xfId="1" applyFont="1" applyFill="1"/>
    <xf numFmtId="0" fontId="2" fillId="0" borderId="0" xfId="0" applyFont="1" applyAlignment="1">
      <alignment horizontal="left"/>
    </xf>
    <xf numFmtId="0" fontId="8" fillId="0" borderId="0" xfId="1" applyFont="1" applyAlignment="1">
      <alignment horizontal="center" vertical="center" wrapText="1" shrinkToFit="1"/>
    </xf>
    <xf numFmtId="0" fontId="6" fillId="2" borderId="0" xfId="1" applyFont="1" applyFill="1" applyAlignment="1">
      <alignment horizontal="center" vertical="center"/>
    </xf>
    <xf numFmtId="1" fontId="8" fillId="0" borderId="0" xfId="1" applyNumberFormat="1" applyFont="1"/>
    <xf numFmtId="0" fontId="1" fillId="0" borderId="0" xfId="0" applyFont="1"/>
    <xf numFmtId="1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10" fillId="0" borderId="0" xfId="0" applyFont="1"/>
    <xf numFmtId="0" fontId="0" fillId="0" borderId="8" xfId="0" applyBorder="1"/>
    <xf numFmtId="0" fontId="9" fillId="0" borderId="1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left" indent="1"/>
    </xf>
    <xf numFmtId="0" fontId="15" fillId="0" borderId="0" xfId="0" applyFont="1" applyAlignment="1">
      <alignment horizontal="left"/>
    </xf>
    <xf numFmtId="0" fontId="14" fillId="0" borderId="0" xfId="0" applyFont="1"/>
    <xf numFmtId="164" fontId="5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right"/>
    </xf>
    <xf numFmtId="1" fontId="8" fillId="0" borderId="0" xfId="1" applyNumberFormat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8" fillId="0" borderId="0" xfId="1" applyFont="1" applyAlignment="1">
      <alignment horizontal="right"/>
    </xf>
    <xf numFmtId="0" fontId="7" fillId="0" borderId="0" xfId="5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/>
    <xf numFmtId="0" fontId="7" fillId="0" borderId="0" xfId="5" quotePrefix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6" fillId="0" borderId="0" xfId="0" applyFont="1"/>
    <xf numFmtId="164" fontId="8" fillId="0" borderId="0" xfId="1" applyNumberFormat="1" applyFont="1"/>
    <xf numFmtId="166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1" fontId="5" fillId="0" borderId="0" xfId="1" applyNumberFormat="1" applyFont="1" applyAlignment="1">
      <alignment horizontal="right"/>
    </xf>
    <xf numFmtId="9" fontId="8" fillId="0" borderId="0" xfId="4" applyFont="1" applyAlignment="1">
      <alignment horizontal="right"/>
    </xf>
    <xf numFmtId="164" fontId="8" fillId="0" borderId="0" xfId="1" applyNumberFormat="1" applyFont="1" applyAlignment="1">
      <alignment horizontal="right"/>
    </xf>
    <xf numFmtId="164" fontId="8" fillId="0" borderId="0" xfId="4" applyNumberFormat="1" applyFont="1" applyAlignment="1">
      <alignment horizontal="right"/>
    </xf>
    <xf numFmtId="1" fontId="8" fillId="0" borderId="0" xfId="4" applyNumberFormat="1" applyFont="1" applyAlignment="1">
      <alignment horizontal="right"/>
    </xf>
    <xf numFmtId="167" fontId="5" fillId="0" borderId="0" xfId="1" applyNumberFormat="1" applyFont="1" applyAlignment="1">
      <alignment horizontal="right"/>
    </xf>
    <xf numFmtId="167" fontId="8" fillId="0" borderId="0" xfId="1" applyNumberFormat="1" applyFont="1" applyAlignment="1">
      <alignment horizontal="right"/>
    </xf>
    <xf numFmtId="0" fontId="0" fillId="0" borderId="0" xfId="0" applyAlignment="1">
      <alignment vertical="center"/>
    </xf>
    <xf numFmtId="0" fontId="8" fillId="0" borderId="0" xfId="1" applyFont="1" applyAlignment="1">
      <alignment horizontal="left" vertical="center"/>
    </xf>
    <xf numFmtId="1" fontId="8" fillId="4" borderId="0" xfId="1" applyNumberFormat="1" applyFont="1" applyFill="1" applyAlignment="1">
      <alignment horizontal="right"/>
    </xf>
    <xf numFmtId="164" fontId="18" fillId="0" borderId="0" xfId="0" applyNumberFormat="1" applyFont="1" applyAlignment="1">
      <alignment horizontal="right"/>
    </xf>
    <xf numFmtId="0" fontId="6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 shrinkToFit="1"/>
    </xf>
    <xf numFmtId="0" fontId="6" fillId="2" borderId="12" xfId="1" applyFont="1" applyFill="1" applyBorder="1" applyAlignment="1">
      <alignment horizontal="center" vertical="center"/>
    </xf>
    <xf numFmtId="0" fontId="25" fillId="0" borderId="0" xfId="6" applyFont="1" applyAlignment="1" applyProtection="1"/>
    <xf numFmtId="0" fontId="4" fillId="2" borderId="1" xfId="1" applyFont="1" applyFill="1" applyBorder="1" applyAlignment="1">
      <alignment horizontal="center" vertical="center" wrapText="1" shrinkToFit="1"/>
    </xf>
    <xf numFmtId="0" fontId="4" fillId="0" borderId="0" xfId="1" applyFont="1" applyAlignment="1">
      <alignment horizontal="center" vertical="center" wrapText="1" shrinkToFit="1"/>
    </xf>
    <xf numFmtId="0" fontId="9" fillId="0" borderId="11" xfId="1" applyFont="1" applyBorder="1" applyAlignment="1">
      <alignment horizontal="center" vertical="center" wrapText="1" shrinkToFit="1"/>
    </xf>
    <xf numFmtId="0" fontId="4" fillId="2" borderId="10" xfId="1" applyFont="1" applyFill="1" applyBorder="1" applyAlignment="1">
      <alignment horizontal="center" vertical="center" wrapText="1" shrinkToFit="1"/>
    </xf>
    <xf numFmtId="0" fontId="13" fillId="0" borderId="0" xfId="1" applyFont="1" applyAlignment="1">
      <alignment horizontal="center" vertical="center" wrapText="1" shrinkToFit="1"/>
    </xf>
    <xf numFmtId="0" fontId="23" fillId="0" borderId="0" xfId="0" applyFont="1"/>
    <xf numFmtId="0" fontId="27" fillId="0" borderId="0" xfId="0" applyFont="1"/>
    <xf numFmtId="0" fontId="0" fillId="0" borderId="0" xfId="0" applyAlignment="1">
      <alignment horizontal="center"/>
    </xf>
    <xf numFmtId="0" fontId="28" fillId="0" borderId="0" xfId="0" applyFont="1"/>
    <xf numFmtId="167" fontId="5" fillId="0" borderId="0" xfId="1" applyNumberFormat="1" applyFont="1"/>
    <xf numFmtId="0" fontId="23" fillId="0" borderId="0" xfId="0" applyFont="1" applyAlignment="1">
      <alignment horizontal="justify" vertical="center" wrapText="1"/>
    </xf>
    <xf numFmtId="0" fontId="9" fillId="2" borderId="1" xfId="1" applyFont="1" applyFill="1" applyBorder="1" applyAlignment="1">
      <alignment horizontal="center" vertical="center" wrapText="1" shrinkToFit="1"/>
    </xf>
    <xf numFmtId="167" fontId="19" fillId="0" borderId="0" xfId="4" applyNumberFormat="1" applyFont="1"/>
    <xf numFmtId="167" fontId="18" fillId="0" borderId="0" xfId="4" applyNumberFormat="1" applyFont="1"/>
    <xf numFmtId="167" fontId="18" fillId="0" borderId="0" xfId="4" applyNumberFormat="1" applyFont="1" applyAlignment="1">
      <alignment horizontal="right"/>
    </xf>
    <xf numFmtId="0" fontId="0" fillId="0" borderId="0" xfId="0" applyAlignment="1">
      <alignment horizontal="right"/>
    </xf>
    <xf numFmtId="0" fontId="20" fillId="0" borderId="0" xfId="6" applyAlignment="1">
      <alignment vertical="center"/>
    </xf>
    <xf numFmtId="0" fontId="21" fillId="0" borderId="0" xfId="1" applyFont="1" applyAlignment="1">
      <alignment horizontal="left"/>
    </xf>
    <xf numFmtId="0" fontId="16" fillId="0" borderId="0" xfId="0" applyFont="1" applyAlignment="1">
      <alignment horizontal="center"/>
    </xf>
    <xf numFmtId="167" fontId="19" fillId="0" borderId="0" xfId="4" applyNumberFormat="1" applyFont="1" applyFill="1"/>
    <xf numFmtId="167" fontId="18" fillId="0" borderId="0" xfId="4" applyNumberFormat="1" applyFont="1" applyFill="1"/>
    <xf numFmtId="167" fontId="18" fillId="0" borderId="0" xfId="4" applyNumberFormat="1" applyFont="1" applyFill="1" applyAlignment="1">
      <alignment horizontal="right"/>
    </xf>
    <xf numFmtId="167" fontId="5" fillId="0" borderId="0" xfId="4" applyNumberFormat="1" applyFont="1" applyFill="1"/>
    <xf numFmtId="167" fontId="8" fillId="0" borderId="0" xfId="4" applyNumberFormat="1" applyFont="1" applyFill="1"/>
    <xf numFmtId="1" fontId="19" fillId="0" borderId="0" xfId="4" applyNumberFormat="1" applyFont="1" applyFill="1"/>
    <xf numFmtId="1" fontId="5" fillId="0" borderId="0" xfId="4" applyNumberFormat="1" applyFont="1" applyFill="1" applyAlignment="1">
      <alignment horizontal="right"/>
    </xf>
    <xf numFmtId="164" fontId="5" fillId="0" borderId="0" xfId="4" applyNumberFormat="1" applyFont="1" applyFill="1" applyAlignment="1">
      <alignment horizontal="right"/>
    </xf>
    <xf numFmtId="1" fontId="18" fillId="0" borderId="0" xfId="4" applyNumberFormat="1" applyFont="1" applyFill="1"/>
    <xf numFmtId="1" fontId="8" fillId="0" borderId="0" xfId="4" applyNumberFormat="1" applyFont="1" applyFill="1" applyAlignment="1">
      <alignment horizontal="right"/>
    </xf>
    <xf numFmtId="164" fontId="8" fillId="0" borderId="0" xfId="4" applyNumberFormat="1" applyFont="1" applyFill="1" applyAlignment="1">
      <alignment horizontal="right"/>
    </xf>
    <xf numFmtId="168" fontId="5" fillId="0" borderId="0" xfId="1" applyNumberFormat="1" applyFont="1" applyAlignment="1">
      <alignment horizontal="right"/>
    </xf>
    <xf numFmtId="168" fontId="8" fillId="0" borderId="0" xfId="1" applyNumberFormat="1" applyFont="1" applyAlignment="1">
      <alignment horizontal="right"/>
    </xf>
    <xf numFmtId="170" fontId="5" fillId="0" borderId="0" xfId="1" applyNumberFormat="1" applyFont="1" applyAlignment="1">
      <alignment horizontal="right"/>
    </xf>
    <xf numFmtId="169" fontId="5" fillId="0" borderId="0" xfId="1" applyNumberFormat="1" applyFont="1" applyAlignment="1">
      <alignment horizontal="right"/>
    </xf>
    <xf numFmtId="169" fontId="8" fillId="0" borderId="0" xfId="1" applyNumberFormat="1" applyFont="1" applyAlignment="1">
      <alignment horizontal="right"/>
    </xf>
    <xf numFmtId="0" fontId="32" fillId="0" borderId="0" xfId="0" applyFont="1"/>
    <xf numFmtId="0" fontId="33" fillId="0" borderId="0" xfId="6" applyFont="1"/>
    <xf numFmtId="0" fontId="34" fillId="0" borderId="0" xfId="0" applyFont="1" applyAlignment="1">
      <alignment vertical="center"/>
    </xf>
    <xf numFmtId="0" fontId="35" fillId="0" borderId="0" xfId="6" applyFont="1" applyAlignment="1" applyProtection="1"/>
    <xf numFmtId="166" fontId="8" fillId="0" borderId="0" xfId="1" quotePrefix="1" applyNumberFormat="1" applyFont="1" applyAlignment="1">
      <alignment horizontal="right"/>
    </xf>
    <xf numFmtId="0" fontId="23" fillId="0" borderId="0" xfId="1" applyFont="1" applyAlignment="1">
      <alignment horizontal="left"/>
    </xf>
    <xf numFmtId="0" fontId="30" fillId="0" borderId="0" xfId="6" applyFont="1" applyFill="1" applyAlignment="1">
      <alignment vertical="center"/>
    </xf>
    <xf numFmtId="167" fontId="5" fillId="0" borderId="0" xfId="4" applyNumberFormat="1" applyFont="1" applyFill="1" applyAlignment="1">
      <alignment horizontal="right"/>
    </xf>
    <xf numFmtId="0" fontId="30" fillId="0" borderId="0" xfId="6" applyFont="1"/>
    <xf numFmtId="167" fontId="5" fillId="0" borderId="0" xfId="0" applyNumberFormat="1" applyFont="1" applyAlignment="1">
      <alignment vertical="center"/>
    </xf>
    <xf numFmtId="167" fontId="19" fillId="0" borderId="0" xfId="4" applyNumberFormat="1" applyFont="1" applyFill="1" applyAlignment="1">
      <alignment horizontal="right"/>
    </xf>
    <xf numFmtId="2" fontId="5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right"/>
    </xf>
    <xf numFmtId="0" fontId="4" fillId="2" borderId="14" xfId="1" applyFont="1" applyFill="1" applyBorder="1" applyAlignment="1">
      <alignment horizontal="center" vertical="center" wrapText="1" shrinkToFit="1"/>
    </xf>
    <xf numFmtId="0" fontId="8" fillId="0" borderId="0" xfId="1" quotePrefix="1" applyFont="1" applyAlignment="1">
      <alignment horizontal="right"/>
    </xf>
    <xf numFmtId="0" fontId="37" fillId="5" borderId="16" xfId="1" applyFont="1" applyFill="1" applyBorder="1" applyAlignment="1">
      <alignment horizontal="center" vertical="center" wrapText="1"/>
    </xf>
    <xf numFmtId="0" fontId="37" fillId="7" borderId="17" xfId="1" applyFont="1" applyFill="1" applyBorder="1" applyAlignment="1">
      <alignment horizontal="center" vertical="center" wrapText="1"/>
    </xf>
    <xf numFmtId="0" fontId="37" fillId="5" borderId="15" xfId="1" applyFont="1" applyFill="1" applyBorder="1" applyAlignment="1">
      <alignment horizontal="center" vertical="center" wrapText="1"/>
    </xf>
    <xf numFmtId="0" fontId="37" fillId="5" borderId="17" xfId="1" applyFont="1" applyFill="1" applyBorder="1" applyAlignment="1">
      <alignment horizontal="center" vertical="center" wrapText="1"/>
    </xf>
    <xf numFmtId="0" fontId="37" fillId="6" borderId="15" xfId="1" applyFont="1" applyFill="1" applyBorder="1" applyAlignment="1">
      <alignment horizontal="center" vertical="center" wrapText="1"/>
    </xf>
    <xf numFmtId="0" fontId="37" fillId="6" borderId="16" xfId="1" applyFont="1" applyFill="1" applyBorder="1" applyAlignment="1">
      <alignment horizontal="center" vertical="center" wrapText="1"/>
    </xf>
    <xf numFmtId="0" fontId="37" fillId="6" borderId="17" xfId="1" applyFont="1" applyFill="1" applyBorder="1" applyAlignment="1">
      <alignment horizontal="center" vertical="center" wrapText="1"/>
    </xf>
    <xf numFmtId="0" fontId="37" fillId="7" borderId="15" xfId="1" applyFont="1" applyFill="1" applyBorder="1" applyAlignment="1">
      <alignment horizontal="center" vertical="center" wrapText="1"/>
    </xf>
    <xf numFmtId="0" fontId="37" fillId="7" borderId="16" xfId="1" applyFont="1" applyFill="1" applyBorder="1" applyAlignment="1">
      <alignment horizontal="center" vertical="center" wrapText="1"/>
    </xf>
    <xf numFmtId="0" fontId="38" fillId="2" borderId="1" xfId="1" applyFont="1" applyFill="1" applyBorder="1" applyAlignment="1">
      <alignment horizontal="center" vertical="center" wrapText="1" shrinkToFit="1"/>
    </xf>
    <xf numFmtId="0" fontId="37" fillId="8" borderId="17" xfId="1" applyFont="1" applyFill="1" applyBorder="1" applyAlignment="1">
      <alignment horizontal="center" vertical="center" wrapText="1"/>
    </xf>
    <xf numFmtId="0" fontId="37" fillId="6" borderId="18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167" fontId="8" fillId="0" borderId="0" xfId="0" applyNumberFormat="1" applyFont="1" applyAlignment="1">
      <alignment horizontal="right" vertical="center" shrinkToFit="1"/>
    </xf>
    <xf numFmtId="1" fontId="0" fillId="0" borderId="0" xfId="0" applyNumberFormat="1"/>
    <xf numFmtId="0" fontId="24" fillId="0" borderId="0" xfId="1" applyFont="1" applyAlignment="1">
      <alignment horizontal="left"/>
    </xf>
    <xf numFmtId="167" fontId="8" fillId="0" borderId="0" xfId="0" applyNumberFormat="1" applyFont="1" applyAlignment="1">
      <alignment horizontal="right"/>
    </xf>
    <xf numFmtId="171" fontId="5" fillId="0" borderId="0" xfId="1" applyNumberFormat="1" applyFont="1" applyAlignment="1">
      <alignment horizontal="right"/>
    </xf>
    <xf numFmtId="171" fontId="8" fillId="0" borderId="0" xfId="1" applyNumberFormat="1" applyFont="1" applyAlignment="1">
      <alignment horizontal="right"/>
    </xf>
    <xf numFmtId="0" fontId="23" fillId="0" borderId="0" xfId="0" applyFont="1" applyAlignment="1">
      <alignment vertical="center" wrapText="1"/>
    </xf>
    <xf numFmtId="0" fontId="4" fillId="9" borderId="12" xfId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35" fillId="0" borderId="0" xfId="6" applyFont="1"/>
    <xf numFmtId="0" fontId="17" fillId="3" borderId="0" xfId="0" applyFont="1" applyFill="1" applyAlignment="1">
      <alignment horizontal="left"/>
    </xf>
    <xf numFmtId="0" fontId="16" fillId="0" borderId="0" xfId="0" applyFont="1" applyAlignment="1">
      <alignment horizontal="center"/>
    </xf>
    <xf numFmtId="0" fontId="4" fillId="2" borderId="4" xfId="1" applyFont="1" applyFill="1" applyBorder="1" applyAlignment="1">
      <alignment horizontal="center" vertical="center" wrapText="1" shrinkToFit="1"/>
    </xf>
    <xf numFmtId="0" fontId="4" fillId="2" borderId="9" xfId="1" applyFont="1" applyFill="1" applyBorder="1" applyAlignment="1">
      <alignment horizontal="center" vertical="center" wrapText="1" shrinkToFit="1"/>
    </xf>
    <xf numFmtId="0" fontId="4" fillId="2" borderId="5" xfId="1" applyFont="1" applyFill="1" applyBorder="1" applyAlignment="1">
      <alignment horizontal="center" vertical="center" wrapText="1" shrinkToFit="1"/>
    </xf>
    <xf numFmtId="0" fontId="24" fillId="0" borderId="0" xfId="1" applyFont="1" applyAlignment="1">
      <alignment horizontal="left"/>
    </xf>
    <xf numFmtId="0" fontId="21" fillId="0" borderId="0" xfId="1" applyFont="1" applyAlignment="1">
      <alignment horizontal="left"/>
    </xf>
    <xf numFmtId="0" fontId="22" fillId="0" borderId="0" xfId="1" applyFont="1" applyAlignment="1">
      <alignment horizontal="left"/>
    </xf>
    <xf numFmtId="0" fontId="4" fillId="2" borderId="3" xfId="1" applyFont="1" applyFill="1" applyBorder="1" applyAlignment="1">
      <alignment horizontal="center" vertical="center" wrapText="1" shrinkToFit="1"/>
    </xf>
    <xf numFmtId="0" fontId="4" fillId="2" borderId="0" xfId="1" applyFont="1" applyFill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6" xfId="1" applyFont="1" applyFill="1" applyBorder="1" applyAlignment="1">
      <alignment horizontal="center" vertical="center" wrapText="1" shrinkToFit="1"/>
    </xf>
    <xf numFmtId="0" fontId="4" fillId="2" borderId="8" xfId="1" applyFont="1" applyFill="1" applyBorder="1" applyAlignment="1">
      <alignment horizontal="center" vertical="center" wrapText="1" shrinkToFit="1"/>
    </xf>
    <xf numFmtId="0" fontId="4" fillId="2" borderId="7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12" xfId="1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 shrinkToFi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7" xfId="1" applyFont="1" applyBorder="1" applyAlignment="1">
      <alignment horizontal="center" vertical="center" wrapText="1" shrinkToFit="1"/>
    </xf>
    <xf numFmtId="0" fontId="24" fillId="0" borderId="0" xfId="1" applyFont="1" applyAlignment="1">
      <alignment horizontal="justify" wrapText="1"/>
    </xf>
    <xf numFmtId="0" fontId="4" fillId="2" borderId="10" xfId="1" applyFont="1" applyFill="1" applyBorder="1" applyAlignment="1">
      <alignment horizontal="center" vertical="center" wrapText="1" shrinkToFit="1"/>
    </xf>
    <xf numFmtId="0" fontId="4" fillId="2" borderId="11" xfId="1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justify" vertical="center" wrapText="1"/>
    </xf>
    <xf numFmtId="0" fontId="22" fillId="0" borderId="0" xfId="0" applyFont="1" applyAlignment="1">
      <alignment horizontal="justify" vertical="center" wrapText="1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justify" vertical="justify"/>
    </xf>
    <xf numFmtId="0" fontId="23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4" fillId="2" borderId="13" xfId="1" applyFont="1" applyFill="1" applyBorder="1" applyAlignment="1">
      <alignment horizontal="center" vertical="center" wrapText="1" shrinkToFit="1"/>
    </xf>
    <xf numFmtId="0" fontId="31" fillId="0" borderId="0" xfId="0" applyFont="1" applyAlignment="1">
      <alignment horizontal="center"/>
    </xf>
    <xf numFmtId="0" fontId="24" fillId="0" borderId="0" xfId="1" applyFont="1" applyAlignment="1">
      <alignment horizontal="justify" vertical="top" wrapText="1"/>
    </xf>
    <xf numFmtId="0" fontId="4" fillId="9" borderId="12" xfId="1" applyFont="1" applyFill="1" applyBorder="1" applyAlignment="1">
      <alignment horizontal="center" vertical="center" wrapText="1"/>
    </xf>
    <xf numFmtId="0" fontId="4" fillId="9" borderId="14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</cellXfs>
  <cellStyles count="7">
    <cellStyle name="Hiperligação" xfId="6" builtinId="8"/>
    <cellStyle name="Normal" xfId="0" builtinId="0"/>
    <cellStyle name="Normal 138" xfId="1" xr:uid="{00000000-0005-0000-0000-000001000000}"/>
    <cellStyle name="Normal 2" xfId="3" xr:uid="{00000000-0005-0000-0000-000002000000}"/>
    <cellStyle name="Normal 4 2" xfId="5" xr:uid="{EA1B9684-8C5D-4792-8A9C-CC1B3AB7648B}"/>
    <cellStyle name="Normal 4 2 3" xfId="2" xr:uid="{00000000-0005-0000-0000-000003000000}"/>
    <cellStyle name="Percentagem" xfId="4" builtinId="5"/>
  </cellStyles>
  <dxfs count="0"/>
  <tableStyles count="0" defaultTableStyle="TableStyleMedium2" defaultPivotStyle="PivotStyleLight16"/>
  <colors>
    <mruColors>
      <color rgb="FF16365C"/>
      <color rgb="FF1C45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B480-E7BB-4978-B4BD-A8F7D890DA98}">
  <sheetPr codeName="Folha1">
    <pageSetUpPr fitToPage="1"/>
  </sheetPr>
  <dimension ref="B1:B20"/>
  <sheetViews>
    <sheetView showGridLines="0" tabSelected="1" zoomScaleNormal="100" workbookViewId="0">
      <selection activeCell="B1" sqref="B1"/>
    </sheetView>
  </sheetViews>
  <sheetFormatPr defaultColWidth="9.140625" defaultRowHeight="14.25" x14ac:dyDescent="0.2"/>
  <cols>
    <col min="1" max="1" width="2.28515625" style="86" customWidth="1"/>
    <col min="2" max="2" width="67.85546875" style="86" customWidth="1"/>
    <col min="3" max="16384" width="9.140625" style="86"/>
  </cols>
  <sheetData>
    <row r="1" spans="2:2" ht="24.75" customHeight="1" x14ac:dyDescent="0.2">
      <c r="B1" s="88" t="s">
        <v>0</v>
      </c>
    </row>
    <row r="2" spans="2:2" x14ac:dyDescent="0.2">
      <c r="B2" s="89"/>
    </row>
    <row r="3" spans="2:2" s="87" customFormat="1" x14ac:dyDescent="0.2">
      <c r="B3" s="124" t="s">
        <v>1</v>
      </c>
    </row>
    <row r="4" spans="2:2" s="87" customFormat="1" x14ac:dyDescent="0.2">
      <c r="B4" s="124" t="s">
        <v>2</v>
      </c>
    </row>
    <row r="5" spans="2:2" s="87" customFormat="1" x14ac:dyDescent="0.2">
      <c r="B5" s="124" t="s">
        <v>3</v>
      </c>
    </row>
    <row r="6" spans="2:2" s="87" customFormat="1" x14ac:dyDescent="0.2">
      <c r="B6" s="124" t="s">
        <v>4</v>
      </c>
    </row>
    <row r="7" spans="2:2" s="87" customFormat="1" x14ac:dyDescent="0.2">
      <c r="B7" s="124" t="s">
        <v>5</v>
      </c>
    </row>
    <row r="8" spans="2:2" s="87" customFormat="1" x14ac:dyDescent="0.2">
      <c r="B8" s="124" t="s">
        <v>6</v>
      </c>
    </row>
    <row r="9" spans="2:2" s="87" customFormat="1" x14ac:dyDescent="0.2">
      <c r="B9" s="124" t="s">
        <v>7</v>
      </c>
    </row>
    <row r="10" spans="2:2" s="87" customFormat="1" x14ac:dyDescent="0.2">
      <c r="B10" s="124" t="s">
        <v>8</v>
      </c>
    </row>
    <row r="11" spans="2:2" s="87" customFormat="1" x14ac:dyDescent="0.2">
      <c r="B11" s="124" t="s">
        <v>9</v>
      </c>
    </row>
    <row r="12" spans="2:2" s="87" customFormat="1" x14ac:dyDescent="0.2">
      <c r="B12" s="124" t="s">
        <v>10</v>
      </c>
    </row>
    <row r="13" spans="2:2" s="87" customFormat="1" x14ac:dyDescent="0.2">
      <c r="B13" s="124" t="s">
        <v>11</v>
      </c>
    </row>
    <row r="14" spans="2:2" s="87" customFormat="1" x14ac:dyDescent="0.2">
      <c r="B14" s="124" t="s">
        <v>12</v>
      </c>
    </row>
    <row r="15" spans="2:2" s="87" customFormat="1" x14ac:dyDescent="0.2">
      <c r="B15" s="124" t="s">
        <v>13</v>
      </c>
    </row>
    <row r="16" spans="2:2" s="87" customFormat="1" x14ac:dyDescent="0.2">
      <c r="B16" s="124" t="s">
        <v>14</v>
      </c>
    </row>
    <row r="17" spans="2:2" s="87" customFormat="1" x14ac:dyDescent="0.2">
      <c r="B17" s="124" t="s">
        <v>180</v>
      </c>
    </row>
    <row r="18" spans="2:2" s="87" customFormat="1" x14ac:dyDescent="0.2">
      <c r="B18" s="124" t="s">
        <v>181</v>
      </c>
    </row>
    <row r="19" spans="2:2" s="87" customFormat="1" x14ac:dyDescent="0.2">
      <c r="B19" s="124" t="s">
        <v>182</v>
      </c>
    </row>
    <row r="20" spans="2:2" x14ac:dyDescent="0.2">
      <c r="B20" s="87"/>
    </row>
  </sheetData>
  <hyperlinks>
    <hyperlink ref="B4" location="'Q1 - Território'!A1" display="Q1 - Território" xr:uid="{05A4730B-013A-4510-AC98-1916994F8C15}"/>
    <hyperlink ref="B5" location="'Q2 - População'!A1" display="Q2 - População" xr:uid="{468182EA-729A-42AE-B23D-781072A74112}"/>
    <hyperlink ref="B6" location="'Q3 - Educação'!A1" display="Q3 - Educação" xr:uid="{5B267F57-E689-4C8F-BB74-7563B206D386}"/>
    <hyperlink ref="B7" location="'Q4 - Saúde'!A1" display="Q4 - Saúde" xr:uid="{AFC37414-316E-45A9-939E-B69F259C466F}"/>
    <hyperlink ref="B8" location="'Q5 - Mercado de Trabalho'!A1" display="Q5 - Mercado de Trabalho" xr:uid="{6AD6D18F-62FF-4D33-A014-78619197D89A}"/>
    <hyperlink ref="B9" location="'Q6 - Rendimento'!A1" display="Q6 - Rendimento" xr:uid="{36726576-318E-446F-8F80-7E3E682D655E}"/>
    <hyperlink ref="B10" location="'Q7- Contas Económicas'!A1" display="Q7 - Contas Económicas" xr:uid="{59D12969-6D0D-4C06-9DBC-877C6FA59AD2}"/>
    <hyperlink ref="B12" location="'Q9 - Agricultura'!A1" display="Q9 - Agricultura" xr:uid="{CA1F973B-E32F-4DF0-AEA6-4706FFE345AF}"/>
    <hyperlink ref="B13" location="'Q10 - Transportes'!A1" display="Q10 - Transportes" xr:uid="{7A628CEB-EB99-40F2-A8A9-385AD7B9B587}"/>
    <hyperlink ref="B14" location="'Q11 - Turismo'!A1" display="Q11 - Turismo" xr:uid="{7DA1C538-1536-46F7-840A-1E67480531F4}"/>
    <hyperlink ref="B15" location="'Q12 - Ciência e Tecnologia'!A1" display="Q12 - Ciência e Tecnologia" xr:uid="{138C8A80-4B3F-470B-9109-D16FD0A4966A}"/>
    <hyperlink ref="B16" location="'Q13 - Sociedade de Informação'!A1" display="Q13 - Sociedade de Informação" xr:uid="{8081D9FC-A8C0-493B-B13C-C7A3C6CCEDAB}"/>
    <hyperlink ref="B3" location="S.C_Sig!A1" display="Sinais convencionais" xr:uid="{669AC8CA-B2C3-486F-8CCA-E304A0442DB8}"/>
    <hyperlink ref="B18" location="'Q15 - ICR'!A1" display="Q14 - Índice de Competitividade Regional da UE" xr:uid="{7A0DAB58-C459-4350-AD23-1B4E2AC91EC6}"/>
    <hyperlink ref="B19" location="'Q16 - SPI'!A1" display="Q15 - Índice de Progresso Social da UE" xr:uid="{AABAD0DD-545C-4F7A-B556-14363243215B}"/>
    <hyperlink ref="B11" location="'Q8 - Preços'!A1" display="Q8 - Preços" xr:uid="{4631A582-9C0A-4851-9931-6AE2218A81A1}"/>
    <hyperlink ref="B17" location="'Q14 - Criminalidade'!A1" display="Q14 - Criminalidade" xr:uid="{0949700D-6159-4292-B9DD-DAA73F98F721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B724-02D3-435C-B3BC-7BC6A0FAF657}">
  <sheetPr>
    <pageSetUpPr fitToPage="1"/>
  </sheetPr>
  <dimension ref="A1:J24"/>
  <sheetViews>
    <sheetView showGridLines="0" showZeros="0" zoomScaleNormal="100" workbookViewId="0">
      <selection activeCell="J2" sqref="J2"/>
    </sheetView>
  </sheetViews>
  <sheetFormatPr defaultRowHeight="15" x14ac:dyDescent="0.25"/>
  <cols>
    <col min="1" max="1" width="6.7109375" customWidth="1"/>
    <col min="2" max="2" width="16.85546875" customWidth="1"/>
    <col min="3" max="3" width="11.7109375" customWidth="1"/>
    <col min="4" max="5" width="11.140625" customWidth="1"/>
    <col min="6" max="6" width="11.28515625" customWidth="1"/>
    <col min="7" max="7" width="10.85546875" customWidth="1"/>
    <col min="9" max="9" width="6.7109375" customWidth="1"/>
    <col min="10" max="10" width="14" bestFit="1" customWidth="1"/>
  </cols>
  <sheetData>
    <row r="1" spans="1:10" x14ac:dyDescent="0.25">
      <c r="A1" s="58"/>
      <c r="B1" s="126" t="s">
        <v>127</v>
      </c>
      <c r="C1" s="126"/>
      <c r="D1" s="126"/>
      <c r="E1" s="126"/>
      <c r="F1" s="126"/>
      <c r="G1" s="126"/>
      <c r="H1" s="126"/>
    </row>
    <row r="2" spans="1:10" x14ac:dyDescent="0.25">
      <c r="C2" s="69"/>
      <c r="D2" s="69"/>
      <c r="E2" s="69"/>
      <c r="F2" s="69"/>
      <c r="G2" s="69"/>
      <c r="H2" s="69"/>
      <c r="I2" s="31"/>
      <c r="J2" s="50" t="s">
        <v>274</v>
      </c>
    </row>
    <row r="3" spans="1:10" ht="15" customHeight="1" x14ac:dyDescent="0.25">
      <c r="C3" s="9"/>
      <c r="D3" s="9"/>
      <c r="E3" s="9"/>
      <c r="F3" s="9"/>
      <c r="G3" s="9"/>
      <c r="H3" s="9"/>
      <c r="I3" s="9"/>
      <c r="J3" s="9"/>
    </row>
    <row r="4" spans="1:10" ht="20.25" customHeight="1" x14ac:dyDescent="0.25">
      <c r="B4" s="2"/>
      <c r="C4" s="133" t="s">
        <v>260</v>
      </c>
      <c r="D4" s="134"/>
      <c r="E4" s="135"/>
      <c r="F4" s="133" t="s">
        <v>261</v>
      </c>
      <c r="G4" s="134"/>
      <c r="H4" s="135"/>
    </row>
    <row r="5" spans="1:10" ht="19.5" customHeight="1" x14ac:dyDescent="0.25">
      <c r="B5" s="7"/>
      <c r="C5" s="136"/>
      <c r="D5" s="137"/>
      <c r="E5" s="138"/>
      <c r="F5" s="136"/>
      <c r="G5" s="137"/>
      <c r="H5" s="138"/>
    </row>
    <row r="6" spans="1:10" ht="24.75" customHeight="1" x14ac:dyDescent="0.25">
      <c r="B6" s="7"/>
      <c r="C6" s="51" t="s">
        <v>128</v>
      </c>
      <c r="D6" s="51" t="s">
        <v>66</v>
      </c>
      <c r="E6" s="51" t="s">
        <v>67</v>
      </c>
      <c r="F6" s="51" t="s">
        <v>128</v>
      </c>
      <c r="G6" s="51" t="s">
        <v>66</v>
      </c>
      <c r="H6" s="51" t="s">
        <v>67</v>
      </c>
    </row>
    <row r="7" spans="1:10" ht="5.25" customHeight="1" x14ac:dyDescent="0.25">
      <c r="B7" s="47"/>
      <c r="C7" s="48"/>
      <c r="D7" s="48"/>
      <c r="E7" s="48"/>
      <c r="F7" s="48"/>
      <c r="G7" s="48"/>
      <c r="H7" s="48"/>
    </row>
    <row r="8" spans="1:10" x14ac:dyDescent="0.25">
      <c r="A8" s="5"/>
      <c r="B8" s="1" t="s">
        <v>97</v>
      </c>
      <c r="C8" s="70">
        <v>6.4</v>
      </c>
      <c r="D8" s="34">
        <v>2023</v>
      </c>
      <c r="E8" s="77" t="s">
        <v>72</v>
      </c>
      <c r="F8" s="72" t="s">
        <v>15</v>
      </c>
      <c r="G8" s="34" t="s">
        <v>15</v>
      </c>
      <c r="H8" s="77" t="s">
        <v>15</v>
      </c>
    </row>
    <row r="9" spans="1:10" x14ac:dyDescent="0.25">
      <c r="A9" s="5"/>
      <c r="B9" s="1" t="s">
        <v>98</v>
      </c>
      <c r="C9" s="70">
        <v>5.3</v>
      </c>
      <c r="D9" s="34">
        <v>2023</v>
      </c>
      <c r="E9" s="77" t="s">
        <v>72</v>
      </c>
      <c r="F9" s="70">
        <v>4.3</v>
      </c>
      <c r="G9" s="34">
        <v>2023</v>
      </c>
      <c r="H9" s="77" t="s">
        <v>114</v>
      </c>
    </row>
    <row r="10" spans="1:10" x14ac:dyDescent="0.25">
      <c r="A10" s="5"/>
      <c r="B10" s="15" t="s">
        <v>71</v>
      </c>
      <c r="C10" s="72" t="s">
        <v>15</v>
      </c>
      <c r="D10" s="23" t="s">
        <v>15</v>
      </c>
      <c r="E10" s="21" t="s">
        <v>15</v>
      </c>
      <c r="F10" s="95">
        <v>4.96</v>
      </c>
      <c r="G10" s="34">
        <v>2023</v>
      </c>
      <c r="H10" s="21" t="s">
        <v>114</v>
      </c>
    </row>
    <row r="11" spans="1:10" x14ac:dyDescent="0.25">
      <c r="A11" s="5"/>
      <c r="B11" s="15" t="s">
        <v>74</v>
      </c>
      <c r="C11" s="72" t="s">
        <v>15</v>
      </c>
      <c r="D11" s="23" t="s">
        <v>15</v>
      </c>
      <c r="E11" s="21" t="s">
        <v>15</v>
      </c>
      <c r="F11" s="95">
        <v>4.8499999999999996</v>
      </c>
      <c r="G11" s="34">
        <v>2023</v>
      </c>
      <c r="H11" s="21" t="s">
        <v>114</v>
      </c>
    </row>
    <row r="12" spans="1:10" x14ac:dyDescent="0.25">
      <c r="A12" s="5"/>
      <c r="B12" s="1" t="s">
        <v>99</v>
      </c>
      <c r="C12" s="70">
        <v>3.4</v>
      </c>
      <c r="D12" s="34">
        <v>2023</v>
      </c>
      <c r="E12" s="77" t="s">
        <v>72</v>
      </c>
      <c r="F12" s="70">
        <v>3.1</v>
      </c>
      <c r="G12" s="34">
        <v>2023</v>
      </c>
      <c r="H12" s="77" t="s">
        <v>72</v>
      </c>
    </row>
    <row r="13" spans="1:10" x14ac:dyDescent="0.25">
      <c r="A13" s="5"/>
      <c r="B13" s="15" t="s">
        <v>75</v>
      </c>
      <c r="C13" s="72" t="s">
        <v>15</v>
      </c>
      <c r="D13" s="23" t="s">
        <v>15</v>
      </c>
      <c r="E13" s="21" t="s">
        <v>15</v>
      </c>
      <c r="F13" s="72">
        <v>3.8</v>
      </c>
      <c r="G13" s="23">
        <v>2023</v>
      </c>
      <c r="H13" s="21" t="s">
        <v>55</v>
      </c>
    </row>
    <row r="14" spans="1:10" x14ac:dyDescent="0.25">
      <c r="A14" s="5"/>
      <c r="B14" s="1" t="s">
        <v>100</v>
      </c>
      <c r="C14" s="70">
        <v>5.7</v>
      </c>
      <c r="D14" s="34">
        <v>2023</v>
      </c>
      <c r="E14" s="77" t="s">
        <v>72</v>
      </c>
      <c r="F14" s="70">
        <v>4.9000000000000004</v>
      </c>
      <c r="G14" s="34">
        <v>2023</v>
      </c>
      <c r="H14" s="34" t="s">
        <v>53</v>
      </c>
    </row>
    <row r="15" spans="1:10" x14ac:dyDescent="0.25">
      <c r="A15" s="5"/>
      <c r="B15" s="15" t="s">
        <v>76</v>
      </c>
      <c r="C15" s="72" t="s">
        <v>15</v>
      </c>
      <c r="D15" s="23" t="s">
        <v>15</v>
      </c>
      <c r="E15" s="21" t="s">
        <v>15</v>
      </c>
      <c r="F15" s="72">
        <v>3.84</v>
      </c>
      <c r="G15" s="23">
        <v>2023</v>
      </c>
      <c r="H15" s="21" t="s">
        <v>53</v>
      </c>
      <c r="J15" s="13"/>
    </row>
    <row r="16" spans="1:10" x14ac:dyDescent="0.25">
      <c r="A16" s="5"/>
      <c r="B16" s="15" t="s">
        <v>77</v>
      </c>
      <c r="C16" s="72" t="s">
        <v>15</v>
      </c>
      <c r="D16" s="23" t="s">
        <v>15</v>
      </c>
      <c r="E16" s="21" t="s">
        <v>15</v>
      </c>
      <c r="F16" s="72">
        <v>2.79</v>
      </c>
      <c r="G16" s="23">
        <v>2023</v>
      </c>
      <c r="H16" s="21" t="s">
        <v>53</v>
      </c>
    </row>
    <row r="17" spans="1:8" x14ac:dyDescent="0.25">
      <c r="A17" s="5"/>
      <c r="B17" s="15" t="s">
        <v>79</v>
      </c>
      <c r="C17" s="72" t="s">
        <v>15</v>
      </c>
      <c r="D17" s="23" t="s">
        <v>15</v>
      </c>
      <c r="E17" s="21" t="s">
        <v>15</v>
      </c>
      <c r="F17" s="72">
        <v>3.41</v>
      </c>
      <c r="G17" s="23">
        <v>2023</v>
      </c>
      <c r="H17" s="21" t="s">
        <v>53</v>
      </c>
    </row>
    <row r="18" spans="1:8" x14ac:dyDescent="0.25">
      <c r="A18" s="5"/>
      <c r="B18" s="15" t="s">
        <v>80</v>
      </c>
      <c r="C18" s="72" t="s">
        <v>15</v>
      </c>
      <c r="D18" s="23" t="s">
        <v>15</v>
      </c>
      <c r="E18" s="21" t="s">
        <v>15</v>
      </c>
      <c r="F18" s="72">
        <v>0.73</v>
      </c>
      <c r="G18" s="23">
        <v>2023</v>
      </c>
      <c r="H18" s="21" t="s">
        <v>53</v>
      </c>
    </row>
    <row r="19" spans="1:8" x14ac:dyDescent="0.25">
      <c r="A19" s="5"/>
      <c r="B19" s="15" t="s">
        <v>81</v>
      </c>
      <c r="C19" s="72" t="s">
        <v>15</v>
      </c>
      <c r="D19" s="23" t="s">
        <v>15</v>
      </c>
      <c r="E19" s="21" t="s">
        <v>15</v>
      </c>
      <c r="F19" s="72">
        <v>3</v>
      </c>
      <c r="G19" s="23">
        <v>2023</v>
      </c>
      <c r="H19" s="21" t="s">
        <v>53</v>
      </c>
    </row>
    <row r="20" spans="1:8" ht="5.25" customHeight="1" x14ac:dyDescent="0.25">
      <c r="A20" s="5"/>
      <c r="B20" s="15"/>
      <c r="C20" s="37"/>
      <c r="D20" s="23"/>
      <c r="E20" s="21"/>
      <c r="F20" s="37"/>
      <c r="G20" s="23"/>
      <c r="H20" s="21"/>
    </row>
    <row r="21" spans="1:8" s="3" customFormat="1" ht="3" customHeight="1" x14ac:dyDescent="0.2">
      <c r="B21" s="4"/>
      <c r="C21" s="4"/>
      <c r="D21" s="4"/>
      <c r="E21" s="4"/>
      <c r="F21" s="4"/>
      <c r="G21" s="4"/>
      <c r="H21" s="4"/>
    </row>
    <row r="22" spans="1:8" s="3" customFormat="1" ht="6.75" customHeight="1" x14ac:dyDescent="0.2"/>
    <row r="23" spans="1:8" x14ac:dyDescent="0.25">
      <c r="B23" s="68" t="s">
        <v>83</v>
      </c>
      <c r="C23" s="68"/>
      <c r="D23" s="68"/>
      <c r="E23" s="68"/>
      <c r="F23" s="68"/>
      <c r="G23" s="68"/>
      <c r="H23" s="68"/>
    </row>
    <row r="24" spans="1:8" s="56" customFormat="1" ht="9" x14ac:dyDescent="0.15"/>
  </sheetData>
  <mergeCells count="3">
    <mergeCell ref="B1:H1"/>
    <mergeCell ref="C4:E5"/>
    <mergeCell ref="F4:H5"/>
  </mergeCells>
  <hyperlinks>
    <hyperlink ref="J2" location="Índice!A1" tooltip="(voltar ao índice)" display="(voltar ao índice)" xr:uid="{0C3FAFFB-9692-4A21-A06E-F2EF265030FA}"/>
  </hyperlinks>
  <printOptions horizontalCentered="1"/>
  <pageMargins left="0.27559055118110237" right="0.27559055118110237" top="0.6692913385826772" bottom="0.47244094488188981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>
    <pageSetUpPr fitToPage="1"/>
  </sheetPr>
  <dimension ref="A1:P25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P2" sqref="P2"/>
    </sheetView>
  </sheetViews>
  <sheetFormatPr defaultRowHeight="15" x14ac:dyDescent="0.25"/>
  <cols>
    <col min="1" max="1" width="6.7109375" customWidth="1"/>
    <col min="2" max="2" width="16.85546875" customWidth="1"/>
    <col min="3" max="13" width="9.140625" customWidth="1"/>
    <col min="15" max="15" width="6.7109375" customWidth="1"/>
    <col min="16" max="16" width="14" bestFit="1" customWidth="1"/>
  </cols>
  <sheetData>
    <row r="1" spans="1:16" x14ac:dyDescent="0.25">
      <c r="B1" s="126" t="s">
        <v>129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6" x14ac:dyDescent="0.25">
      <c r="C2" s="126"/>
      <c r="D2" s="126"/>
      <c r="E2" s="126"/>
      <c r="F2" s="126"/>
      <c r="G2" s="126"/>
      <c r="H2" s="126"/>
      <c r="I2" s="126"/>
      <c r="J2" s="126"/>
      <c r="K2" s="126"/>
      <c r="P2" s="50" t="s">
        <v>274</v>
      </c>
    </row>
    <row r="3" spans="1:16" x14ac:dyDescent="0.25">
      <c r="C3" s="9"/>
      <c r="D3" s="9"/>
      <c r="E3" s="9"/>
      <c r="F3" s="9"/>
      <c r="G3" s="9"/>
      <c r="H3" s="9"/>
      <c r="I3" s="9"/>
    </row>
    <row r="4" spans="1:16" ht="39" customHeight="1" x14ac:dyDescent="0.25">
      <c r="B4" s="2"/>
      <c r="C4" s="136" t="s">
        <v>130</v>
      </c>
      <c r="D4" s="137"/>
      <c r="E4" s="138"/>
      <c r="F4" s="136" t="s">
        <v>131</v>
      </c>
      <c r="G4" s="137"/>
      <c r="H4" s="138"/>
      <c r="I4" s="136" t="s">
        <v>132</v>
      </c>
      <c r="J4" s="137"/>
      <c r="K4" s="138"/>
      <c r="L4" s="133" t="s">
        <v>133</v>
      </c>
      <c r="M4" s="134"/>
      <c r="N4" s="135"/>
    </row>
    <row r="5" spans="1:16" ht="24.75" customHeight="1" x14ac:dyDescent="0.25">
      <c r="B5" s="7"/>
      <c r="C5" s="51" t="s">
        <v>93</v>
      </c>
      <c r="D5" s="51" t="s">
        <v>66</v>
      </c>
      <c r="E5" s="51" t="s">
        <v>67</v>
      </c>
      <c r="F5" s="51" t="s">
        <v>134</v>
      </c>
      <c r="G5" s="51" t="s">
        <v>66</v>
      </c>
      <c r="H5" s="51" t="s">
        <v>67</v>
      </c>
      <c r="I5" s="51" t="s">
        <v>95</v>
      </c>
      <c r="J5" s="51" t="s">
        <v>66</v>
      </c>
      <c r="K5" s="51" t="s">
        <v>67</v>
      </c>
      <c r="L5" s="51" t="s">
        <v>135</v>
      </c>
      <c r="M5" s="51" t="s">
        <v>66</v>
      </c>
      <c r="N5" s="51" t="s">
        <v>67</v>
      </c>
    </row>
    <row r="6" spans="1:16" ht="5.25" customHeight="1" x14ac:dyDescent="0.25">
      <c r="B6" s="47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6" x14ac:dyDescent="0.25">
      <c r="A7" s="5"/>
      <c r="B7" s="1" t="s">
        <v>97</v>
      </c>
      <c r="C7" s="33" t="s">
        <v>15</v>
      </c>
      <c r="D7" s="35" t="s">
        <v>15</v>
      </c>
      <c r="E7" s="35" t="s">
        <v>15</v>
      </c>
      <c r="F7" s="33" t="s">
        <v>15</v>
      </c>
      <c r="G7" s="35" t="s">
        <v>15</v>
      </c>
      <c r="H7" s="35" t="s">
        <v>15</v>
      </c>
      <c r="I7" s="33" t="s">
        <v>15</v>
      </c>
      <c r="J7" s="35" t="s">
        <v>15</v>
      </c>
      <c r="K7" s="35" t="s">
        <v>15</v>
      </c>
      <c r="L7" s="33" t="s">
        <v>15</v>
      </c>
      <c r="M7" s="35" t="s">
        <v>15</v>
      </c>
      <c r="N7" s="35" t="s">
        <v>15</v>
      </c>
    </row>
    <row r="8" spans="1:16" x14ac:dyDescent="0.25">
      <c r="A8" s="5"/>
      <c r="B8" s="1" t="s">
        <v>98</v>
      </c>
      <c r="C8" s="33">
        <v>286191</v>
      </c>
      <c r="D8" s="35">
        <v>2019</v>
      </c>
      <c r="E8" s="35" t="s">
        <v>49</v>
      </c>
      <c r="F8" s="33">
        <v>3963945</v>
      </c>
      <c r="G8" s="35">
        <v>2019</v>
      </c>
      <c r="H8" s="35" t="s">
        <v>49</v>
      </c>
      <c r="I8" s="81">
        <v>42.980309453847575</v>
      </c>
      <c r="J8" s="35">
        <v>2019</v>
      </c>
      <c r="K8" s="35" t="s">
        <v>114</v>
      </c>
      <c r="L8" s="33">
        <v>314509</v>
      </c>
      <c r="M8" s="35">
        <v>2019</v>
      </c>
      <c r="N8" s="35" t="s">
        <v>49</v>
      </c>
    </row>
    <row r="9" spans="1:16" x14ac:dyDescent="0.25">
      <c r="A9" s="5"/>
      <c r="B9" s="15" t="s">
        <v>71</v>
      </c>
      <c r="C9" s="22">
        <v>13479</v>
      </c>
      <c r="D9" s="21">
        <v>2019</v>
      </c>
      <c r="E9" s="21" t="s">
        <v>49</v>
      </c>
      <c r="F9" s="22">
        <v>4604</v>
      </c>
      <c r="G9" s="21">
        <v>2019</v>
      </c>
      <c r="H9" s="21" t="s">
        <v>49</v>
      </c>
      <c r="I9" s="82">
        <v>1.9827734711455642</v>
      </c>
      <c r="J9" s="21">
        <v>2019</v>
      </c>
      <c r="K9" s="21" t="s">
        <v>114</v>
      </c>
      <c r="L9" s="22">
        <v>10678</v>
      </c>
      <c r="M9" s="21">
        <v>2019</v>
      </c>
      <c r="N9" s="21" t="s">
        <v>49</v>
      </c>
    </row>
    <row r="10" spans="1:16" x14ac:dyDescent="0.25">
      <c r="A10" s="5"/>
      <c r="B10" s="15" t="s">
        <v>74</v>
      </c>
      <c r="C10" s="22">
        <v>10598</v>
      </c>
      <c r="D10" s="21">
        <v>2019</v>
      </c>
      <c r="E10" s="21" t="s">
        <v>49</v>
      </c>
      <c r="F10" s="22">
        <v>120633</v>
      </c>
      <c r="G10" s="21">
        <v>2019</v>
      </c>
      <c r="H10" s="21" t="s">
        <v>49</v>
      </c>
      <c r="I10" s="82">
        <v>16.203223640026863</v>
      </c>
      <c r="J10" s="21">
        <v>2019</v>
      </c>
      <c r="K10" s="21" t="s">
        <v>114</v>
      </c>
      <c r="L10" s="22">
        <v>10594</v>
      </c>
      <c r="M10" s="21">
        <v>2019</v>
      </c>
      <c r="N10" s="21" t="s">
        <v>49</v>
      </c>
    </row>
    <row r="11" spans="1:16" x14ac:dyDescent="0.25">
      <c r="A11" s="5"/>
      <c r="B11" s="1" t="s">
        <v>99</v>
      </c>
      <c r="C11" s="33">
        <v>906916</v>
      </c>
      <c r="D11" s="35">
        <v>2020</v>
      </c>
      <c r="E11" s="35" t="s">
        <v>51</v>
      </c>
      <c r="F11" s="33">
        <v>23913682.289999999</v>
      </c>
      <c r="G11" s="35">
        <v>2020</v>
      </c>
      <c r="H11" s="35" t="s">
        <v>51</v>
      </c>
      <c r="I11" s="81">
        <v>47.261829527869509</v>
      </c>
      <c r="J11" s="35">
        <v>2020</v>
      </c>
      <c r="K11" s="35" t="s">
        <v>51</v>
      </c>
      <c r="L11" s="33">
        <v>851405.13300000003</v>
      </c>
      <c r="M11" s="35">
        <v>2020</v>
      </c>
      <c r="N11" s="35" t="s">
        <v>51</v>
      </c>
    </row>
    <row r="12" spans="1:16" x14ac:dyDescent="0.25">
      <c r="A12" s="5"/>
      <c r="B12" s="15" t="s">
        <v>75</v>
      </c>
      <c r="C12" s="22">
        <v>11254</v>
      </c>
      <c r="D12" s="21">
        <v>2020</v>
      </c>
      <c r="E12" s="21" t="s">
        <v>51</v>
      </c>
      <c r="F12" s="22">
        <v>54134.27</v>
      </c>
      <c r="G12" s="21">
        <v>2020</v>
      </c>
      <c r="H12" s="21" t="s">
        <v>51</v>
      </c>
      <c r="I12" s="82">
        <v>7.2712249832102076</v>
      </c>
      <c r="J12" s="21">
        <v>2020</v>
      </c>
      <c r="K12" s="21" t="s">
        <v>51</v>
      </c>
      <c r="L12" s="22">
        <v>18217.289000000001</v>
      </c>
      <c r="M12" s="21">
        <v>2020</v>
      </c>
      <c r="N12" s="21" t="s">
        <v>51</v>
      </c>
    </row>
    <row r="13" spans="1:16" x14ac:dyDescent="0.25">
      <c r="A13" s="5"/>
      <c r="B13" s="1" t="s">
        <v>100</v>
      </c>
      <c r="C13" s="33">
        <v>389000</v>
      </c>
      <c r="D13" s="35">
        <v>2020</v>
      </c>
      <c r="E13" s="35" t="s">
        <v>43</v>
      </c>
      <c r="F13" s="33">
        <v>26730000</v>
      </c>
      <c r="G13" s="35">
        <v>2020</v>
      </c>
      <c r="H13" s="35" t="s">
        <v>43</v>
      </c>
      <c r="I13" s="81">
        <v>41.865382356396097</v>
      </c>
      <c r="J13" s="35">
        <v>2020</v>
      </c>
      <c r="K13" s="35" t="s">
        <v>43</v>
      </c>
      <c r="L13" s="33">
        <v>659468</v>
      </c>
      <c r="M13" s="35">
        <v>2020</v>
      </c>
      <c r="N13" s="35" t="s">
        <v>43</v>
      </c>
    </row>
    <row r="14" spans="1:16" x14ac:dyDescent="0.25">
      <c r="A14" s="5"/>
      <c r="B14" s="15" t="s">
        <v>76</v>
      </c>
      <c r="C14" s="22">
        <v>7227</v>
      </c>
      <c r="D14" s="21">
        <v>2020</v>
      </c>
      <c r="E14" s="21" t="s">
        <v>43</v>
      </c>
      <c r="F14" s="22">
        <v>31994.22</v>
      </c>
      <c r="G14" s="21">
        <v>2020</v>
      </c>
      <c r="H14" s="21" t="s">
        <v>43</v>
      </c>
      <c r="I14" s="82">
        <v>24.081153093481863</v>
      </c>
      <c r="J14" s="21">
        <v>2020</v>
      </c>
      <c r="K14" s="21" t="s">
        <v>43</v>
      </c>
      <c r="L14" s="22">
        <v>6461</v>
      </c>
      <c r="M14" s="21">
        <v>2020</v>
      </c>
      <c r="N14" s="21" t="s">
        <v>43</v>
      </c>
    </row>
    <row r="15" spans="1:16" x14ac:dyDescent="0.25">
      <c r="A15" s="5"/>
      <c r="B15" s="15" t="s">
        <v>77</v>
      </c>
      <c r="C15" s="22">
        <v>6135</v>
      </c>
      <c r="D15" s="21">
        <v>2020</v>
      </c>
      <c r="E15" s="21" t="s">
        <v>43</v>
      </c>
      <c r="F15" s="22">
        <v>36429.25</v>
      </c>
      <c r="G15" s="21">
        <v>2020</v>
      </c>
      <c r="H15" s="21" t="s">
        <v>43</v>
      </c>
      <c r="I15" s="82">
        <v>0.43610139117172791</v>
      </c>
      <c r="J15" s="21">
        <v>2020</v>
      </c>
      <c r="K15" s="21" t="s">
        <v>43</v>
      </c>
      <c r="L15" s="22">
        <v>12659</v>
      </c>
      <c r="M15" s="21">
        <v>2020</v>
      </c>
      <c r="N15" s="21" t="s">
        <v>43</v>
      </c>
    </row>
    <row r="16" spans="1:16" x14ac:dyDescent="0.25">
      <c r="A16" s="5"/>
      <c r="B16" s="15" t="s">
        <v>79</v>
      </c>
      <c r="C16" s="22">
        <v>2658</v>
      </c>
      <c r="D16" s="21">
        <v>2020</v>
      </c>
      <c r="E16" s="21" t="s">
        <v>43</v>
      </c>
      <c r="F16" s="22">
        <v>21863.7</v>
      </c>
      <c r="G16" s="21">
        <v>2020</v>
      </c>
      <c r="H16" s="21" t="s">
        <v>43</v>
      </c>
      <c r="I16" s="82">
        <v>19.382712765957447</v>
      </c>
      <c r="J16" s="21">
        <v>2020</v>
      </c>
      <c r="K16" s="21" t="s">
        <v>43</v>
      </c>
      <c r="L16" s="22">
        <v>5747</v>
      </c>
      <c r="M16" s="21">
        <v>2020</v>
      </c>
      <c r="N16" s="21" t="s">
        <v>43</v>
      </c>
    </row>
    <row r="17" spans="1:14" x14ac:dyDescent="0.25">
      <c r="A17" s="5"/>
      <c r="B17" s="15" t="s">
        <v>80</v>
      </c>
      <c r="C17" s="22">
        <v>4300</v>
      </c>
      <c r="D17" s="21">
        <v>2020</v>
      </c>
      <c r="E17" s="21" t="s">
        <v>43</v>
      </c>
      <c r="F17" s="22">
        <v>6111.83</v>
      </c>
      <c r="G17" s="21">
        <v>2020</v>
      </c>
      <c r="H17" s="21" t="s">
        <v>43</v>
      </c>
      <c r="I17" s="82">
        <v>16.341791443850266</v>
      </c>
      <c r="J17" s="21">
        <v>2020</v>
      </c>
      <c r="K17" s="21" t="s">
        <v>43</v>
      </c>
      <c r="L17" s="22">
        <v>6258</v>
      </c>
      <c r="M17" s="21">
        <v>2020</v>
      </c>
      <c r="N17" s="21" t="s">
        <v>43</v>
      </c>
    </row>
    <row r="18" spans="1:14" x14ac:dyDescent="0.25">
      <c r="A18" s="5"/>
      <c r="B18" s="15" t="s">
        <v>81</v>
      </c>
      <c r="C18" s="22">
        <v>6252</v>
      </c>
      <c r="D18" s="21">
        <v>2020</v>
      </c>
      <c r="E18" s="21" t="s">
        <v>43</v>
      </c>
      <c r="F18" s="22">
        <v>38650.5</v>
      </c>
      <c r="G18" s="21">
        <v>2020</v>
      </c>
      <c r="H18" s="21" t="s">
        <v>43</v>
      </c>
      <c r="I18" s="82">
        <v>15.437352717977394</v>
      </c>
      <c r="J18" s="21">
        <v>2020</v>
      </c>
      <c r="K18" s="21" t="s">
        <v>43</v>
      </c>
      <c r="L18" s="22">
        <v>10186</v>
      </c>
      <c r="M18" s="21">
        <v>2020</v>
      </c>
      <c r="N18" s="21" t="s">
        <v>43</v>
      </c>
    </row>
    <row r="19" spans="1:14" ht="5.25" customHeight="1" x14ac:dyDescent="0.25"/>
    <row r="20" spans="1:14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 t="e">
        <f>SUMIFS(#REF!,#REF!,'Q9 - Agricultura'!$A20,#REF!,'Q9 - Agricultura'!#REF!)</f>
        <v>#REF!</v>
      </c>
      <c r="M20" s="4" t="e">
        <f>SUMIFS(#REF!,#REF!,'Q9 - Agricultura'!$A20,#REF!,'Q9 - Agricultura'!$M$4)</f>
        <v>#REF!</v>
      </c>
      <c r="N20" s="4"/>
    </row>
    <row r="21" spans="1:14" s="3" customFormat="1" ht="6.75" customHeight="1" x14ac:dyDescent="0.2"/>
    <row r="22" spans="1:14" ht="15" customHeight="1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</row>
    <row r="23" spans="1:14" s="42" customFormat="1" ht="10.5" customHeight="1" x14ac:dyDescent="0.25">
      <c r="B23" s="153" t="s">
        <v>136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</row>
    <row r="24" spans="1:14" s="42" customFormat="1" ht="10.5" customHeight="1" x14ac:dyDescent="0.15">
      <c r="B24" s="56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1:14" x14ac:dyDescent="0.25">
      <c r="B25" s="43"/>
    </row>
  </sheetData>
  <mergeCells count="8">
    <mergeCell ref="B1:N1"/>
    <mergeCell ref="B23:N23"/>
    <mergeCell ref="F4:H4"/>
    <mergeCell ref="C4:E4"/>
    <mergeCell ref="L4:N4"/>
    <mergeCell ref="C2:K2"/>
    <mergeCell ref="I4:K4"/>
    <mergeCell ref="B22:N22"/>
  </mergeCells>
  <hyperlinks>
    <hyperlink ref="P2" location="Índice!A1" tooltip="(voltar ao índice)" display="(voltar ao índice)" xr:uid="{7478AEAA-965A-429F-AF2F-8E961E64CE85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>
    <pageSetUpPr fitToPage="1"/>
  </sheetPr>
  <dimension ref="A1:AD22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5" x14ac:dyDescent="0.25"/>
  <cols>
    <col min="1" max="1" width="6.7109375" customWidth="1"/>
    <col min="2" max="2" width="15.42578125" bestFit="1" customWidth="1"/>
    <col min="3" max="3" width="13.7109375" style="116" customWidth="1"/>
    <col min="4" max="4" width="10" style="116" customWidth="1"/>
    <col min="5" max="5" width="11.85546875" style="116" customWidth="1"/>
    <col min="6" max="7" width="12.5703125" style="116" customWidth="1"/>
    <col min="8" max="8" width="8.140625" style="116" customWidth="1"/>
    <col min="9" max="9" width="9.42578125" customWidth="1"/>
    <col min="10" max="11" width="10.42578125" customWidth="1"/>
    <col min="12" max="12" width="7.28515625" customWidth="1"/>
    <col min="13" max="13" width="7.5703125" bestFit="1" customWidth="1"/>
    <col min="14" max="14" width="9.5703125" customWidth="1"/>
    <col min="15" max="16" width="10.42578125" customWidth="1"/>
    <col min="17" max="17" width="7" customWidth="1"/>
    <col min="18" max="18" width="7.5703125" bestFit="1" customWidth="1"/>
    <col min="19" max="21" width="10.42578125" customWidth="1"/>
    <col min="22" max="22" width="7.42578125" customWidth="1"/>
    <col min="23" max="23" width="7.5703125" bestFit="1" customWidth="1"/>
    <col min="24" max="26" width="10.42578125" customWidth="1"/>
    <col min="27" max="27" width="7.42578125" customWidth="1"/>
    <col min="28" max="28" width="7.5703125" bestFit="1" customWidth="1"/>
    <col min="29" max="29" width="6.7109375" customWidth="1"/>
    <col min="30" max="30" width="14" bestFit="1" customWidth="1"/>
  </cols>
  <sheetData>
    <row r="1" spans="1:30" x14ac:dyDescent="0.25">
      <c r="B1" s="126" t="s">
        <v>137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</row>
    <row r="2" spans="1:30" x14ac:dyDescent="0.25"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Y2" s="50"/>
      <c r="Z2" s="50"/>
      <c r="AD2" s="50" t="s">
        <v>274</v>
      </c>
    </row>
    <row r="3" spans="1:30" x14ac:dyDescent="0.25"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30" ht="31.5" customHeight="1" x14ac:dyDescent="0.25">
      <c r="B4" s="2"/>
      <c r="C4" s="144" t="s">
        <v>249</v>
      </c>
      <c r="D4" s="145"/>
      <c r="E4" s="146"/>
      <c r="F4" s="144" t="s">
        <v>250</v>
      </c>
      <c r="G4" s="145"/>
      <c r="H4" s="146"/>
      <c r="I4" s="136" t="s">
        <v>138</v>
      </c>
      <c r="J4" s="137"/>
      <c r="K4" s="137"/>
      <c r="L4" s="137"/>
      <c r="M4" s="138"/>
      <c r="N4" s="136" t="s">
        <v>139</v>
      </c>
      <c r="O4" s="137"/>
      <c r="P4" s="137"/>
      <c r="Q4" s="137"/>
      <c r="R4" s="138"/>
      <c r="S4" s="136" t="s">
        <v>140</v>
      </c>
      <c r="T4" s="137"/>
      <c r="U4" s="137"/>
      <c r="V4" s="137"/>
      <c r="W4" s="138"/>
      <c r="X4" s="136" t="s">
        <v>141</v>
      </c>
      <c r="Y4" s="137"/>
      <c r="Z4" s="137"/>
      <c r="AA4" s="137"/>
      <c r="AB4" s="138"/>
    </row>
    <row r="5" spans="1:30" ht="35.25" customHeight="1" x14ac:dyDescent="0.25">
      <c r="B5" s="7"/>
      <c r="C5" s="51" t="s">
        <v>237</v>
      </c>
      <c r="D5" s="51" t="s">
        <v>66</v>
      </c>
      <c r="E5" s="51" t="s">
        <v>67</v>
      </c>
      <c r="F5" s="51" t="s">
        <v>237</v>
      </c>
      <c r="G5" s="51" t="s">
        <v>66</v>
      </c>
      <c r="H5" s="51" t="s">
        <v>67</v>
      </c>
      <c r="I5" s="51" t="s">
        <v>142</v>
      </c>
      <c r="J5" s="51" t="s">
        <v>143</v>
      </c>
      <c r="K5" s="51" t="s">
        <v>144</v>
      </c>
      <c r="L5" s="51" t="s">
        <v>66</v>
      </c>
      <c r="M5" s="51" t="s">
        <v>67</v>
      </c>
      <c r="N5" s="51" t="s">
        <v>142</v>
      </c>
      <c r="O5" s="51" t="s">
        <v>143</v>
      </c>
      <c r="P5" s="51" t="s">
        <v>144</v>
      </c>
      <c r="Q5" s="51" t="s">
        <v>66</v>
      </c>
      <c r="R5" s="51" t="s">
        <v>67</v>
      </c>
      <c r="S5" s="51" t="s">
        <v>145</v>
      </c>
      <c r="T5" s="51" t="s">
        <v>143</v>
      </c>
      <c r="U5" s="51" t="s">
        <v>144</v>
      </c>
      <c r="V5" s="51" t="s">
        <v>66</v>
      </c>
      <c r="W5" s="51" t="s">
        <v>67</v>
      </c>
      <c r="X5" s="51" t="s">
        <v>145</v>
      </c>
      <c r="Y5" s="51" t="s">
        <v>143</v>
      </c>
      <c r="Z5" s="51" t="s">
        <v>144</v>
      </c>
      <c r="AA5" s="51" t="s">
        <v>66</v>
      </c>
      <c r="AB5" s="51" t="s">
        <v>67</v>
      </c>
    </row>
    <row r="6" spans="1:30" ht="5.25" customHeight="1" x14ac:dyDescent="0.25">
      <c r="B6" s="47"/>
      <c r="C6" s="47"/>
      <c r="D6" s="47"/>
      <c r="E6" s="47"/>
      <c r="F6" s="47"/>
      <c r="G6" s="47"/>
      <c r="H6" s="4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</row>
    <row r="7" spans="1:30" x14ac:dyDescent="0.25">
      <c r="A7" s="5"/>
      <c r="B7" s="1" t="s">
        <v>97</v>
      </c>
      <c r="C7" s="33" t="s">
        <v>15</v>
      </c>
      <c r="D7" s="35" t="s">
        <v>15</v>
      </c>
      <c r="E7" s="35" t="s">
        <v>15</v>
      </c>
      <c r="F7" s="33" t="s">
        <v>15</v>
      </c>
      <c r="G7" s="35" t="s">
        <v>15</v>
      </c>
      <c r="H7" s="35" t="s">
        <v>15</v>
      </c>
      <c r="I7" s="33" t="s">
        <v>15</v>
      </c>
      <c r="J7" s="35" t="s">
        <v>15</v>
      </c>
      <c r="K7" s="33" t="s">
        <v>15</v>
      </c>
      <c r="L7" s="35" t="s">
        <v>15</v>
      </c>
      <c r="M7" s="35" t="s">
        <v>15</v>
      </c>
      <c r="N7" s="33" t="s">
        <v>15</v>
      </c>
      <c r="O7" s="33" t="s">
        <v>15</v>
      </c>
      <c r="P7" s="33" t="s">
        <v>15</v>
      </c>
      <c r="Q7" s="35" t="s">
        <v>15</v>
      </c>
      <c r="R7" s="35" t="s">
        <v>15</v>
      </c>
      <c r="S7" s="33" t="s">
        <v>15</v>
      </c>
      <c r="T7" s="33" t="s">
        <v>15</v>
      </c>
      <c r="U7" s="33" t="s">
        <v>15</v>
      </c>
      <c r="V7" s="35" t="s">
        <v>15</v>
      </c>
      <c r="W7" s="35" t="s">
        <v>15</v>
      </c>
      <c r="X7" s="33" t="s">
        <v>15</v>
      </c>
      <c r="Y7" s="33" t="s">
        <v>15</v>
      </c>
      <c r="Z7" s="33" t="s">
        <v>15</v>
      </c>
      <c r="AA7" s="35" t="s">
        <v>15</v>
      </c>
      <c r="AB7" s="35" t="s">
        <v>15</v>
      </c>
    </row>
    <row r="8" spans="1:30" s="17" customFormat="1" x14ac:dyDescent="0.25">
      <c r="A8" s="16"/>
      <c r="B8" s="1" t="s">
        <v>98</v>
      </c>
      <c r="C8" s="35">
        <v>60</v>
      </c>
      <c r="D8" s="34">
        <v>2022</v>
      </c>
      <c r="E8" s="35" t="s">
        <v>72</v>
      </c>
      <c r="F8" s="119">
        <v>4097</v>
      </c>
      <c r="G8" s="34">
        <v>2022</v>
      </c>
      <c r="H8" s="35" t="s">
        <v>72</v>
      </c>
      <c r="I8" s="33">
        <v>57076</v>
      </c>
      <c r="J8" s="81">
        <v>155.43074513313942</v>
      </c>
      <c r="K8" s="33">
        <f>+I8*1000/'Q2 - População'!C9*1000</f>
        <v>5452.7566916070382</v>
      </c>
      <c r="L8" s="35">
        <v>2022</v>
      </c>
      <c r="M8" s="35" t="s">
        <v>72</v>
      </c>
      <c r="N8" s="33">
        <v>843</v>
      </c>
      <c r="O8" s="81">
        <v>20.256776034236811</v>
      </c>
      <c r="P8" s="33">
        <f>+N8*1000/'Q2 - População'!C9*1000</f>
        <v>80.536020236609659</v>
      </c>
      <c r="Q8" s="35">
        <v>2022</v>
      </c>
      <c r="R8" s="35" t="s">
        <v>72</v>
      </c>
      <c r="S8" s="33">
        <v>206</v>
      </c>
      <c r="T8" s="40">
        <v>17.714285714285705</v>
      </c>
      <c r="U8" s="33">
        <f>+S8*1000/'Q2 - População'!C9*1000</f>
        <v>19.680213723299634</v>
      </c>
      <c r="V8" s="35">
        <v>2022</v>
      </c>
      <c r="W8" s="35" t="s">
        <v>72</v>
      </c>
      <c r="X8" s="33">
        <v>78653</v>
      </c>
      <c r="Y8" s="81">
        <v>1.6017981475979548</v>
      </c>
      <c r="Z8" s="33">
        <f>+X8*1000/'Q2 - População'!C9*1000</f>
        <v>7514.1157765955641</v>
      </c>
      <c r="AA8" s="35">
        <v>2022</v>
      </c>
      <c r="AB8" s="35" t="s">
        <v>72</v>
      </c>
    </row>
    <row r="9" spans="1:30" x14ac:dyDescent="0.25">
      <c r="A9" s="5"/>
      <c r="B9" s="15" t="s">
        <v>71</v>
      </c>
      <c r="C9" s="21">
        <v>52</v>
      </c>
      <c r="D9" s="23">
        <v>2022</v>
      </c>
      <c r="E9" s="21" t="s">
        <v>72</v>
      </c>
      <c r="F9" s="120">
        <v>4208</v>
      </c>
      <c r="G9" s="23">
        <v>2022</v>
      </c>
      <c r="H9" s="21" t="s">
        <v>72</v>
      </c>
      <c r="I9" s="22">
        <v>4029</v>
      </c>
      <c r="J9" s="82">
        <v>103.27951564076692</v>
      </c>
      <c r="K9" s="22">
        <f>+I9*1000/'Q2 - População'!C10*1000</f>
        <v>15908.615291065669</v>
      </c>
      <c r="L9" s="21">
        <v>2022</v>
      </c>
      <c r="M9" s="21" t="s">
        <v>72</v>
      </c>
      <c r="N9" s="22">
        <v>341</v>
      </c>
      <c r="O9" s="82">
        <v>32.684824902723733</v>
      </c>
      <c r="P9" s="22">
        <f>+N9*1000/'Q2 - População'!C10*1000</f>
        <v>1346.447707682649</v>
      </c>
      <c r="Q9" s="21">
        <v>2022</v>
      </c>
      <c r="R9" s="21" t="s">
        <v>72</v>
      </c>
      <c r="S9" s="22">
        <v>6</v>
      </c>
      <c r="T9" s="41">
        <v>19.999999999999996</v>
      </c>
      <c r="U9" s="22">
        <f>+S9*1000/'Q2 - População'!C10*1000</f>
        <v>23.691162012011418</v>
      </c>
      <c r="V9" s="21">
        <v>2022</v>
      </c>
      <c r="W9" s="21" t="s">
        <v>72</v>
      </c>
      <c r="X9" s="22">
        <v>1275</v>
      </c>
      <c r="Y9" s="82">
        <v>13.132209405501328</v>
      </c>
      <c r="Z9" s="22">
        <f>+X9*1000/'Q2 - População'!C10*1000</f>
        <v>5034.3719275524263</v>
      </c>
      <c r="AA9" s="21">
        <v>2022</v>
      </c>
      <c r="AB9" s="21" t="s">
        <v>72</v>
      </c>
    </row>
    <row r="10" spans="1:30" x14ac:dyDescent="0.25">
      <c r="A10" s="5"/>
      <c r="B10" s="15" t="s">
        <v>74</v>
      </c>
      <c r="C10" s="21">
        <v>59</v>
      </c>
      <c r="D10" s="23">
        <v>2022</v>
      </c>
      <c r="E10" s="21" t="s">
        <v>72</v>
      </c>
      <c r="F10" s="120">
        <v>3336</v>
      </c>
      <c r="G10" s="23">
        <v>2022</v>
      </c>
      <c r="H10" s="21" t="s">
        <v>72</v>
      </c>
      <c r="I10" s="22">
        <v>3017</v>
      </c>
      <c r="J10" s="82">
        <v>80.227001194743124</v>
      </c>
      <c r="K10" s="22">
        <f>+I10*1000/'Q2 - População'!C11*1000</f>
        <v>12573.872019071276</v>
      </c>
      <c r="L10" s="21">
        <v>2022</v>
      </c>
      <c r="M10" s="21" t="s">
        <v>72</v>
      </c>
      <c r="N10" s="22">
        <v>502</v>
      </c>
      <c r="O10" s="82">
        <v>13.063063063063062</v>
      </c>
      <c r="P10" s="22">
        <f>+N10*1000/'Q2 - População'!C11*1000</f>
        <v>2092.17227496645</v>
      </c>
      <c r="Q10" s="21">
        <v>2022</v>
      </c>
      <c r="R10" s="21" t="s">
        <v>72</v>
      </c>
      <c r="S10" s="22">
        <v>10</v>
      </c>
      <c r="T10" s="100" t="s">
        <v>169</v>
      </c>
      <c r="U10" s="22">
        <f>+S10*1000/'Q2 - População'!C11*1000</f>
        <v>41.67673854514841</v>
      </c>
      <c r="V10" s="21">
        <v>2022</v>
      </c>
      <c r="W10" s="21" t="s">
        <v>72</v>
      </c>
      <c r="X10" s="22">
        <v>2471</v>
      </c>
      <c r="Y10" s="82">
        <v>18.798076923076934</v>
      </c>
      <c r="Z10" s="22">
        <f>+X10*1000/'Q2 - População'!C11*1000</f>
        <v>10298.322094506173</v>
      </c>
      <c r="AA10" s="21">
        <v>2022</v>
      </c>
      <c r="AB10" s="21" t="s">
        <v>72</v>
      </c>
    </row>
    <row r="11" spans="1:30" s="17" customFormat="1" x14ac:dyDescent="0.25">
      <c r="A11" s="16"/>
      <c r="B11" s="1" t="s">
        <v>99</v>
      </c>
      <c r="C11" s="35">
        <v>37</v>
      </c>
      <c r="D11" s="34">
        <v>2022</v>
      </c>
      <c r="E11" s="35" t="s">
        <v>72</v>
      </c>
      <c r="F11" s="119">
        <v>2695</v>
      </c>
      <c r="G11" s="34">
        <v>2022</v>
      </c>
      <c r="H11" s="35" t="s">
        <v>72</v>
      </c>
      <c r="I11" s="33">
        <v>200715</v>
      </c>
      <c r="J11" s="81">
        <v>118.41062917582539</v>
      </c>
      <c r="K11" s="33">
        <f>+I11*1000/'Q2 - População'!C12*1000</f>
        <v>4174.1394018025567</v>
      </c>
      <c r="L11" s="35">
        <v>2022</v>
      </c>
      <c r="M11" s="35" t="s">
        <v>72</v>
      </c>
      <c r="N11" s="33">
        <v>17214</v>
      </c>
      <c r="O11" s="81">
        <v>70.824650193509967</v>
      </c>
      <c r="P11" s="33">
        <f>+N11*1000/'Q2 - População'!C12*1000</f>
        <v>357.98836989078654</v>
      </c>
      <c r="Q11" s="35">
        <v>2022</v>
      </c>
      <c r="R11" s="35" t="s">
        <v>72</v>
      </c>
      <c r="S11" s="33">
        <v>845</v>
      </c>
      <c r="T11" s="40">
        <v>7.9182630906768914</v>
      </c>
      <c r="U11" s="33">
        <f>+S11*1000/'Q2 - População'!C12*1000</f>
        <v>17.57291579863568</v>
      </c>
      <c r="V11" s="35">
        <v>2022</v>
      </c>
      <c r="W11" s="35" t="s">
        <v>72</v>
      </c>
      <c r="X11" s="33">
        <v>453438</v>
      </c>
      <c r="Y11" s="81">
        <v>2.2677910519798949</v>
      </c>
      <c r="Z11" s="33">
        <f>+X11*1000/'Q2 - População'!C12*1000</f>
        <v>9429.8553773985386</v>
      </c>
      <c r="AA11" s="35">
        <v>2022</v>
      </c>
      <c r="AB11" s="35" t="s">
        <v>72</v>
      </c>
    </row>
    <row r="12" spans="1:30" x14ac:dyDescent="0.25">
      <c r="A12" s="5"/>
      <c r="B12" s="15" t="s">
        <v>75</v>
      </c>
      <c r="C12" s="21">
        <v>30</v>
      </c>
      <c r="D12" s="23">
        <v>2022</v>
      </c>
      <c r="E12" s="21" t="s">
        <v>72</v>
      </c>
      <c r="F12" s="120">
        <v>2514</v>
      </c>
      <c r="G12" s="23">
        <v>2022</v>
      </c>
      <c r="H12" s="21" t="s">
        <v>72</v>
      </c>
      <c r="I12" s="22">
        <v>38815</v>
      </c>
      <c r="J12" s="82">
        <v>98.837149736181544</v>
      </c>
      <c r="K12" s="22">
        <f>+I12*1000/'Q2 - População'!C13*1000</f>
        <v>17539.412277181909</v>
      </c>
      <c r="L12" s="21">
        <v>2022</v>
      </c>
      <c r="M12" s="21" t="s">
        <v>72</v>
      </c>
      <c r="N12" s="22">
        <v>5606</v>
      </c>
      <c r="O12" s="82">
        <v>38.044816547648352</v>
      </c>
      <c r="P12" s="22">
        <f>+N12*1000/'Q2 - População'!C13*1000</f>
        <v>2533.1945182502072</v>
      </c>
      <c r="Q12" s="21">
        <v>2022</v>
      </c>
      <c r="R12" s="21" t="s">
        <v>72</v>
      </c>
      <c r="S12" s="22">
        <v>31</v>
      </c>
      <c r="T12" s="100" t="s">
        <v>169</v>
      </c>
      <c r="U12" s="22">
        <f>+S12*1000/'Q2 - População'!C13*1000</f>
        <v>14.008032476945489</v>
      </c>
      <c r="V12" s="21">
        <v>2022</v>
      </c>
      <c r="W12" s="21" t="s">
        <v>72</v>
      </c>
      <c r="X12" s="22">
        <v>27456</v>
      </c>
      <c r="Y12" s="82">
        <v>0.16051364365972098</v>
      </c>
      <c r="Z12" s="22">
        <f>+X12*1000/'Q2 - População'!C13*1000</f>
        <v>12406.59805441985</v>
      </c>
      <c r="AA12" s="21">
        <v>2022</v>
      </c>
      <c r="AB12" s="21" t="s">
        <v>72</v>
      </c>
    </row>
    <row r="13" spans="1:30" s="17" customFormat="1" x14ac:dyDescent="0.25">
      <c r="A13" s="16"/>
      <c r="B13" s="1" t="s">
        <v>100</v>
      </c>
      <c r="C13" s="35">
        <v>51</v>
      </c>
      <c r="D13" s="34">
        <v>2022</v>
      </c>
      <c r="E13" s="35" t="s">
        <v>72</v>
      </c>
      <c r="F13" s="119">
        <v>1011</v>
      </c>
      <c r="G13" s="34">
        <v>2022</v>
      </c>
      <c r="H13" s="35" t="s">
        <v>72</v>
      </c>
      <c r="I13" s="33">
        <v>141936</v>
      </c>
      <c r="J13" s="81">
        <v>107.03960323827584</v>
      </c>
      <c r="K13" s="33">
        <f>+I13*1000/'Q2 - População'!C14*1000</f>
        <v>2081.9979740652957</v>
      </c>
      <c r="L13" s="35">
        <v>2022</v>
      </c>
      <c r="M13" s="35" t="s">
        <v>72</v>
      </c>
      <c r="N13" s="33">
        <v>15540</v>
      </c>
      <c r="O13" s="81">
        <v>82.909604519774007</v>
      </c>
      <c r="P13" s="33">
        <f>+N13*1000/'Q2 - População'!C14*1000</f>
        <v>227.94955837120037</v>
      </c>
      <c r="Q13" s="35">
        <v>2022</v>
      </c>
      <c r="R13" s="35" t="s">
        <v>72</v>
      </c>
      <c r="S13" s="33">
        <v>2191</v>
      </c>
      <c r="T13" s="40">
        <v>-6.207191780821919</v>
      </c>
      <c r="U13" s="33">
        <f>+S13*1000/'Q2 - População'!C14*1000</f>
        <v>32.138834130714287</v>
      </c>
      <c r="V13" s="35">
        <v>2022</v>
      </c>
      <c r="W13" s="35" t="s">
        <v>72</v>
      </c>
      <c r="X13" s="33">
        <v>275915</v>
      </c>
      <c r="Y13" s="81">
        <v>3.1974895835670925</v>
      </c>
      <c r="Z13" s="33">
        <f>+X13*1000/'Q2 - População'!C14*1000</f>
        <v>4047.278146588787</v>
      </c>
      <c r="AA13" s="35">
        <v>2022</v>
      </c>
      <c r="AB13" s="35" t="s">
        <v>72</v>
      </c>
    </row>
    <row r="14" spans="1:30" x14ac:dyDescent="0.25">
      <c r="A14" s="5"/>
      <c r="B14" s="15" t="s">
        <v>76</v>
      </c>
      <c r="C14" s="21">
        <v>120</v>
      </c>
      <c r="D14" s="23">
        <v>2022</v>
      </c>
      <c r="E14" s="21" t="s">
        <v>72</v>
      </c>
      <c r="F14" s="120">
        <v>1508</v>
      </c>
      <c r="G14" s="23">
        <v>2022</v>
      </c>
      <c r="H14" s="21" t="s">
        <v>72</v>
      </c>
      <c r="I14" s="22">
        <v>2075</v>
      </c>
      <c r="J14" s="82">
        <v>62.363067292644757</v>
      </c>
      <c r="K14" s="22">
        <f>+I14*1000/'Q2 - População'!C15*1000</f>
        <v>5060.8151448856497</v>
      </c>
      <c r="L14" s="21">
        <v>2022</v>
      </c>
      <c r="M14" s="21" t="s">
        <v>72</v>
      </c>
      <c r="N14" s="22">
        <v>777</v>
      </c>
      <c r="O14" s="82">
        <v>37.279151943462892</v>
      </c>
      <c r="P14" s="22">
        <f>+N14*1000/'Q2 - População'!C15*1000</f>
        <v>1895.0618638921203</v>
      </c>
      <c r="Q14" s="21">
        <v>2022</v>
      </c>
      <c r="R14" s="21" t="s">
        <v>72</v>
      </c>
      <c r="S14" s="22">
        <v>13</v>
      </c>
      <c r="T14" s="100" t="s">
        <v>169</v>
      </c>
      <c r="U14" s="22">
        <f>+S14*1000/'Q2 - População'!C15*1000</f>
        <v>31.706311751090823</v>
      </c>
      <c r="V14" s="21">
        <v>2022</v>
      </c>
      <c r="W14" s="21" t="s">
        <v>72</v>
      </c>
      <c r="X14" s="22">
        <v>3430</v>
      </c>
      <c r="Y14" s="82">
        <v>-0.86705202312138407</v>
      </c>
      <c r="Z14" s="22">
        <f>+X14*1000/'Q2 - População'!C15*1000</f>
        <v>8365.5884081724253</v>
      </c>
      <c r="AA14" s="21">
        <v>2022</v>
      </c>
      <c r="AB14" s="21" t="s">
        <v>72</v>
      </c>
    </row>
    <row r="15" spans="1:30" x14ac:dyDescent="0.25">
      <c r="A15" s="5"/>
      <c r="B15" s="15" t="s">
        <v>77</v>
      </c>
      <c r="C15" s="21">
        <v>115</v>
      </c>
      <c r="D15" s="23">
        <v>2022</v>
      </c>
      <c r="E15" s="21" t="s">
        <v>72</v>
      </c>
      <c r="F15" s="120">
        <v>2476</v>
      </c>
      <c r="G15" s="23">
        <v>2022</v>
      </c>
      <c r="H15" s="21" t="s">
        <v>72</v>
      </c>
      <c r="I15" s="22">
        <v>490</v>
      </c>
      <c r="J15" s="82">
        <v>46.268656716417908</v>
      </c>
      <c r="K15" s="22">
        <f>+I15*1000/'Q2 - População'!C16*1000</f>
        <v>1672.9716072818651</v>
      </c>
      <c r="L15" s="21">
        <v>2022</v>
      </c>
      <c r="M15" s="21" t="s">
        <v>72</v>
      </c>
      <c r="N15" s="22" t="s">
        <v>15</v>
      </c>
      <c r="O15" s="82" t="s">
        <v>18</v>
      </c>
      <c r="P15" s="22" t="s">
        <v>15</v>
      </c>
      <c r="Q15" s="21" t="s">
        <v>15</v>
      </c>
      <c r="R15" s="21" t="s">
        <v>15</v>
      </c>
      <c r="S15" s="22">
        <v>3</v>
      </c>
      <c r="T15" s="100" t="s">
        <v>169</v>
      </c>
      <c r="U15" s="22">
        <f>+S15*1000/'Q2 - População'!C16*1000</f>
        <v>10.242683309888969</v>
      </c>
      <c r="V15" s="21">
        <v>2022</v>
      </c>
      <c r="W15" s="21" t="s">
        <v>72</v>
      </c>
      <c r="X15" s="22" t="s">
        <v>15</v>
      </c>
      <c r="Y15" s="21" t="s">
        <v>15</v>
      </c>
      <c r="Z15" s="22" t="s">
        <v>15</v>
      </c>
      <c r="AA15" s="21">
        <v>2022</v>
      </c>
      <c r="AB15" s="21" t="s">
        <v>15</v>
      </c>
    </row>
    <row r="16" spans="1:30" x14ac:dyDescent="0.25">
      <c r="A16" s="5"/>
      <c r="B16" s="15" t="s">
        <v>79</v>
      </c>
      <c r="C16" s="21">
        <v>79</v>
      </c>
      <c r="D16" s="23">
        <v>2022</v>
      </c>
      <c r="E16" s="21" t="s">
        <v>72</v>
      </c>
      <c r="F16" s="120">
        <v>1976</v>
      </c>
      <c r="G16" s="23">
        <v>2022</v>
      </c>
      <c r="H16" s="21" t="s">
        <v>72</v>
      </c>
      <c r="I16" s="22">
        <v>1691</v>
      </c>
      <c r="J16" s="82">
        <v>74.870734229576016</v>
      </c>
      <c r="K16" s="22">
        <f>+I16*1000/'Q2 - População'!C17*1000</f>
        <v>4784.3505618994805</v>
      </c>
      <c r="L16" s="21">
        <v>2022</v>
      </c>
      <c r="M16" s="21" t="s">
        <v>72</v>
      </c>
      <c r="N16" s="22">
        <v>104</v>
      </c>
      <c r="O16" s="82">
        <v>246.66666666666669</v>
      </c>
      <c r="P16" s="22">
        <f>+N16*1000/'Q2 - População'!C17*1000</f>
        <v>294.24746211563922</v>
      </c>
      <c r="Q16" s="21">
        <v>2022</v>
      </c>
      <c r="R16" s="21" t="s">
        <v>72</v>
      </c>
      <c r="S16" s="22">
        <v>13</v>
      </c>
      <c r="T16" s="41">
        <v>8.333333333333325</v>
      </c>
      <c r="U16" s="22">
        <f>+S16*1000/'Q2 - População'!C17*1000</f>
        <v>36.780932764454903</v>
      </c>
      <c r="V16" s="21">
        <v>2022</v>
      </c>
      <c r="W16" s="21" t="s">
        <v>72</v>
      </c>
      <c r="X16" s="22">
        <v>2538</v>
      </c>
      <c r="Y16" s="82">
        <v>26.017874875868905</v>
      </c>
      <c r="Z16" s="22">
        <f>+X16*1000/'Q2 - População'!C17*1000</f>
        <v>7180.7697966297355</v>
      </c>
      <c r="AA16" s="21">
        <v>2022</v>
      </c>
      <c r="AB16" s="21" t="s">
        <v>72</v>
      </c>
    </row>
    <row r="17" spans="1:28" x14ac:dyDescent="0.25">
      <c r="A17" s="5"/>
      <c r="B17" s="15" t="s">
        <v>80</v>
      </c>
      <c r="C17" s="21">
        <v>54</v>
      </c>
      <c r="D17" s="23">
        <v>2022</v>
      </c>
      <c r="E17" s="21" t="s">
        <v>72</v>
      </c>
      <c r="F17" s="120">
        <v>836</v>
      </c>
      <c r="G17" s="23">
        <v>2022</v>
      </c>
      <c r="H17" s="21" t="s">
        <v>72</v>
      </c>
      <c r="I17" s="22">
        <v>393</v>
      </c>
      <c r="J17" s="82">
        <v>57.831325301204828</v>
      </c>
      <c r="K17" s="22">
        <f>+I17*1000/'Q2 - População'!C18*1000</f>
        <v>1268.1469243403537</v>
      </c>
      <c r="L17" s="21">
        <v>2022</v>
      </c>
      <c r="M17" s="21" t="s">
        <v>72</v>
      </c>
      <c r="N17" s="22" t="s">
        <v>15</v>
      </c>
      <c r="O17" s="82" t="s">
        <v>15</v>
      </c>
      <c r="P17" s="22" t="s">
        <v>15</v>
      </c>
      <c r="Q17" s="21" t="s">
        <v>15</v>
      </c>
      <c r="R17" s="21" t="s">
        <v>15</v>
      </c>
      <c r="S17" s="22">
        <v>4</v>
      </c>
      <c r="T17" s="100" t="s">
        <v>169</v>
      </c>
      <c r="U17" s="22">
        <f>+S17*1000/'Q2 - População'!C18*1000</f>
        <v>12.907347830436171</v>
      </c>
      <c r="V17" s="21">
        <v>2022</v>
      </c>
      <c r="W17" s="21" t="s">
        <v>72</v>
      </c>
      <c r="X17" s="22" t="s">
        <v>15</v>
      </c>
      <c r="Y17" s="21" t="s">
        <v>15</v>
      </c>
      <c r="Z17" s="22" t="s">
        <v>15</v>
      </c>
      <c r="AA17" s="21">
        <v>2022</v>
      </c>
      <c r="AB17" s="21" t="s">
        <v>15</v>
      </c>
    </row>
    <row r="18" spans="1:28" ht="15.75" customHeight="1" x14ac:dyDescent="0.25">
      <c r="A18" s="5"/>
      <c r="B18" s="15" t="s">
        <v>81</v>
      </c>
      <c r="C18" s="21">
        <v>52</v>
      </c>
      <c r="D18" s="23">
        <v>2022</v>
      </c>
      <c r="E18" s="21" t="s">
        <v>72</v>
      </c>
      <c r="F18" s="120">
        <v>1051</v>
      </c>
      <c r="G18" s="23">
        <v>2022</v>
      </c>
      <c r="H18" s="21" t="s">
        <v>72</v>
      </c>
      <c r="I18" s="22">
        <v>2296</v>
      </c>
      <c r="J18" s="82">
        <v>97.590361445783131</v>
      </c>
      <c r="K18" s="22">
        <f>+I18*1000/'Q2 - População'!C19*1000</f>
        <v>2606.8217892152966</v>
      </c>
      <c r="L18" s="21">
        <v>2022</v>
      </c>
      <c r="M18" s="21" t="s">
        <v>72</v>
      </c>
      <c r="N18" s="22" t="s">
        <v>15</v>
      </c>
      <c r="O18" s="82" t="s">
        <v>15</v>
      </c>
      <c r="P18" s="22" t="s">
        <v>15</v>
      </c>
      <c r="Q18" s="21" t="s">
        <v>15</v>
      </c>
      <c r="R18" s="21" t="s">
        <v>15</v>
      </c>
      <c r="S18" s="22">
        <v>32</v>
      </c>
      <c r="T18" s="41">
        <v>14.285714285714279</v>
      </c>
      <c r="U18" s="22">
        <f>+S18*1000/'Q2 - População'!C19*1000</f>
        <v>36.332010999516328</v>
      </c>
      <c r="V18" s="21">
        <v>2022</v>
      </c>
      <c r="W18" s="21" t="s">
        <v>72</v>
      </c>
      <c r="X18" s="22">
        <v>4855</v>
      </c>
      <c r="Y18" s="82">
        <v>-16.350792556857343</v>
      </c>
      <c r="Z18" s="22">
        <f>+X18*1000/'Q2 - População'!C19*1000</f>
        <v>5512.2472938328683</v>
      </c>
      <c r="AA18" s="21">
        <v>2022</v>
      </c>
      <c r="AB18" s="21" t="s">
        <v>72</v>
      </c>
    </row>
    <row r="19" spans="1:28" ht="5.25" customHeight="1" x14ac:dyDescent="0.25">
      <c r="A19" s="5"/>
      <c r="C19"/>
      <c r="D19"/>
      <c r="E19"/>
      <c r="F19"/>
      <c r="G19"/>
      <c r="H19"/>
      <c r="L19">
        <v>0</v>
      </c>
      <c r="O19">
        <v>0</v>
      </c>
      <c r="S19">
        <v>0</v>
      </c>
      <c r="U19">
        <v>0</v>
      </c>
      <c r="W19">
        <v>0</v>
      </c>
    </row>
    <row r="20" spans="1:28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 t="e">
        <f>SUMIFS(#REF!,#REF!,'Q10 - Transportes'!$A20,#REF!,'Q10 - Transportes'!$Q19)</f>
        <v>#REF!</v>
      </c>
      <c r="R20" s="4"/>
      <c r="S20" s="4"/>
      <c r="T20" s="4" t="e">
        <f>SUMIFS(#REF!,#REF!,'Q10 - Transportes'!$A20,#REF!,'Q10 - Transportes'!$X$4)</f>
        <v>#REF!</v>
      </c>
      <c r="U20" s="4"/>
      <c r="V20" s="4"/>
      <c r="W20" s="4"/>
      <c r="X20" s="4"/>
      <c r="Y20" s="4">
        <v>-4.034403262989894</v>
      </c>
      <c r="Z20" s="4"/>
      <c r="AA20" s="4"/>
      <c r="AB20" s="4"/>
    </row>
    <row r="21" spans="1:28" s="3" customFormat="1" ht="6.75" customHeight="1" x14ac:dyDescent="0.2">
      <c r="C21" s="8"/>
      <c r="D21" s="8"/>
      <c r="E21" s="8"/>
      <c r="F21" s="8"/>
      <c r="G21" s="8"/>
      <c r="H21" s="8"/>
    </row>
    <row r="22" spans="1:28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</row>
  </sheetData>
  <mergeCells count="9">
    <mergeCell ref="B22:AB22"/>
    <mergeCell ref="B1:AB1"/>
    <mergeCell ref="I2:W2"/>
    <mergeCell ref="X4:AB4"/>
    <mergeCell ref="S4:W4"/>
    <mergeCell ref="N4:R4"/>
    <mergeCell ref="I4:M4"/>
    <mergeCell ref="C4:E4"/>
    <mergeCell ref="F4:H4"/>
  </mergeCells>
  <hyperlinks>
    <hyperlink ref="AD2" location="Índice!A1" tooltip="(voltar ao índice)" display="(voltar ao índice)" xr:uid="{3833E62C-D144-406D-8851-D6DB0BC98CD7}"/>
  </hyperlinks>
  <printOptions horizontalCentered="1"/>
  <pageMargins left="0.27559055118110237" right="0.27559055118110237" top="0.6692913385826772" bottom="0.47244094488188981" header="0" footer="0"/>
  <pageSetup paperSize="9" scale="53" orientation="landscape" r:id="rId1"/>
  <ignoredErrors>
    <ignoredError sqref="T10:T1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>
    <pageSetUpPr fitToPage="1"/>
  </sheetPr>
  <dimension ref="A1:S23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S2" sqref="S2"/>
    </sheetView>
  </sheetViews>
  <sheetFormatPr defaultRowHeight="15" x14ac:dyDescent="0.25"/>
  <cols>
    <col min="1" max="1" width="6.7109375" customWidth="1"/>
    <col min="2" max="2" width="16.85546875" customWidth="1"/>
    <col min="3" max="3" width="12.42578125" customWidth="1"/>
    <col min="4" max="4" width="9.42578125" customWidth="1"/>
    <col min="5" max="6" width="12.42578125" customWidth="1"/>
    <col min="7" max="7" width="9.42578125" customWidth="1"/>
    <col min="8" max="8" width="13.85546875" customWidth="1"/>
    <col min="9" max="9" width="12.42578125" customWidth="1"/>
    <col min="10" max="10" width="9.42578125" customWidth="1"/>
    <col min="11" max="12" width="12.42578125" customWidth="1"/>
    <col min="13" max="13" width="9.42578125" customWidth="1"/>
    <col min="14" max="15" width="12.42578125" customWidth="1"/>
    <col min="16" max="16" width="9.42578125" customWidth="1"/>
    <col min="17" max="17" width="12.42578125" customWidth="1"/>
    <col min="18" max="18" width="6.7109375" customWidth="1"/>
    <col min="19" max="19" width="14" bestFit="1" customWidth="1"/>
  </cols>
  <sheetData>
    <row r="1" spans="1:19" x14ac:dyDescent="0.25">
      <c r="B1" s="126" t="s">
        <v>146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9" x14ac:dyDescent="0.25"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S2" s="50" t="s">
        <v>274</v>
      </c>
    </row>
    <row r="3" spans="1:19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9" ht="34.5" customHeight="1" x14ac:dyDescent="0.25">
      <c r="B4" s="2"/>
      <c r="C4" s="136" t="s">
        <v>147</v>
      </c>
      <c r="D4" s="137"/>
      <c r="E4" s="138"/>
      <c r="F4" s="136" t="s">
        <v>148</v>
      </c>
      <c r="G4" s="137"/>
      <c r="H4" s="138"/>
      <c r="I4" s="136" t="s">
        <v>149</v>
      </c>
      <c r="J4" s="137"/>
      <c r="K4" s="138"/>
      <c r="L4" s="136" t="s">
        <v>150</v>
      </c>
      <c r="M4" s="137"/>
      <c r="N4" s="138"/>
      <c r="O4" s="133" t="s">
        <v>251</v>
      </c>
      <c r="P4" s="134"/>
      <c r="Q4" s="135"/>
    </row>
    <row r="5" spans="1:19" ht="24.75" customHeight="1" x14ac:dyDescent="0.25">
      <c r="B5" s="7"/>
      <c r="C5" s="51" t="s">
        <v>151</v>
      </c>
      <c r="D5" s="51" t="s">
        <v>66</v>
      </c>
      <c r="E5" s="51" t="s">
        <v>67</v>
      </c>
      <c r="F5" s="51" t="s">
        <v>152</v>
      </c>
      <c r="G5" s="51" t="s">
        <v>66</v>
      </c>
      <c r="H5" s="51" t="s">
        <v>67</v>
      </c>
      <c r="I5" s="51" t="s">
        <v>152</v>
      </c>
      <c r="J5" s="51" t="s">
        <v>66</v>
      </c>
      <c r="K5" s="51" t="s">
        <v>67</v>
      </c>
      <c r="L5" s="51" t="s">
        <v>95</v>
      </c>
      <c r="M5" s="51" t="s">
        <v>66</v>
      </c>
      <c r="N5" s="51" t="s">
        <v>67</v>
      </c>
      <c r="O5" s="51" t="s">
        <v>153</v>
      </c>
      <c r="P5" s="51" t="s">
        <v>66</v>
      </c>
      <c r="Q5" s="51" t="s">
        <v>67</v>
      </c>
    </row>
    <row r="6" spans="1:19" ht="5.25" customHeight="1" x14ac:dyDescent="0.25">
      <c r="B6" s="47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9" x14ac:dyDescent="0.25">
      <c r="A7" s="5"/>
      <c r="B7" s="1" t="s">
        <v>97</v>
      </c>
      <c r="C7" s="83">
        <v>2753748625</v>
      </c>
      <c r="D7" s="35">
        <v>2022</v>
      </c>
      <c r="E7" s="35" t="s">
        <v>72</v>
      </c>
      <c r="F7" s="33">
        <v>6164.16</v>
      </c>
      <c r="G7" s="35">
        <v>2022</v>
      </c>
      <c r="H7" s="35" t="s">
        <v>72</v>
      </c>
      <c r="I7" s="33">
        <v>651.75</v>
      </c>
      <c r="J7" s="35">
        <v>2022</v>
      </c>
      <c r="K7" s="35" t="s">
        <v>72</v>
      </c>
      <c r="L7" s="81">
        <v>46.73</v>
      </c>
      <c r="M7" s="35">
        <v>2022</v>
      </c>
      <c r="N7" s="35" t="s">
        <v>72</v>
      </c>
      <c r="O7" s="33" t="s">
        <v>15</v>
      </c>
      <c r="P7" s="35" t="s">
        <v>15</v>
      </c>
      <c r="Q7" s="35" t="s">
        <v>15</v>
      </c>
    </row>
    <row r="8" spans="1:19" x14ac:dyDescent="0.25">
      <c r="A8" s="5"/>
      <c r="B8" s="1" t="s">
        <v>98</v>
      </c>
      <c r="C8" s="33">
        <v>76947985</v>
      </c>
      <c r="D8" s="35">
        <v>2022</v>
      </c>
      <c r="E8" s="35" t="s">
        <v>72</v>
      </c>
      <c r="F8" s="33">
        <v>7433.12</v>
      </c>
      <c r="G8" s="35">
        <v>2022</v>
      </c>
      <c r="H8" s="35" t="s">
        <v>72</v>
      </c>
      <c r="I8" s="33">
        <v>834.33</v>
      </c>
      <c r="J8" s="35">
        <v>2022</v>
      </c>
      <c r="K8" s="35" t="s">
        <v>72</v>
      </c>
      <c r="L8" s="81">
        <v>49.06</v>
      </c>
      <c r="M8" s="35">
        <v>2022</v>
      </c>
      <c r="N8" s="35" t="s">
        <v>72</v>
      </c>
      <c r="O8" s="97">
        <v>72.06</v>
      </c>
      <c r="P8" s="35">
        <v>2023</v>
      </c>
      <c r="Q8" s="35" t="s">
        <v>49</v>
      </c>
    </row>
    <row r="9" spans="1:19" x14ac:dyDescent="0.25">
      <c r="A9" s="5"/>
      <c r="B9" s="15" t="s">
        <v>71</v>
      </c>
      <c r="C9" s="22">
        <v>8392923</v>
      </c>
      <c r="D9" s="21">
        <v>2022</v>
      </c>
      <c r="E9" s="21" t="s">
        <v>72</v>
      </c>
      <c r="F9" s="22">
        <v>33413.71</v>
      </c>
      <c r="G9" s="21">
        <v>2022</v>
      </c>
      <c r="H9" s="21" t="s">
        <v>72</v>
      </c>
      <c r="I9" s="22">
        <v>10464.99</v>
      </c>
      <c r="J9" s="21">
        <v>2022</v>
      </c>
      <c r="K9" s="21" t="s">
        <v>72</v>
      </c>
      <c r="L9" s="82">
        <v>63.86</v>
      </c>
      <c r="M9" s="21">
        <v>2022</v>
      </c>
      <c r="N9" s="21" t="s">
        <v>72</v>
      </c>
      <c r="O9" s="98">
        <v>78.349999999999994</v>
      </c>
      <c r="P9" s="21">
        <v>2023</v>
      </c>
      <c r="Q9" s="21" t="s">
        <v>47</v>
      </c>
    </row>
    <row r="10" spans="1:19" x14ac:dyDescent="0.25">
      <c r="A10" s="5"/>
      <c r="B10" s="15" t="s">
        <v>74</v>
      </c>
      <c r="C10" s="22">
        <v>2501165</v>
      </c>
      <c r="D10" s="21">
        <v>2022</v>
      </c>
      <c r="E10" s="21" t="s">
        <v>72</v>
      </c>
      <c r="F10" s="22">
        <v>10576.29</v>
      </c>
      <c r="G10" s="21">
        <v>2022</v>
      </c>
      <c r="H10" s="21" t="s">
        <v>72</v>
      </c>
      <c r="I10" s="22">
        <v>1077.1600000000001</v>
      </c>
      <c r="J10" s="21">
        <v>2022</v>
      </c>
      <c r="K10" s="21" t="s">
        <v>72</v>
      </c>
      <c r="L10" s="82">
        <v>49.22</v>
      </c>
      <c r="M10" s="21">
        <v>2022</v>
      </c>
      <c r="N10" s="21" t="s">
        <v>72</v>
      </c>
      <c r="O10" s="98">
        <v>62.41</v>
      </c>
      <c r="P10" s="21">
        <v>2023</v>
      </c>
      <c r="Q10" s="21" t="s">
        <v>245</v>
      </c>
    </row>
    <row r="11" spans="1:19" x14ac:dyDescent="0.25">
      <c r="A11" s="5"/>
      <c r="B11" s="1" t="s">
        <v>99</v>
      </c>
      <c r="C11" s="33">
        <v>451624942</v>
      </c>
      <c r="D11" s="35">
        <v>2022</v>
      </c>
      <c r="E11" s="35" t="s">
        <v>72</v>
      </c>
      <c r="F11" s="33">
        <v>9521.35</v>
      </c>
      <c r="G11" s="35">
        <v>2022</v>
      </c>
      <c r="H11" s="35" t="s">
        <v>72</v>
      </c>
      <c r="I11" s="33">
        <v>892.57</v>
      </c>
      <c r="J11" s="35">
        <v>2022</v>
      </c>
      <c r="K11" s="35" t="s">
        <v>72</v>
      </c>
      <c r="L11" s="81">
        <v>58.52</v>
      </c>
      <c r="M11" s="35">
        <v>2022</v>
      </c>
      <c r="N11" s="35" t="s">
        <v>72</v>
      </c>
      <c r="O11" s="33" t="s">
        <v>15</v>
      </c>
      <c r="P11" s="35" t="s">
        <v>15</v>
      </c>
      <c r="Q11" s="35" t="s">
        <v>15</v>
      </c>
    </row>
    <row r="12" spans="1:19" x14ac:dyDescent="0.25">
      <c r="A12" s="5"/>
      <c r="B12" s="15" t="s">
        <v>75</v>
      </c>
      <c r="C12" s="22">
        <v>89267048</v>
      </c>
      <c r="D12" s="21">
        <v>2022</v>
      </c>
      <c r="E12" s="21" t="s">
        <v>72</v>
      </c>
      <c r="F12" s="22">
        <v>39634.839999999997</v>
      </c>
      <c r="G12" s="21">
        <v>2022</v>
      </c>
      <c r="H12" s="21" t="s">
        <v>72</v>
      </c>
      <c r="I12" s="22">
        <v>11986.98</v>
      </c>
      <c r="J12" s="21">
        <v>2022</v>
      </c>
      <c r="K12" s="21" t="s">
        <v>72</v>
      </c>
      <c r="L12" s="82">
        <v>69.319999999999993</v>
      </c>
      <c r="M12" s="21">
        <v>2022</v>
      </c>
      <c r="N12" s="21" t="s">
        <v>72</v>
      </c>
      <c r="O12" s="98">
        <v>101.83</v>
      </c>
      <c r="P12" s="21">
        <v>2023</v>
      </c>
      <c r="Q12" s="21" t="s">
        <v>252</v>
      </c>
    </row>
    <row r="13" spans="1:19" x14ac:dyDescent="0.25">
      <c r="A13" s="5"/>
      <c r="B13" s="1" t="s">
        <v>100</v>
      </c>
      <c r="C13" s="33">
        <v>449792262</v>
      </c>
      <c r="D13" s="35">
        <v>2022</v>
      </c>
      <c r="E13" s="35" t="s">
        <v>72</v>
      </c>
      <c r="F13" s="33">
        <v>6627.07</v>
      </c>
      <c r="G13" s="35">
        <v>2022</v>
      </c>
      <c r="H13" s="35" t="s">
        <v>72</v>
      </c>
      <c r="I13" s="33">
        <v>704.48</v>
      </c>
      <c r="J13" s="35">
        <v>2022</v>
      </c>
      <c r="K13" s="35" t="s">
        <v>72</v>
      </c>
      <c r="L13" s="81">
        <v>49.4</v>
      </c>
      <c r="M13" s="35">
        <v>2022</v>
      </c>
      <c r="N13" s="35" t="s">
        <v>72</v>
      </c>
      <c r="O13" s="33" t="s">
        <v>15</v>
      </c>
      <c r="P13" s="35" t="s">
        <v>15</v>
      </c>
      <c r="Q13" s="35" t="s">
        <v>15</v>
      </c>
    </row>
    <row r="14" spans="1:19" x14ac:dyDescent="0.25">
      <c r="A14" s="5"/>
      <c r="B14" s="15" t="s">
        <v>76</v>
      </c>
      <c r="C14" s="22">
        <v>1189950</v>
      </c>
      <c r="D14" s="21">
        <v>2022</v>
      </c>
      <c r="E14" s="21" t="s">
        <v>72</v>
      </c>
      <c r="F14" s="22">
        <v>2917.9</v>
      </c>
      <c r="G14" s="21">
        <v>2022</v>
      </c>
      <c r="H14" s="21" t="s">
        <v>72</v>
      </c>
      <c r="I14" s="22">
        <v>706.2</v>
      </c>
      <c r="J14" s="21">
        <v>2022</v>
      </c>
      <c r="K14" s="21" t="s">
        <v>72</v>
      </c>
      <c r="L14" s="82">
        <v>53.2</v>
      </c>
      <c r="M14" s="21">
        <v>2022</v>
      </c>
      <c r="N14" s="21" t="s">
        <v>72</v>
      </c>
      <c r="O14" s="22" t="s">
        <v>15</v>
      </c>
      <c r="P14" s="21" t="s">
        <v>15</v>
      </c>
      <c r="Q14" s="21" t="s">
        <v>15</v>
      </c>
    </row>
    <row r="15" spans="1:19" x14ac:dyDescent="0.25">
      <c r="A15" s="5"/>
      <c r="B15" s="15" t="s">
        <v>77</v>
      </c>
      <c r="C15" s="22">
        <v>396796</v>
      </c>
      <c r="D15" s="21">
        <v>2022</v>
      </c>
      <c r="E15" s="21" t="s">
        <v>72</v>
      </c>
      <c r="F15" s="22">
        <v>1340.26</v>
      </c>
      <c r="G15" s="21">
        <v>2022</v>
      </c>
      <c r="H15" s="21" t="s">
        <v>72</v>
      </c>
      <c r="I15" s="22">
        <v>4.74</v>
      </c>
      <c r="J15" s="21">
        <v>2022</v>
      </c>
      <c r="K15" s="21" t="s">
        <v>72</v>
      </c>
      <c r="L15" s="82">
        <v>36.200000000000003</v>
      </c>
      <c r="M15" s="21">
        <v>2022</v>
      </c>
      <c r="N15" s="21" t="s">
        <v>72</v>
      </c>
      <c r="O15" s="22" t="s">
        <v>15</v>
      </c>
      <c r="P15" s="21" t="s">
        <v>15</v>
      </c>
      <c r="Q15" s="21" t="s">
        <v>15</v>
      </c>
    </row>
    <row r="16" spans="1:19" x14ac:dyDescent="0.25">
      <c r="A16" s="5"/>
      <c r="B16" s="15" t="s">
        <v>79</v>
      </c>
      <c r="C16" s="22">
        <v>1177180</v>
      </c>
      <c r="D16" s="21">
        <v>2022</v>
      </c>
      <c r="E16" s="21" t="s">
        <v>72</v>
      </c>
      <c r="F16" s="22">
        <v>3342.31</v>
      </c>
      <c r="G16" s="21">
        <v>2022</v>
      </c>
      <c r="H16" s="21" t="s">
        <v>72</v>
      </c>
      <c r="I16" s="22">
        <v>1062.44</v>
      </c>
      <c r="J16" s="21">
        <v>2022</v>
      </c>
      <c r="K16" s="21" t="s">
        <v>72</v>
      </c>
      <c r="L16" s="82">
        <v>54.3</v>
      </c>
      <c r="M16" s="21">
        <v>2022</v>
      </c>
      <c r="N16" s="21" t="s">
        <v>72</v>
      </c>
      <c r="O16" s="22" t="s">
        <v>15</v>
      </c>
      <c r="P16" s="21" t="s">
        <v>15</v>
      </c>
      <c r="Q16" s="21" t="s">
        <v>15</v>
      </c>
    </row>
    <row r="17" spans="1:17" x14ac:dyDescent="0.25">
      <c r="A17" s="5"/>
      <c r="B17" s="15" t="s">
        <v>80</v>
      </c>
      <c r="C17" s="22">
        <v>89034</v>
      </c>
      <c r="D17" s="21">
        <v>2022</v>
      </c>
      <c r="E17" s="21" t="s">
        <v>72</v>
      </c>
      <c r="F17" s="22">
        <v>297.75</v>
      </c>
      <c r="G17" s="21">
        <v>2022</v>
      </c>
      <c r="H17" s="21" t="s">
        <v>72</v>
      </c>
      <c r="I17" s="22">
        <v>242.6</v>
      </c>
      <c r="J17" s="21">
        <v>2022</v>
      </c>
      <c r="K17" s="21" t="s">
        <v>72</v>
      </c>
      <c r="L17" s="82">
        <v>51.6</v>
      </c>
      <c r="M17" s="21">
        <v>2022</v>
      </c>
      <c r="N17" s="21" t="s">
        <v>72</v>
      </c>
      <c r="O17" s="22" t="s">
        <v>15</v>
      </c>
      <c r="P17" s="21" t="s">
        <v>15</v>
      </c>
      <c r="Q17" s="21" t="s">
        <v>15</v>
      </c>
    </row>
    <row r="18" spans="1:17" x14ac:dyDescent="0.25">
      <c r="A18" s="5"/>
      <c r="B18" s="15" t="s">
        <v>81</v>
      </c>
      <c r="C18" s="22">
        <v>1597128</v>
      </c>
      <c r="D18" s="21">
        <v>2022</v>
      </c>
      <c r="E18" s="21" t="s">
        <v>72</v>
      </c>
      <c r="F18" s="22">
        <v>1835.79</v>
      </c>
      <c r="G18" s="21">
        <v>2022</v>
      </c>
      <c r="H18" s="21" t="s">
        <v>72</v>
      </c>
      <c r="I18" s="22">
        <v>637.83000000000004</v>
      </c>
      <c r="J18" s="21">
        <v>2022</v>
      </c>
      <c r="K18" s="21" t="s">
        <v>72</v>
      </c>
      <c r="L18" s="82">
        <v>62.8</v>
      </c>
      <c r="M18" s="21">
        <v>2022</v>
      </c>
      <c r="N18" s="21" t="s">
        <v>72</v>
      </c>
      <c r="O18" s="22" t="s">
        <v>15</v>
      </c>
      <c r="P18" s="21" t="s">
        <v>15</v>
      </c>
      <c r="Q18" s="21" t="s">
        <v>15</v>
      </c>
    </row>
    <row r="19" spans="1:17" ht="5.25" customHeight="1" x14ac:dyDescent="0.25">
      <c r="A19" s="5"/>
      <c r="B19" s="15"/>
      <c r="C19" s="22"/>
      <c r="D19" s="21"/>
      <c r="E19" s="21"/>
      <c r="F19" s="22"/>
      <c r="G19" s="21"/>
      <c r="H19" s="21"/>
      <c r="I19" s="22"/>
      <c r="J19" s="21"/>
      <c r="K19" s="21"/>
      <c r="L19" s="45"/>
      <c r="M19" s="21"/>
      <c r="N19" s="21"/>
      <c r="O19" s="22"/>
      <c r="P19" s="21"/>
      <c r="Q19" s="21"/>
    </row>
    <row r="20" spans="1:17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 t="e">
        <f>SUMIFS(#REF!,#REF!,'Q11 - Turismo'!$A20,#REF!,'Q11 - Turismo'!#REF!)</f>
        <v>#REF!</v>
      </c>
      <c r="P20" s="4"/>
      <c r="Q20" s="4"/>
    </row>
    <row r="21" spans="1:17" s="3" customFormat="1" ht="6.75" customHeight="1" x14ac:dyDescent="0.2"/>
    <row r="22" spans="1:17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</row>
    <row r="23" spans="1:17" ht="15" customHeight="1" x14ac:dyDescent="0.25">
      <c r="B23" s="154" t="s">
        <v>154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</row>
  </sheetData>
  <mergeCells count="9">
    <mergeCell ref="B23:Q23"/>
    <mergeCell ref="B1:Q1"/>
    <mergeCell ref="B22:Q22"/>
    <mergeCell ref="F4:H4"/>
    <mergeCell ref="L4:N4"/>
    <mergeCell ref="O4:Q4"/>
    <mergeCell ref="F2:Q2"/>
    <mergeCell ref="C4:E4"/>
    <mergeCell ref="I4:K4"/>
  </mergeCells>
  <hyperlinks>
    <hyperlink ref="S2" location="Índice!A1" tooltip="(voltar ao índice)" display="(voltar ao índice)" xr:uid="{B6A2BC57-B5A9-45BF-B7E0-C774F7EFE63F}"/>
  </hyperlinks>
  <printOptions horizontalCentered="1"/>
  <pageMargins left="0.27559055118110237" right="0.27559055118110237" top="0.6692913385826772" bottom="0.47244094488188981" header="0" footer="0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5268-606A-46C5-9B0D-0B5C6DF7EEB7}">
  <sheetPr codeName="Folha14">
    <pageSetUpPr fitToPage="1"/>
  </sheetPr>
  <dimension ref="A1:O25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J2" sqref="J2"/>
    </sheetView>
  </sheetViews>
  <sheetFormatPr defaultRowHeight="15" x14ac:dyDescent="0.25"/>
  <cols>
    <col min="1" max="1" width="6.7109375" customWidth="1"/>
    <col min="2" max="2" width="16.85546875" customWidth="1"/>
    <col min="3" max="8" width="13.5703125" customWidth="1"/>
    <col min="9" max="9" width="6.7109375" customWidth="1"/>
    <col min="10" max="10" width="14" bestFit="1" customWidth="1"/>
  </cols>
  <sheetData>
    <row r="1" spans="1:15" x14ac:dyDescent="0.25">
      <c r="B1" s="126" t="s">
        <v>155</v>
      </c>
      <c r="C1" s="126"/>
      <c r="D1" s="126"/>
      <c r="E1" s="126"/>
      <c r="F1" s="126"/>
      <c r="G1" s="126"/>
      <c r="H1" s="126"/>
    </row>
    <row r="2" spans="1:15" x14ac:dyDescent="0.25">
      <c r="C2" s="126"/>
      <c r="D2" s="126"/>
      <c r="E2" s="126"/>
      <c r="F2" s="126"/>
      <c r="G2" s="126"/>
      <c r="H2" s="126"/>
      <c r="J2" s="50" t="s">
        <v>274</v>
      </c>
    </row>
    <row r="3" spans="1:15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33.75" customHeight="1" x14ac:dyDescent="0.25">
      <c r="B4" s="2"/>
      <c r="C4" s="137" t="s">
        <v>156</v>
      </c>
      <c r="D4" s="137"/>
      <c r="E4" s="138"/>
      <c r="F4" s="136" t="s">
        <v>157</v>
      </c>
      <c r="G4" s="137"/>
      <c r="H4" s="138"/>
    </row>
    <row r="5" spans="1:15" ht="24.75" customHeight="1" x14ac:dyDescent="0.25">
      <c r="B5" s="7"/>
      <c r="C5" s="51" t="s">
        <v>95</v>
      </c>
      <c r="D5" s="51" t="s">
        <v>66</v>
      </c>
      <c r="E5" s="51" t="s">
        <v>67</v>
      </c>
      <c r="F5" s="51" t="s">
        <v>95</v>
      </c>
      <c r="G5" s="51" t="s">
        <v>66</v>
      </c>
      <c r="H5" s="51" t="s">
        <v>67</v>
      </c>
    </row>
    <row r="6" spans="1:15" ht="5.25" customHeight="1" x14ac:dyDescent="0.25">
      <c r="B6" s="47"/>
      <c r="C6" s="48"/>
      <c r="D6" s="48"/>
      <c r="E6" s="48"/>
      <c r="F6" s="48"/>
      <c r="G6" s="48"/>
      <c r="H6" s="48"/>
    </row>
    <row r="7" spans="1:15" x14ac:dyDescent="0.25">
      <c r="A7" s="5"/>
      <c r="B7" s="1" t="s">
        <v>97</v>
      </c>
      <c r="C7" s="81">
        <v>35.200000000000003</v>
      </c>
      <c r="D7" s="35">
        <v>2022</v>
      </c>
      <c r="E7" s="35" t="s">
        <v>72</v>
      </c>
      <c r="F7" s="84">
        <v>2.27</v>
      </c>
      <c r="G7" s="35">
        <v>2021</v>
      </c>
      <c r="H7" s="35" t="s">
        <v>72</v>
      </c>
    </row>
    <row r="8" spans="1:15" x14ac:dyDescent="0.25">
      <c r="A8" s="5"/>
      <c r="B8" s="1" t="s">
        <v>98</v>
      </c>
      <c r="C8" s="81">
        <v>31.9</v>
      </c>
      <c r="D8" s="35">
        <v>2022</v>
      </c>
      <c r="E8" s="35" t="s">
        <v>72</v>
      </c>
      <c r="F8" s="84">
        <v>1.67</v>
      </c>
      <c r="G8" s="35">
        <v>2021</v>
      </c>
      <c r="H8" s="35" t="s">
        <v>72</v>
      </c>
    </row>
    <row r="9" spans="1:15" x14ac:dyDescent="0.25">
      <c r="A9" s="5"/>
      <c r="B9" s="15" t="s">
        <v>71</v>
      </c>
      <c r="C9" s="82">
        <v>26.8</v>
      </c>
      <c r="D9" s="21">
        <v>2022</v>
      </c>
      <c r="E9" s="21" t="s">
        <v>72</v>
      </c>
      <c r="F9" s="85">
        <v>0.46</v>
      </c>
      <c r="G9" s="21">
        <v>2021</v>
      </c>
      <c r="H9" s="21" t="s">
        <v>72</v>
      </c>
    </row>
    <row r="10" spans="1:15" x14ac:dyDescent="0.25">
      <c r="A10" s="5"/>
      <c r="B10" s="15" t="s">
        <v>74</v>
      </c>
      <c r="C10" s="82">
        <v>23.4</v>
      </c>
      <c r="D10" s="21">
        <v>2022</v>
      </c>
      <c r="E10" s="21" t="s">
        <v>72</v>
      </c>
      <c r="F10" s="85">
        <v>0.41</v>
      </c>
      <c r="G10" s="21">
        <v>2021</v>
      </c>
      <c r="H10" s="21" t="s">
        <v>72</v>
      </c>
    </row>
    <row r="11" spans="1:15" x14ac:dyDescent="0.25">
      <c r="A11" s="5"/>
      <c r="B11" s="1" t="s">
        <v>99</v>
      </c>
      <c r="C11" s="81">
        <v>26.9</v>
      </c>
      <c r="D11" s="35">
        <v>2022</v>
      </c>
      <c r="E11" s="35" t="s">
        <v>72</v>
      </c>
      <c r="F11" s="84">
        <v>1.41</v>
      </c>
      <c r="G11" s="35">
        <v>2021</v>
      </c>
      <c r="H11" s="35" t="s">
        <v>72</v>
      </c>
    </row>
    <row r="12" spans="1:15" x14ac:dyDescent="0.25">
      <c r="A12" s="5"/>
      <c r="B12" s="15" t="s">
        <v>75</v>
      </c>
      <c r="C12" s="82">
        <v>21</v>
      </c>
      <c r="D12" s="21">
        <v>2022</v>
      </c>
      <c r="E12" s="21" t="s">
        <v>72</v>
      </c>
      <c r="F12" s="85">
        <v>0.56000000000000005</v>
      </c>
      <c r="G12" s="21">
        <v>2021</v>
      </c>
      <c r="H12" s="21" t="s">
        <v>72</v>
      </c>
    </row>
    <row r="13" spans="1:15" x14ac:dyDescent="0.25">
      <c r="A13" s="5"/>
      <c r="B13" s="1" t="s">
        <v>100</v>
      </c>
      <c r="C13" s="81">
        <v>37.700000000000003</v>
      </c>
      <c r="D13" s="35">
        <v>2022</v>
      </c>
      <c r="E13" s="35" t="s">
        <v>72</v>
      </c>
      <c r="F13" s="84">
        <v>2.2200000000000002</v>
      </c>
      <c r="G13" s="35">
        <v>2021</v>
      </c>
      <c r="H13" s="35" t="s">
        <v>72</v>
      </c>
    </row>
    <row r="14" spans="1:15" x14ac:dyDescent="0.25">
      <c r="A14" s="5"/>
      <c r="B14" s="15" t="s">
        <v>76</v>
      </c>
      <c r="C14" s="82">
        <v>28.3</v>
      </c>
      <c r="D14" s="21">
        <v>2022</v>
      </c>
      <c r="E14" s="21" t="s">
        <v>72</v>
      </c>
      <c r="F14" s="85" t="s">
        <v>15</v>
      </c>
      <c r="G14" s="21" t="s">
        <v>15</v>
      </c>
      <c r="H14" s="21" t="s">
        <v>15</v>
      </c>
    </row>
    <row r="15" spans="1:15" x14ac:dyDescent="0.25">
      <c r="A15" s="5"/>
      <c r="B15" s="15" t="s">
        <v>77</v>
      </c>
      <c r="C15" s="82">
        <v>34.4</v>
      </c>
      <c r="D15" s="21">
        <v>2022</v>
      </c>
      <c r="E15" s="21" t="s">
        <v>72</v>
      </c>
      <c r="F15" s="85" t="s">
        <v>15</v>
      </c>
      <c r="G15" s="21" t="s">
        <v>15</v>
      </c>
      <c r="H15" s="21" t="s">
        <v>15</v>
      </c>
    </row>
    <row r="16" spans="1:15" x14ac:dyDescent="0.25">
      <c r="A16" s="5"/>
      <c r="B16" s="15" t="s">
        <v>79</v>
      </c>
      <c r="C16" s="82">
        <v>31.5</v>
      </c>
      <c r="D16" s="21">
        <v>2022</v>
      </c>
      <c r="E16" s="21" t="s">
        <v>72</v>
      </c>
      <c r="F16" s="85" t="s">
        <v>15</v>
      </c>
      <c r="G16" s="21" t="s">
        <v>15</v>
      </c>
      <c r="H16" s="21" t="s">
        <v>15</v>
      </c>
    </row>
    <row r="17" spans="1:8" x14ac:dyDescent="0.25">
      <c r="A17" s="5"/>
      <c r="B17" s="15" t="s">
        <v>80</v>
      </c>
      <c r="C17" s="82">
        <v>17.8</v>
      </c>
      <c r="D17" s="21">
        <v>2020</v>
      </c>
      <c r="E17" s="21" t="s">
        <v>72</v>
      </c>
      <c r="F17" s="85" t="s">
        <v>15</v>
      </c>
      <c r="G17" s="21" t="s">
        <v>15</v>
      </c>
      <c r="H17" s="21" t="s">
        <v>15</v>
      </c>
    </row>
    <row r="18" spans="1:8" x14ac:dyDescent="0.25">
      <c r="A18" s="5"/>
      <c r="B18" s="15" t="s">
        <v>81</v>
      </c>
      <c r="C18" s="82">
        <v>27.8</v>
      </c>
      <c r="D18" s="21">
        <v>2022</v>
      </c>
      <c r="E18" s="21" t="s">
        <v>72</v>
      </c>
      <c r="F18" s="85" t="s">
        <v>15</v>
      </c>
      <c r="G18" s="21" t="s">
        <v>15</v>
      </c>
      <c r="H18" s="21" t="s">
        <v>15</v>
      </c>
    </row>
    <row r="19" spans="1:8" ht="5.25" customHeight="1" x14ac:dyDescent="0.25"/>
    <row r="20" spans="1:8" s="3" customFormat="1" ht="3" customHeight="1" x14ac:dyDescent="0.2">
      <c r="B20" s="4"/>
      <c r="C20" s="4"/>
      <c r="D20" s="4"/>
      <c r="E20" s="4"/>
      <c r="F20" s="4"/>
      <c r="G20" s="4"/>
      <c r="H20" s="4"/>
    </row>
    <row r="21" spans="1:8" s="3" customFormat="1" ht="6.75" customHeight="1" x14ac:dyDescent="0.2"/>
    <row r="22" spans="1:8" x14ac:dyDescent="0.25">
      <c r="B22" s="131" t="s">
        <v>83</v>
      </c>
      <c r="C22" s="131"/>
      <c r="D22" s="131"/>
      <c r="E22" s="131"/>
      <c r="F22" s="131"/>
      <c r="G22" s="131"/>
      <c r="H22" s="131"/>
    </row>
    <row r="23" spans="1:8" ht="12.75" customHeight="1" x14ac:dyDescent="0.25">
      <c r="B23" s="155" t="s">
        <v>158</v>
      </c>
      <c r="C23" s="155"/>
      <c r="D23" s="155"/>
      <c r="E23" s="155"/>
      <c r="F23" s="155"/>
      <c r="G23" s="155"/>
      <c r="H23" s="155"/>
    </row>
    <row r="24" spans="1:8" x14ac:dyDescent="0.25">
      <c r="B24" s="156" t="s">
        <v>159</v>
      </c>
      <c r="C24" s="156"/>
      <c r="D24" s="156"/>
      <c r="E24" s="156"/>
      <c r="F24" s="156"/>
      <c r="G24" s="156"/>
      <c r="H24" s="156"/>
    </row>
    <row r="25" spans="1:8" ht="20.25" customHeight="1" x14ac:dyDescent="0.25">
      <c r="B25" s="157" t="s">
        <v>160</v>
      </c>
      <c r="C25" s="157"/>
      <c r="D25" s="157"/>
      <c r="E25" s="157"/>
      <c r="F25" s="157"/>
      <c r="G25" s="157"/>
      <c r="H25" s="157"/>
    </row>
  </sheetData>
  <mergeCells count="8">
    <mergeCell ref="B1:H1"/>
    <mergeCell ref="B23:H23"/>
    <mergeCell ref="B24:H24"/>
    <mergeCell ref="B25:H25"/>
    <mergeCell ref="B22:H22"/>
    <mergeCell ref="C2:H2"/>
    <mergeCell ref="C4:E4"/>
    <mergeCell ref="F4:H4"/>
  </mergeCells>
  <hyperlinks>
    <hyperlink ref="J2" location="Índice!A1" tooltip="(voltar ao índice)" display="(voltar ao índice)" xr:uid="{AC50197B-7550-4437-8807-317F59DFA788}"/>
  </hyperlinks>
  <printOptions horizontalCentered="1"/>
  <pageMargins left="0.27559055118110237" right="0.27559055118110237" top="0.6692913385826772" bottom="0.47244094488188981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>
    <pageSetUpPr fitToPage="1"/>
  </sheetPr>
  <dimension ref="A1:R24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M2" sqref="M2"/>
    </sheetView>
  </sheetViews>
  <sheetFormatPr defaultRowHeight="15" x14ac:dyDescent="0.25"/>
  <cols>
    <col min="1" max="1" width="6.7109375" customWidth="1"/>
    <col min="2" max="2" width="16.85546875" customWidth="1"/>
    <col min="3" max="10" width="12.140625" customWidth="1"/>
    <col min="11" max="11" width="10.5703125" customWidth="1"/>
    <col min="12" max="12" width="6.7109375" customWidth="1"/>
    <col min="13" max="13" width="14" bestFit="1" customWidth="1"/>
  </cols>
  <sheetData>
    <row r="1" spans="1:18" x14ac:dyDescent="0.25">
      <c r="B1" s="126" t="s">
        <v>161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8" x14ac:dyDescent="0.25">
      <c r="C2" s="126"/>
      <c r="D2" s="126"/>
      <c r="E2" s="126"/>
      <c r="F2" s="126"/>
      <c r="G2" s="126"/>
      <c r="H2" s="126"/>
      <c r="I2" s="126"/>
      <c r="J2" s="126"/>
      <c r="K2" s="126"/>
      <c r="M2" s="50" t="s">
        <v>274</v>
      </c>
    </row>
    <row r="3" spans="1:18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39" customHeight="1" x14ac:dyDescent="0.25">
      <c r="B4" s="2"/>
      <c r="C4" s="136" t="s">
        <v>162</v>
      </c>
      <c r="D4" s="137"/>
      <c r="E4" s="138"/>
      <c r="F4" s="136" t="s">
        <v>163</v>
      </c>
      <c r="G4" s="137"/>
      <c r="H4" s="138"/>
      <c r="I4" s="136" t="s">
        <v>241</v>
      </c>
      <c r="J4" s="137"/>
      <c r="K4" s="138"/>
    </row>
    <row r="5" spans="1:18" ht="24.75" customHeight="1" x14ac:dyDescent="0.25">
      <c r="B5" s="7"/>
      <c r="C5" s="51" t="s">
        <v>95</v>
      </c>
      <c r="D5" s="51" t="s">
        <v>66</v>
      </c>
      <c r="E5" s="51" t="s">
        <v>67</v>
      </c>
      <c r="F5" s="51" t="s">
        <v>95</v>
      </c>
      <c r="G5" s="51" t="s">
        <v>66</v>
      </c>
      <c r="H5" s="51" t="s">
        <v>67</v>
      </c>
      <c r="I5" s="51" t="s">
        <v>95</v>
      </c>
      <c r="J5" s="51" t="s">
        <v>66</v>
      </c>
      <c r="K5" s="51" t="s">
        <v>67</v>
      </c>
    </row>
    <row r="6" spans="1:18" ht="5.25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8"/>
    </row>
    <row r="7" spans="1:18" x14ac:dyDescent="0.25">
      <c r="A7" s="5"/>
      <c r="B7" s="1" t="s">
        <v>97</v>
      </c>
      <c r="C7" s="81" t="s">
        <v>15</v>
      </c>
      <c r="D7" s="35" t="s">
        <v>15</v>
      </c>
      <c r="E7" s="35" t="s">
        <v>15</v>
      </c>
      <c r="F7" s="81" t="s">
        <v>15</v>
      </c>
      <c r="G7" s="35" t="s">
        <v>15</v>
      </c>
      <c r="H7" s="35" t="s">
        <v>15</v>
      </c>
      <c r="I7" s="81" t="s">
        <v>15</v>
      </c>
      <c r="J7" s="35" t="s">
        <v>15</v>
      </c>
      <c r="K7" s="35" t="s">
        <v>15</v>
      </c>
    </row>
    <row r="8" spans="1:18" x14ac:dyDescent="0.25">
      <c r="A8" s="5"/>
      <c r="B8" s="1" t="s">
        <v>98</v>
      </c>
      <c r="C8" s="81">
        <v>89.01</v>
      </c>
      <c r="D8" s="35">
        <v>2023</v>
      </c>
      <c r="E8" s="35" t="s">
        <v>72</v>
      </c>
      <c r="F8" s="81">
        <v>84</v>
      </c>
      <c r="G8" s="35">
        <v>2021</v>
      </c>
      <c r="H8" s="35" t="s">
        <v>72</v>
      </c>
      <c r="I8" s="81">
        <v>84.18</v>
      </c>
      <c r="J8" s="35">
        <v>2023</v>
      </c>
      <c r="K8" s="35" t="s">
        <v>72</v>
      </c>
    </row>
    <row r="9" spans="1:18" x14ac:dyDescent="0.25">
      <c r="A9" s="5"/>
      <c r="B9" s="15" t="s">
        <v>71</v>
      </c>
      <c r="C9" s="82">
        <v>91.47</v>
      </c>
      <c r="D9" s="21">
        <v>2023</v>
      </c>
      <c r="E9" s="21" t="s">
        <v>72</v>
      </c>
      <c r="F9" s="82">
        <v>87</v>
      </c>
      <c r="G9" s="21">
        <v>2021</v>
      </c>
      <c r="H9" s="21" t="s">
        <v>72</v>
      </c>
      <c r="I9" s="82">
        <v>85.63</v>
      </c>
      <c r="J9" s="21">
        <v>2023</v>
      </c>
      <c r="K9" s="21" t="s">
        <v>72</v>
      </c>
    </row>
    <row r="10" spans="1:18" x14ac:dyDescent="0.25">
      <c r="A10" s="5"/>
      <c r="B10" s="15" t="s">
        <v>74</v>
      </c>
      <c r="C10" s="82">
        <v>93.63</v>
      </c>
      <c r="D10" s="21">
        <v>2023</v>
      </c>
      <c r="E10" s="21" t="s">
        <v>72</v>
      </c>
      <c r="F10" s="82">
        <v>88</v>
      </c>
      <c r="G10" s="21">
        <v>2021</v>
      </c>
      <c r="H10" s="21" t="s">
        <v>72</v>
      </c>
      <c r="I10" s="82">
        <v>85.45</v>
      </c>
      <c r="J10" s="21">
        <v>2023</v>
      </c>
      <c r="K10" s="21" t="s">
        <v>72</v>
      </c>
    </row>
    <row r="11" spans="1:18" x14ac:dyDescent="0.25">
      <c r="A11" s="5"/>
      <c r="B11" s="1" t="s">
        <v>99</v>
      </c>
      <c r="C11" s="81">
        <v>96.45</v>
      </c>
      <c r="D11" s="35">
        <v>2023</v>
      </c>
      <c r="E11" s="35" t="s">
        <v>72</v>
      </c>
      <c r="F11" s="81">
        <v>96</v>
      </c>
      <c r="G11" s="35">
        <v>2021</v>
      </c>
      <c r="H11" s="35" t="s">
        <v>72</v>
      </c>
      <c r="I11" s="81">
        <v>94.48</v>
      </c>
      <c r="J11" s="35">
        <v>2023</v>
      </c>
      <c r="K11" s="35" t="s">
        <v>72</v>
      </c>
    </row>
    <row r="12" spans="1:18" x14ac:dyDescent="0.25">
      <c r="A12" s="5"/>
      <c r="B12" s="15" t="s">
        <v>75</v>
      </c>
      <c r="C12" s="82">
        <v>97.11</v>
      </c>
      <c r="D12" s="21">
        <v>2023</v>
      </c>
      <c r="E12" s="21" t="s">
        <v>72</v>
      </c>
      <c r="F12" s="82">
        <v>97</v>
      </c>
      <c r="G12" s="21">
        <v>2021</v>
      </c>
      <c r="H12" s="21" t="s">
        <v>72</v>
      </c>
      <c r="I12" s="82">
        <v>95.13</v>
      </c>
      <c r="J12" s="21">
        <v>2023</v>
      </c>
      <c r="K12" s="21" t="s">
        <v>72</v>
      </c>
    </row>
    <row r="13" spans="1:18" x14ac:dyDescent="0.25">
      <c r="A13" s="5"/>
      <c r="B13" s="1" t="s">
        <v>100</v>
      </c>
      <c r="C13" s="81">
        <v>93.34</v>
      </c>
      <c r="D13" s="35">
        <v>2023</v>
      </c>
      <c r="E13" s="35" t="s">
        <v>72</v>
      </c>
      <c r="F13" s="81">
        <v>88</v>
      </c>
      <c r="G13" s="35">
        <v>2021</v>
      </c>
      <c r="H13" s="35" t="s">
        <v>72</v>
      </c>
      <c r="I13" s="81">
        <v>92.17</v>
      </c>
      <c r="J13" s="35">
        <v>2023</v>
      </c>
      <c r="K13" s="35" t="s">
        <v>72</v>
      </c>
    </row>
    <row r="14" spans="1:18" x14ac:dyDescent="0.25">
      <c r="A14" s="5"/>
      <c r="B14" s="15" t="s">
        <v>76</v>
      </c>
      <c r="C14" s="82">
        <v>88.31</v>
      </c>
      <c r="D14" s="21">
        <v>2023</v>
      </c>
      <c r="E14" s="21" t="s">
        <v>72</v>
      </c>
      <c r="F14" s="82">
        <v>75</v>
      </c>
      <c r="G14" s="21">
        <v>2021</v>
      </c>
      <c r="H14" s="21" t="s">
        <v>72</v>
      </c>
      <c r="I14" s="82">
        <v>82.56</v>
      </c>
      <c r="J14" s="21">
        <v>2023</v>
      </c>
      <c r="K14" s="21" t="s">
        <v>72</v>
      </c>
    </row>
    <row r="15" spans="1:18" x14ac:dyDescent="0.25">
      <c r="A15" s="5"/>
      <c r="B15" s="15" t="s">
        <v>77</v>
      </c>
      <c r="C15" s="82">
        <v>77.05</v>
      </c>
      <c r="D15" s="21">
        <v>2023</v>
      </c>
      <c r="E15" s="21" t="s">
        <v>72</v>
      </c>
      <c r="F15" s="82">
        <v>79</v>
      </c>
      <c r="G15" s="21">
        <v>2021</v>
      </c>
      <c r="H15" s="21" t="s">
        <v>72</v>
      </c>
      <c r="I15" s="82">
        <v>79.180000000000007</v>
      </c>
      <c r="J15" s="21">
        <v>2023</v>
      </c>
      <c r="K15" s="21" t="s">
        <v>72</v>
      </c>
    </row>
    <row r="16" spans="1:18" x14ac:dyDescent="0.25">
      <c r="A16" s="5"/>
      <c r="B16" s="15" t="s">
        <v>79</v>
      </c>
      <c r="C16" s="82">
        <v>92.93</v>
      </c>
      <c r="D16" s="21">
        <v>2023</v>
      </c>
      <c r="E16" s="21" t="s">
        <v>72</v>
      </c>
      <c r="F16" s="82">
        <v>86</v>
      </c>
      <c r="G16" s="21">
        <v>2021</v>
      </c>
      <c r="H16" s="21" t="s">
        <v>72</v>
      </c>
      <c r="I16" s="82">
        <v>88.67</v>
      </c>
      <c r="J16" s="21">
        <v>2023</v>
      </c>
      <c r="K16" s="21" t="s">
        <v>72</v>
      </c>
    </row>
    <row r="17" spans="1:14" x14ac:dyDescent="0.25">
      <c r="A17" s="5"/>
      <c r="B17" s="15" t="s">
        <v>80</v>
      </c>
      <c r="C17" s="82" t="s">
        <v>15</v>
      </c>
      <c r="D17" s="21" t="s">
        <v>15</v>
      </c>
      <c r="E17" s="21" t="s">
        <v>15</v>
      </c>
      <c r="F17" s="82" t="s">
        <v>15</v>
      </c>
      <c r="G17" s="21" t="s">
        <v>15</v>
      </c>
      <c r="H17" s="21" t="s">
        <v>15</v>
      </c>
      <c r="I17" s="82" t="s">
        <v>15</v>
      </c>
      <c r="J17" s="21" t="s">
        <v>15</v>
      </c>
      <c r="K17" s="21" t="s">
        <v>15</v>
      </c>
    </row>
    <row r="18" spans="1:14" x14ac:dyDescent="0.25">
      <c r="A18" s="5"/>
      <c r="B18" s="15" t="s">
        <v>81</v>
      </c>
      <c r="C18" s="82">
        <v>92.28</v>
      </c>
      <c r="D18" s="21">
        <v>2023</v>
      </c>
      <c r="E18" s="21" t="s">
        <v>72</v>
      </c>
      <c r="F18" s="82">
        <v>87</v>
      </c>
      <c r="G18" s="21">
        <v>2021</v>
      </c>
      <c r="H18" s="21" t="s">
        <v>72</v>
      </c>
      <c r="I18" s="82">
        <v>90.81</v>
      </c>
      <c r="J18" s="21">
        <v>2023</v>
      </c>
      <c r="K18" s="21" t="s">
        <v>72</v>
      </c>
    </row>
    <row r="19" spans="1:14" ht="5.25" customHeight="1" x14ac:dyDescent="0.25"/>
    <row r="20" spans="1:14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4" s="3" customFormat="1" ht="6.75" customHeight="1" x14ac:dyDescent="0.2"/>
    <row r="22" spans="1:14" ht="14.25" customHeight="1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</row>
    <row r="23" spans="1:14" ht="11.25" customHeight="1" x14ac:dyDescent="0.25">
      <c r="B23" s="159" t="s">
        <v>242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21"/>
      <c r="M23" s="121"/>
      <c r="N23" s="121"/>
    </row>
    <row r="24" spans="1:14" ht="11.25" customHeight="1" x14ac:dyDescent="0.25"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61"/>
      <c r="M24" s="61"/>
      <c r="N24" s="61"/>
    </row>
  </sheetData>
  <mergeCells count="8">
    <mergeCell ref="B24:K24"/>
    <mergeCell ref="B1:K1"/>
    <mergeCell ref="B22:K22"/>
    <mergeCell ref="C2:K2"/>
    <mergeCell ref="C4:E4"/>
    <mergeCell ref="F4:H4"/>
    <mergeCell ref="I4:K4"/>
    <mergeCell ref="B23:K23"/>
  </mergeCells>
  <hyperlinks>
    <hyperlink ref="M2" location="Índice!A1" tooltip="(voltar ao índice)" display="(voltar ao índice)" xr:uid="{92CECAB1-900B-47AF-9CDE-9A995F371AAE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CF9B-36A1-44DB-B26C-CCBB63A45899}">
  <dimension ref="A1:R2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5" x14ac:dyDescent="0.25"/>
  <cols>
    <col min="1" max="1" width="6.7109375" customWidth="1"/>
    <col min="2" max="2" width="16.85546875" customWidth="1"/>
    <col min="3" max="4" width="16.42578125" customWidth="1"/>
    <col min="5" max="5" width="13.42578125" customWidth="1"/>
    <col min="6" max="6" width="16.42578125" customWidth="1"/>
    <col min="7" max="7" width="18.28515625" customWidth="1"/>
    <col min="8" max="8" width="12.140625" customWidth="1"/>
    <col min="9" max="9" width="16.42578125" customWidth="1"/>
    <col min="10" max="10" width="9.7109375" customWidth="1"/>
    <col min="11" max="11" width="9" customWidth="1"/>
    <col min="12" max="12" width="6.7109375" customWidth="1"/>
    <col min="13" max="13" width="14" bestFit="1" customWidth="1"/>
  </cols>
  <sheetData>
    <row r="1" spans="1:18" x14ac:dyDescent="0.25">
      <c r="B1" s="126" t="s">
        <v>179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8" x14ac:dyDescent="0.25">
      <c r="C2" s="126"/>
      <c r="D2" s="126"/>
      <c r="E2" s="126"/>
      <c r="F2" s="126"/>
      <c r="G2" s="126"/>
      <c r="H2" s="126"/>
      <c r="I2" s="126"/>
      <c r="J2" s="126"/>
      <c r="K2" s="126"/>
      <c r="M2" s="50" t="s">
        <v>274</v>
      </c>
    </row>
    <row r="3" spans="1:18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33.75" customHeight="1" x14ac:dyDescent="0.25">
      <c r="B4" s="2"/>
      <c r="C4" s="99" t="s">
        <v>170</v>
      </c>
      <c r="D4" s="99" t="s">
        <v>177</v>
      </c>
      <c r="E4" s="99" t="s">
        <v>172</v>
      </c>
      <c r="F4" s="99" t="s">
        <v>173</v>
      </c>
      <c r="G4" s="99" t="s">
        <v>174</v>
      </c>
      <c r="H4" s="99" t="s">
        <v>175</v>
      </c>
      <c r="I4" s="99" t="s">
        <v>176</v>
      </c>
      <c r="J4" s="141" t="s">
        <v>66</v>
      </c>
      <c r="K4" s="141" t="s">
        <v>67</v>
      </c>
    </row>
    <row r="5" spans="1:18" ht="24.75" customHeight="1" x14ac:dyDescent="0.25">
      <c r="B5" s="7"/>
      <c r="C5" s="151" t="s">
        <v>171</v>
      </c>
      <c r="D5" s="160"/>
      <c r="E5" s="160"/>
      <c r="F5" s="160"/>
      <c r="G5" s="160"/>
      <c r="H5" s="160"/>
      <c r="I5" s="160"/>
      <c r="J5" s="141"/>
      <c r="K5" s="141"/>
    </row>
    <row r="6" spans="1:18" ht="5.25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8"/>
    </row>
    <row r="7" spans="1:18" x14ac:dyDescent="0.25">
      <c r="A7" s="5"/>
      <c r="B7" s="1" t="s">
        <v>97</v>
      </c>
      <c r="C7" s="81" t="s">
        <v>15</v>
      </c>
      <c r="D7" s="81" t="s">
        <v>15</v>
      </c>
      <c r="E7" s="81" t="s">
        <v>15</v>
      </c>
      <c r="F7" s="81" t="s">
        <v>15</v>
      </c>
      <c r="G7" s="81" t="s">
        <v>15</v>
      </c>
      <c r="H7" s="81" t="s">
        <v>15</v>
      </c>
      <c r="I7" s="81" t="s">
        <v>15</v>
      </c>
      <c r="J7" s="35" t="s">
        <v>15</v>
      </c>
      <c r="K7" s="35" t="s">
        <v>15</v>
      </c>
    </row>
    <row r="8" spans="1:18" x14ac:dyDescent="0.25">
      <c r="A8" s="5"/>
      <c r="B8" s="1" t="s">
        <v>98</v>
      </c>
      <c r="C8" s="97">
        <v>0.8</v>
      </c>
      <c r="D8" s="81">
        <v>190.1</v>
      </c>
      <c r="E8" s="81">
        <v>76.650000000000006</v>
      </c>
      <c r="F8" s="81">
        <v>159.31</v>
      </c>
      <c r="G8" s="81">
        <v>81.760000000000005</v>
      </c>
      <c r="H8" s="81">
        <v>621.02</v>
      </c>
      <c r="I8" s="81">
        <v>72.680000000000007</v>
      </c>
      <c r="J8" s="35">
        <v>2021</v>
      </c>
      <c r="K8" s="35" t="s">
        <v>72</v>
      </c>
    </row>
    <row r="9" spans="1:18" x14ac:dyDescent="0.25">
      <c r="A9" s="5"/>
      <c r="B9" s="15" t="s">
        <v>71</v>
      </c>
      <c r="C9" s="98">
        <v>1.58</v>
      </c>
      <c r="D9" s="82">
        <v>257.16000000000003</v>
      </c>
      <c r="E9" s="82">
        <v>49.23</v>
      </c>
      <c r="F9" s="82">
        <v>113.03</v>
      </c>
      <c r="G9" s="82">
        <v>55.92</v>
      </c>
      <c r="H9" s="82">
        <v>293.39999999999998</v>
      </c>
      <c r="I9" s="82">
        <v>27.17</v>
      </c>
      <c r="J9" s="21">
        <v>2021</v>
      </c>
      <c r="K9" s="21" t="s">
        <v>72</v>
      </c>
    </row>
    <row r="10" spans="1:18" x14ac:dyDescent="0.25">
      <c r="A10" s="5"/>
      <c r="B10" s="15" t="s">
        <v>74</v>
      </c>
      <c r="C10" s="98">
        <v>1.24</v>
      </c>
      <c r="D10" s="82">
        <v>406.3</v>
      </c>
      <c r="E10" s="82">
        <v>44.18</v>
      </c>
      <c r="F10" s="82">
        <v>285.70999999999998</v>
      </c>
      <c r="G10" s="82">
        <v>130.88</v>
      </c>
      <c r="H10" s="82">
        <v>749.49</v>
      </c>
      <c r="I10" s="82">
        <v>35.92</v>
      </c>
      <c r="J10" s="21">
        <v>2021</v>
      </c>
      <c r="K10" s="21" t="s">
        <v>72</v>
      </c>
    </row>
    <row r="11" spans="1:18" x14ac:dyDescent="0.25">
      <c r="A11" s="5"/>
      <c r="B11" s="1" t="s">
        <v>99</v>
      </c>
      <c r="C11" s="97">
        <v>0.61</v>
      </c>
      <c r="D11" s="81">
        <v>203.94</v>
      </c>
      <c r="E11" s="81">
        <v>111.97</v>
      </c>
      <c r="F11" s="81">
        <v>269.14999999999998</v>
      </c>
      <c r="G11" s="81">
        <v>159.29</v>
      </c>
      <c r="H11" s="81">
        <v>262.25</v>
      </c>
      <c r="I11" s="81">
        <v>42.81</v>
      </c>
      <c r="J11" s="35">
        <v>2021</v>
      </c>
      <c r="K11" s="35" t="s">
        <v>72</v>
      </c>
    </row>
    <row r="12" spans="1:18" x14ac:dyDescent="0.25">
      <c r="A12" s="5"/>
      <c r="B12" s="15" t="s">
        <v>75</v>
      </c>
      <c r="C12" s="98">
        <v>0.71</v>
      </c>
      <c r="D12" s="82">
        <v>292.38</v>
      </c>
      <c r="E12" s="82">
        <v>58.64</v>
      </c>
      <c r="F12" s="82">
        <v>190.16</v>
      </c>
      <c r="G12" s="82">
        <v>108.18</v>
      </c>
      <c r="H12" s="82">
        <v>166.73</v>
      </c>
      <c r="I12" s="82">
        <v>30.92</v>
      </c>
      <c r="J12" s="21">
        <v>2021</v>
      </c>
      <c r="K12" s="21" t="s">
        <v>72</v>
      </c>
    </row>
    <row r="13" spans="1:18" x14ac:dyDescent="0.25">
      <c r="A13" s="5"/>
      <c r="B13" s="1" t="s">
        <v>100</v>
      </c>
      <c r="C13" s="97" t="s">
        <v>15</v>
      </c>
      <c r="D13" s="81" t="s">
        <v>15</v>
      </c>
      <c r="E13" s="81" t="s">
        <v>15</v>
      </c>
      <c r="F13" s="81" t="s">
        <v>15</v>
      </c>
      <c r="G13" s="81" t="s">
        <v>15</v>
      </c>
      <c r="H13" s="81" t="s">
        <v>15</v>
      </c>
      <c r="I13" s="81" t="s">
        <v>15</v>
      </c>
      <c r="J13" s="35" t="s">
        <v>15</v>
      </c>
      <c r="K13" s="35" t="s">
        <v>15</v>
      </c>
    </row>
    <row r="14" spans="1:18" x14ac:dyDescent="0.25">
      <c r="A14" s="5"/>
      <c r="B14" s="15" t="s">
        <v>76</v>
      </c>
      <c r="C14" s="98" t="s">
        <v>15</v>
      </c>
      <c r="D14" s="82" t="s">
        <v>15</v>
      </c>
      <c r="E14" s="82" t="s">
        <v>15</v>
      </c>
      <c r="F14" s="82" t="s">
        <v>15</v>
      </c>
      <c r="G14" s="82" t="s">
        <v>15</v>
      </c>
      <c r="H14" s="82" t="s">
        <v>15</v>
      </c>
      <c r="I14" s="82" t="s">
        <v>15</v>
      </c>
      <c r="J14" s="21" t="s">
        <v>15</v>
      </c>
      <c r="K14" s="21" t="s">
        <v>15</v>
      </c>
    </row>
    <row r="15" spans="1:18" x14ac:dyDescent="0.25">
      <c r="A15" s="5"/>
      <c r="B15" s="15" t="s">
        <v>77</v>
      </c>
      <c r="C15" s="98" t="s">
        <v>15</v>
      </c>
      <c r="D15" s="82" t="s">
        <v>15</v>
      </c>
      <c r="E15" s="82" t="s">
        <v>15</v>
      </c>
      <c r="F15" s="82" t="s">
        <v>15</v>
      </c>
      <c r="G15" s="82" t="s">
        <v>15</v>
      </c>
      <c r="H15" s="82" t="s">
        <v>15</v>
      </c>
      <c r="I15" s="82" t="s">
        <v>15</v>
      </c>
      <c r="J15" s="21" t="s">
        <v>15</v>
      </c>
      <c r="K15" s="21" t="s">
        <v>15</v>
      </c>
    </row>
    <row r="16" spans="1:18" x14ac:dyDescent="0.25">
      <c r="A16" s="5"/>
      <c r="B16" s="15" t="s">
        <v>79</v>
      </c>
      <c r="C16" s="98" t="s">
        <v>15</v>
      </c>
      <c r="D16" s="82" t="s">
        <v>15</v>
      </c>
      <c r="E16" s="82" t="s">
        <v>15</v>
      </c>
      <c r="F16" s="82" t="s">
        <v>15</v>
      </c>
      <c r="G16" s="82" t="s">
        <v>15</v>
      </c>
      <c r="H16" s="82" t="s">
        <v>15</v>
      </c>
      <c r="I16" s="82" t="s">
        <v>15</v>
      </c>
      <c r="J16" s="21" t="s">
        <v>15</v>
      </c>
      <c r="K16" s="21" t="s">
        <v>15</v>
      </c>
    </row>
    <row r="17" spans="1:11" x14ac:dyDescent="0.25">
      <c r="A17" s="5"/>
      <c r="B17" s="15" t="s">
        <v>80</v>
      </c>
      <c r="C17" s="98" t="s">
        <v>15</v>
      </c>
      <c r="D17" s="82" t="s">
        <v>15</v>
      </c>
      <c r="E17" s="82" t="s">
        <v>15</v>
      </c>
      <c r="F17" s="82" t="s">
        <v>15</v>
      </c>
      <c r="G17" s="82" t="s">
        <v>15</v>
      </c>
      <c r="H17" s="82" t="s">
        <v>15</v>
      </c>
      <c r="I17" s="82" t="s">
        <v>15</v>
      </c>
      <c r="J17" s="21" t="s">
        <v>15</v>
      </c>
      <c r="K17" s="21" t="s">
        <v>15</v>
      </c>
    </row>
    <row r="18" spans="1:11" x14ac:dyDescent="0.25">
      <c r="A18" s="5"/>
      <c r="B18" s="15" t="s">
        <v>81</v>
      </c>
      <c r="C18" s="98" t="s">
        <v>15</v>
      </c>
      <c r="D18" s="82" t="s">
        <v>15</v>
      </c>
      <c r="E18" s="82" t="s">
        <v>15</v>
      </c>
      <c r="F18" s="82" t="s">
        <v>15</v>
      </c>
      <c r="G18" s="82" t="s">
        <v>15</v>
      </c>
      <c r="H18" s="82" t="s">
        <v>15</v>
      </c>
      <c r="I18" s="82" t="s">
        <v>15</v>
      </c>
      <c r="J18" s="21" t="s">
        <v>15</v>
      </c>
      <c r="K18" s="21" t="s">
        <v>15</v>
      </c>
    </row>
    <row r="19" spans="1:11" ht="5.25" customHeight="1" x14ac:dyDescent="0.25"/>
    <row r="20" spans="1:11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s="3" customFormat="1" ht="6.75" customHeight="1" x14ac:dyDescent="0.2"/>
    <row r="22" spans="1:11" x14ac:dyDescent="0.25">
      <c r="B22" s="131" t="s">
        <v>178</v>
      </c>
      <c r="C22" s="131"/>
      <c r="D22" s="131"/>
      <c r="E22" s="131"/>
      <c r="F22" s="131"/>
      <c r="G22" s="131"/>
      <c r="H22" s="131"/>
      <c r="I22" s="131"/>
      <c r="J22" s="131"/>
      <c r="K22" s="131"/>
    </row>
  </sheetData>
  <mergeCells count="6">
    <mergeCell ref="J4:J5"/>
    <mergeCell ref="K4:K5"/>
    <mergeCell ref="B1:K1"/>
    <mergeCell ref="C2:K2"/>
    <mergeCell ref="B22:K22"/>
    <mergeCell ref="C5:I5"/>
  </mergeCells>
  <hyperlinks>
    <hyperlink ref="M2" location="Índice!A1" tooltip="(voltar ao índice)" display="(voltar ao índice)" xr:uid="{D1AA088D-0A27-4B4D-87B5-E2AA40971AEC}"/>
  </hyperlinks>
  <printOptions horizontalCentered="1"/>
  <pageMargins left="0.27559055118110237" right="0.27559055118110237" top="0.6692913385826772" bottom="0.47244094488188981" header="0" footer="0"/>
  <pageSetup paperSize="9" scale="86" orientation="landscape" verticalDpi="0" r:id="rId1"/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34F5-79F0-427E-9B6D-F53EEC1587CF}">
  <sheetPr>
    <pageSetUpPr fitToPage="1"/>
  </sheetPr>
  <dimension ref="A1:Y23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T2" sqref="T2"/>
    </sheetView>
  </sheetViews>
  <sheetFormatPr defaultRowHeight="15" x14ac:dyDescent="0.25"/>
  <cols>
    <col min="1" max="1" width="6.7109375" customWidth="1"/>
    <col min="2" max="2" width="16.85546875" customWidth="1"/>
    <col min="3" max="3" width="11" customWidth="1"/>
    <col min="4" max="5" width="10.5703125" customWidth="1"/>
    <col min="6" max="6" width="11.140625" customWidth="1"/>
    <col min="7" max="7" width="14.7109375" customWidth="1"/>
    <col min="8" max="8" width="13.28515625" customWidth="1"/>
    <col min="9" max="15" width="10.5703125" customWidth="1"/>
    <col min="16" max="16" width="11.85546875" customWidth="1"/>
    <col min="17" max="18" width="10.5703125" customWidth="1"/>
    <col min="19" max="19" width="6.7109375" customWidth="1"/>
    <col min="20" max="20" width="14" bestFit="1" customWidth="1"/>
  </cols>
  <sheetData>
    <row r="1" spans="1:25" x14ac:dyDescent="0.25">
      <c r="B1" s="161" t="s">
        <v>254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</row>
    <row r="2" spans="1:25" x14ac:dyDescent="0.25"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T2" s="50" t="s">
        <v>274</v>
      </c>
    </row>
    <row r="3" spans="1:25" x14ac:dyDescent="0.25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5.75" customHeight="1" x14ac:dyDescent="0.25">
      <c r="B4" s="2"/>
      <c r="C4" s="51" t="s">
        <v>164</v>
      </c>
      <c r="D4" s="51" t="s">
        <v>200</v>
      </c>
      <c r="E4" s="51" t="s">
        <v>201</v>
      </c>
      <c r="F4" s="51" t="s">
        <v>202</v>
      </c>
      <c r="G4" s="51" t="s">
        <v>203</v>
      </c>
      <c r="H4" s="51" t="s">
        <v>204</v>
      </c>
      <c r="I4" s="51" t="s">
        <v>205</v>
      </c>
      <c r="J4" s="51" t="s">
        <v>206</v>
      </c>
      <c r="K4" s="51" t="s">
        <v>207</v>
      </c>
      <c r="L4" s="51" t="s">
        <v>208</v>
      </c>
      <c r="M4" s="51" t="s">
        <v>209</v>
      </c>
      <c r="N4" s="51" t="s">
        <v>210</v>
      </c>
      <c r="O4" s="51" t="s">
        <v>211</v>
      </c>
      <c r="P4" s="51" t="s">
        <v>212</v>
      </c>
      <c r="Q4" s="51" t="s">
        <v>213</v>
      </c>
      <c r="R4" s="51" t="s">
        <v>214</v>
      </c>
      <c r="T4" t="s">
        <v>165</v>
      </c>
    </row>
    <row r="5" spans="1:25" ht="24.75" hidden="1" customHeight="1" x14ac:dyDescent="0.25">
      <c r="B5" s="7"/>
      <c r="C5" s="7"/>
      <c r="D5" s="110"/>
      <c r="E5" s="110"/>
      <c r="F5" s="110"/>
      <c r="G5" s="110"/>
      <c r="H5" s="110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25" ht="5.25" customHeight="1" x14ac:dyDescent="0.25"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25" x14ac:dyDescent="0.25">
      <c r="A7" s="5"/>
      <c r="B7" s="1" t="s">
        <v>97</v>
      </c>
      <c r="C7" s="34" t="s">
        <v>15</v>
      </c>
      <c r="D7" s="81" t="s">
        <v>15</v>
      </c>
      <c r="E7" s="81" t="s">
        <v>15</v>
      </c>
      <c r="F7" s="81" t="s">
        <v>15</v>
      </c>
      <c r="G7" s="81" t="s">
        <v>15</v>
      </c>
      <c r="H7" s="81" t="s">
        <v>15</v>
      </c>
      <c r="I7" s="81" t="s">
        <v>15</v>
      </c>
      <c r="J7" s="81" t="s">
        <v>15</v>
      </c>
      <c r="K7" s="81" t="s">
        <v>15</v>
      </c>
      <c r="L7" s="81" t="s">
        <v>15</v>
      </c>
      <c r="M7" s="81" t="s">
        <v>15</v>
      </c>
      <c r="N7" s="81" t="s">
        <v>15</v>
      </c>
      <c r="O7" s="81" t="s">
        <v>15</v>
      </c>
      <c r="P7" s="81" t="s">
        <v>15</v>
      </c>
      <c r="Q7" s="81" t="s">
        <v>15</v>
      </c>
      <c r="R7" s="81" t="s">
        <v>15</v>
      </c>
    </row>
    <row r="8" spans="1:25" x14ac:dyDescent="0.25">
      <c r="A8" s="5"/>
      <c r="B8" s="1" t="s">
        <v>98</v>
      </c>
      <c r="C8" s="34" t="s">
        <v>15</v>
      </c>
      <c r="D8" s="81">
        <v>94.1</v>
      </c>
      <c r="E8" s="81">
        <v>95.8</v>
      </c>
      <c r="F8" s="81">
        <v>94.6</v>
      </c>
      <c r="G8" s="81">
        <v>83.3</v>
      </c>
      <c r="H8" s="81">
        <v>96.6</v>
      </c>
      <c r="I8" s="81">
        <v>94.9</v>
      </c>
      <c r="J8" s="81">
        <v>108.2</v>
      </c>
      <c r="K8" s="81">
        <v>86.7</v>
      </c>
      <c r="L8" s="81">
        <v>87.6</v>
      </c>
      <c r="M8" s="81">
        <v>98.6</v>
      </c>
      <c r="N8" s="81">
        <v>59.8</v>
      </c>
      <c r="O8" s="81">
        <v>105.7</v>
      </c>
      <c r="P8" s="81">
        <v>99.8</v>
      </c>
      <c r="Q8" s="81">
        <v>121.3</v>
      </c>
      <c r="R8" s="81">
        <v>96.9</v>
      </c>
    </row>
    <row r="9" spans="1:25" x14ac:dyDescent="0.25">
      <c r="A9" s="5"/>
      <c r="B9" s="15" t="s">
        <v>71</v>
      </c>
      <c r="C9" s="23">
        <v>182</v>
      </c>
      <c r="D9" s="82">
        <v>77.900000000000006</v>
      </c>
      <c r="E9" s="82">
        <v>85.7</v>
      </c>
      <c r="F9" s="82">
        <v>87.7</v>
      </c>
      <c r="G9" s="82">
        <v>83.3</v>
      </c>
      <c r="H9" s="82">
        <v>57.6</v>
      </c>
      <c r="I9" s="82">
        <v>84.2</v>
      </c>
      <c r="J9" s="82">
        <v>108.2</v>
      </c>
      <c r="K9" s="82">
        <v>68.3</v>
      </c>
      <c r="L9" s="82">
        <v>68.900000000000006</v>
      </c>
      <c r="M9" s="82">
        <v>87.7</v>
      </c>
      <c r="N9" s="82">
        <v>25.9</v>
      </c>
      <c r="O9" s="82">
        <v>85.4</v>
      </c>
      <c r="P9" s="82">
        <v>96.6</v>
      </c>
      <c r="Q9" s="82">
        <v>91.5</v>
      </c>
      <c r="R9" s="82">
        <v>64.099999999999994</v>
      </c>
    </row>
    <row r="10" spans="1:25" x14ac:dyDescent="0.25">
      <c r="A10" s="5"/>
      <c r="B10" s="15" t="s">
        <v>74</v>
      </c>
      <c r="C10" s="23">
        <v>206</v>
      </c>
      <c r="D10" s="82">
        <v>66.2</v>
      </c>
      <c r="E10" s="82">
        <v>82.9</v>
      </c>
      <c r="F10" s="82">
        <v>89.9</v>
      </c>
      <c r="G10" s="82">
        <v>83.3</v>
      </c>
      <c r="H10" s="82">
        <v>53.3</v>
      </c>
      <c r="I10" s="82">
        <v>74.2</v>
      </c>
      <c r="J10" s="82">
        <v>108.2</v>
      </c>
      <c r="K10" s="82">
        <v>49.8</v>
      </c>
      <c r="L10" s="82">
        <v>27.7</v>
      </c>
      <c r="M10" s="82">
        <v>79.900000000000006</v>
      </c>
      <c r="N10" s="82">
        <v>25.4</v>
      </c>
      <c r="O10" s="82">
        <v>77.099999999999994</v>
      </c>
      <c r="P10" s="82">
        <v>98.1</v>
      </c>
      <c r="Q10" s="82">
        <v>88.4</v>
      </c>
      <c r="R10" s="82">
        <v>37.4</v>
      </c>
    </row>
    <row r="11" spans="1:25" x14ac:dyDescent="0.25">
      <c r="A11" s="5"/>
      <c r="B11" s="1" t="s">
        <v>99</v>
      </c>
      <c r="C11" s="34" t="s">
        <v>15</v>
      </c>
      <c r="D11" s="81">
        <v>91.8</v>
      </c>
      <c r="E11" s="81">
        <v>100</v>
      </c>
      <c r="F11" s="81">
        <v>97.1</v>
      </c>
      <c r="G11" s="81">
        <v>78.099999999999994</v>
      </c>
      <c r="H11" s="81">
        <v>115.4</v>
      </c>
      <c r="I11" s="81">
        <v>116.2</v>
      </c>
      <c r="J11" s="81">
        <v>92.6</v>
      </c>
      <c r="K11" s="81">
        <v>81.7</v>
      </c>
      <c r="L11" s="81">
        <v>91.2</v>
      </c>
      <c r="M11" s="81">
        <v>75.3</v>
      </c>
      <c r="N11" s="81">
        <v>78.099999999999994</v>
      </c>
      <c r="O11" s="81">
        <v>103.3</v>
      </c>
      <c r="P11" s="81">
        <v>130.5</v>
      </c>
      <c r="Q11" s="81">
        <v>81.400000000000006</v>
      </c>
      <c r="R11" s="81">
        <v>90.8</v>
      </c>
    </row>
    <row r="12" spans="1:25" x14ac:dyDescent="0.25">
      <c r="A12" s="5"/>
      <c r="B12" s="15" t="s">
        <v>75</v>
      </c>
      <c r="C12" s="23">
        <v>190</v>
      </c>
      <c r="D12" s="82">
        <v>74.900000000000006</v>
      </c>
      <c r="E12" s="82">
        <v>89.5</v>
      </c>
      <c r="F12" s="82">
        <v>91.9</v>
      </c>
      <c r="G12" s="82">
        <v>78.099999999999994</v>
      </c>
      <c r="H12" s="82">
        <v>62.4</v>
      </c>
      <c r="I12" s="82">
        <v>112.3</v>
      </c>
      <c r="J12" s="82">
        <v>92.5</v>
      </c>
      <c r="K12" s="82">
        <v>60.9</v>
      </c>
      <c r="L12" s="82">
        <v>82</v>
      </c>
      <c r="M12" s="82">
        <v>54</v>
      </c>
      <c r="N12" s="82">
        <v>37.6</v>
      </c>
      <c r="O12" s="82">
        <v>82.2</v>
      </c>
      <c r="P12" s="82">
        <v>116.5</v>
      </c>
      <c r="Q12" s="82">
        <v>65.099999999999994</v>
      </c>
      <c r="R12" s="82">
        <v>55.3</v>
      </c>
    </row>
    <row r="13" spans="1:25" x14ac:dyDescent="0.25">
      <c r="A13" s="5"/>
      <c r="B13" s="1" t="s">
        <v>100</v>
      </c>
      <c r="C13" s="34" t="s">
        <v>15</v>
      </c>
      <c r="D13" s="81">
        <v>108.6</v>
      </c>
      <c r="E13" s="81">
        <v>106</v>
      </c>
      <c r="F13" s="81">
        <v>122.2</v>
      </c>
      <c r="G13" s="81">
        <v>91.3</v>
      </c>
      <c r="H13" s="81">
        <v>109.3</v>
      </c>
      <c r="I13" s="81">
        <v>102.7</v>
      </c>
      <c r="J13" s="81">
        <v>108.2</v>
      </c>
      <c r="K13" s="81">
        <v>108.3</v>
      </c>
      <c r="L13" s="81">
        <v>113</v>
      </c>
      <c r="M13" s="81">
        <v>104.3</v>
      </c>
      <c r="N13" s="81">
        <v>108.4</v>
      </c>
      <c r="O13" s="81">
        <v>112.5</v>
      </c>
      <c r="P13" s="81">
        <v>105.2</v>
      </c>
      <c r="Q13" s="81">
        <v>133.80000000000001</v>
      </c>
      <c r="R13" s="81">
        <v>99.5</v>
      </c>
    </row>
    <row r="14" spans="1:25" x14ac:dyDescent="0.25">
      <c r="A14" s="5"/>
      <c r="B14" s="15" t="s">
        <v>76</v>
      </c>
      <c r="C14" s="23">
        <v>188</v>
      </c>
      <c r="D14" s="82">
        <v>75.8</v>
      </c>
      <c r="E14" s="82">
        <v>89.7</v>
      </c>
      <c r="F14" s="82">
        <v>104.7</v>
      </c>
      <c r="G14" s="82">
        <v>91.3</v>
      </c>
      <c r="H14" s="82">
        <v>48.5</v>
      </c>
      <c r="I14" s="82">
        <v>88.7</v>
      </c>
      <c r="J14" s="82">
        <v>108.2</v>
      </c>
      <c r="K14" s="82">
        <v>66</v>
      </c>
      <c r="L14" s="82">
        <v>44.5</v>
      </c>
      <c r="M14" s="82">
        <v>71.7</v>
      </c>
      <c r="N14" s="82">
        <v>92.5</v>
      </c>
      <c r="O14" s="82">
        <v>72.3</v>
      </c>
      <c r="P14" s="82">
        <v>82</v>
      </c>
      <c r="Q14" s="82">
        <v>95.9</v>
      </c>
      <c r="R14" s="82">
        <v>34.5</v>
      </c>
    </row>
    <row r="15" spans="1:25" x14ac:dyDescent="0.25">
      <c r="A15" s="5"/>
      <c r="B15" s="15" t="s">
        <v>77</v>
      </c>
      <c r="C15" s="23">
        <v>210</v>
      </c>
      <c r="D15" s="82">
        <v>62.8</v>
      </c>
      <c r="E15" s="82">
        <v>82</v>
      </c>
      <c r="F15" s="82">
        <v>102.2</v>
      </c>
      <c r="G15" s="82">
        <v>91.3</v>
      </c>
      <c r="H15" s="82">
        <v>27</v>
      </c>
      <c r="I15" s="82">
        <v>73.2</v>
      </c>
      <c r="J15" s="82">
        <v>108.2</v>
      </c>
      <c r="K15" s="82">
        <v>45.6</v>
      </c>
      <c r="L15" s="82">
        <v>33.1</v>
      </c>
      <c r="M15" s="82">
        <v>57.8</v>
      </c>
      <c r="N15" s="82">
        <v>42.3</v>
      </c>
      <c r="O15" s="82">
        <v>71.599999999999994</v>
      </c>
      <c r="P15" s="82">
        <v>83.8</v>
      </c>
      <c r="Q15" s="82">
        <v>96.7</v>
      </c>
      <c r="R15" s="82">
        <v>29</v>
      </c>
    </row>
    <row r="16" spans="1:25" x14ac:dyDescent="0.25">
      <c r="A16" s="5"/>
      <c r="B16" s="15" t="s">
        <v>79</v>
      </c>
      <c r="C16" s="23">
        <v>149</v>
      </c>
      <c r="D16" s="82">
        <v>88.7</v>
      </c>
      <c r="E16" s="82">
        <v>90.8</v>
      </c>
      <c r="F16" s="82">
        <v>109.1</v>
      </c>
      <c r="G16" s="82">
        <v>91.3</v>
      </c>
      <c r="H16" s="82">
        <v>51.2</v>
      </c>
      <c r="I16" s="82">
        <v>88.4</v>
      </c>
      <c r="J16" s="82">
        <v>108.2</v>
      </c>
      <c r="K16" s="82">
        <v>89.4</v>
      </c>
      <c r="L16" s="82">
        <v>87</v>
      </c>
      <c r="M16" s="82">
        <v>80.3</v>
      </c>
      <c r="N16" s="82">
        <v>113.1</v>
      </c>
      <c r="O16" s="82">
        <v>76.400000000000006</v>
      </c>
      <c r="P16" s="82">
        <v>81.099999999999994</v>
      </c>
      <c r="Q16" s="82">
        <v>102.7</v>
      </c>
      <c r="R16" s="82">
        <v>42.4</v>
      </c>
    </row>
    <row r="17" spans="1:18" x14ac:dyDescent="0.25">
      <c r="A17" s="5"/>
      <c r="B17" s="15" t="s">
        <v>80</v>
      </c>
      <c r="C17" s="23">
        <v>205</v>
      </c>
      <c r="D17" s="82">
        <v>66.8</v>
      </c>
      <c r="E17" s="82">
        <v>85.2</v>
      </c>
      <c r="F17" s="82">
        <v>93.6</v>
      </c>
      <c r="G17" s="82">
        <v>91.3</v>
      </c>
      <c r="H17" s="82">
        <v>41.1</v>
      </c>
      <c r="I17" s="82">
        <v>82.7</v>
      </c>
      <c r="J17" s="82">
        <v>108.2</v>
      </c>
      <c r="K17" s="82">
        <v>56.7</v>
      </c>
      <c r="L17" s="82">
        <v>139</v>
      </c>
      <c r="M17" s="82">
        <v>12</v>
      </c>
      <c r="N17" s="82">
        <v>3.9</v>
      </c>
      <c r="O17" s="82">
        <v>56.3</v>
      </c>
      <c r="P17" s="82">
        <v>80.099999999999994</v>
      </c>
      <c r="Q17" s="82">
        <v>67.7</v>
      </c>
      <c r="R17" s="82">
        <v>12.9</v>
      </c>
    </row>
    <row r="18" spans="1:18" x14ac:dyDescent="0.25">
      <c r="A18" s="5"/>
      <c r="B18" s="15" t="s">
        <v>81</v>
      </c>
      <c r="C18" s="23">
        <v>183</v>
      </c>
      <c r="D18" s="82">
        <v>77.8</v>
      </c>
      <c r="E18" s="82">
        <v>93.5</v>
      </c>
      <c r="F18" s="82">
        <v>115.7</v>
      </c>
      <c r="G18" s="82">
        <v>91.3</v>
      </c>
      <c r="H18" s="82">
        <v>53.3</v>
      </c>
      <c r="I18" s="82">
        <v>93.3</v>
      </c>
      <c r="J18" s="82">
        <v>108.2</v>
      </c>
      <c r="K18" s="82">
        <v>67.400000000000006</v>
      </c>
      <c r="L18" s="82">
        <v>58.5</v>
      </c>
      <c r="M18" s="82">
        <v>66.400000000000006</v>
      </c>
      <c r="N18" s="82">
        <v>85.6</v>
      </c>
      <c r="O18" s="82">
        <v>72.2</v>
      </c>
      <c r="P18" s="82">
        <v>77.400000000000006</v>
      </c>
      <c r="Q18" s="82">
        <v>100.5</v>
      </c>
      <c r="R18" s="82">
        <v>35.299999999999997</v>
      </c>
    </row>
    <row r="19" spans="1:18" ht="5.25" customHeight="1" x14ac:dyDescent="0.25"/>
    <row r="20" spans="1:18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s="3" customFormat="1" ht="6.75" customHeight="1" x14ac:dyDescent="0.2"/>
    <row r="22" spans="1:18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</row>
    <row r="23" spans="1:18" ht="19.5" customHeight="1" x14ac:dyDescent="0.25">
      <c r="B23" s="162" t="s">
        <v>166</v>
      </c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</row>
  </sheetData>
  <mergeCells count="4">
    <mergeCell ref="B1:R1"/>
    <mergeCell ref="C2:R2"/>
    <mergeCell ref="B22:R22"/>
    <mergeCell ref="B23:R23"/>
  </mergeCells>
  <hyperlinks>
    <hyperlink ref="T2" location="Índice!A1" tooltip="(voltar ao índice)" display="(voltar ao índice)" xr:uid="{9012F764-7FD9-4D58-A612-1ADC80ADC013}"/>
  </hyperlinks>
  <printOptions horizontalCentered="1"/>
  <pageMargins left="0.27559055118110237" right="0.27559055118110237" top="0.6692913385826772" bottom="0.47244094488188981" header="0" footer="0"/>
  <pageSetup paperSize="9" scale="7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9BCA-542F-4531-8C19-7DDB84683817}">
  <sheetPr>
    <pageSetUpPr fitToPage="1"/>
  </sheetPr>
  <dimension ref="A1:Z24"/>
  <sheetViews>
    <sheetView showGridLines="0" showZeros="0" zoomScaleNormal="10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U2" sqref="U2"/>
    </sheetView>
  </sheetViews>
  <sheetFormatPr defaultRowHeight="15" x14ac:dyDescent="0.25"/>
  <cols>
    <col min="1" max="1" width="6.7109375" customWidth="1"/>
    <col min="2" max="2" width="16.85546875" customWidth="1"/>
    <col min="3" max="3" width="11" customWidth="1"/>
    <col min="4" max="4" width="12.85546875" customWidth="1"/>
    <col min="5" max="5" width="12.5703125" customWidth="1"/>
    <col min="6" max="6" width="13.42578125" customWidth="1"/>
    <col min="7" max="7" width="14.140625" customWidth="1"/>
    <col min="8" max="9" width="11.140625" customWidth="1"/>
    <col min="10" max="10" width="10.140625" customWidth="1"/>
    <col min="11" max="11" width="9.5703125" customWidth="1"/>
    <col min="12" max="12" width="11.140625" customWidth="1"/>
    <col min="13" max="13" width="15.42578125" customWidth="1"/>
    <col min="14" max="14" width="7.5703125" customWidth="1"/>
    <col min="15" max="15" width="13.7109375" customWidth="1"/>
    <col min="16" max="16" width="12" customWidth="1"/>
    <col min="17" max="19" width="10.5703125" customWidth="1"/>
    <col min="20" max="20" width="6.7109375" customWidth="1"/>
    <col min="21" max="21" width="14" bestFit="1" customWidth="1"/>
  </cols>
  <sheetData>
    <row r="1" spans="1:26" x14ac:dyDescent="0.25">
      <c r="B1" s="161" t="s">
        <v>253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</row>
    <row r="2" spans="1:26" x14ac:dyDescent="0.25"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U2" s="50" t="s">
        <v>274</v>
      </c>
    </row>
    <row r="3" spans="1:26" x14ac:dyDescent="0.25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2.5" customHeight="1" x14ac:dyDescent="0.25">
      <c r="B4" s="113"/>
      <c r="C4" s="139" t="s">
        <v>164</v>
      </c>
      <c r="D4" s="166" t="s">
        <v>216</v>
      </c>
      <c r="E4" s="163" t="s">
        <v>217</v>
      </c>
      <c r="F4" s="163" t="s">
        <v>224</v>
      </c>
      <c r="G4" s="163" t="s">
        <v>218</v>
      </c>
      <c r="H4" s="164" t="s">
        <v>217</v>
      </c>
      <c r="I4" s="164"/>
      <c r="J4" s="164"/>
      <c r="K4" s="164"/>
      <c r="L4" s="164" t="s">
        <v>224</v>
      </c>
      <c r="M4" s="164"/>
      <c r="N4" s="164"/>
      <c r="O4" s="164"/>
      <c r="P4" s="164" t="s">
        <v>218</v>
      </c>
      <c r="Q4" s="164"/>
      <c r="R4" s="164"/>
      <c r="S4" s="165"/>
      <c r="T4" s="9"/>
      <c r="U4" s="9"/>
      <c r="V4" s="9"/>
      <c r="W4" s="9"/>
      <c r="X4" s="9"/>
      <c r="Y4" s="9"/>
      <c r="Z4" s="9"/>
    </row>
    <row r="5" spans="1:26" ht="37.5" customHeight="1" x14ac:dyDescent="0.25">
      <c r="B5" s="113"/>
      <c r="C5" s="139"/>
      <c r="D5" s="166"/>
      <c r="E5" s="163"/>
      <c r="F5" s="163"/>
      <c r="G5" s="163"/>
      <c r="H5" s="122" t="s">
        <v>221</v>
      </c>
      <c r="I5" s="122" t="s">
        <v>222</v>
      </c>
      <c r="J5" s="122" t="s">
        <v>225</v>
      </c>
      <c r="K5" s="122" t="s">
        <v>231</v>
      </c>
      <c r="L5" s="122" t="s">
        <v>219</v>
      </c>
      <c r="M5" s="122" t="s">
        <v>226</v>
      </c>
      <c r="N5" s="122" t="s">
        <v>227</v>
      </c>
      <c r="O5" s="122" t="s">
        <v>220</v>
      </c>
      <c r="P5" s="122" t="s">
        <v>228</v>
      </c>
      <c r="Q5" s="122" t="s">
        <v>229</v>
      </c>
      <c r="R5" s="122" t="s">
        <v>230</v>
      </c>
      <c r="S5" s="123" t="s">
        <v>223</v>
      </c>
      <c r="U5" t="s">
        <v>165</v>
      </c>
    </row>
    <row r="6" spans="1:26" ht="24.75" hidden="1" customHeight="1" x14ac:dyDescent="0.25">
      <c r="B6" s="7"/>
      <c r="C6" s="7"/>
      <c r="D6" s="111" t="s">
        <v>183</v>
      </c>
      <c r="E6" s="101" t="s">
        <v>184</v>
      </c>
      <c r="F6" s="112" t="s">
        <v>185</v>
      </c>
      <c r="G6" s="102" t="s">
        <v>186</v>
      </c>
      <c r="H6" s="103" t="s">
        <v>187</v>
      </c>
      <c r="I6" s="101" t="s">
        <v>188</v>
      </c>
      <c r="J6" s="101" t="s">
        <v>189</v>
      </c>
      <c r="K6" s="104" t="s">
        <v>190</v>
      </c>
      <c r="L6" s="105" t="s">
        <v>191</v>
      </c>
      <c r="M6" s="106" t="s">
        <v>192</v>
      </c>
      <c r="N6" s="106" t="s">
        <v>193</v>
      </c>
      <c r="O6" s="107" t="s">
        <v>194</v>
      </c>
      <c r="P6" s="108" t="s">
        <v>195</v>
      </c>
      <c r="Q6" s="109" t="s">
        <v>196</v>
      </c>
      <c r="R6" s="109" t="s">
        <v>197</v>
      </c>
      <c r="S6" s="102" t="s">
        <v>198</v>
      </c>
    </row>
    <row r="7" spans="1:26" ht="5.25" customHeight="1" x14ac:dyDescent="0.25">
      <c r="B7" s="47"/>
      <c r="C7" s="47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26" x14ac:dyDescent="0.25">
      <c r="A8" s="5"/>
      <c r="B8" s="1" t="s">
        <v>199</v>
      </c>
      <c r="C8" s="34">
        <v>138</v>
      </c>
      <c r="D8" s="81">
        <v>100</v>
      </c>
      <c r="E8" s="81">
        <v>100</v>
      </c>
      <c r="F8" s="81">
        <v>100</v>
      </c>
      <c r="G8" s="81">
        <v>100</v>
      </c>
      <c r="H8" s="81">
        <v>100</v>
      </c>
      <c r="I8" s="81">
        <v>100</v>
      </c>
      <c r="J8" s="81">
        <v>100</v>
      </c>
      <c r="K8" s="81">
        <v>100</v>
      </c>
      <c r="L8" s="81">
        <v>100</v>
      </c>
      <c r="M8" s="81">
        <v>100</v>
      </c>
      <c r="N8" s="81">
        <v>100</v>
      </c>
      <c r="O8" s="81">
        <v>100</v>
      </c>
      <c r="P8" s="81">
        <v>100</v>
      </c>
      <c r="Q8" s="81">
        <v>100</v>
      </c>
      <c r="R8" s="81">
        <v>100</v>
      </c>
      <c r="S8" s="81">
        <v>100</v>
      </c>
    </row>
    <row r="9" spans="1:26" x14ac:dyDescent="0.25">
      <c r="A9" s="5"/>
      <c r="B9" s="1" t="s">
        <v>98</v>
      </c>
      <c r="C9" s="34">
        <v>14</v>
      </c>
      <c r="D9" s="81">
        <v>104.6</v>
      </c>
      <c r="E9" s="81">
        <v>101.1</v>
      </c>
      <c r="F9" s="81">
        <v>102.6</v>
      </c>
      <c r="G9" s="81">
        <v>110.6</v>
      </c>
      <c r="H9" s="81">
        <v>104.2</v>
      </c>
      <c r="I9" s="81">
        <v>98.9</v>
      </c>
      <c r="J9" s="81">
        <v>90.6</v>
      </c>
      <c r="K9" s="81">
        <v>110.7</v>
      </c>
      <c r="L9" s="81">
        <v>90</v>
      </c>
      <c r="M9" s="81">
        <v>96.3</v>
      </c>
      <c r="N9" s="81">
        <v>98.9</v>
      </c>
      <c r="O9" s="81">
        <v>114.9</v>
      </c>
      <c r="P9" s="81">
        <v>110.7</v>
      </c>
      <c r="Q9" s="81">
        <v>108.8</v>
      </c>
      <c r="R9" s="81">
        <v>112.8</v>
      </c>
      <c r="S9" s="81">
        <v>108.1</v>
      </c>
    </row>
    <row r="10" spans="1:26" x14ac:dyDescent="0.25">
      <c r="A10" s="5"/>
      <c r="B10" s="15" t="s">
        <v>71</v>
      </c>
      <c r="C10" s="23">
        <v>164</v>
      </c>
      <c r="D10" s="82">
        <v>92.2</v>
      </c>
      <c r="E10" s="82">
        <v>88.4</v>
      </c>
      <c r="F10" s="82">
        <v>92.4</v>
      </c>
      <c r="G10" s="82">
        <v>96</v>
      </c>
      <c r="H10" s="82">
        <v>96.5</v>
      </c>
      <c r="I10" s="82">
        <v>69.099999999999994</v>
      </c>
      <c r="J10" s="82">
        <v>71.5</v>
      </c>
      <c r="K10" s="82">
        <v>124.8</v>
      </c>
      <c r="L10" s="82">
        <v>79.099999999999994</v>
      </c>
      <c r="M10" s="82">
        <v>99.5</v>
      </c>
      <c r="N10" s="82">
        <v>79.400000000000006</v>
      </c>
      <c r="O10" s="82">
        <v>108.9</v>
      </c>
      <c r="P10" s="82">
        <v>104</v>
      </c>
      <c r="Q10" s="82">
        <v>104.9</v>
      </c>
      <c r="R10" s="82">
        <v>114.4</v>
      </c>
      <c r="S10" s="82">
        <v>58.7</v>
      </c>
    </row>
    <row r="11" spans="1:26" x14ac:dyDescent="0.25">
      <c r="A11" s="5"/>
      <c r="B11" s="15" t="s">
        <v>74</v>
      </c>
      <c r="C11" s="23">
        <v>174</v>
      </c>
      <c r="D11" s="82">
        <v>88.3</v>
      </c>
      <c r="E11" s="82">
        <v>93.4</v>
      </c>
      <c r="F11" s="82">
        <v>82.8</v>
      </c>
      <c r="G11" s="82">
        <v>88.3</v>
      </c>
      <c r="H11" s="82">
        <v>100.6</v>
      </c>
      <c r="I11" s="82">
        <v>96.1</v>
      </c>
      <c r="J11" s="82">
        <v>69</v>
      </c>
      <c r="K11" s="82">
        <v>109.9</v>
      </c>
      <c r="L11" s="82">
        <v>61.4</v>
      </c>
      <c r="M11" s="82">
        <v>89.5</v>
      </c>
      <c r="N11" s="82">
        <v>64.5</v>
      </c>
      <c r="O11" s="82">
        <v>115.9</v>
      </c>
      <c r="P11" s="82">
        <v>99.4</v>
      </c>
      <c r="Q11" s="82">
        <v>89</v>
      </c>
      <c r="R11" s="82">
        <v>117.5</v>
      </c>
      <c r="S11" s="82">
        <v>47.6</v>
      </c>
    </row>
    <row r="12" spans="1:26" x14ac:dyDescent="0.25">
      <c r="A12" s="5"/>
      <c r="B12" s="1" t="s">
        <v>99</v>
      </c>
      <c r="C12" s="34">
        <v>15</v>
      </c>
      <c r="D12" s="81">
        <v>103.3</v>
      </c>
      <c r="E12" s="81">
        <v>100.5</v>
      </c>
      <c r="F12" s="81">
        <v>98.2</v>
      </c>
      <c r="G12" s="81">
        <v>112.1</v>
      </c>
      <c r="H12" s="81">
        <v>101.9</v>
      </c>
      <c r="I12" s="81">
        <v>98.2</v>
      </c>
      <c r="J12" s="81">
        <v>89.4</v>
      </c>
      <c r="K12" s="81">
        <v>113.5</v>
      </c>
      <c r="L12" s="81">
        <v>71.099999999999994</v>
      </c>
      <c r="M12" s="81">
        <v>113.6</v>
      </c>
      <c r="N12" s="81">
        <v>111.7</v>
      </c>
      <c r="O12" s="81">
        <v>99</v>
      </c>
      <c r="P12" s="81">
        <v>105.2</v>
      </c>
      <c r="Q12" s="81">
        <v>91.3</v>
      </c>
      <c r="R12" s="81">
        <v>120.9</v>
      </c>
      <c r="S12" s="81">
        <v>132.9</v>
      </c>
    </row>
    <row r="13" spans="1:26" x14ac:dyDescent="0.25">
      <c r="A13" s="5"/>
      <c r="B13" s="15" t="s">
        <v>75</v>
      </c>
      <c r="C13" s="23">
        <v>131</v>
      </c>
      <c r="D13" s="82">
        <v>101.5</v>
      </c>
      <c r="E13" s="82">
        <v>93.3</v>
      </c>
      <c r="F13" s="82">
        <v>104.5</v>
      </c>
      <c r="G13" s="82">
        <v>107.8</v>
      </c>
      <c r="H13" s="82">
        <v>94.2</v>
      </c>
      <c r="I13" s="82">
        <v>102.2</v>
      </c>
      <c r="J13" s="82">
        <v>68.5</v>
      </c>
      <c r="K13" s="82">
        <v>110.9</v>
      </c>
      <c r="L13" s="82">
        <v>71.400000000000006</v>
      </c>
      <c r="M13" s="82">
        <v>114.6</v>
      </c>
      <c r="N13" s="82">
        <v>103</v>
      </c>
      <c r="O13" s="82">
        <v>129.1</v>
      </c>
      <c r="P13" s="82">
        <v>99.7</v>
      </c>
      <c r="Q13" s="82">
        <v>88.5</v>
      </c>
      <c r="R13" s="82">
        <v>125.2</v>
      </c>
      <c r="S13" s="82">
        <v>117.2</v>
      </c>
    </row>
    <row r="14" spans="1:26" x14ac:dyDescent="0.25">
      <c r="A14" s="5"/>
      <c r="B14" s="1" t="s">
        <v>100</v>
      </c>
      <c r="C14" s="34">
        <v>12</v>
      </c>
      <c r="D14" s="81">
        <v>105.1</v>
      </c>
      <c r="E14" s="81">
        <v>96.6</v>
      </c>
      <c r="F14" s="81">
        <v>108.4</v>
      </c>
      <c r="G14" s="81">
        <v>111.4</v>
      </c>
      <c r="H14" s="81">
        <v>98.5</v>
      </c>
      <c r="I14" s="81">
        <v>104.2</v>
      </c>
      <c r="J14" s="81">
        <v>103.8</v>
      </c>
      <c r="K14" s="81">
        <v>77.2</v>
      </c>
      <c r="L14" s="81">
        <v>108</v>
      </c>
      <c r="M14" s="81">
        <v>110.6</v>
      </c>
      <c r="N14" s="81">
        <v>109.9</v>
      </c>
      <c r="O14" s="81">
        <v>101.8</v>
      </c>
      <c r="P14" s="81">
        <v>117.1</v>
      </c>
      <c r="Q14" s="81">
        <v>100.8</v>
      </c>
      <c r="R14" s="81">
        <v>105.3</v>
      </c>
      <c r="S14" s="81">
        <v>123.1</v>
      </c>
    </row>
    <row r="15" spans="1:26" x14ac:dyDescent="0.25">
      <c r="A15" s="5"/>
      <c r="B15" s="15" t="s">
        <v>76</v>
      </c>
      <c r="C15" s="23" t="s">
        <v>15</v>
      </c>
      <c r="D15" s="82" t="s">
        <v>15</v>
      </c>
      <c r="E15" s="82" t="s">
        <v>15</v>
      </c>
      <c r="F15" s="82" t="s">
        <v>15</v>
      </c>
      <c r="G15" s="82" t="s">
        <v>15</v>
      </c>
      <c r="H15" s="82" t="s">
        <v>15</v>
      </c>
      <c r="I15" s="82" t="s">
        <v>15</v>
      </c>
      <c r="J15" s="82" t="s">
        <v>15</v>
      </c>
      <c r="K15" s="82" t="s">
        <v>15</v>
      </c>
      <c r="L15" s="82" t="s">
        <v>15</v>
      </c>
      <c r="M15" s="82" t="s">
        <v>15</v>
      </c>
      <c r="N15" s="82" t="s">
        <v>15</v>
      </c>
      <c r="O15" s="82" t="s">
        <v>15</v>
      </c>
      <c r="P15" s="82" t="s">
        <v>15</v>
      </c>
      <c r="Q15" s="82" t="s">
        <v>15</v>
      </c>
      <c r="R15" s="82" t="s">
        <v>15</v>
      </c>
      <c r="S15" s="82" t="s">
        <v>15</v>
      </c>
    </row>
    <row r="16" spans="1:26" x14ac:dyDescent="0.25">
      <c r="A16" s="5"/>
      <c r="B16" s="15" t="s">
        <v>77</v>
      </c>
      <c r="C16" s="23" t="s">
        <v>15</v>
      </c>
      <c r="D16" s="82" t="s">
        <v>15</v>
      </c>
      <c r="E16" s="82" t="s">
        <v>15</v>
      </c>
      <c r="F16" s="82" t="s">
        <v>15</v>
      </c>
      <c r="G16" s="82" t="s">
        <v>15</v>
      </c>
      <c r="H16" s="82" t="s">
        <v>15</v>
      </c>
      <c r="I16" s="82" t="s">
        <v>15</v>
      </c>
      <c r="J16" s="82" t="s">
        <v>15</v>
      </c>
      <c r="K16" s="82" t="s">
        <v>15</v>
      </c>
      <c r="L16" s="82" t="s">
        <v>15</v>
      </c>
      <c r="M16" s="82" t="s">
        <v>15</v>
      </c>
      <c r="N16" s="82" t="s">
        <v>15</v>
      </c>
      <c r="O16" s="82" t="s">
        <v>15</v>
      </c>
      <c r="P16" s="82" t="s">
        <v>15</v>
      </c>
      <c r="Q16" s="82" t="s">
        <v>15</v>
      </c>
      <c r="R16" s="82" t="s">
        <v>15</v>
      </c>
      <c r="S16" s="82" t="s">
        <v>15</v>
      </c>
    </row>
    <row r="17" spans="1:19" x14ac:dyDescent="0.25">
      <c r="A17" s="5"/>
      <c r="B17" s="15" t="s">
        <v>79</v>
      </c>
      <c r="C17" s="23" t="s">
        <v>15</v>
      </c>
      <c r="D17" s="82" t="s">
        <v>15</v>
      </c>
      <c r="E17" s="82" t="s">
        <v>15</v>
      </c>
      <c r="F17" s="82" t="s">
        <v>15</v>
      </c>
      <c r="G17" s="82" t="s">
        <v>15</v>
      </c>
      <c r="H17" s="82" t="s">
        <v>15</v>
      </c>
      <c r="I17" s="82" t="s">
        <v>15</v>
      </c>
      <c r="J17" s="82" t="s">
        <v>15</v>
      </c>
      <c r="K17" s="82" t="s">
        <v>15</v>
      </c>
      <c r="L17" s="82" t="s">
        <v>15</v>
      </c>
      <c r="M17" s="82" t="s">
        <v>15</v>
      </c>
      <c r="N17" s="82" t="s">
        <v>15</v>
      </c>
      <c r="O17" s="82" t="s">
        <v>15</v>
      </c>
      <c r="P17" s="82" t="s">
        <v>15</v>
      </c>
      <c r="Q17" s="82" t="s">
        <v>15</v>
      </c>
      <c r="R17" s="82" t="s">
        <v>15</v>
      </c>
      <c r="S17" s="82" t="s">
        <v>15</v>
      </c>
    </row>
    <row r="18" spans="1:19" x14ac:dyDescent="0.25">
      <c r="A18" s="5"/>
      <c r="B18" s="15" t="s">
        <v>80</v>
      </c>
      <c r="C18" s="23" t="s">
        <v>15</v>
      </c>
      <c r="D18" s="82" t="s">
        <v>15</v>
      </c>
      <c r="E18" s="82" t="s">
        <v>15</v>
      </c>
      <c r="F18" s="82" t="s">
        <v>15</v>
      </c>
      <c r="G18" s="82" t="s">
        <v>15</v>
      </c>
      <c r="H18" s="82" t="s">
        <v>15</v>
      </c>
      <c r="I18" s="82" t="s">
        <v>15</v>
      </c>
      <c r="J18" s="82" t="s">
        <v>15</v>
      </c>
      <c r="K18" s="82" t="s">
        <v>15</v>
      </c>
      <c r="L18" s="82" t="s">
        <v>15</v>
      </c>
      <c r="M18" s="82" t="s">
        <v>15</v>
      </c>
      <c r="N18" s="82" t="s">
        <v>15</v>
      </c>
      <c r="O18" s="82" t="s">
        <v>15</v>
      </c>
      <c r="P18" s="82" t="s">
        <v>15</v>
      </c>
      <c r="Q18" s="82" t="s">
        <v>15</v>
      </c>
      <c r="R18" s="82" t="s">
        <v>15</v>
      </c>
      <c r="S18" s="82" t="s">
        <v>15</v>
      </c>
    </row>
    <row r="19" spans="1:19" x14ac:dyDescent="0.25">
      <c r="A19" s="5"/>
      <c r="B19" s="15" t="s">
        <v>81</v>
      </c>
      <c r="C19" s="23" t="s">
        <v>15</v>
      </c>
      <c r="D19" s="82" t="s">
        <v>15</v>
      </c>
      <c r="E19" s="82" t="s">
        <v>15</v>
      </c>
      <c r="F19" s="82" t="s">
        <v>15</v>
      </c>
      <c r="G19" s="82" t="s">
        <v>15</v>
      </c>
      <c r="H19" s="82" t="s">
        <v>15</v>
      </c>
      <c r="I19" s="82" t="s">
        <v>15</v>
      </c>
      <c r="J19" s="82" t="s">
        <v>15</v>
      </c>
      <c r="K19" s="82" t="s">
        <v>15</v>
      </c>
      <c r="L19" s="82" t="s">
        <v>15</v>
      </c>
      <c r="M19" s="82" t="s">
        <v>15</v>
      </c>
      <c r="N19" s="82" t="s">
        <v>15</v>
      </c>
      <c r="O19" s="82" t="s">
        <v>15</v>
      </c>
      <c r="P19" s="82" t="s">
        <v>15</v>
      </c>
      <c r="Q19" s="82" t="s">
        <v>15</v>
      </c>
      <c r="R19" s="82" t="s">
        <v>15</v>
      </c>
      <c r="S19" s="82" t="s">
        <v>15</v>
      </c>
    </row>
    <row r="20" spans="1:19" ht="5.25" customHeight="1" x14ac:dyDescent="0.25"/>
    <row r="21" spans="1:19" s="3" customFormat="1" ht="3" customHeight="1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s="3" customFormat="1" ht="6.75" customHeight="1" x14ac:dyDescent="0.2"/>
    <row r="23" spans="1:19" x14ac:dyDescent="0.25">
      <c r="B23" s="131" t="s">
        <v>83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</row>
    <row r="24" spans="1:19" ht="19.5" customHeight="1" x14ac:dyDescent="0.25">
      <c r="B24" s="162" t="s">
        <v>215</v>
      </c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</row>
  </sheetData>
  <mergeCells count="12">
    <mergeCell ref="F4:F5"/>
    <mergeCell ref="G4:G5"/>
    <mergeCell ref="B24:S24"/>
    <mergeCell ref="B1:S1"/>
    <mergeCell ref="C2:S2"/>
    <mergeCell ref="B23:S23"/>
    <mergeCell ref="C4:C5"/>
    <mergeCell ref="H4:K4"/>
    <mergeCell ref="L4:O4"/>
    <mergeCell ref="P4:S4"/>
    <mergeCell ref="D4:D5"/>
    <mergeCell ref="E4:E5"/>
  </mergeCells>
  <hyperlinks>
    <hyperlink ref="U2" location="Índice!A1" tooltip="(voltar ao índice)" display="(voltar ao índice)" xr:uid="{84BA6F23-90B8-4A44-9D9E-5000B20E8B3D}"/>
  </hyperlinks>
  <printOptions horizontalCentered="1"/>
  <pageMargins left="0.27559055118110237" right="0.27559055118110237" top="0.6692913385826772" bottom="0.47244094488188981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B6D1-6ED6-4367-B60E-2624C7F66ACA}">
  <sheetPr codeName="Folha2">
    <pageSetUpPr fitToPage="1"/>
  </sheetPr>
  <dimension ref="B1:M30"/>
  <sheetViews>
    <sheetView showGridLines="0" workbookViewId="0">
      <selection activeCell="M2" sqref="M2"/>
    </sheetView>
  </sheetViews>
  <sheetFormatPr defaultRowHeight="15" x14ac:dyDescent="0.25"/>
  <cols>
    <col min="1" max="1" width="6.7109375" customWidth="1"/>
    <col min="2" max="2" width="10.42578125" customWidth="1"/>
    <col min="3" max="3" width="5.140625" customWidth="1"/>
    <col min="11" max="11" width="9.85546875" customWidth="1"/>
    <col min="12" max="12" width="6.7109375" customWidth="1"/>
    <col min="13" max="13" width="14" bestFit="1" customWidth="1"/>
  </cols>
  <sheetData>
    <row r="1" spans="2:13" x14ac:dyDescent="0.25">
      <c r="B1" s="125" t="s">
        <v>1</v>
      </c>
      <c r="C1" s="125"/>
      <c r="D1" s="125"/>
      <c r="E1" s="125"/>
    </row>
    <row r="2" spans="2:13" x14ac:dyDescent="0.25">
      <c r="B2" s="24" t="s">
        <v>15</v>
      </c>
      <c r="C2" s="25" t="s">
        <v>16</v>
      </c>
      <c r="D2" s="26" t="s">
        <v>17</v>
      </c>
      <c r="M2" s="50" t="s">
        <v>274</v>
      </c>
    </row>
    <row r="3" spans="2:13" x14ac:dyDescent="0.25">
      <c r="B3" s="27" t="s">
        <v>18</v>
      </c>
      <c r="C3" s="25" t="s">
        <v>16</v>
      </c>
      <c r="D3" s="26" t="s">
        <v>19</v>
      </c>
    </row>
    <row r="4" spans="2:13" x14ac:dyDescent="0.25">
      <c r="B4" s="24" t="s">
        <v>20</v>
      </c>
      <c r="C4" s="25" t="s">
        <v>16</v>
      </c>
      <c r="D4" s="28" t="s">
        <v>21</v>
      </c>
    </row>
    <row r="5" spans="2:13" x14ac:dyDescent="0.25">
      <c r="B5" s="24" t="s">
        <v>22</v>
      </c>
      <c r="C5" s="25" t="s">
        <v>16</v>
      </c>
      <c r="D5" s="28" t="s">
        <v>23</v>
      </c>
    </row>
    <row r="6" spans="2:13" x14ac:dyDescent="0.25">
      <c r="B6" s="24" t="s">
        <v>24</v>
      </c>
      <c r="C6" s="25" t="s">
        <v>16</v>
      </c>
      <c r="D6" s="28" t="s">
        <v>25</v>
      </c>
    </row>
    <row r="7" spans="2:13" x14ac:dyDescent="0.25">
      <c r="B7" s="24" t="s">
        <v>26</v>
      </c>
      <c r="C7" s="25" t="s">
        <v>16</v>
      </c>
      <c r="D7" s="28" t="s">
        <v>27</v>
      </c>
    </row>
    <row r="8" spans="2:13" x14ac:dyDescent="0.25">
      <c r="B8" s="29" t="s">
        <v>28</v>
      </c>
      <c r="C8" s="25" t="s">
        <v>16</v>
      </c>
      <c r="D8" s="28" t="s">
        <v>29</v>
      </c>
    </row>
    <row r="9" spans="2:13" x14ac:dyDescent="0.25">
      <c r="B9" s="29" t="s">
        <v>30</v>
      </c>
      <c r="C9" s="25" t="s">
        <v>16</v>
      </c>
      <c r="D9" s="28" t="s">
        <v>31</v>
      </c>
    </row>
    <row r="10" spans="2:13" x14ac:dyDescent="0.25">
      <c r="B10" s="29" t="s">
        <v>32</v>
      </c>
      <c r="C10" s="25" t="s">
        <v>16</v>
      </c>
      <c r="D10" s="57" t="s">
        <v>33</v>
      </c>
    </row>
    <row r="11" spans="2:13" x14ac:dyDescent="0.25">
      <c r="B11" s="29" t="s">
        <v>26</v>
      </c>
      <c r="C11" s="25" t="s">
        <v>16</v>
      </c>
      <c r="D11" s="28" t="s">
        <v>27</v>
      </c>
    </row>
    <row r="12" spans="2:13" x14ac:dyDescent="0.25">
      <c r="B12" s="29" t="s">
        <v>34</v>
      </c>
      <c r="C12" s="25" t="s">
        <v>16</v>
      </c>
      <c r="D12" s="26" t="s">
        <v>35</v>
      </c>
    </row>
    <row r="13" spans="2:13" x14ac:dyDescent="0.25">
      <c r="B13" s="58" t="s">
        <v>36</v>
      </c>
      <c r="C13" s="25" t="s">
        <v>16</v>
      </c>
      <c r="D13" s="57" t="s">
        <v>37</v>
      </c>
    </row>
    <row r="14" spans="2:13" x14ac:dyDescent="0.25">
      <c r="B14" s="58" t="s">
        <v>38</v>
      </c>
      <c r="C14" s="25" t="s">
        <v>16</v>
      </c>
      <c r="D14" s="57" t="s">
        <v>39</v>
      </c>
    </row>
    <row r="16" spans="2:13" x14ac:dyDescent="0.25">
      <c r="B16" s="125" t="s">
        <v>40</v>
      </c>
      <c r="C16" s="125"/>
      <c r="D16" s="125"/>
      <c r="E16" s="125"/>
    </row>
    <row r="18" spans="2:4" x14ac:dyDescent="0.25">
      <c r="B18" s="30" t="s">
        <v>41</v>
      </c>
      <c r="C18" s="25" t="s">
        <v>16</v>
      </c>
      <c r="D18" s="57" t="s">
        <v>42</v>
      </c>
    </row>
    <row r="19" spans="2:4" x14ac:dyDescent="0.25">
      <c r="B19" s="30" t="s">
        <v>43</v>
      </c>
      <c r="C19" s="25" t="s">
        <v>16</v>
      </c>
      <c r="D19" s="57" t="s">
        <v>44</v>
      </c>
    </row>
    <row r="20" spans="2:4" x14ac:dyDescent="0.25">
      <c r="B20" s="30" t="s">
        <v>45</v>
      </c>
      <c r="C20" s="25" t="s">
        <v>16</v>
      </c>
      <c r="D20" s="57" t="s">
        <v>46</v>
      </c>
    </row>
    <row r="21" spans="2:4" x14ac:dyDescent="0.25">
      <c r="B21" s="30" t="s">
        <v>47</v>
      </c>
      <c r="C21" s="25" t="s">
        <v>16</v>
      </c>
      <c r="D21" s="57" t="s">
        <v>48</v>
      </c>
    </row>
    <row r="22" spans="2:4" x14ac:dyDescent="0.25">
      <c r="B22" s="30" t="s">
        <v>49</v>
      </c>
      <c r="C22" s="25" t="s">
        <v>16</v>
      </c>
      <c r="D22" s="57" t="s">
        <v>50</v>
      </c>
    </row>
    <row r="23" spans="2:4" x14ac:dyDescent="0.25">
      <c r="B23" s="30" t="s">
        <v>51</v>
      </c>
      <c r="C23" s="25" t="s">
        <v>16</v>
      </c>
      <c r="D23" s="57" t="s">
        <v>52</v>
      </c>
    </row>
    <row r="24" spans="2:4" x14ac:dyDescent="0.25">
      <c r="B24" s="30" t="s">
        <v>53</v>
      </c>
      <c r="C24" s="25" t="s">
        <v>16</v>
      </c>
      <c r="D24" s="57" t="s">
        <v>54</v>
      </c>
    </row>
    <row r="25" spans="2:4" x14ac:dyDescent="0.25">
      <c r="B25" s="30" t="s">
        <v>73</v>
      </c>
      <c r="C25" s="25" t="s">
        <v>16</v>
      </c>
      <c r="D25" s="57" t="s">
        <v>258</v>
      </c>
    </row>
    <row r="26" spans="2:4" x14ac:dyDescent="0.25">
      <c r="B26" s="30" t="s">
        <v>55</v>
      </c>
      <c r="C26" s="25" t="s">
        <v>16</v>
      </c>
      <c r="D26" s="57" t="s">
        <v>56</v>
      </c>
    </row>
    <row r="27" spans="2:4" x14ac:dyDescent="0.25">
      <c r="B27" s="30" t="s">
        <v>57</v>
      </c>
      <c r="C27" s="25" t="s">
        <v>16</v>
      </c>
      <c r="D27" s="57" t="s">
        <v>58</v>
      </c>
    </row>
    <row r="28" spans="2:4" x14ac:dyDescent="0.25">
      <c r="B28" s="30" t="s">
        <v>59</v>
      </c>
      <c r="C28" s="25" t="s">
        <v>16</v>
      </c>
      <c r="D28" s="57" t="s">
        <v>60</v>
      </c>
    </row>
    <row r="29" spans="2:4" x14ac:dyDescent="0.25">
      <c r="B29" s="30" t="s">
        <v>245</v>
      </c>
      <c r="C29" s="25" t="s">
        <v>16</v>
      </c>
      <c r="D29" s="57" t="s">
        <v>255</v>
      </c>
    </row>
    <row r="30" spans="2:4" x14ac:dyDescent="0.25">
      <c r="B30" s="30" t="s">
        <v>256</v>
      </c>
      <c r="C30" s="25" t="s">
        <v>16</v>
      </c>
      <c r="D30" s="57" t="s">
        <v>97</v>
      </c>
    </row>
  </sheetData>
  <sortState xmlns:xlrd2="http://schemas.microsoft.com/office/spreadsheetml/2017/richdata2" ref="B18:D28">
    <sortCondition ref="B18:B28"/>
  </sortState>
  <mergeCells count="2">
    <mergeCell ref="B1:E1"/>
    <mergeCell ref="B16:E16"/>
  </mergeCells>
  <hyperlinks>
    <hyperlink ref="M2" location="Índice!A1" tooltip="(voltar ao índice)" display="(voltar ao índice)" xr:uid="{2EEC214D-D170-4D04-BBB0-EC91B5BFC8BF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>
    <pageSetUpPr fitToPage="1"/>
  </sheetPr>
  <dimension ref="A1:Q30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P2" sqref="P2"/>
    </sheetView>
  </sheetViews>
  <sheetFormatPr defaultRowHeight="15" x14ac:dyDescent="0.25"/>
  <cols>
    <col min="1" max="1" width="6.7109375" customWidth="1"/>
    <col min="2" max="2" width="16.85546875" customWidth="1"/>
    <col min="3" max="5" width="9.140625" customWidth="1"/>
    <col min="6" max="6" width="10.28515625" bestFit="1" customWidth="1"/>
    <col min="7" max="13" width="9.140625" customWidth="1"/>
    <col min="14" max="14" width="10.140625" customWidth="1"/>
    <col min="15" max="15" width="6.7109375" customWidth="1"/>
    <col min="16" max="16" width="14" bestFit="1" customWidth="1"/>
  </cols>
  <sheetData>
    <row r="1" spans="1:17" x14ac:dyDescent="0.25"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7" ht="15" customHeight="1" x14ac:dyDescent="0.25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50" t="s">
        <v>274</v>
      </c>
    </row>
    <row r="3" spans="1:17" ht="15" customHeight="1" x14ac:dyDescent="0.25">
      <c r="C3" s="9"/>
      <c r="F3" s="9"/>
      <c r="G3" s="9"/>
      <c r="H3" s="9"/>
      <c r="I3" s="9"/>
      <c r="J3" s="9"/>
      <c r="K3" s="9"/>
      <c r="L3" s="9"/>
      <c r="M3" s="9"/>
      <c r="N3" s="9"/>
    </row>
    <row r="4" spans="1:17" ht="33.75" customHeight="1" x14ac:dyDescent="0.25">
      <c r="B4" s="46"/>
      <c r="C4" s="127" t="s">
        <v>62</v>
      </c>
      <c r="D4" s="128"/>
      <c r="E4" s="129"/>
      <c r="F4" s="127" t="s">
        <v>267</v>
      </c>
      <c r="G4" s="128"/>
      <c r="H4" s="129"/>
      <c r="I4" s="127" t="s">
        <v>63</v>
      </c>
      <c r="J4" s="128"/>
      <c r="K4" s="128"/>
      <c r="L4" s="127" t="s">
        <v>64</v>
      </c>
      <c r="M4" s="128"/>
      <c r="N4" s="129"/>
      <c r="Q4" s="6"/>
    </row>
    <row r="5" spans="1:17" ht="24.75" customHeight="1" x14ac:dyDescent="0.25">
      <c r="B5" s="49"/>
      <c r="C5" s="51" t="s">
        <v>65</v>
      </c>
      <c r="D5" s="51" t="s">
        <v>66</v>
      </c>
      <c r="E5" s="51" t="s">
        <v>67</v>
      </c>
      <c r="F5" s="51" t="s">
        <v>68</v>
      </c>
      <c r="G5" s="51" t="s">
        <v>66</v>
      </c>
      <c r="H5" s="51" t="s">
        <v>67</v>
      </c>
      <c r="I5" s="51" t="s">
        <v>69</v>
      </c>
      <c r="J5" s="51" t="s">
        <v>66</v>
      </c>
      <c r="K5" s="51" t="s">
        <v>67</v>
      </c>
      <c r="L5" s="51" t="s">
        <v>70</v>
      </c>
      <c r="M5" s="51" t="s">
        <v>66</v>
      </c>
      <c r="N5" s="51" t="s">
        <v>67</v>
      </c>
      <c r="Q5" s="6"/>
    </row>
    <row r="6" spans="1:17" ht="4.5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Q6" s="6"/>
    </row>
    <row r="7" spans="1:17" ht="15.75" customHeight="1" x14ac:dyDescent="0.25">
      <c r="A7" s="5"/>
      <c r="B7" s="1" t="s">
        <v>71</v>
      </c>
      <c r="C7" s="20">
        <v>801.1</v>
      </c>
      <c r="D7" s="21">
        <v>2022</v>
      </c>
      <c r="E7" s="21" t="s">
        <v>47</v>
      </c>
      <c r="F7" s="22">
        <v>972</v>
      </c>
      <c r="G7" s="21">
        <v>2024</v>
      </c>
      <c r="H7" s="21" t="s">
        <v>262</v>
      </c>
      <c r="I7" s="22">
        <v>1862</v>
      </c>
      <c r="J7" s="21" t="s">
        <v>38</v>
      </c>
      <c r="K7" s="21" t="s">
        <v>49</v>
      </c>
      <c r="L7" s="22">
        <v>20.6</v>
      </c>
      <c r="M7" s="23">
        <v>2022</v>
      </c>
      <c r="N7" s="21" t="s">
        <v>73</v>
      </c>
    </row>
    <row r="8" spans="1:17" ht="15.75" customHeight="1" x14ac:dyDescent="0.25">
      <c r="A8" s="5"/>
      <c r="B8" s="1" t="s">
        <v>74</v>
      </c>
      <c r="C8" s="20">
        <v>2322</v>
      </c>
      <c r="D8" s="21">
        <v>2022</v>
      </c>
      <c r="E8" s="21" t="s">
        <v>72</v>
      </c>
      <c r="F8" s="90" t="s">
        <v>273</v>
      </c>
      <c r="G8" s="21">
        <v>2024</v>
      </c>
      <c r="H8" s="21" t="s">
        <v>262</v>
      </c>
      <c r="I8" s="22">
        <v>2351</v>
      </c>
      <c r="J8" s="21" t="s">
        <v>38</v>
      </c>
      <c r="K8" s="21" t="s">
        <v>49</v>
      </c>
      <c r="L8" s="22" t="s">
        <v>247</v>
      </c>
      <c r="M8" s="23">
        <v>2022</v>
      </c>
      <c r="N8" s="21" t="s">
        <v>73</v>
      </c>
    </row>
    <row r="9" spans="1:17" ht="15.75" customHeight="1" x14ac:dyDescent="0.25">
      <c r="A9" s="5"/>
      <c r="B9" s="1" t="s">
        <v>75</v>
      </c>
      <c r="C9" s="20">
        <v>7447</v>
      </c>
      <c r="D9" s="21">
        <v>2022</v>
      </c>
      <c r="E9" s="21" t="s">
        <v>72</v>
      </c>
      <c r="F9" s="90" t="s">
        <v>263</v>
      </c>
      <c r="G9" s="21">
        <v>2024</v>
      </c>
      <c r="H9" s="21" t="s">
        <v>262</v>
      </c>
      <c r="I9" s="22">
        <v>3718</v>
      </c>
      <c r="J9" s="21" t="s">
        <v>38</v>
      </c>
      <c r="K9" s="21" t="s">
        <v>55</v>
      </c>
      <c r="L9" s="22">
        <v>21</v>
      </c>
      <c r="M9" s="23" t="s">
        <v>38</v>
      </c>
      <c r="N9" s="21" t="s">
        <v>41</v>
      </c>
    </row>
    <row r="10" spans="1:17" ht="15.75" customHeight="1" x14ac:dyDescent="0.25">
      <c r="A10" s="5"/>
      <c r="B10" s="1" t="s">
        <v>76</v>
      </c>
      <c r="C10" s="20">
        <v>1685</v>
      </c>
      <c r="D10" s="21">
        <v>2022</v>
      </c>
      <c r="E10" s="21" t="s">
        <v>72</v>
      </c>
      <c r="F10" s="22">
        <v>6785</v>
      </c>
      <c r="G10" s="21">
        <v>2024</v>
      </c>
      <c r="H10" s="21" t="s">
        <v>262</v>
      </c>
      <c r="I10" s="22">
        <v>1467</v>
      </c>
      <c r="J10" s="21" t="s">
        <v>38</v>
      </c>
      <c r="K10" s="21" t="s">
        <v>45</v>
      </c>
      <c r="L10" s="22">
        <v>25</v>
      </c>
      <c r="M10" s="23" t="s">
        <v>38</v>
      </c>
      <c r="N10" s="21" t="s">
        <v>59</v>
      </c>
    </row>
    <row r="11" spans="1:17" ht="15.75" customHeight="1" x14ac:dyDescent="0.25">
      <c r="A11" s="5"/>
      <c r="B11" s="1" t="s">
        <v>77</v>
      </c>
      <c r="C11" s="20">
        <v>83751</v>
      </c>
      <c r="D11" s="21">
        <v>2022</v>
      </c>
      <c r="E11" s="21" t="s">
        <v>72</v>
      </c>
      <c r="F11" s="22">
        <v>7074</v>
      </c>
      <c r="G11" s="21">
        <v>2024</v>
      </c>
      <c r="H11" s="21" t="s">
        <v>262</v>
      </c>
      <c r="I11" s="22">
        <v>851</v>
      </c>
      <c r="J11" s="21" t="s">
        <v>38</v>
      </c>
      <c r="K11" s="21" t="s">
        <v>78</v>
      </c>
      <c r="L11" s="22">
        <v>27</v>
      </c>
      <c r="M11" s="23" t="s">
        <v>38</v>
      </c>
      <c r="N11" s="21" t="s">
        <v>257</v>
      </c>
    </row>
    <row r="12" spans="1:17" ht="15.75" customHeight="1" x14ac:dyDescent="0.25">
      <c r="A12" s="5"/>
      <c r="B12" s="1" t="s">
        <v>79</v>
      </c>
      <c r="C12" s="20">
        <v>1108</v>
      </c>
      <c r="D12" s="21">
        <v>2022</v>
      </c>
      <c r="E12" s="21" t="s">
        <v>72</v>
      </c>
      <c r="F12" s="22">
        <v>6852</v>
      </c>
      <c r="G12" s="21">
        <v>2024</v>
      </c>
      <c r="H12" s="21" t="s">
        <v>262</v>
      </c>
      <c r="I12" s="22">
        <v>1397</v>
      </c>
      <c r="J12" s="21" t="s">
        <v>38</v>
      </c>
      <c r="K12" s="21" t="s">
        <v>45</v>
      </c>
      <c r="L12" s="22">
        <v>26</v>
      </c>
      <c r="M12" s="23" t="s">
        <v>38</v>
      </c>
      <c r="N12" s="21" t="s">
        <v>257</v>
      </c>
    </row>
    <row r="13" spans="1:17" ht="15.75" customHeight="1" x14ac:dyDescent="0.25">
      <c r="A13" s="5"/>
      <c r="B13" s="1" t="s">
        <v>80</v>
      </c>
      <c r="C13" s="20">
        <v>367</v>
      </c>
      <c r="D13" s="21">
        <v>2022</v>
      </c>
      <c r="E13" s="21" t="s">
        <v>72</v>
      </c>
      <c r="F13" s="22">
        <v>8037</v>
      </c>
      <c r="G13" s="21">
        <v>2024</v>
      </c>
      <c r="H13" s="21" t="s">
        <v>262</v>
      </c>
      <c r="I13" s="22">
        <v>660</v>
      </c>
      <c r="J13" s="21" t="s">
        <v>38</v>
      </c>
      <c r="K13" s="21" t="s">
        <v>59</v>
      </c>
      <c r="L13" s="22">
        <v>27</v>
      </c>
      <c r="M13" s="23" t="s">
        <v>38</v>
      </c>
      <c r="N13" s="21" t="s">
        <v>257</v>
      </c>
    </row>
    <row r="14" spans="1:17" ht="15.75" customHeight="1" x14ac:dyDescent="0.25">
      <c r="A14" s="5"/>
      <c r="B14" s="1" t="s">
        <v>81</v>
      </c>
      <c r="C14" s="20">
        <v>2504</v>
      </c>
      <c r="D14" s="21">
        <v>2022</v>
      </c>
      <c r="E14" s="21" t="s">
        <v>72</v>
      </c>
      <c r="F14" s="22">
        <v>9365</v>
      </c>
      <c r="G14" s="21">
        <v>2024</v>
      </c>
      <c r="H14" s="21" t="s">
        <v>262</v>
      </c>
      <c r="I14" s="22">
        <v>3071</v>
      </c>
      <c r="J14" s="21" t="s">
        <v>38</v>
      </c>
      <c r="K14" s="21" t="s">
        <v>82</v>
      </c>
      <c r="L14" s="22">
        <v>25</v>
      </c>
      <c r="M14" s="23" t="s">
        <v>38</v>
      </c>
      <c r="N14" s="21" t="s">
        <v>257</v>
      </c>
    </row>
    <row r="15" spans="1:17" ht="15.75" customHeight="1" x14ac:dyDescent="0.25">
      <c r="A15" s="5"/>
      <c r="B15" s="1" t="s">
        <v>167</v>
      </c>
      <c r="C15" s="20">
        <v>53</v>
      </c>
      <c r="D15" s="21">
        <v>2022</v>
      </c>
      <c r="E15" s="21" t="s">
        <v>53</v>
      </c>
      <c r="F15" s="22">
        <v>6712</v>
      </c>
      <c r="G15" s="21">
        <v>2024</v>
      </c>
      <c r="H15" s="21" t="s">
        <v>262</v>
      </c>
      <c r="I15" s="22">
        <v>424</v>
      </c>
      <c r="J15" s="21" t="s">
        <v>38</v>
      </c>
      <c r="K15" s="21" t="s">
        <v>59</v>
      </c>
      <c r="L15" s="22">
        <v>28</v>
      </c>
      <c r="M15" s="23" t="s">
        <v>38</v>
      </c>
      <c r="N15" s="21" t="s">
        <v>59</v>
      </c>
    </row>
    <row r="16" spans="1:17" ht="5.25" customHeight="1" x14ac:dyDescent="0.25">
      <c r="A16" s="5"/>
      <c r="B16" s="1"/>
      <c r="C16" s="20"/>
      <c r="D16" s="21"/>
      <c r="E16" s="21"/>
      <c r="F16" s="22"/>
      <c r="G16" s="21"/>
      <c r="H16" s="21"/>
      <c r="I16" s="22"/>
      <c r="J16" s="21"/>
      <c r="K16" s="21"/>
      <c r="L16" s="22"/>
      <c r="M16" s="23"/>
      <c r="N16" s="21"/>
    </row>
    <row r="17" spans="2:14" s="3" customFormat="1" ht="3" customHeight="1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 t="e">
        <f t="array" ref="N17">INDEX(#REF!,MATCH($L$3&amp;$A17,#REF!&amp;#REF!,0))</f>
        <v>#REF!</v>
      </c>
    </row>
    <row r="18" spans="2:14" s="3" customFormat="1" ht="6.75" customHeight="1" x14ac:dyDescent="0.2"/>
    <row r="19" spans="2:14" ht="15" customHeight="1" x14ac:dyDescent="0.25">
      <c r="B19" s="131" t="s">
        <v>83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2:14" ht="12.75" customHeight="1" x14ac:dyDescent="0.25">
      <c r="B20" s="132" t="s">
        <v>158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2:14" ht="12.75" customHeight="1" x14ac:dyDescent="0.25">
      <c r="B21" s="91" t="s">
        <v>266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</row>
    <row r="22" spans="2:14" ht="12.75" customHeight="1" x14ac:dyDescent="0.25">
      <c r="B22" s="130" t="s">
        <v>168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2:14" ht="12.75" customHeight="1" x14ac:dyDescent="0.25">
      <c r="B23" s="117" t="s">
        <v>264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</row>
    <row r="24" spans="2:14" ht="12.75" customHeight="1" x14ac:dyDescent="0.25">
      <c r="B24" s="130" t="s">
        <v>265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</row>
    <row r="25" spans="2:14" x14ac:dyDescent="0.25">
      <c r="G25" s="59"/>
      <c r="H25" s="59"/>
    </row>
    <row r="26" spans="2:14" x14ac:dyDescent="0.25">
      <c r="G26" s="59"/>
      <c r="H26" s="59"/>
    </row>
    <row r="27" spans="2:14" x14ac:dyDescent="0.25">
      <c r="G27" s="59"/>
      <c r="H27" s="59"/>
    </row>
    <row r="28" spans="2:14" x14ac:dyDescent="0.25">
      <c r="G28" s="59"/>
      <c r="H28" s="59"/>
    </row>
    <row r="29" spans="2:14" x14ac:dyDescent="0.25">
      <c r="G29" s="59"/>
      <c r="H29" s="59"/>
    </row>
    <row r="30" spans="2:14" x14ac:dyDescent="0.25">
      <c r="G30" s="59"/>
      <c r="H30" s="59"/>
    </row>
  </sheetData>
  <mergeCells count="10">
    <mergeCell ref="B22:N22"/>
    <mergeCell ref="B24:N24"/>
    <mergeCell ref="B19:N19"/>
    <mergeCell ref="B20:N20"/>
    <mergeCell ref="B2:N2"/>
    <mergeCell ref="B1:N1"/>
    <mergeCell ref="I4:K4"/>
    <mergeCell ref="L4:N4"/>
    <mergeCell ref="C4:E4"/>
    <mergeCell ref="F4:H4"/>
  </mergeCells>
  <hyperlinks>
    <hyperlink ref="P2" location="Índice!A1" tooltip="(voltar ao índice)" display="(voltar ao índice)" xr:uid="{EFB859E3-F6BD-4A09-9E4A-67827B4C9EC8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>
    <pageSetUpPr fitToPage="1"/>
  </sheetPr>
  <dimension ref="A1:AA24"/>
  <sheetViews>
    <sheetView showGridLines="0" showZeros="0" zoomScaleNormal="10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AA2" sqref="AA2"/>
    </sheetView>
  </sheetViews>
  <sheetFormatPr defaultRowHeight="15" x14ac:dyDescent="0.25"/>
  <cols>
    <col min="1" max="1" width="6.85546875" customWidth="1"/>
    <col min="2" max="2" width="16.85546875" customWidth="1"/>
    <col min="3" max="3" width="9.5703125" customWidth="1"/>
    <col min="4" max="4" width="7.42578125" customWidth="1"/>
    <col min="5" max="6" width="9.5703125" customWidth="1"/>
    <col min="7" max="7" width="8.5703125" customWidth="1"/>
    <col min="8" max="17" width="9.5703125" customWidth="1"/>
    <col min="18" max="18" width="7.28515625" customWidth="1"/>
    <col min="19" max="19" width="8.5703125" customWidth="1"/>
    <col min="20" max="20" width="9.5703125" customWidth="1"/>
    <col min="21" max="21" width="8.28515625" customWidth="1"/>
    <col min="22" max="23" width="9.5703125" customWidth="1"/>
    <col min="24" max="24" width="7.85546875" customWidth="1"/>
    <col min="25" max="25" width="9.5703125" customWidth="1"/>
    <col min="26" max="26" width="6.85546875" customWidth="1"/>
    <col min="27" max="27" width="14" bestFit="1" customWidth="1"/>
  </cols>
  <sheetData>
    <row r="1" spans="1:27" x14ac:dyDescent="0.25">
      <c r="B1" s="126" t="s">
        <v>84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</row>
    <row r="2" spans="1:27" x14ac:dyDescent="0.25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AA2" s="50" t="s">
        <v>274</v>
      </c>
    </row>
    <row r="3" spans="1:27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ht="20.25" customHeight="1" x14ac:dyDescent="0.25">
      <c r="B4" s="139"/>
      <c r="C4" s="133" t="s">
        <v>85</v>
      </c>
      <c r="D4" s="134"/>
      <c r="E4" s="135"/>
      <c r="F4" s="133" t="s">
        <v>236</v>
      </c>
      <c r="G4" s="134"/>
      <c r="H4" s="135"/>
      <c r="I4" s="133" t="s">
        <v>86</v>
      </c>
      <c r="J4" s="134"/>
      <c r="K4" s="135"/>
      <c r="L4" s="136" t="s">
        <v>87</v>
      </c>
      <c r="M4" s="137"/>
      <c r="N4" s="137"/>
      <c r="O4" s="137"/>
      <c r="P4" s="137"/>
      <c r="Q4" s="137"/>
      <c r="R4" s="137"/>
      <c r="S4" s="138"/>
      <c r="T4" s="133" t="s">
        <v>88</v>
      </c>
      <c r="U4" s="134"/>
      <c r="V4" s="135"/>
      <c r="W4" s="133" t="s">
        <v>89</v>
      </c>
      <c r="X4" s="134"/>
      <c r="Y4" s="135"/>
      <c r="Z4" s="9"/>
    </row>
    <row r="5" spans="1:27" ht="21.75" customHeight="1" x14ac:dyDescent="0.25">
      <c r="B5" s="139"/>
      <c r="C5" s="136"/>
      <c r="D5" s="137"/>
      <c r="E5" s="138"/>
      <c r="F5" s="136"/>
      <c r="G5" s="137"/>
      <c r="H5" s="138"/>
      <c r="I5" s="136"/>
      <c r="J5" s="137"/>
      <c r="K5" s="138"/>
      <c r="L5" s="136" t="s">
        <v>90</v>
      </c>
      <c r="M5" s="137"/>
      <c r="N5" s="136" t="s">
        <v>91</v>
      </c>
      <c r="O5" s="137"/>
      <c r="P5" s="127" t="s">
        <v>92</v>
      </c>
      <c r="Q5" s="129"/>
      <c r="R5" s="140" t="s">
        <v>66</v>
      </c>
      <c r="S5" s="140" t="s">
        <v>67</v>
      </c>
      <c r="T5" s="136"/>
      <c r="U5" s="137"/>
      <c r="V5" s="138"/>
      <c r="W5" s="136"/>
      <c r="X5" s="137"/>
      <c r="Y5" s="138"/>
      <c r="Z5" s="32"/>
    </row>
    <row r="6" spans="1:27" ht="33.75" customHeight="1" x14ac:dyDescent="0.25">
      <c r="B6" s="139"/>
      <c r="C6" s="51" t="s">
        <v>93</v>
      </c>
      <c r="D6" s="51" t="s">
        <v>66</v>
      </c>
      <c r="E6" s="51" t="s">
        <v>67</v>
      </c>
      <c r="F6" s="51" t="s">
        <v>238</v>
      </c>
      <c r="G6" s="51" t="s">
        <v>66</v>
      </c>
      <c r="H6" s="51" t="s">
        <v>67</v>
      </c>
      <c r="I6" s="51" t="s">
        <v>94</v>
      </c>
      <c r="J6" s="51" t="s">
        <v>66</v>
      </c>
      <c r="K6" s="51" t="s">
        <v>67</v>
      </c>
      <c r="L6" s="51" t="s">
        <v>93</v>
      </c>
      <c r="M6" s="51" t="s">
        <v>95</v>
      </c>
      <c r="N6" s="51" t="s">
        <v>93</v>
      </c>
      <c r="O6" s="51" t="s">
        <v>95</v>
      </c>
      <c r="P6" s="51" t="s">
        <v>93</v>
      </c>
      <c r="Q6" s="51" t="s">
        <v>95</v>
      </c>
      <c r="R6" s="141"/>
      <c r="S6" s="141"/>
      <c r="T6" s="51" t="s">
        <v>96</v>
      </c>
      <c r="U6" s="51" t="s">
        <v>66</v>
      </c>
      <c r="V6" s="51" t="s">
        <v>67</v>
      </c>
      <c r="W6" s="51" t="s">
        <v>93</v>
      </c>
      <c r="X6" s="51" t="s">
        <v>66</v>
      </c>
      <c r="Y6" s="51" t="s">
        <v>67</v>
      </c>
      <c r="Z6" s="32"/>
    </row>
    <row r="7" spans="1:27" ht="4.5" customHeight="1" x14ac:dyDescent="0.25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32"/>
    </row>
    <row r="8" spans="1:27" x14ac:dyDescent="0.25">
      <c r="A8" s="5"/>
      <c r="B8" s="1" t="s">
        <v>97</v>
      </c>
      <c r="C8" s="33">
        <v>448753823</v>
      </c>
      <c r="D8" s="35">
        <v>2022</v>
      </c>
      <c r="E8" s="35" t="s">
        <v>72</v>
      </c>
      <c r="F8" s="40" t="s">
        <v>15</v>
      </c>
      <c r="G8" s="40" t="s">
        <v>15</v>
      </c>
      <c r="H8" s="40" t="s">
        <v>15</v>
      </c>
      <c r="I8" s="33">
        <v>108.9</v>
      </c>
      <c r="J8" s="35">
        <v>2022</v>
      </c>
      <c r="K8" s="35" t="s">
        <v>72</v>
      </c>
      <c r="L8" s="33">
        <v>66757911</v>
      </c>
      <c r="M8" s="70">
        <f>+(L8/C8*100)</f>
        <v>14.876287973150035</v>
      </c>
      <c r="N8" s="33">
        <v>286312272</v>
      </c>
      <c r="O8" s="70">
        <f t="shared" ref="O8:O19" si="0">+(N8/C8*100)</f>
        <v>63.801634064296323</v>
      </c>
      <c r="P8" s="33">
        <f>+C8-L8-N8</f>
        <v>95683640</v>
      </c>
      <c r="Q8" s="96">
        <f t="shared" ref="Q8:Q19" si="1">+(P8/C8*100)</f>
        <v>21.322077962553649</v>
      </c>
      <c r="R8" s="35">
        <v>2022</v>
      </c>
      <c r="S8" s="35" t="s">
        <v>72</v>
      </c>
      <c r="T8" s="40" t="s">
        <v>15</v>
      </c>
      <c r="U8" s="35" t="s">
        <v>15</v>
      </c>
      <c r="V8" s="35" t="s">
        <v>15</v>
      </c>
      <c r="W8" s="40" t="s">
        <v>15</v>
      </c>
      <c r="X8" s="35" t="s">
        <v>15</v>
      </c>
      <c r="Y8" s="35" t="s">
        <v>15</v>
      </c>
      <c r="Z8" s="10"/>
    </row>
    <row r="9" spans="1:27" x14ac:dyDescent="0.25">
      <c r="A9" s="5"/>
      <c r="B9" s="1" t="s">
        <v>98</v>
      </c>
      <c r="C9" s="33">
        <v>10467366</v>
      </c>
      <c r="D9" s="35">
        <v>2022</v>
      </c>
      <c r="E9" s="35" t="s">
        <v>72</v>
      </c>
      <c r="F9" s="40">
        <v>-3.9</v>
      </c>
      <c r="G9" s="35">
        <v>2022</v>
      </c>
      <c r="H9" s="35" t="s">
        <v>72</v>
      </c>
      <c r="I9" s="33">
        <v>113.9</v>
      </c>
      <c r="J9" s="35">
        <v>2022</v>
      </c>
      <c r="K9" s="35" t="s">
        <v>72</v>
      </c>
      <c r="L9" s="33">
        <v>1351011</v>
      </c>
      <c r="M9" s="70">
        <f t="shared" ref="M9:M17" si="2">+(L9/C9*100)</f>
        <v>12.906886030353768</v>
      </c>
      <c r="N9" s="33">
        <v>6608433</v>
      </c>
      <c r="O9" s="70">
        <f t="shared" si="0"/>
        <v>63.133676609760279</v>
      </c>
      <c r="P9" s="33">
        <v>2507922</v>
      </c>
      <c r="Q9" s="96">
        <f t="shared" si="1"/>
        <v>23.959437359885953</v>
      </c>
      <c r="R9" s="35">
        <v>2022</v>
      </c>
      <c r="S9" s="35" t="s">
        <v>72</v>
      </c>
      <c r="T9" s="40">
        <v>47</v>
      </c>
      <c r="U9" s="35">
        <v>2022</v>
      </c>
      <c r="V9" s="35" t="s">
        <v>72</v>
      </c>
      <c r="W9" s="97">
        <v>1.43479</v>
      </c>
      <c r="X9" s="35">
        <v>2022</v>
      </c>
      <c r="Y9" s="35" t="s">
        <v>72</v>
      </c>
      <c r="Z9" s="10"/>
    </row>
    <row r="10" spans="1:27" x14ac:dyDescent="0.25">
      <c r="A10" s="5"/>
      <c r="B10" s="15" t="s">
        <v>71</v>
      </c>
      <c r="C10" s="22">
        <v>253259</v>
      </c>
      <c r="D10" s="21">
        <v>2022</v>
      </c>
      <c r="E10" s="21" t="s">
        <v>72</v>
      </c>
      <c r="F10" s="41">
        <v>-5.3</v>
      </c>
      <c r="G10" s="21">
        <v>2022</v>
      </c>
      <c r="H10" s="21" t="s">
        <v>72</v>
      </c>
      <c r="I10" s="22">
        <v>314.39999999999998</v>
      </c>
      <c r="J10" s="21">
        <v>2022</v>
      </c>
      <c r="K10" s="21" t="s">
        <v>72</v>
      </c>
      <c r="L10" s="22">
        <v>31605</v>
      </c>
      <c r="M10" s="71">
        <f t="shared" si="2"/>
        <v>12.479319589827014</v>
      </c>
      <c r="N10" s="22">
        <v>169502</v>
      </c>
      <c r="O10" s="71">
        <f t="shared" si="0"/>
        <v>66.928322389332664</v>
      </c>
      <c r="P10" s="22">
        <v>52152</v>
      </c>
      <c r="Q10" s="72">
        <f t="shared" si="1"/>
        <v>20.592358020840326</v>
      </c>
      <c r="R10" s="21">
        <v>2022</v>
      </c>
      <c r="S10" s="21" t="s">
        <v>72</v>
      </c>
      <c r="T10" s="41">
        <v>46.6</v>
      </c>
      <c r="U10" s="21">
        <v>2022</v>
      </c>
      <c r="V10" s="21" t="s">
        <v>72</v>
      </c>
      <c r="W10" s="98">
        <v>1.2562199999999999</v>
      </c>
      <c r="X10" s="21">
        <v>2022</v>
      </c>
      <c r="Y10" s="21" t="s">
        <v>72</v>
      </c>
      <c r="Z10" s="10"/>
    </row>
    <row r="11" spans="1:27" x14ac:dyDescent="0.25">
      <c r="A11" s="5"/>
      <c r="B11" s="15" t="s">
        <v>74</v>
      </c>
      <c r="C11" s="22">
        <v>239942</v>
      </c>
      <c r="D11" s="21">
        <v>2022</v>
      </c>
      <c r="E11" s="21" t="s">
        <v>72</v>
      </c>
      <c r="F11" s="41">
        <v>-2.7</v>
      </c>
      <c r="G11" s="21">
        <v>2022</v>
      </c>
      <c r="H11" s="21" t="s">
        <v>72</v>
      </c>
      <c r="I11" s="22">
        <v>102.6</v>
      </c>
      <c r="J11" s="21">
        <v>2022</v>
      </c>
      <c r="K11" s="21" t="s">
        <v>72</v>
      </c>
      <c r="L11" s="22">
        <v>34864</v>
      </c>
      <c r="M11" s="71">
        <f t="shared" si="2"/>
        <v>14.530178126380541</v>
      </c>
      <c r="N11" s="22">
        <v>164212</v>
      </c>
      <c r="O11" s="71">
        <f t="shared" si="0"/>
        <v>68.438205899759112</v>
      </c>
      <c r="P11" s="22">
        <v>40866</v>
      </c>
      <c r="Q11" s="72">
        <f t="shared" si="1"/>
        <v>17.031615973860351</v>
      </c>
      <c r="R11" s="21">
        <v>2022</v>
      </c>
      <c r="S11" s="21" t="s">
        <v>72</v>
      </c>
      <c r="T11" s="41">
        <v>42.7</v>
      </c>
      <c r="U11" s="21">
        <v>2022</v>
      </c>
      <c r="V11" s="21" t="s">
        <v>72</v>
      </c>
      <c r="W11" s="98">
        <v>1.3468500000000001</v>
      </c>
      <c r="X11" s="21">
        <v>2022</v>
      </c>
      <c r="Y11" s="21" t="s">
        <v>72</v>
      </c>
      <c r="Z11" s="10"/>
    </row>
    <row r="12" spans="1:27" x14ac:dyDescent="0.25">
      <c r="A12" s="5"/>
      <c r="B12" s="1" t="s">
        <v>99</v>
      </c>
      <c r="C12" s="33">
        <v>48085361</v>
      </c>
      <c r="D12" s="35">
        <v>2022</v>
      </c>
      <c r="E12" s="35" t="s">
        <v>72</v>
      </c>
      <c r="F12" s="40">
        <v>-2.8</v>
      </c>
      <c r="G12" s="35">
        <v>2022</v>
      </c>
      <c r="H12" s="35" t="s">
        <v>72</v>
      </c>
      <c r="I12" s="33">
        <v>94.3</v>
      </c>
      <c r="J12" s="35">
        <v>2022</v>
      </c>
      <c r="K12" s="35" t="s">
        <v>72</v>
      </c>
      <c r="L12" s="33">
        <v>6537215</v>
      </c>
      <c r="M12" s="70">
        <f t="shared" si="2"/>
        <v>13.59502115415126</v>
      </c>
      <c r="N12" s="33">
        <v>31860370</v>
      </c>
      <c r="O12" s="70">
        <f t="shared" si="0"/>
        <v>66.257940748328792</v>
      </c>
      <c r="P12" s="33">
        <v>9687776</v>
      </c>
      <c r="Q12" s="96">
        <f t="shared" si="1"/>
        <v>20.14703809751995</v>
      </c>
      <c r="R12" s="35">
        <v>2022</v>
      </c>
      <c r="S12" s="35" t="s">
        <v>72</v>
      </c>
      <c r="T12" s="40">
        <v>45.3</v>
      </c>
      <c r="U12" s="35">
        <v>2022</v>
      </c>
      <c r="V12" s="35" t="s">
        <v>72</v>
      </c>
      <c r="W12" s="97">
        <v>1.16093</v>
      </c>
      <c r="X12" s="35">
        <v>2022</v>
      </c>
      <c r="Y12" s="35" t="s">
        <v>72</v>
      </c>
      <c r="Z12" s="10"/>
    </row>
    <row r="13" spans="1:27" x14ac:dyDescent="0.25">
      <c r="A13" s="5"/>
      <c r="B13" s="15" t="s">
        <v>75</v>
      </c>
      <c r="C13" s="22">
        <v>2213016</v>
      </c>
      <c r="D13" s="21">
        <v>2022</v>
      </c>
      <c r="E13" s="21" t="s">
        <v>72</v>
      </c>
      <c r="F13" s="41">
        <v>-2.9</v>
      </c>
      <c r="G13" s="21">
        <v>2022</v>
      </c>
      <c r="H13" s="21" t="s">
        <v>72</v>
      </c>
      <c r="I13" s="22">
        <v>302.89999999999998</v>
      </c>
      <c r="J13" s="21">
        <v>2022</v>
      </c>
      <c r="K13" s="21" t="s">
        <v>72</v>
      </c>
      <c r="L13" s="22">
        <v>261521</v>
      </c>
      <c r="M13" s="71">
        <f t="shared" si="2"/>
        <v>11.817402133558907</v>
      </c>
      <c r="N13" s="22">
        <v>1564948</v>
      </c>
      <c r="O13" s="71">
        <f t="shared" si="0"/>
        <v>70.715620673325446</v>
      </c>
      <c r="P13" s="22">
        <v>386547</v>
      </c>
      <c r="Q13" s="72">
        <f t="shared" si="1"/>
        <v>17.466977193115639</v>
      </c>
      <c r="R13" s="21">
        <v>2022</v>
      </c>
      <c r="S13" s="21" t="s">
        <v>72</v>
      </c>
      <c r="T13" s="41">
        <v>45</v>
      </c>
      <c r="U13" s="21">
        <v>2022</v>
      </c>
      <c r="V13" s="21" t="s">
        <v>72</v>
      </c>
      <c r="W13" s="98">
        <v>0.84118000000000004</v>
      </c>
      <c r="X13" s="21">
        <v>2022</v>
      </c>
      <c r="Y13" s="21" t="s">
        <v>72</v>
      </c>
      <c r="Z13" s="10"/>
    </row>
    <row r="14" spans="1:27" x14ac:dyDescent="0.25">
      <c r="A14" s="5"/>
      <c r="B14" s="1" t="s">
        <v>100</v>
      </c>
      <c r="C14" s="33">
        <v>68172977</v>
      </c>
      <c r="D14" s="35">
        <v>2022</v>
      </c>
      <c r="E14" s="35" t="s">
        <v>72</v>
      </c>
      <c r="F14" s="40">
        <v>0.8</v>
      </c>
      <c r="G14" s="35">
        <v>2022</v>
      </c>
      <c r="H14" s="35" t="s">
        <v>72</v>
      </c>
      <c r="I14" s="33">
        <v>106.9</v>
      </c>
      <c r="J14" s="35">
        <v>2022</v>
      </c>
      <c r="K14" s="35" t="s">
        <v>72</v>
      </c>
      <c r="L14" s="33">
        <v>11777662</v>
      </c>
      <c r="M14" s="70">
        <f t="shared" si="2"/>
        <v>17.276144475838279</v>
      </c>
      <c r="N14" s="33">
        <v>41941093</v>
      </c>
      <c r="O14" s="70">
        <f t="shared" si="0"/>
        <v>61.521580611038885</v>
      </c>
      <c r="P14" s="33">
        <v>14454222</v>
      </c>
      <c r="Q14" s="96">
        <f t="shared" si="1"/>
        <v>21.202274913122835</v>
      </c>
      <c r="R14" s="35">
        <v>2022</v>
      </c>
      <c r="S14" s="35" t="s">
        <v>72</v>
      </c>
      <c r="T14" s="40">
        <v>42.4</v>
      </c>
      <c r="U14" s="35">
        <v>2022</v>
      </c>
      <c r="V14" s="35" t="s">
        <v>72</v>
      </c>
      <c r="W14" s="97">
        <v>1.79451</v>
      </c>
      <c r="X14" s="35">
        <v>2022</v>
      </c>
      <c r="Y14" s="35" t="s">
        <v>72</v>
      </c>
      <c r="Z14" s="10"/>
    </row>
    <row r="15" spans="1:27" x14ac:dyDescent="0.25">
      <c r="A15" s="5"/>
      <c r="B15" s="15" t="s">
        <v>76</v>
      </c>
      <c r="C15" s="22">
        <v>410013</v>
      </c>
      <c r="D15" s="21">
        <v>2022</v>
      </c>
      <c r="E15" s="21" t="s">
        <v>72</v>
      </c>
      <c r="F15" s="41">
        <v>1.2</v>
      </c>
      <c r="G15" s="21">
        <v>2022</v>
      </c>
      <c r="H15" s="21" t="s">
        <v>72</v>
      </c>
      <c r="I15" s="22">
        <v>242.8</v>
      </c>
      <c r="J15" s="21">
        <v>2022</v>
      </c>
      <c r="K15" s="21" t="s">
        <v>72</v>
      </c>
      <c r="L15" s="22">
        <v>69256</v>
      </c>
      <c r="M15" s="71">
        <f t="shared" si="2"/>
        <v>16.891171743334969</v>
      </c>
      <c r="N15" s="22">
        <v>252138</v>
      </c>
      <c r="O15" s="71">
        <f t="shared" si="0"/>
        <v>61.49512332535798</v>
      </c>
      <c r="P15" s="22">
        <v>88619</v>
      </c>
      <c r="Q15" s="72">
        <f t="shared" si="1"/>
        <v>21.613704931307058</v>
      </c>
      <c r="R15" s="21">
        <v>2022</v>
      </c>
      <c r="S15" s="21" t="s">
        <v>72</v>
      </c>
      <c r="T15" s="41">
        <v>46.3</v>
      </c>
      <c r="U15" s="21">
        <v>2022</v>
      </c>
      <c r="V15" s="21" t="s">
        <v>72</v>
      </c>
      <c r="W15" s="98">
        <v>2.1121799999999999</v>
      </c>
      <c r="X15" s="21">
        <v>2022</v>
      </c>
      <c r="Y15" s="21" t="s">
        <v>72</v>
      </c>
      <c r="Z15" s="10"/>
    </row>
    <row r="16" spans="1:27" x14ac:dyDescent="0.25">
      <c r="A16" s="5"/>
      <c r="B16" s="15" t="s">
        <v>77</v>
      </c>
      <c r="C16" s="22">
        <v>292892</v>
      </c>
      <c r="D16" s="21">
        <v>2022</v>
      </c>
      <c r="E16" s="21" t="s">
        <v>72</v>
      </c>
      <c r="F16" s="41">
        <v>22.3</v>
      </c>
      <c r="G16" s="21">
        <v>2022</v>
      </c>
      <c r="H16" s="21" t="s">
        <v>72</v>
      </c>
      <c r="I16" s="22">
        <v>3.5</v>
      </c>
      <c r="J16" s="21">
        <v>2022</v>
      </c>
      <c r="K16" s="21" t="s">
        <v>72</v>
      </c>
      <c r="L16" s="22">
        <v>92105</v>
      </c>
      <c r="M16" s="71">
        <f>+(L16/C16*100)</f>
        <v>31.446744875244114</v>
      </c>
      <c r="N16" s="22">
        <v>181028</v>
      </c>
      <c r="O16" s="71">
        <f t="shared" si="0"/>
        <v>61.807082474086009</v>
      </c>
      <c r="P16" s="22">
        <v>19759</v>
      </c>
      <c r="Q16" s="72">
        <f t="shared" si="1"/>
        <v>6.7461726506698714</v>
      </c>
      <c r="R16" s="21">
        <v>2022</v>
      </c>
      <c r="S16" s="21" t="s">
        <v>72</v>
      </c>
      <c r="T16" s="41">
        <v>26.5</v>
      </c>
      <c r="U16" s="21">
        <v>2022</v>
      </c>
      <c r="V16" s="21" t="s">
        <v>72</v>
      </c>
      <c r="W16" s="98">
        <v>3.5528200000000001</v>
      </c>
      <c r="X16" s="21">
        <v>2022</v>
      </c>
      <c r="Y16" s="21" t="s">
        <v>72</v>
      </c>
      <c r="Z16" s="10"/>
    </row>
    <row r="17" spans="1:26" x14ac:dyDescent="0.25">
      <c r="A17" s="5"/>
      <c r="B17" s="15" t="s">
        <v>79</v>
      </c>
      <c r="C17" s="22">
        <v>353444</v>
      </c>
      <c r="D17" s="21">
        <v>2022</v>
      </c>
      <c r="E17" s="21" t="s">
        <v>72</v>
      </c>
      <c r="F17" s="41">
        <v>-2</v>
      </c>
      <c r="G17" s="21">
        <v>2022</v>
      </c>
      <c r="H17" s="21" t="s">
        <v>72</v>
      </c>
      <c r="I17" s="22">
        <v>321.3</v>
      </c>
      <c r="J17" s="21">
        <v>2022</v>
      </c>
      <c r="K17" s="21" t="s">
        <v>72</v>
      </c>
      <c r="L17" s="22">
        <v>54233</v>
      </c>
      <c r="M17" s="71">
        <f t="shared" si="2"/>
        <v>15.344156358574484</v>
      </c>
      <c r="N17" s="22">
        <v>215455</v>
      </c>
      <c r="O17" s="71">
        <f t="shared" si="0"/>
        <v>60.958737452043323</v>
      </c>
      <c r="P17" s="22">
        <v>83756</v>
      </c>
      <c r="Q17" s="72">
        <f t="shared" si="1"/>
        <v>23.697106189382193</v>
      </c>
      <c r="R17" s="21">
        <v>2022</v>
      </c>
      <c r="S17" s="21" t="s">
        <v>72</v>
      </c>
      <c r="T17" s="41">
        <v>49.1</v>
      </c>
      <c r="U17" s="21">
        <v>2022</v>
      </c>
      <c r="V17" s="21" t="s">
        <v>72</v>
      </c>
      <c r="W17" s="98">
        <v>1.8498699999999999</v>
      </c>
      <c r="X17" s="21">
        <v>2022</v>
      </c>
      <c r="Y17" s="21" t="s">
        <v>72</v>
      </c>
      <c r="Z17" s="10"/>
    </row>
    <row r="18" spans="1:26" x14ac:dyDescent="0.25">
      <c r="A18" s="5"/>
      <c r="B18" s="15" t="s">
        <v>80</v>
      </c>
      <c r="C18" s="22">
        <v>309901</v>
      </c>
      <c r="D18" s="21">
        <v>2022</v>
      </c>
      <c r="E18" s="21" t="s">
        <v>72</v>
      </c>
      <c r="F18" s="41">
        <v>32.200000000000003</v>
      </c>
      <c r="G18" s="21">
        <v>2022</v>
      </c>
      <c r="H18" s="21" t="s">
        <v>72</v>
      </c>
      <c r="I18" s="22">
        <v>804.6</v>
      </c>
      <c r="J18" s="21">
        <v>2022</v>
      </c>
      <c r="K18" s="21" t="s">
        <v>72</v>
      </c>
      <c r="L18" s="22">
        <v>135676</v>
      </c>
      <c r="M18" s="71">
        <f>+(L18/C18*100)</f>
        <v>43.780433106056449</v>
      </c>
      <c r="N18" s="22">
        <v>166015</v>
      </c>
      <c r="O18" s="71">
        <f t="shared" si="0"/>
        <v>53.570333751746524</v>
      </c>
      <c r="P18" s="22">
        <v>8210</v>
      </c>
      <c r="Q18" s="72">
        <f t="shared" si="1"/>
        <v>2.6492331421970241</v>
      </c>
      <c r="R18" s="21">
        <v>2022</v>
      </c>
      <c r="S18" s="21" t="s">
        <v>72</v>
      </c>
      <c r="T18" s="41">
        <v>18.100000000000001</v>
      </c>
      <c r="U18" s="21">
        <v>2022</v>
      </c>
      <c r="V18" s="21" t="s">
        <v>72</v>
      </c>
      <c r="W18" s="98">
        <v>4.5568900000000001</v>
      </c>
      <c r="X18" s="21">
        <v>2022</v>
      </c>
      <c r="Y18" s="21" t="s">
        <v>72</v>
      </c>
      <c r="Z18" s="10"/>
    </row>
    <row r="19" spans="1:26" ht="15" customHeight="1" x14ac:dyDescent="0.25">
      <c r="A19" s="5"/>
      <c r="B19" s="15" t="s">
        <v>81</v>
      </c>
      <c r="C19" s="22">
        <v>880766</v>
      </c>
      <c r="D19" s="21">
        <v>2022</v>
      </c>
      <c r="E19" s="21" t="s">
        <v>72</v>
      </c>
      <c r="F19" s="41">
        <v>7.8</v>
      </c>
      <c r="G19" s="21">
        <v>2022</v>
      </c>
      <c r="H19" s="21" t="s">
        <v>72</v>
      </c>
      <c r="I19" s="22">
        <v>350.3</v>
      </c>
      <c r="J19" s="21">
        <v>2022</v>
      </c>
      <c r="K19" s="21" t="s">
        <v>72</v>
      </c>
      <c r="L19" s="22">
        <v>189279</v>
      </c>
      <c r="M19" s="71">
        <f>+(L19/C19*100)</f>
        <v>21.490270968679535</v>
      </c>
      <c r="N19" s="22">
        <v>564937</v>
      </c>
      <c r="O19" s="71">
        <f t="shared" si="0"/>
        <v>64.141554056355488</v>
      </c>
      <c r="P19" s="22">
        <v>126550</v>
      </c>
      <c r="Q19" s="72">
        <f t="shared" si="1"/>
        <v>14.368174974964973</v>
      </c>
      <c r="R19" s="21">
        <v>2022</v>
      </c>
      <c r="S19" s="21" t="s">
        <v>72</v>
      </c>
      <c r="T19" s="41">
        <v>38.200000000000003</v>
      </c>
      <c r="U19" s="21">
        <v>2022</v>
      </c>
      <c r="V19" s="21" t="s">
        <v>72</v>
      </c>
      <c r="W19" s="98">
        <v>2.3747600000000002</v>
      </c>
      <c r="X19" s="21">
        <v>2022</v>
      </c>
      <c r="Y19" s="21" t="s">
        <v>72</v>
      </c>
      <c r="Z19" s="10"/>
    </row>
    <row r="20" spans="1:26" ht="5.25" customHeight="1" x14ac:dyDescent="0.25">
      <c r="W20" s="32"/>
    </row>
    <row r="21" spans="1:26" s="3" customFormat="1" ht="3" customHeight="1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 t="e">
        <f>SUMIFS(#REF!,#REF!,'Q5 - Mercado de Trabalho'!#REF!,#REF!,'Q5 - Mercado de Trabalho'!$O23)</f>
        <v>#REF!</v>
      </c>
      <c r="Q21" s="4"/>
      <c r="R21" s="4"/>
      <c r="S21" s="4"/>
      <c r="T21" s="4"/>
      <c r="U21" s="4"/>
      <c r="V21" s="4"/>
      <c r="W21" s="4"/>
      <c r="X21" s="4"/>
      <c r="Y21" s="4"/>
      <c r="Z21"/>
    </row>
    <row r="22" spans="1:26" s="3" customFormat="1" ht="6.75" customHeight="1" x14ac:dyDescent="0.25">
      <c r="Z22"/>
    </row>
    <row r="23" spans="1:26" ht="15" customHeight="1" x14ac:dyDescent="0.25">
      <c r="B23" s="131" t="s">
        <v>83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</row>
    <row r="24" spans="1:26" s="56" customFormat="1" ht="9" x14ac:dyDescent="0.15">
      <c r="B24" s="56" t="s">
        <v>243</v>
      </c>
      <c r="L24" s="92"/>
    </row>
  </sheetData>
  <mergeCells count="15">
    <mergeCell ref="W4:Y5"/>
    <mergeCell ref="B2:Y2"/>
    <mergeCell ref="B1:Y1"/>
    <mergeCell ref="B23:Y23"/>
    <mergeCell ref="L5:M5"/>
    <mergeCell ref="N5:O5"/>
    <mergeCell ref="B4:B6"/>
    <mergeCell ref="C4:E5"/>
    <mergeCell ref="I4:K5"/>
    <mergeCell ref="L4:S4"/>
    <mergeCell ref="T4:V5"/>
    <mergeCell ref="P5:Q5"/>
    <mergeCell ref="R5:R6"/>
    <mergeCell ref="S5:S6"/>
    <mergeCell ref="F4:H5"/>
  </mergeCells>
  <hyperlinks>
    <hyperlink ref="AA2" location="Índice!A1" tooltip="(voltar ao índice)" display="(voltar ao índice)" xr:uid="{BDD5316C-883C-4AEB-B41E-81A959F2A161}"/>
  </hyperlinks>
  <printOptions horizontalCentered="1"/>
  <pageMargins left="0.27559055118110237" right="0.27559055118110237" top="0.6692913385826772" bottom="0.47244094488188981" header="0" footer="0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1E98-E8EE-4FB5-B974-78B726986CFC}">
  <sheetPr codeName="Folha12">
    <pageSetUpPr fitToPage="1"/>
  </sheetPr>
  <dimension ref="A1:R23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M2" sqref="M2"/>
    </sheetView>
  </sheetViews>
  <sheetFormatPr defaultRowHeight="15" x14ac:dyDescent="0.25"/>
  <cols>
    <col min="1" max="1" width="6.7109375" customWidth="1"/>
    <col min="2" max="2" width="16.85546875" customWidth="1"/>
    <col min="3" max="3" width="9.42578125" customWidth="1"/>
    <col min="4" max="4" width="9.85546875" customWidth="1"/>
    <col min="5" max="5" width="10" customWidth="1"/>
    <col min="6" max="8" width="9.140625" customWidth="1"/>
    <col min="11" max="11" width="9.140625" customWidth="1"/>
    <col min="12" max="12" width="6.7109375" customWidth="1"/>
    <col min="13" max="13" width="14" bestFit="1" customWidth="1"/>
    <col min="14" max="14" width="7.7109375" customWidth="1"/>
  </cols>
  <sheetData>
    <row r="1" spans="1:18" x14ac:dyDescent="0.25">
      <c r="B1" s="126" t="s">
        <v>101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8" x14ac:dyDescent="0.25">
      <c r="C2" s="126"/>
      <c r="D2" s="126"/>
      <c r="E2" s="126"/>
      <c r="F2" s="126"/>
      <c r="G2" s="126"/>
      <c r="H2" s="126"/>
      <c r="I2" s="31"/>
      <c r="J2" s="31"/>
      <c r="K2" s="31"/>
      <c r="M2" s="50" t="s">
        <v>274</v>
      </c>
    </row>
    <row r="3" spans="1:18" x14ac:dyDescent="0.25">
      <c r="C3" s="9"/>
      <c r="F3" s="9"/>
      <c r="G3" s="9"/>
      <c r="H3" s="9"/>
      <c r="L3" s="9"/>
      <c r="M3" s="9"/>
      <c r="N3" s="9"/>
    </row>
    <row r="4" spans="1:18" ht="51" customHeight="1" x14ac:dyDescent="0.25">
      <c r="B4" s="2"/>
      <c r="C4" s="136" t="s">
        <v>102</v>
      </c>
      <c r="D4" s="137"/>
      <c r="E4" s="138"/>
      <c r="F4" s="136" t="s">
        <v>103</v>
      </c>
      <c r="G4" s="137"/>
      <c r="H4" s="138"/>
      <c r="I4" s="136" t="s">
        <v>104</v>
      </c>
      <c r="J4" s="137"/>
      <c r="K4" s="138"/>
    </row>
    <row r="5" spans="1:18" ht="24.75" customHeight="1" x14ac:dyDescent="0.25">
      <c r="B5" s="7"/>
      <c r="C5" s="51" t="s">
        <v>95</v>
      </c>
      <c r="D5" s="51" t="s">
        <v>66</v>
      </c>
      <c r="E5" s="51" t="s">
        <v>67</v>
      </c>
      <c r="F5" s="51" t="s">
        <v>95</v>
      </c>
      <c r="G5" s="51" t="s">
        <v>66</v>
      </c>
      <c r="H5" s="51" t="s">
        <v>67</v>
      </c>
      <c r="I5" s="51" t="s">
        <v>95</v>
      </c>
      <c r="J5" s="51" t="s">
        <v>66</v>
      </c>
      <c r="K5" s="51" t="s">
        <v>67</v>
      </c>
    </row>
    <row r="6" spans="1:18" ht="5.25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8"/>
    </row>
    <row r="7" spans="1:18" s="17" customFormat="1" x14ac:dyDescent="0.25">
      <c r="A7" s="16"/>
      <c r="B7" s="1" t="s">
        <v>97</v>
      </c>
      <c r="C7" s="70">
        <v>43.9</v>
      </c>
      <c r="D7" s="35">
        <v>2023</v>
      </c>
      <c r="E7" s="35" t="s">
        <v>72</v>
      </c>
      <c r="F7" s="70">
        <v>9.5</v>
      </c>
      <c r="G7" s="35">
        <v>2023</v>
      </c>
      <c r="H7" s="35" t="s">
        <v>72</v>
      </c>
      <c r="I7" s="70">
        <v>9.1999999999999993</v>
      </c>
      <c r="J7" s="35">
        <v>2023</v>
      </c>
      <c r="K7" s="35" t="s">
        <v>72</v>
      </c>
      <c r="O7" s="63"/>
      <c r="P7" s="63"/>
      <c r="Q7" s="35"/>
      <c r="R7" s="35"/>
    </row>
    <row r="8" spans="1:18" s="17" customFormat="1" x14ac:dyDescent="0.25">
      <c r="A8" s="16"/>
      <c r="B8" s="1" t="s">
        <v>98</v>
      </c>
      <c r="C8" s="70">
        <v>39.200000000000003</v>
      </c>
      <c r="D8" s="35">
        <v>2023</v>
      </c>
      <c r="E8" s="35" t="s">
        <v>72</v>
      </c>
      <c r="F8" s="70">
        <v>8</v>
      </c>
      <c r="G8" s="35">
        <v>2023</v>
      </c>
      <c r="H8" s="35" t="s">
        <v>72</v>
      </c>
      <c r="I8" s="70">
        <v>7.9</v>
      </c>
      <c r="J8" s="35">
        <v>2023</v>
      </c>
      <c r="K8" s="35" t="s">
        <v>72</v>
      </c>
      <c r="O8" s="63"/>
      <c r="P8" s="63"/>
      <c r="Q8" s="35"/>
      <c r="R8" s="35"/>
    </row>
    <row r="9" spans="1:18" x14ac:dyDescent="0.25">
      <c r="A9" s="5"/>
      <c r="B9" s="15" t="s">
        <v>71</v>
      </c>
      <c r="C9" s="72" t="s">
        <v>271</v>
      </c>
      <c r="D9" s="21">
        <v>2023</v>
      </c>
      <c r="E9" s="21" t="s">
        <v>72</v>
      </c>
      <c r="F9" s="71">
        <v>9.3000000000000007</v>
      </c>
      <c r="G9" s="21">
        <v>2023</v>
      </c>
      <c r="H9" s="21" t="s">
        <v>47</v>
      </c>
      <c r="I9" s="71">
        <v>11.5</v>
      </c>
      <c r="J9" s="21">
        <v>2023</v>
      </c>
      <c r="K9" s="21" t="s">
        <v>47</v>
      </c>
      <c r="O9" s="64"/>
      <c r="P9" s="64"/>
      <c r="Q9" s="44"/>
      <c r="R9" s="44"/>
    </row>
    <row r="10" spans="1:18" x14ac:dyDescent="0.25">
      <c r="A10" s="5"/>
      <c r="B10" s="15" t="s">
        <v>74</v>
      </c>
      <c r="C10" s="72" t="s">
        <v>272</v>
      </c>
      <c r="D10" s="21">
        <v>2023</v>
      </c>
      <c r="E10" s="21" t="s">
        <v>114</v>
      </c>
      <c r="F10" s="72">
        <v>21.7</v>
      </c>
      <c r="G10" s="21">
        <v>2023</v>
      </c>
      <c r="H10" s="21" t="s">
        <v>72</v>
      </c>
      <c r="I10" s="72">
        <v>13</v>
      </c>
      <c r="J10" s="21">
        <v>2023</v>
      </c>
      <c r="K10" s="21" t="s">
        <v>72</v>
      </c>
      <c r="O10" s="65"/>
      <c r="P10" s="65"/>
      <c r="Q10" s="21"/>
      <c r="R10" s="21"/>
    </row>
    <row r="11" spans="1:18" s="17" customFormat="1" x14ac:dyDescent="0.25">
      <c r="A11" s="16"/>
      <c r="B11" s="1" t="s">
        <v>99</v>
      </c>
      <c r="C11" s="70">
        <v>50.6</v>
      </c>
      <c r="D11" s="35">
        <v>2023</v>
      </c>
      <c r="E11" s="35" t="s">
        <v>72</v>
      </c>
      <c r="F11" s="70">
        <v>13.7</v>
      </c>
      <c r="G11" s="35">
        <v>2023</v>
      </c>
      <c r="H11" s="35" t="s">
        <v>72</v>
      </c>
      <c r="I11" s="70">
        <v>9.9</v>
      </c>
      <c r="J11" s="35">
        <v>2023</v>
      </c>
      <c r="K11" s="35" t="s">
        <v>72</v>
      </c>
      <c r="O11" s="63"/>
      <c r="P11" s="63"/>
      <c r="Q11" s="35"/>
      <c r="R11" s="35"/>
    </row>
    <row r="12" spans="1:18" x14ac:dyDescent="0.25">
      <c r="A12" s="5"/>
      <c r="B12" s="15" t="s">
        <v>75</v>
      </c>
      <c r="C12" s="71">
        <v>40.700000000000003</v>
      </c>
      <c r="D12" s="21">
        <v>2023</v>
      </c>
      <c r="E12" s="21" t="s">
        <v>72</v>
      </c>
      <c r="F12" s="71">
        <v>14.7</v>
      </c>
      <c r="G12" s="21">
        <v>2023</v>
      </c>
      <c r="H12" s="21" t="s">
        <v>72</v>
      </c>
      <c r="I12" s="71">
        <v>11.1</v>
      </c>
      <c r="J12" s="21">
        <v>2023</v>
      </c>
      <c r="K12" s="21" t="s">
        <v>72</v>
      </c>
      <c r="O12" s="64"/>
      <c r="P12" s="64"/>
      <c r="Q12" s="21"/>
      <c r="R12" s="21"/>
    </row>
    <row r="13" spans="1:18" s="17" customFormat="1" x14ac:dyDescent="0.25">
      <c r="A13" s="16"/>
      <c r="B13" s="1" t="s">
        <v>100</v>
      </c>
      <c r="C13" s="70">
        <v>51.5</v>
      </c>
      <c r="D13" s="35">
        <v>2023</v>
      </c>
      <c r="E13" s="35" t="s">
        <v>72</v>
      </c>
      <c r="F13" s="70">
        <v>7.6</v>
      </c>
      <c r="G13" s="35">
        <v>2023</v>
      </c>
      <c r="H13" s="35" t="s">
        <v>72</v>
      </c>
      <c r="I13" s="70">
        <v>10.5</v>
      </c>
      <c r="J13" s="35">
        <v>2023</v>
      </c>
      <c r="K13" s="35" t="s">
        <v>72</v>
      </c>
      <c r="O13" s="63"/>
      <c r="P13" s="63"/>
      <c r="Q13" s="35"/>
      <c r="R13" s="35"/>
    </row>
    <row r="14" spans="1:18" x14ac:dyDescent="0.25">
      <c r="A14" s="5"/>
      <c r="B14" s="15" t="s">
        <v>76</v>
      </c>
      <c r="C14" s="71">
        <v>32.1</v>
      </c>
      <c r="D14" s="21">
        <v>2023</v>
      </c>
      <c r="E14" s="21" t="s">
        <v>72</v>
      </c>
      <c r="F14" s="71">
        <v>13</v>
      </c>
      <c r="G14" s="21">
        <v>2023</v>
      </c>
      <c r="H14" s="21" t="s">
        <v>72</v>
      </c>
      <c r="I14" s="71">
        <v>16.2</v>
      </c>
      <c r="J14" s="21">
        <v>2023</v>
      </c>
      <c r="K14" s="21" t="s">
        <v>72</v>
      </c>
      <c r="O14" s="64"/>
      <c r="P14" s="64"/>
      <c r="Q14" s="21"/>
      <c r="R14" s="21"/>
    </row>
    <row r="15" spans="1:18" x14ac:dyDescent="0.25">
      <c r="A15" s="5"/>
      <c r="B15" s="15" t="s">
        <v>77</v>
      </c>
      <c r="C15" s="72">
        <v>31.5</v>
      </c>
      <c r="D15" s="21">
        <v>2023</v>
      </c>
      <c r="E15" s="21" t="s">
        <v>72</v>
      </c>
      <c r="F15" s="72">
        <v>21.7</v>
      </c>
      <c r="G15" s="21">
        <v>2023</v>
      </c>
      <c r="H15" s="21" t="s">
        <v>72</v>
      </c>
      <c r="I15" s="72">
        <v>25.5</v>
      </c>
      <c r="J15" s="21">
        <v>2023</v>
      </c>
      <c r="K15" s="21" t="s">
        <v>72</v>
      </c>
      <c r="O15" s="65"/>
      <c r="P15" s="65"/>
      <c r="Q15" s="21"/>
      <c r="R15" s="21"/>
    </row>
    <row r="16" spans="1:18" x14ac:dyDescent="0.25">
      <c r="A16" s="5"/>
      <c r="B16" s="15" t="s">
        <v>79</v>
      </c>
      <c r="C16" s="71">
        <v>46</v>
      </c>
      <c r="D16" s="21">
        <v>2023</v>
      </c>
      <c r="E16" s="21" t="s">
        <v>72</v>
      </c>
      <c r="F16" s="71">
        <v>13</v>
      </c>
      <c r="G16" s="21">
        <v>2023</v>
      </c>
      <c r="H16" s="21" t="s">
        <v>72</v>
      </c>
      <c r="I16" s="71">
        <v>15.2</v>
      </c>
      <c r="J16" s="21">
        <v>2023</v>
      </c>
      <c r="K16" s="21" t="s">
        <v>72</v>
      </c>
      <c r="O16" s="64"/>
      <c r="P16" s="64"/>
      <c r="Q16" s="21"/>
      <c r="R16" s="21"/>
    </row>
    <row r="17" spans="1:18" x14ac:dyDescent="0.25">
      <c r="A17" s="5"/>
      <c r="B17" s="15" t="s">
        <v>80</v>
      </c>
      <c r="C17" s="72" t="s">
        <v>15</v>
      </c>
      <c r="D17" s="21" t="s">
        <v>15</v>
      </c>
      <c r="E17" s="21" t="s">
        <v>15</v>
      </c>
      <c r="F17" s="72" t="s">
        <v>15</v>
      </c>
      <c r="G17" s="21" t="s">
        <v>15</v>
      </c>
      <c r="H17" s="21" t="s">
        <v>15</v>
      </c>
      <c r="I17" s="72" t="s">
        <v>15</v>
      </c>
      <c r="J17" s="21" t="s">
        <v>15</v>
      </c>
      <c r="K17" s="21" t="s">
        <v>15</v>
      </c>
      <c r="O17" s="65"/>
      <c r="P17" s="65"/>
      <c r="Q17" s="21"/>
      <c r="R17" s="21"/>
    </row>
    <row r="18" spans="1:18" x14ac:dyDescent="0.25">
      <c r="A18" s="5"/>
      <c r="B18" s="15" t="s">
        <v>81</v>
      </c>
      <c r="C18" s="72">
        <v>29.4</v>
      </c>
      <c r="D18" s="21">
        <v>2023</v>
      </c>
      <c r="E18" s="21" t="s">
        <v>72</v>
      </c>
      <c r="F18" s="72">
        <v>10.199999999999999</v>
      </c>
      <c r="G18" s="21">
        <v>2023</v>
      </c>
      <c r="H18" s="21" t="s">
        <v>72</v>
      </c>
      <c r="I18" s="72">
        <v>19.899999999999999</v>
      </c>
      <c r="J18" s="21">
        <v>2023</v>
      </c>
      <c r="K18" s="21" t="s">
        <v>72</v>
      </c>
      <c r="O18" s="64"/>
      <c r="P18" s="64"/>
      <c r="Q18" s="21"/>
      <c r="R18" s="21"/>
    </row>
    <row r="19" spans="1:18" ht="5.25" customHeight="1" x14ac:dyDescent="0.25"/>
    <row r="20" spans="1:18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8" s="3" customFormat="1" ht="6.75" customHeight="1" x14ac:dyDescent="0.2"/>
    <row r="22" spans="1:18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</row>
    <row r="23" spans="1:18" x14ac:dyDescent="0.25">
      <c r="B23" s="142" t="s">
        <v>105</v>
      </c>
      <c r="C23" s="143"/>
      <c r="D23" s="143"/>
      <c r="E23" s="143"/>
      <c r="F23" s="143"/>
      <c r="G23" s="143"/>
      <c r="H23" s="143"/>
      <c r="I23" s="143"/>
      <c r="J23" s="143"/>
      <c r="K23" s="143"/>
    </row>
  </sheetData>
  <mergeCells count="7">
    <mergeCell ref="B1:K1"/>
    <mergeCell ref="B23:K23"/>
    <mergeCell ref="C2:H2"/>
    <mergeCell ref="I4:K4"/>
    <mergeCell ref="F4:H4"/>
    <mergeCell ref="C4:E4"/>
    <mergeCell ref="B22:K22"/>
  </mergeCells>
  <hyperlinks>
    <hyperlink ref="M2" location="Índice!A1" tooltip="(voltar ao índice)" display="(voltar ao índice)" xr:uid="{E5DB4F98-D817-4039-8B38-181CB59D168A}"/>
  </hyperlinks>
  <printOptions horizontalCentered="1"/>
  <pageMargins left="0.27559055118110237" right="0.27559055118110237" top="0.6692913385826772" bottom="0.47244094488188981" header="0" footer="0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A1:R22"/>
  <sheetViews>
    <sheetView showGridLines="0" showZeros="0" zoomScaleNormal="100" workbookViewId="0">
      <pane xSplit="2" ySplit="5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R2" sqref="R2"/>
    </sheetView>
  </sheetViews>
  <sheetFormatPr defaultRowHeight="15" x14ac:dyDescent="0.25"/>
  <cols>
    <col min="1" max="1" width="6.7109375" customWidth="1"/>
    <col min="2" max="2" width="16.85546875" customWidth="1"/>
    <col min="3" max="5" width="5.5703125" customWidth="1"/>
    <col min="6" max="6" width="7.85546875" customWidth="1"/>
    <col min="7" max="7" width="10.5703125" customWidth="1"/>
    <col min="8" max="8" width="8.7109375" customWidth="1"/>
    <col min="9" max="9" width="7" customWidth="1"/>
    <col min="10" max="10" width="10.5703125" customWidth="1"/>
    <col min="11" max="16" width="9.140625" customWidth="1"/>
    <col min="17" max="17" width="6.7109375" customWidth="1"/>
    <col min="18" max="18" width="14" bestFit="1" customWidth="1"/>
  </cols>
  <sheetData>
    <row r="1" spans="1:18" x14ac:dyDescent="0.25">
      <c r="B1" s="126" t="s">
        <v>106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1:18" x14ac:dyDescent="0.25">
      <c r="K2" s="126"/>
      <c r="L2" s="126"/>
      <c r="M2" s="126"/>
      <c r="N2" s="126"/>
      <c r="O2" s="126"/>
      <c r="P2" s="126"/>
      <c r="R2" s="50" t="s">
        <v>274</v>
      </c>
    </row>
    <row r="3" spans="1:18" x14ac:dyDescent="0.25">
      <c r="K3" s="9"/>
      <c r="L3" s="9"/>
      <c r="M3" s="9"/>
      <c r="N3" s="9"/>
      <c r="O3" s="9"/>
      <c r="P3" s="9"/>
    </row>
    <row r="4" spans="1:18" ht="33.75" customHeight="1" x14ac:dyDescent="0.25">
      <c r="B4" s="2"/>
      <c r="C4" s="144" t="s">
        <v>244</v>
      </c>
      <c r="D4" s="145"/>
      <c r="E4" s="145"/>
      <c r="F4" s="145"/>
      <c r="G4" s="146"/>
      <c r="H4" s="144" t="s">
        <v>232</v>
      </c>
      <c r="I4" s="145"/>
      <c r="J4" s="146"/>
      <c r="K4" s="133" t="s">
        <v>107</v>
      </c>
      <c r="L4" s="134"/>
      <c r="M4" s="134"/>
      <c r="N4" s="136" t="s">
        <v>108</v>
      </c>
      <c r="O4" s="137"/>
      <c r="P4" s="138"/>
    </row>
    <row r="5" spans="1:18" ht="24.75" customHeight="1" x14ac:dyDescent="0.25">
      <c r="B5" s="7"/>
      <c r="C5" s="51" t="s">
        <v>233</v>
      </c>
      <c r="D5" s="51" t="s">
        <v>234</v>
      </c>
      <c r="E5" s="51" t="s">
        <v>235</v>
      </c>
      <c r="F5" s="51" t="s">
        <v>66</v>
      </c>
      <c r="G5" s="51" t="s">
        <v>67</v>
      </c>
      <c r="H5" s="51" t="s">
        <v>238</v>
      </c>
      <c r="I5" s="51" t="s">
        <v>66</v>
      </c>
      <c r="J5" s="51" t="s">
        <v>67</v>
      </c>
      <c r="K5" s="51" t="s">
        <v>93</v>
      </c>
      <c r="L5" s="51" t="s">
        <v>66</v>
      </c>
      <c r="M5" s="51" t="s">
        <v>67</v>
      </c>
      <c r="N5" s="51" t="s">
        <v>93</v>
      </c>
      <c r="O5" s="51" t="s">
        <v>66</v>
      </c>
      <c r="P5" s="51" t="s">
        <v>67</v>
      </c>
    </row>
    <row r="6" spans="1:18" ht="5.25" customHeight="1" x14ac:dyDescent="0.25">
      <c r="B6" s="47"/>
      <c r="C6" s="47"/>
      <c r="D6" s="47"/>
      <c r="E6" s="47"/>
      <c r="F6" s="47"/>
      <c r="G6" s="47"/>
      <c r="H6" s="47"/>
      <c r="I6" s="47"/>
      <c r="J6" s="47"/>
      <c r="K6" s="48"/>
      <c r="L6" s="48"/>
      <c r="M6" s="48"/>
      <c r="N6" s="48"/>
      <c r="O6" s="48"/>
      <c r="P6" s="48"/>
    </row>
    <row r="7" spans="1:18" x14ac:dyDescent="0.25">
      <c r="A7" s="5"/>
      <c r="B7" s="1" t="s">
        <v>97</v>
      </c>
      <c r="C7" s="33" t="s">
        <v>15</v>
      </c>
      <c r="D7" s="35" t="s">
        <v>15</v>
      </c>
      <c r="E7" s="35" t="s">
        <v>15</v>
      </c>
      <c r="F7" s="35" t="s">
        <v>15</v>
      </c>
      <c r="G7" s="35" t="s">
        <v>15</v>
      </c>
      <c r="H7" s="40">
        <v>3.3</v>
      </c>
      <c r="I7" s="34">
        <v>2022</v>
      </c>
      <c r="J7" s="35" t="s">
        <v>72</v>
      </c>
      <c r="K7" s="33" t="s">
        <v>15</v>
      </c>
      <c r="L7" s="35" t="s">
        <v>15</v>
      </c>
      <c r="M7" s="35" t="s">
        <v>15</v>
      </c>
      <c r="N7" s="33" t="s">
        <v>15</v>
      </c>
      <c r="O7" s="35" t="s">
        <v>15</v>
      </c>
      <c r="P7" s="35" t="s">
        <v>15</v>
      </c>
    </row>
    <row r="8" spans="1:18" x14ac:dyDescent="0.25">
      <c r="A8" s="5"/>
      <c r="B8" s="1" t="s">
        <v>98</v>
      </c>
      <c r="C8" s="40">
        <v>81.8</v>
      </c>
      <c r="D8" s="40">
        <v>78.900000000000006</v>
      </c>
      <c r="E8" s="40">
        <v>84.5</v>
      </c>
      <c r="F8" s="34">
        <v>2022</v>
      </c>
      <c r="G8" s="35" t="s">
        <v>72</v>
      </c>
      <c r="H8" s="40">
        <v>2.6</v>
      </c>
      <c r="I8" s="34">
        <v>2022</v>
      </c>
      <c r="J8" s="35" t="s">
        <v>72</v>
      </c>
      <c r="K8" s="33">
        <v>351.07</v>
      </c>
      <c r="L8" s="35">
        <v>2021</v>
      </c>
      <c r="M8" s="35" t="s">
        <v>72</v>
      </c>
      <c r="N8" s="33">
        <v>562.04</v>
      </c>
      <c r="O8" s="35">
        <v>2021</v>
      </c>
      <c r="P8" s="35" t="s">
        <v>72</v>
      </c>
    </row>
    <row r="9" spans="1:18" x14ac:dyDescent="0.25">
      <c r="A9" s="5"/>
      <c r="B9" s="15" t="s">
        <v>71</v>
      </c>
      <c r="C9" s="41">
        <v>79.3</v>
      </c>
      <c r="D9" s="41">
        <v>76.2</v>
      </c>
      <c r="E9" s="41">
        <v>82.2</v>
      </c>
      <c r="F9" s="23">
        <v>2022</v>
      </c>
      <c r="G9" s="21" t="s">
        <v>72</v>
      </c>
      <c r="H9" s="41">
        <v>1.7</v>
      </c>
      <c r="I9" s="23">
        <v>2022</v>
      </c>
      <c r="J9" s="21" t="s">
        <v>72</v>
      </c>
      <c r="K9" s="22">
        <v>822.4</v>
      </c>
      <c r="L9" s="21">
        <v>2021</v>
      </c>
      <c r="M9" s="21" t="s">
        <v>72</v>
      </c>
      <c r="N9" s="22">
        <v>501.28</v>
      </c>
      <c r="O9" s="21">
        <v>2021</v>
      </c>
      <c r="P9" s="21" t="s">
        <v>72</v>
      </c>
    </row>
    <row r="10" spans="1:18" x14ac:dyDescent="0.25">
      <c r="A10" s="5"/>
      <c r="B10" s="15" t="s">
        <v>74</v>
      </c>
      <c r="C10" s="41">
        <v>78</v>
      </c>
      <c r="D10" s="41">
        <v>74.7</v>
      </c>
      <c r="E10" s="41">
        <v>81.5</v>
      </c>
      <c r="F10" s="23">
        <v>2022</v>
      </c>
      <c r="G10" s="21" t="s">
        <v>72</v>
      </c>
      <c r="H10" s="41">
        <v>2.9</v>
      </c>
      <c r="I10" s="23">
        <v>2022</v>
      </c>
      <c r="J10" s="21" t="s">
        <v>72</v>
      </c>
      <c r="K10" s="22">
        <v>672.25</v>
      </c>
      <c r="L10" s="21">
        <v>2021</v>
      </c>
      <c r="M10" s="21" t="s">
        <v>72</v>
      </c>
      <c r="N10" s="22">
        <v>383.13</v>
      </c>
      <c r="O10" s="21">
        <v>2021</v>
      </c>
      <c r="P10" s="21" t="s">
        <v>72</v>
      </c>
    </row>
    <row r="11" spans="1:18" x14ac:dyDescent="0.25">
      <c r="A11" s="5"/>
      <c r="B11" s="1" t="s">
        <v>99</v>
      </c>
      <c r="C11" s="40">
        <v>83.2</v>
      </c>
      <c r="D11" s="40">
        <v>80.5</v>
      </c>
      <c r="E11" s="40">
        <v>85.9</v>
      </c>
      <c r="F11" s="34">
        <v>2022</v>
      </c>
      <c r="G11" s="35" t="s">
        <v>72</v>
      </c>
      <c r="H11" s="40">
        <v>2.6</v>
      </c>
      <c r="I11" s="34">
        <v>2022</v>
      </c>
      <c r="J11" s="35" t="s">
        <v>72</v>
      </c>
      <c r="K11" s="33">
        <v>296.10000000000002</v>
      </c>
      <c r="L11" s="35">
        <v>2021</v>
      </c>
      <c r="M11" s="35" t="s">
        <v>72</v>
      </c>
      <c r="N11" s="33">
        <v>448.66</v>
      </c>
      <c r="O11" s="35">
        <v>2021</v>
      </c>
      <c r="P11" s="35" t="s">
        <v>72</v>
      </c>
    </row>
    <row r="12" spans="1:18" x14ac:dyDescent="0.25">
      <c r="A12" s="5"/>
      <c r="B12" s="15" t="s">
        <v>75</v>
      </c>
      <c r="C12" s="41">
        <v>82.3</v>
      </c>
      <c r="D12" s="41">
        <v>79.8</v>
      </c>
      <c r="E12" s="41">
        <v>84.9</v>
      </c>
      <c r="F12" s="23">
        <v>2022</v>
      </c>
      <c r="G12" s="21" t="s">
        <v>72</v>
      </c>
      <c r="H12" s="41">
        <v>3.1</v>
      </c>
      <c r="I12" s="23">
        <v>2022</v>
      </c>
      <c r="J12" s="21" t="s">
        <v>72</v>
      </c>
      <c r="K12" s="22">
        <v>282.3</v>
      </c>
      <c r="L12" s="21">
        <v>2021</v>
      </c>
      <c r="M12" s="21" t="s">
        <v>72</v>
      </c>
      <c r="N12" s="22">
        <v>502.29</v>
      </c>
      <c r="O12" s="21">
        <v>2021</v>
      </c>
      <c r="P12" s="21" t="s">
        <v>72</v>
      </c>
    </row>
    <row r="13" spans="1:18" x14ac:dyDescent="0.25">
      <c r="A13" s="5"/>
      <c r="B13" s="1" t="s">
        <v>100</v>
      </c>
      <c r="C13" s="40">
        <v>82.3</v>
      </c>
      <c r="D13" s="40">
        <v>79.3</v>
      </c>
      <c r="E13" s="40">
        <v>85.1</v>
      </c>
      <c r="F13" s="34">
        <v>2022</v>
      </c>
      <c r="G13" s="35" t="s">
        <v>72</v>
      </c>
      <c r="H13" s="40">
        <v>4</v>
      </c>
      <c r="I13" s="34">
        <v>2022</v>
      </c>
      <c r="J13" s="35" t="s">
        <v>72</v>
      </c>
      <c r="K13" s="33">
        <v>564.77</v>
      </c>
      <c r="L13" s="35">
        <v>2021</v>
      </c>
      <c r="M13" s="35" t="s">
        <v>72</v>
      </c>
      <c r="N13" s="33">
        <v>318.33999999999997</v>
      </c>
      <c r="O13" s="35">
        <v>2021</v>
      </c>
      <c r="P13" s="35" t="s">
        <v>72</v>
      </c>
    </row>
    <row r="14" spans="1:18" x14ac:dyDescent="0.25">
      <c r="A14" s="5"/>
      <c r="B14" s="15" t="s">
        <v>76</v>
      </c>
      <c r="C14" s="41">
        <v>80.2</v>
      </c>
      <c r="D14" s="41">
        <v>76.099999999999994</v>
      </c>
      <c r="E14" s="41">
        <v>84</v>
      </c>
      <c r="F14" s="23">
        <v>2022</v>
      </c>
      <c r="G14" s="21" t="s">
        <v>72</v>
      </c>
      <c r="H14" s="41">
        <v>4.9000000000000004</v>
      </c>
      <c r="I14" s="23">
        <v>2022</v>
      </c>
      <c r="J14" s="21" t="s">
        <v>72</v>
      </c>
      <c r="K14" s="22">
        <v>566.70000000000005</v>
      </c>
      <c r="L14" s="21">
        <v>2021</v>
      </c>
      <c r="M14" s="21" t="s">
        <v>72</v>
      </c>
      <c r="N14" s="22">
        <v>271.83</v>
      </c>
      <c r="O14" s="21">
        <v>2021</v>
      </c>
      <c r="P14" s="21" t="s">
        <v>72</v>
      </c>
    </row>
    <row r="15" spans="1:18" x14ac:dyDescent="0.25">
      <c r="A15" s="5"/>
      <c r="B15" s="15" t="s">
        <v>77</v>
      </c>
      <c r="C15" s="41">
        <v>78.599999999999994</v>
      </c>
      <c r="D15" s="41">
        <v>75.3</v>
      </c>
      <c r="E15" s="41">
        <v>82</v>
      </c>
      <c r="F15" s="23">
        <v>2022</v>
      </c>
      <c r="G15" s="21" t="s">
        <v>72</v>
      </c>
      <c r="H15" s="41">
        <v>9.8000000000000007</v>
      </c>
      <c r="I15" s="23">
        <v>2022</v>
      </c>
      <c r="J15" s="21" t="s">
        <v>72</v>
      </c>
      <c r="K15" s="22">
        <v>343</v>
      </c>
      <c r="L15" s="21">
        <v>2021</v>
      </c>
      <c r="M15" s="21" t="s">
        <v>72</v>
      </c>
      <c r="N15" s="22">
        <v>223.33</v>
      </c>
      <c r="O15" s="21">
        <v>2021</v>
      </c>
      <c r="P15" s="21" t="s">
        <v>72</v>
      </c>
    </row>
    <row r="16" spans="1:18" x14ac:dyDescent="0.25">
      <c r="A16" s="5"/>
      <c r="B16" s="15" t="s">
        <v>79</v>
      </c>
      <c r="C16" s="41">
        <v>80</v>
      </c>
      <c r="D16" s="41">
        <v>77</v>
      </c>
      <c r="E16" s="41">
        <v>82.8</v>
      </c>
      <c r="F16" s="23">
        <v>2022</v>
      </c>
      <c r="G16" s="21" t="s">
        <v>72</v>
      </c>
      <c r="H16" s="41">
        <v>9.1999999999999993</v>
      </c>
      <c r="I16" s="23">
        <v>2022</v>
      </c>
      <c r="J16" s="21" t="s">
        <v>72</v>
      </c>
      <c r="K16" s="22">
        <v>539.37</v>
      </c>
      <c r="L16" s="21">
        <v>2021</v>
      </c>
      <c r="M16" s="21" t="s">
        <v>72</v>
      </c>
      <c r="N16" s="22">
        <v>311.76</v>
      </c>
      <c r="O16" s="21">
        <v>2021</v>
      </c>
      <c r="P16" s="21" t="s">
        <v>72</v>
      </c>
    </row>
    <row r="17" spans="1:16" x14ac:dyDescent="0.25">
      <c r="A17" s="5"/>
      <c r="B17" s="15" t="s">
        <v>80</v>
      </c>
      <c r="C17" s="41">
        <v>74.3</v>
      </c>
      <c r="D17" s="41">
        <v>74</v>
      </c>
      <c r="E17" s="41">
        <v>74.400000000000006</v>
      </c>
      <c r="F17" s="23">
        <v>2022</v>
      </c>
      <c r="G17" s="21" t="s">
        <v>72</v>
      </c>
      <c r="H17" s="41">
        <v>7</v>
      </c>
      <c r="I17" s="23">
        <v>2022</v>
      </c>
      <c r="J17" s="21" t="s">
        <v>72</v>
      </c>
      <c r="K17" s="22">
        <v>127.35</v>
      </c>
      <c r="L17" s="21">
        <v>2021</v>
      </c>
      <c r="M17" s="21" t="s">
        <v>72</v>
      </c>
      <c r="N17" s="22">
        <v>85.81</v>
      </c>
      <c r="O17" s="21">
        <v>2021</v>
      </c>
      <c r="P17" s="21" t="s">
        <v>72</v>
      </c>
    </row>
    <row r="18" spans="1:16" x14ac:dyDescent="0.25">
      <c r="A18" s="5"/>
      <c r="B18" s="15" t="s">
        <v>81</v>
      </c>
      <c r="C18" s="41">
        <v>80</v>
      </c>
      <c r="D18" s="41">
        <v>76.8</v>
      </c>
      <c r="E18" s="41">
        <v>83.1</v>
      </c>
      <c r="F18" s="23">
        <v>2022</v>
      </c>
      <c r="G18" s="21" t="s">
        <v>72</v>
      </c>
      <c r="H18" s="41">
        <v>7</v>
      </c>
      <c r="I18" s="23">
        <v>2022</v>
      </c>
      <c r="J18" s="21" t="s">
        <v>72</v>
      </c>
      <c r="K18" s="22">
        <v>410.67</v>
      </c>
      <c r="L18" s="21">
        <v>2021</v>
      </c>
      <c r="M18" s="21" t="s">
        <v>72</v>
      </c>
      <c r="N18" s="22">
        <v>335.22</v>
      </c>
      <c r="O18" s="21">
        <v>2021</v>
      </c>
      <c r="P18" s="21" t="s">
        <v>72</v>
      </c>
    </row>
    <row r="19" spans="1:16" ht="5.25" customHeight="1" x14ac:dyDescent="0.25">
      <c r="M19">
        <v>0</v>
      </c>
      <c r="P19">
        <v>0</v>
      </c>
    </row>
    <row r="20" spans="1:16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s="3" customFormat="1" ht="6" customHeight="1" x14ac:dyDescent="0.2"/>
    <row r="22" spans="1:16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</row>
  </sheetData>
  <mergeCells count="7">
    <mergeCell ref="B1:P1"/>
    <mergeCell ref="B22:P22"/>
    <mergeCell ref="N4:P4"/>
    <mergeCell ref="K4:M4"/>
    <mergeCell ref="K2:P2"/>
    <mergeCell ref="C4:G4"/>
    <mergeCell ref="H4:J4"/>
  </mergeCells>
  <hyperlinks>
    <hyperlink ref="R2" location="Índice!A1" tooltip="(voltar ao índice)" display="(voltar ao índice)" xr:uid="{40881CCD-6EEA-412D-A6B0-8EA40A4621E1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>
    <pageSetUpPr fitToPage="1"/>
  </sheetPr>
  <dimension ref="A1:Q23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M2" sqref="M2"/>
    </sheetView>
  </sheetViews>
  <sheetFormatPr defaultRowHeight="15" x14ac:dyDescent="0.25"/>
  <cols>
    <col min="1" max="1" width="6.7109375" customWidth="1"/>
    <col min="2" max="2" width="16.85546875" customWidth="1"/>
    <col min="3" max="11" width="9.140625" customWidth="1"/>
    <col min="12" max="12" width="6.7109375" customWidth="1"/>
    <col min="13" max="13" width="14" bestFit="1" customWidth="1"/>
    <col min="15" max="17" width="7.7109375" customWidth="1"/>
  </cols>
  <sheetData>
    <row r="1" spans="1:17" x14ac:dyDescent="0.25">
      <c r="B1" s="126" t="s">
        <v>109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7" x14ac:dyDescent="0.25">
      <c r="C2" s="126"/>
      <c r="D2" s="126"/>
      <c r="E2" s="126"/>
      <c r="F2" s="126"/>
      <c r="G2" s="126"/>
      <c r="H2" s="126"/>
      <c r="I2" s="126"/>
      <c r="J2" s="126"/>
      <c r="K2" s="126"/>
      <c r="M2" s="50" t="s">
        <v>274</v>
      </c>
    </row>
    <row r="3" spans="1:17" x14ac:dyDescent="0.25">
      <c r="C3" s="9"/>
      <c r="D3" s="9"/>
      <c r="E3" s="9"/>
      <c r="F3" s="9"/>
      <c r="G3" s="9"/>
      <c r="H3" s="9"/>
      <c r="I3" s="9"/>
      <c r="J3" s="9"/>
      <c r="K3" s="9"/>
      <c r="O3" s="9"/>
      <c r="P3" s="9"/>
      <c r="Q3" s="9"/>
    </row>
    <row r="4" spans="1:17" ht="33.75" customHeight="1" x14ac:dyDescent="0.25">
      <c r="B4" s="2"/>
      <c r="C4" s="136" t="s">
        <v>110</v>
      </c>
      <c r="D4" s="137"/>
      <c r="E4" s="138"/>
      <c r="F4" s="136" t="s">
        <v>111</v>
      </c>
      <c r="G4" s="137"/>
      <c r="H4" s="138"/>
      <c r="I4" s="136" t="s">
        <v>112</v>
      </c>
      <c r="J4" s="137"/>
      <c r="K4" s="138"/>
      <c r="O4" s="147"/>
      <c r="P4" s="148"/>
      <c r="Q4" s="149"/>
    </row>
    <row r="5" spans="1:17" ht="24" customHeight="1" x14ac:dyDescent="0.25">
      <c r="B5" s="7"/>
      <c r="C5" s="51" t="s">
        <v>95</v>
      </c>
      <c r="D5" s="51" t="s">
        <v>66</v>
      </c>
      <c r="E5" s="51" t="s">
        <v>67</v>
      </c>
      <c r="F5" s="51" t="s">
        <v>95</v>
      </c>
      <c r="G5" s="51" t="s">
        <v>66</v>
      </c>
      <c r="H5" s="51" t="s">
        <v>67</v>
      </c>
      <c r="I5" s="51" t="s">
        <v>95</v>
      </c>
      <c r="J5" s="51" t="s">
        <v>66</v>
      </c>
      <c r="K5" s="51" t="s">
        <v>67</v>
      </c>
      <c r="O5" s="14"/>
      <c r="P5" s="14"/>
      <c r="Q5" s="14"/>
    </row>
    <row r="6" spans="1:17" ht="5.25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8"/>
      <c r="O6" s="48"/>
      <c r="P6" s="48"/>
      <c r="Q6" s="48"/>
    </row>
    <row r="7" spans="1:17" s="17" customFormat="1" x14ac:dyDescent="0.25">
      <c r="A7" s="16"/>
      <c r="B7" s="1" t="s">
        <v>97</v>
      </c>
      <c r="C7" s="70">
        <v>6.1</v>
      </c>
      <c r="D7" s="35">
        <v>2023</v>
      </c>
      <c r="E7" s="35" t="s">
        <v>72</v>
      </c>
      <c r="F7" s="70">
        <v>75.3</v>
      </c>
      <c r="G7" s="35">
        <v>2023</v>
      </c>
      <c r="H7" s="35" t="s">
        <v>72</v>
      </c>
      <c r="I7" s="70">
        <v>14.5</v>
      </c>
      <c r="J7" s="35">
        <v>2023</v>
      </c>
      <c r="K7" s="35" t="s">
        <v>72</v>
      </c>
      <c r="O7" s="63"/>
      <c r="P7" s="19"/>
      <c r="Q7" s="63"/>
    </row>
    <row r="8" spans="1:17" s="17" customFormat="1" x14ac:dyDescent="0.25">
      <c r="A8" s="16"/>
      <c r="B8" s="1" t="s">
        <v>98</v>
      </c>
      <c r="C8" s="70">
        <v>6.5</v>
      </c>
      <c r="D8" s="35">
        <v>2023</v>
      </c>
      <c r="E8" s="35" t="s">
        <v>72</v>
      </c>
      <c r="F8" s="70">
        <v>77.099999999999994</v>
      </c>
      <c r="G8" s="35">
        <v>2023</v>
      </c>
      <c r="H8" s="35" t="s">
        <v>72</v>
      </c>
      <c r="I8" s="70">
        <v>20.3</v>
      </c>
      <c r="J8" s="35">
        <v>2023</v>
      </c>
      <c r="K8" s="35" t="s">
        <v>72</v>
      </c>
      <c r="O8" s="63"/>
      <c r="P8" s="19"/>
      <c r="Q8" s="63"/>
    </row>
    <row r="9" spans="1:17" x14ac:dyDescent="0.25">
      <c r="A9" s="5"/>
      <c r="B9" s="15" t="s">
        <v>71</v>
      </c>
      <c r="C9" s="71">
        <v>5.9</v>
      </c>
      <c r="D9" s="21">
        <v>2023</v>
      </c>
      <c r="E9" s="21" t="s">
        <v>72</v>
      </c>
      <c r="F9" s="71">
        <v>75.099999999999994</v>
      </c>
      <c r="G9" s="21">
        <v>2023</v>
      </c>
      <c r="H9" s="21" t="s">
        <v>72</v>
      </c>
      <c r="I9" s="72" t="s">
        <v>268</v>
      </c>
      <c r="J9" s="21">
        <v>2023</v>
      </c>
      <c r="K9" s="21" t="s">
        <v>113</v>
      </c>
      <c r="O9" s="64"/>
      <c r="P9" s="10"/>
      <c r="Q9" s="64"/>
    </row>
    <row r="10" spans="1:17" x14ac:dyDescent="0.25">
      <c r="A10" s="5"/>
      <c r="B10" s="15" t="s">
        <v>74</v>
      </c>
      <c r="C10" s="71">
        <v>6.4</v>
      </c>
      <c r="D10" s="21">
        <v>2023</v>
      </c>
      <c r="E10" s="21" t="s">
        <v>72</v>
      </c>
      <c r="F10" s="71">
        <v>73.8</v>
      </c>
      <c r="G10" s="21">
        <v>2023</v>
      </c>
      <c r="H10" s="21" t="s">
        <v>72</v>
      </c>
      <c r="I10" s="72" t="s">
        <v>269</v>
      </c>
      <c r="J10" s="21">
        <v>2023</v>
      </c>
      <c r="K10" s="21" t="s">
        <v>245</v>
      </c>
      <c r="O10" s="64"/>
      <c r="P10" s="10"/>
      <c r="Q10" s="65"/>
    </row>
    <row r="11" spans="1:17" s="17" customFormat="1" x14ac:dyDescent="0.25">
      <c r="A11" s="16"/>
      <c r="B11" s="1" t="s">
        <v>99</v>
      </c>
      <c r="C11" s="70">
        <v>12.2</v>
      </c>
      <c r="D11" s="35">
        <v>2023</v>
      </c>
      <c r="E11" s="35" t="s">
        <v>72</v>
      </c>
      <c r="F11" s="70">
        <v>70.5</v>
      </c>
      <c r="G11" s="35">
        <v>2023</v>
      </c>
      <c r="H11" s="35" t="s">
        <v>72</v>
      </c>
      <c r="I11" s="70">
        <v>28.7</v>
      </c>
      <c r="J11" s="35">
        <v>2023</v>
      </c>
      <c r="K11" s="35" t="s">
        <v>72</v>
      </c>
      <c r="O11" s="63"/>
      <c r="P11" s="19"/>
      <c r="Q11" s="63"/>
    </row>
    <row r="12" spans="1:17" x14ac:dyDescent="0.25">
      <c r="A12" s="5"/>
      <c r="B12" s="15" t="s">
        <v>75</v>
      </c>
      <c r="C12" s="71">
        <v>16.100000000000001</v>
      </c>
      <c r="D12" s="21">
        <v>2023</v>
      </c>
      <c r="E12" s="21" t="s">
        <v>72</v>
      </c>
      <c r="F12" s="71">
        <v>65</v>
      </c>
      <c r="G12" s="21">
        <v>2023</v>
      </c>
      <c r="H12" s="21" t="s">
        <v>72</v>
      </c>
      <c r="I12" s="71">
        <v>32.799999999999997</v>
      </c>
      <c r="J12" s="21">
        <v>2023</v>
      </c>
      <c r="K12" s="21" t="s">
        <v>72</v>
      </c>
      <c r="O12" s="64"/>
      <c r="P12" s="10"/>
      <c r="Q12" s="64"/>
    </row>
    <row r="13" spans="1:17" s="17" customFormat="1" x14ac:dyDescent="0.25">
      <c r="A13" s="16"/>
      <c r="B13" s="1" t="s">
        <v>100</v>
      </c>
      <c r="C13" s="70">
        <v>7.3</v>
      </c>
      <c r="D13" s="35">
        <v>2023</v>
      </c>
      <c r="E13" s="35" t="s">
        <v>72</v>
      </c>
      <c r="F13" s="70">
        <v>74.400000000000006</v>
      </c>
      <c r="G13" s="35">
        <v>2023</v>
      </c>
      <c r="H13" s="35" t="s">
        <v>72</v>
      </c>
      <c r="I13" s="70">
        <v>17.2</v>
      </c>
      <c r="J13" s="35">
        <v>2023</v>
      </c>
      <c r="K13" s="35" t="s">
        <v>72</v>
      </c>
      <c r="O13" s="63"/>
      <c r="P13" s="19"/>
      <c r="Q13" s="63"/>
    </row>
    <row r="14" spans="1:17" x14ac:dyDescent="0.25">
      <c r="A14" s="5"/>
      <c r="B14" s="15" t="s">
        <v>76</v>
      </c>
      <c r="C14" s="71">
        <v>18.600000000000001</v>
      </c>
      <c r="D14" s="21">
        <v>2023</v>
      </c>
      <c r="E14" s="21" t="s">
        <v>72</v>
      </c>
      <c r="F14" s="71">
        <v>57.8</v>
      </c>
      <c r="G14" s="21">
        <v>2023</v>
      </c>
      <c r="H14" s="21" t="s">
        <v>72</v>
      </c>
      <c r="I14" s="71">
        <v>40.1</v>
      </c>
      <c r="J14" s="21">
        <v>2023</v>
      </c>
      <c r="K14" s="21" t="s">
        <v>72</v>
      </c>
      <c r="O14" s="64"/>
      <c r="P14" s="10"/>
      <c r="Q14" s="64"/>
    </row>
    <row r="15" spans="1:17" x14ac:dyDescent="0.25">
      <c r="A15" s="5"/>
      <c r="B15" s="15" t="s">
        <v>77</v>
      </c>
      <c r="C15" s="71">
        <v>14</v>
      </c>
      <c r="D15" s="21">
        <v>2023</v>
      </c>
      <c r="E15" s="21" t="s">
        <v>72</v>
      </c>
      <c r="F15" s="71">
        <v>52.4</v>
      </c>
      <c r="G15" s="21">
        <v>2023</v>
      </c>
      <c r="H15" s="21" t="s">
        <v>72</v>
      </c>
      <c r="I15" s="71">
        <v>31.9</v>
      </c>
      <c r="J15" s="21">
        <v>2023</v>
      </c>
      <c r="K15" s="21" t="s">
        <v>72</v>
      </c>
      <c r="O15" s="64"/>
      <c r="P15" s="10"/>
      <c r="Q15" s="64"/>
    </row>
    <row r="16" spans="1:17" x14ac:dyDescent="0.25">
      <c r="A16" s="5"/>
      <c r="B16" s="15" t="s">
        <v>79</v>
      </c>
      <c r="C16" s="71">
        <v>10.8</v>
      </c>
      <c r="D16" s="21">
        <v>2023</v>
      </c>
      <c r="E16" s="21" t="s">
        <v>72</v>
      </c>
      <c r="F16" s="71">
        <v>66.2</v>
      </c>
      <c r="G16" s="21">
        <v>2023</v>
      </c>
      <c r="H16" s="21" t="s">
        <v>72</v>
      </c>
      <c r="I16" s="71">
        <v>28</v>
      </c>
      <c r="J16" s="21">
        <v>2023</v>
      </c>
      <c r="K16" s="21" t="s">
        <v>72</v>
      </c>
      <c r="O16" s="64"/>
      <c r="P16" s="10"/>
      <c r="Q16" s="64"/>
    </row>
    <row r="17" spans="1:17" x14ac:dyDescent="0.25">
      <c r="A17" s="5"/>
      <c r="B17" s="15" t="s">
        <v>80</v>
      </c>
      <c r="C17" s="72" t="s">
        <v>15</v>
      </c>
      <c r="D17" s="21" t="s">
        <v>15</v>
      </c>
      <c r="E17" s="21" t="s">
        <v>15</v>
      </c>
      <c r="F17" s="72" t="s">
        <v>15</v>
      </c>
      <c r="G17" s="21" t="s">
        <v>15</v>
      </c>
      <c r="H17" s="21" t="s">
        <v>15</v>
      </c>
      <c r="I17" s="72" t="s">
        <v>15</v>
      </c>
      <c r="J17" s="21" t="s">
        <v>15</v>
      </c>
      <c r="K17" s="21" t="s">
        <v>15</v>
      </c>
      <c r="O17" s="64"/>
      <c r="P17" s="10"/>
      <c r="Q17" s="64"/>
    </row>
    <row r="18" spans="1:17" x14ac:dyDescent="0.25">
      <c r="A18" s="5"/>
      <c r="B18" s="15" t="s">
        <v>81</v>
      </c>
      <c r="C18" s="71">
        <v>19</v>
      </c>
      <c r="D18" s="21">
        <v>2023</v>
      </c>
      <c r="E18" s="21" t="s">
        <v>72</v>
      </c>
      <c r="F18" s="71">
        <v>55.9</v>
      </c>
      <c r="G18" s="21">
        <v>2023</v>
      </c>
      <c r="H18" s="21" t="s">
        <v>72</v>
      </c>
      <c r="I18" s="71">
        <v>39.299999999999997</v>
      </c>
      <c r="J18" s="21">
        <v>2023</v>
      </c>
      <c r="K18" s="21" t="s">
        <v>72</v>
      </c>
      <c r="O18" s="64"/>
      <c r="P18" s="10"/>
      <c r="Q18" s="64"/>
    </row>
    <row r="19" spans="1:17" ht="5.25" customHeight="1" x14ac:dyDescent="0.25"/>
    <row r="20" spans="1:17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7" s="3" customFormat="1" ht="6.75" customHeight="1" x14ac:dyDescent="0.2"/>
    <row r="22" spans="1:17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</row>
    <row r="23" spans="1:17" x14ac:dyDescent="0.25">
      <c r="B23" s="131" t="s">
        <v>246</v>
      </c>
      <c r="C23" s="131"/>
      <c r="D23" s="131"/>
      <c r="E23" s="131"/>
      <c r="F23" s="131"/>
      <c r="G23" s="131"/>
      <c r="H23" s="131"/>
      <c r="I23" s="131"/>
      <c r="J23" s="131"/>
      <c r="K23" s="131"/>
    </row>
  </sheetData>
  <mergeCells count="8">
    <mergeCell ref="B23:K23"/>
    <mergeCell ref="O4:Q4"/>
    <mergeCell ref="I4:K4"/>
    <mergeCell ref="C2:K2"/>
    <mergeCell ref="B1:K1"/>
    <mergeCell ref="B22:K22"/>
    <mergeCell ref="C4:E4"/>
    <mergeCell ref="F4:H4"/>
  </mergeCells>
  <hyperlinks>
    <hyperlink ref="M2" location="Índice!A1" tooltip="(voltar ao índice)" display="(voltar ao índice)" xr:uid="{A018A697-2C8E-42B6-9088-6E0364A7FA31}"/>
  </hyperlinks>
  <printOptions horizontalCentered="1"/>
  <pageMargins left="0.27559055118110237" right="0.27559055118110237" top="0.6692913385826772" bottom="0.47244094488188981" header="0" footer="0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2374-AD0F-4528-B0CE-2692AB618113}">
  <sheetPr codeName="Folha13">
    <pageSetUpPr fitToPage="1"/>
  </sheetPr>
  <dimension ref="A1:S25"/>
  <sheetViews>
    <sheetView showGridLines="0" showZeros="0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P2" sqref="P2"/>
    </sheetView>
  </sheetViews>
  <sheetFormatPr defaultRowHeight="15" x14ac:dyDescent="0.25"/>
  <cols>
    <col min="1" max="1" width="6.85546875" customWidth="1"/>
    <col min="2" max="2" width="16.85546875" customWidth="1"/>
    <col min="3" max="7" width="9.140625" customWidth="1"/>
    <col min="8" max="8" width="10" customWidth="1"/>
    <col min="9" max="9" width="6.7109375" customWidth="1"/>
    <col min="10" max="10" width="9.140625" customWidth="1"/>
    <col min="11" max="11" width="8.28515625" customWidth="1"/>
    <col min="12" max="13" width="8.7109375" customWidth="1"/>
    <col min="14" max="14" width="10.28515625" customWidth="1"/>
    <col min="15" max="15" width="6.7109375" customWidth="1"/>
    <col min="16" max="16" width="14" bestFit="1" customWidth="1"/>
  </cols>
  <sheetData>
    <row r="1" spans="1:19" x14ac:dyDescent="0.25">
      <c r="B1" s="126" t="s">
        <v>115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9" x14ac:dyDescent="0.25">
      <c r="C2" s="126"/>
      <c r="D2" s="126"/>
      <c r="E2" s="126"/>
      <c r="F2" s="126"/>
      <c r="G2" s="126"/>
      <c r="H2" s="126"/>
      <c r="P2" s="50" t="s">
        <v>274</v>
      </c>
    </row>
    <row r="3" spans="1:19" x14ac:dyDescent="0.25">
      <c r="C3" s="9"/>
      <c r="D3" s="9"/>
      <c r="E3" s="9"/>
      <c r="I3" s="9"/>
      <c r="J3" s="9"/>
      <c r="K3" s="9"/>
      <c r="L3" s="9"/>
      <c r="M3" s="9"/>
      <c r="N3" s="9"/>
    </row>
    <row r="4" spans="1:19" ht="33.75" customHeight="1" x14ac:dyDescent="0.25">
      <c r="B4" s="2"/>
      <c r="C4" s="136" t="s">
        <v>116</v>
      </c>
      <c r="D4" s="137"/>
      <c r="E4" s="137"/>
      <c r="F4" s="136" t="s">
        <v>117</v>
      </c>
      <c r="G4" s="137"/>
      <c r="H4" s="137"/>
      <c r="I4" s="136" t="s">
        <v>270</v>
      </c>
      <c r="J4" s="137"/>
      <c r="K4" s="137"/>
      <c r="L4" s="136" t="s">
        <v>248</v>
      </c>
      <c r="M4" s="137"/>
      <c r="N4" s="137"/>
      <c r="O4" s="148"/>
      <c r="P4" s="148"/>
      <c r="Q4" s="149"/>
    </row>
    <row r="5" spans="1:19" ht="24.75" customHeight="1" x14ac:dyDescent="0.25">
      <c r="B5" s="7"/>
      <c r="C5" s="51" t="s">
        <v>95</v>
      </c>
      <c r="D5" s="51" t="s">
        <v>66</v>
      </c>
      <c r="E5" s="51" t="s">
        <v>67</v>
      </c>
      <c r="F5" s="51" t="s">
        <v>95</v>
      </c>
      <c r="G5" s="62" t="s">
        <v>66</v>
      </c>
      <c r="H5" s="62" t="s">
        <v>67</v>
      </c>
      <c r="I5" s="51" t="s">
        <v>95</v>
      </c>
      <c r="J5" s="51" t="s">
        <v>66</v>
      </c>
      <c r="K5" s="54" t="s">
        <v>67</v>
      </c>
      <c r="L5" s="51" t="s">
        <v>95</v>
      </c>
      <c r="M5" s="51" t="s">
        <v>66</v>
      </c>
      <c r="N5" s="54" t="s">
        <v>67</v>
      </c>
      <c r="O5" s="53"/>
      <c r="P5" s="14"/>
      <c r="Q5" s="14"/>
    </row>
    <row r="6" spans="1:19" ht="5.25" customHeight="1" x14ac:dyDescent="0.25">
      <c r="B6" s="47"/>
      <c r="C6" s="52"/>
      <c r="D6" s="52"/>
      <c r="E6" s="52"/>
      <c r="F6" s="18"/>
      <c r="G6" s="19"/>
      <c r="H6" s="19"/>
      <c r="I6" s="52"/>
      <c r="J6" s="52"/>
      <c r="K6" s="52"/>
      <c r="L6" s="52"/>
      <c r="M6" s="52"/>
      <c r="N6" s="52"/>
      <c r="O6" s="48"/>
      <c r="P6" s="48"/>
      <c r="Q6" s="48"/>
    </row>
    <row r="7" spans="1:19" s="17" customFormat="1" x14ac:dyDescent="0.25">
      <c r="A7" s="16"/>
      <c r="B7" s="1" t="s">
        <v>97</v>
      </c>
      <c r="C7" s="73">
        <v>16.5</v>
      </c>
      <c r="D7" s="35">
        <v>2021</v>
      </c>
      <c r="E7" s="35" t="s">
        <v>72</v>
      </c>
      <c r="F7" s="35" t="s">
        <v>15</v>
      </c>
      <c r="G7" s="35" t="s">
        <v>15</v>
      </c>
      <c r="H7" s="35" t="s">
        <v>15</v>
      </c>
      <c r="I7" s="93" t="s">
        <v>15</v>
      </c>
      <c r="J7" s="35" t="s">
        <v>15</v>
      </c>
      <c r="K7" s="35" t="s">
        <v>15</v>
      </c>
      <c r="L7" s="93" t="s">
        <v>15</v>
      </c>
      <c r="M7" s="35" t="s">
        <v>15</v>
      </c>
      <c r="N7" s="35" t="s">
        <v>15</v>
      </c>
      <c r="O7" s="18"/>
      <c r="P7" s="19"/>
      <c r="Q7" s="63"/>
      <c r="R7" s="35"/>
      <c r="S7" s="35"/>
    </row>
    <row r="8" spans="1:19" s="17" customFormat="1" x14ac:dyDescent="0.25">
      <c r="A8" s="16"/>
      <c r="B8" s="1" t="s">
        <v>98</v>
      </c>
      <c r="C8" s="73">
        <v>16.399999999999999</v>
      </c>
      <c r="D8" s="35">
        <v>2021</v>
      </c>
      <c r="E8" s="35" t="s">
        <v>72</v>
      </c>
      <c r="F8" s="40">
        <v>20.100000000000001</v>
      </c>
      <c r="G8" s="35">
        <v>2022</v>
      </c>
      <c r="H8" s="35" t="s">
        <v>72</v>
      </c>
      <c r="I8" s="73">
        <v>5.3</v>
      </c>
      <c r="J8" s="35">
        <v>2022</v>
      </c>
      <c r="K8" s="35" t="s">
        <v>72</v>
      </c>
      <c r="L8" s="73">
        <v>6.3</v>
      </c>
      <c r="M8" s="35">
        <v>2021</v>
      </c>
      <c r="N8" s="35" t="s">
        <v>72</v>
      </c>
      <c r="O8" s="18"/>
      <c r="P8" s="19"/>
      <c r="Q8" s="63"/>
      <c r="R8" s="35"/>
      <c r="S8" s="40"/>
    </row>
    <row r="9" spans="1:19" x14ac:dyDescent="0.25">
      <c r="A9" s="5"/>
      <c r="B9" s="15" t="s">
        <v>71</v>
      </c>
      <c r="C9" s="74">
        <v>25.9</v>
      </c>
      <c r="D9" s="21">
        <v>2021</v>
      </c>
      <c r="E9" s="21" t="s">
        <v>72</v>
      </c>
      <c r="F9" s="41">
        <v>30.2</v>
      </c>
      <c r="G9" s="21">
        <v>2022</v>
      </c>
      <c r="H9" s="21" t="s">
        <v>72</v>
      </c>
      <c r="I9" s="74">
        <v>7.8</v>
      </c>
      <c r="J9" s="21">
        <v>2022</v>
      </c>
      <c r="K9" s="21" t="s">
        <v>72</v>
      </c>
      <c r="L9" s="74">
        <v>7.4</v>
      </c>
      <c r="M9" s="21">
        <v>2021</v>
      </c>
      <c r="N9" s="21" t="s">
        <v>72</v>
      </c>
      <c r="O9" s="11"/>
      <c r="P9" s="10"/>
      <c r="Q9" s="64"/>
      <c r="R9" s="21"/>
      <c r="S9" s="41"/>
    </row>
    <row r="10" spans="1:19" x14ac:dyDescent="0.25">
      <c r="A10" s="5"/>
      <c r="B10" s="15" t="s">
        <v>74</v>
      </c>
      <c r="C10" s="74">
        <v>25.1</v>
      </c>
      <c r="D10" s="21">
        <v>2021</v>
      </c>
      <c r="E10" s="21" t="s">
        <v>72</v>
      </c>
      <c r="F10" s="41">
        <v>30.3</v>
      </c>
      <c r="G10" s="21">
        <v>2022</v>
      </c>
      <c r="H10" s="21" t="s">
        <v>72</v>
      </c>
      <c r="I10" s="74">
        <v>9.8000000000000007</v>
      </c>
      <c r="J10" s="21">
        <v>2022</v>
      </c>
      <c r="K10" s="21" t="s">
        <v>72</v>
      </c>
      <c r="L10" s="74">
        <v>8.9</v>
      </c>
      <c r="M10" s="21">
        <v>2021</v>
      </c>
      <c r="N10" s="21" t="s">
        <v>72</v>
      </c>
      <c r="O10" s="11"/>
      <c r="P10" s="10"/>
      <c r="Q10" s="64"/>
      <c r="R10" s="21"/>
      <c r="S10" s="41"/>
    </row>
    <row r="11" spans="1:19" s="17" customFormat="1" x14ac:dyDescent="0.25">
      <c r="A11" s="16"/>
      <c r="B11" s="1" t="s">
        <v>99</v>
      </c>
      <c r="C11" s="73">
        <v>20.399999999999999</v>
      </c>
      <c r="D11" s="35">
        <v>2021</v>
      </c>
      <c r="E11" s="35" t="s">
        <v>72</v>
      </c>
      <c r="F11" s="40">
        <v>26</v>
      </c>
      <c r="G11" s="35">
        <v>2022</v>
      </c>
      <c r="H11" s="35" t="s">
        <v>72</v>
      </c>
      <c r="I11" s="73">
        <v>7.7</v>
      </c>
      <c r="J11" s="35">
        <v>2022</v>
      </c>
      <c r="K11" s="35" t="s">
        <v>72</v>
      </c>
      <c r="L11" s="73">
        <v>8.4</v>
      </c>
      <c r="M11" s="35">
        <v>2021</v>
      </c>
      <c r="N11" s="35" t="s">
        <v>72</v>
      </c>
      <c r="O11" s="18"/>
      <c r="P11" s="19"/>
      <c r="Q11" s="63"/>
      <c r="R11" s="35"/>
      <c r="S11" s="40"/>
    </row>
    <row r="12" spans="1:19" x14ac:dyDescent="0.25">
      <c r="A12" s="5"/>
      <c r="B12" s="15" t="s">
        <v>75</v>
      </c>
      <c r="C12" s="74">
        <v>29.4</v>
      </c>
      <c r="D12" s="21">
        <v>2021</v>
      </c>
      <c r="E12" s="21" t="s">
        <v>72</v>
      </c>
      <c r="F12" s="41">
        <v>36.200000000000003</v>
      </c>
      <c r="G12" s="21">
        <v>2022</v>
      </c>
      <c r="H12" s="21" t="s">
        <v>72</v>
      </c>
      <c r="I12" s="74">
        <v>11.9</v>
      </c>
      <c r="J12" s="21">
        <v>2022</v>
      </c>
      <c r="K12" s="21" t="s">
        <v>72</v>
      </c>
      <c r="L12" s="74">
        <v>14.3</v>
      </c>
      <c r="M12" s="21">
        <v>2021</v>
      </c>
      <c r="N12" s="21" t="s">
        <v>72</v>
      </c>
      <c r="O12" s="11"/>
      <c r="P12" s="10"/>
      <c r="Q12" s="64"/>
      <c r="R12" s="21"/>
      <c r="S12" s="41"/>
    </row>
    <row r="13" spans="1:19" s="17" customFormat="1" x14ac:dyDescent="0.25">
      <c r="A13" s="16"/>
      <c r="B13" s="1" t="s">
        <v>100</v>
      </c>
      <c r="C13" s="73">
        <v>15.6</v>
      </c>
      <c r="D13" s="35">
        <v>2021</v>
      </c>
      <c r="E13" s="35" t="s">
        <v>72</v>
      </c>
      <c r="F13" s="40">
        <v>21</v>
      </c>
      <c r="G13" s="35">
        <v>2022</v>
      </c>
      <c r="H13" s="35" t="s">
        <v>72</v>
      </c>
      <c r="I13" s="73">
        <v>7.7</v>
      </c>
      <c r="J13" s="35">
        <v>2022</v>
      </c>
      <c r="K13" s="35" t="s">
        <v>72</v>
      </c>
      <c r="L13" s="73">
        <v>9.1999999999999993</v>
      </c>
      <c r="M13" s="35">
        <v>2021</v>
      </c>
      <c r="N13" s="35" t="s">
        <v>72</v>
      </c>
      <c r="O13" s="18"/>
      <c r="P13" s="19"/>
      <c r="Q13" s="63"/>
      <c r="R13" s="63"/>
      <c r="S13" s="35"/>
    </row>
    <row r="14" spans="1:19" x14ac:dyDescent="0.25">
      <c r="A14" s="5"/>
      <c r="B14" s="15" t="s">
        <v>76</v>
      </c>
      <c r="C14" s="118">
        <v>31.3</v>
      </c>
      <c r="D14" s="114">
        <v>2021</v>
      </c>
      <c r="E14" s="21" t="s">
        <v>72</v>
      </c>
      <c r="F14" s="115">
        <v>40.299999999999997</v>
      </c>
      <c r="G14" s="21">
        <v>2022</v>
      </c>
      <c r="H14" s="21" t="s">
        <v>72</v>
      </c>
      <c r="I14" s="41">
        <v>13.1</v>
      </c>
      <c r="J14" s="21">
        <v>2022</v>
      </c>
      <c r="K14" s="21" t="s">
        <v>72</v>
      </c>
      <c r="L14" s="41">
        <v>22.6</v>
      </c>
      <c r="M14" s="21">
        <v>2021</v>
      </c>
      <c r="N14" s="21" t="s">
        <v>72</v>
      </c>
      <c r="O14" s="11"/>
      <c r="P14" s="10"/>
      <c r="Q14" s="66"/>
      <c r="R14" s="64"/>
      <c r="S14" s="21"/>
    </row>
    <row r="15" spans="1:19" x14ac:dyDescent="0.25">
      <c r="A15" s="5"/>
      <c r="B15" s="15" t="s">
        <v>77</v>
      </c>
      <c r="C15" s="118">
        <v>42</v>
      </c>
      <c r="D15" s="114">
        <v>2021</v>
      </c>
      <c r="E15" s="21" t="s">
        <v>72</v>
      </c>
      <c r="F15" s="41">
        <v>49.5</v>
      </c>
      <c r="G15" s="21">
        <v>2022</v>
      </c>
      <c r="H15" s="21" t="s">
        <v>72</v>
      </c>
      <c r="I15" s="41">
        <v>18.899999999999999</v>
      </c>
      <c r="J15" s="21">
        <v>2022</v>
      </c>
      <c r="K15" s="21" t="s">
        <v>72</v>
      </c>
      <c r="L15" s="41">
        <v>28.1</v>
      </c>
      <c r="M15" s="21">
        <v>2021</v>
      </c>
      <c r="N15" s="21" t="s">
        <v>72</v>
      </c>
      <c r="O15" s="11"/>
      <c r="P15" s="10"/>
      <c r="Q15" s="66"/>
      <c r="R15" s="64"/>
      <c r="S15" s="21"/>
    </row>
    <row r="16" spans="1:19" x14ac:dyDescent="0.25">
      <c r="A16" s="5"/>
      <c r="B16" s="15" t="s">
        <v>79</v>
      </c>
      <c r="C16" s="118">
        <v>26</v>
      </c>
      <c r="D16" s="114">
        <v>2021</v>
      </c>
      <c r="E16" s="21" t="s">
        <v>72</v>
      </c>
      <c r="F16" s="41">
        <v>35.6</v>
      </c>
      <c r="G16" s="21">
        <v>2022</v>
      </c>
      <c r="H16" s="21" t="s">
        <v>72</v>
      </c>
      <c r="I16" s="41">
        <v>13.1</v>
      </c>
      <c r="J16" s="21">
        <v>2022</v>
      </c>
      <c r="K16" s="21" t="s">
        <v>72</v>
      </c>
      <c r="L16" s="41">
        <v>18.899999999999999</v>
      </c>
      <c r="M16" s="21">
        <v>2021</v>
      </c>
      <c r="N16" s="21" t="s">
        <v>72</v>
      </c>
      <c r="O16" s="11"/>
      <c r="P16" s="10"/>
      <c r="Q16" s="66"/>
      <c r="R16" s="64"/>
      <c r="S16" s="21"/>
    </row>
    <row r="17" spans="1:19" x14ac:dyDescent="0.25">
      <c r="A17" s="5"/>
      <c r="B17" s="15" t="s">
        <v>80</v>
      </c>
      <c r="C17" s="118" t="s">
        <v>15</v>
      </c>
      <c r="D17" s="114" t="s">
        <v>15</v>
      </c>
      <c r="E17" s="114" t="s">
        <v>15</v>
      </c>
      <c r="F17" s="41"/>
      <c r="G17" s="21" t="s">
        <v>15</v>
      </c>
      <c r="H17" s="21" t="s">
        <v>15</v>
      </c>
      <c r="I17" s="41" t="s">
        <v>15</v>
      </c>
      <c r="J17" s="21" t="s">
        <v>15</v>
      </c>
      <c r="K17" s="21" t="s">
        <v>15</v>
      </c>
      <c r="L17" s="41" t="s">
        <v>15</v>
      </c>
      <c r="M17" s="21" t="s">
        <v>15</v>
      </c>
      <c r="N17" s="21" t="s">
        <v>15</v>
      </c>
      <c r="O17" s="11"/>
      <c r="P17" s="10"/>
      <c r="Q17" s="66"/>
      <c r="R17" s="64"/>
      <c r="S17" s="21"/>
    </row>
    <row r="18" spans="1:19" x14ac:dyDescent="0.25">
      <c r="A18" s="5"/>
      <c r="B18" s="15" t="s">
        <v>81</v>
      </c>
      <c r="C18" s="118">
        <v>34.5</v>
      </c>
      <c r="D18" s="114">
        <v>2021</v>
      </c>
      <c r="E18" s="21" t="s">
        <v>72</v>
      </c>
      <c r="F18" s="41">
        <v>43.2</v>
      </c>
      <c r="G18" s="21">
        <v>2022</v>
      </c>
      <c r="H18" s="21" t="s">
        <v>72</v>
      </c>
      <c r="I18" s="41">
        <v>15.3</v>
      </c>
      <c r="J18" s="21">
        <v>2022</v>
      </c>
      <c r="K18" s="21" t="s">
        <v>72</v>
      </c>
      <c r="L18" s="41">
        <v>23.1</v>
      </c>
      <c r="M18" s="21">
        <v>2021</v>
      </c>
      <c r="N18" s="21" t="s">
        <v>72</v>
      </c>
      <c r="P18" s="10"/>
      <c r="Q18" s="66"/>
      <c r="R18" s="64"/>
      <c r="S18" s="21"/>
    </row>
    <row r="19" spans="1:19" ht="5.25" customHeight="1" x14ac:dyDescent="0.25">
      <c r="I19" s="3"/>
      <c r="L19" s="3"/>
    </row>
    <row r="20" spans="1:19" s="3" customFormat="1" ht="3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9" s="3" customFormat="1" ht="6.75" customHeight="1" x14ac:dyDescent="0.25">
      <c r="I21"/>
    </row>
    <row r="22" spans="1:19" x14ac:dyDescent="0.25">
      <c r="B22" s="131" t="s">
        <v>83</v>
      </c>
      <c r="C22" s="131"/>
      <c r="D22" s="131"/>
      <c r="E22" s="131"/>
      <c r="F22" s="131"/>
      <c r="G22" s="131"/>
      <c r="H22" s="131"/>
      <c r="I22" s="131"/>
      <c r="J22" s="131"/>
      <c r="K22" s="131"/>
      <c r="L22" s="68"/>
      <c r="M22" s="68"/>
      <c r="N22" s="68"/>
    </row>
    <row r="23" spans="1:19" ht="10.5" customHeight="1" x14ac:dyDescent="0.25">
      <c r="B23" s="150" t="s">
        <v>259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</row>
    <row r="24" spans="1:19" s="12" customFormat="1" ht="12.75" customHeight="1" x14ac:dyDescent="0.2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</row>
    <row r="25" spans="1:19" s="56" customFormat="1" ht="9" x14ac:dyDescent="0.15">
      <c r="C25" s="94"/>
    </row>
  </sheetData>
  <mergeCells count="9">
    <mergeCell ref="B23:N24"/>
    <mergeCell ref="B1:N1"/>
    <mergeCell ref="I4:K4"/>
    <mergeCell ref="C4:E4"/>
    <mergeCell ref="O4:Q4"/>
    <mergeCell ref="C2:H2"/>
    <mergeCell ref="F4:H4"/>
    <mergeCell ref="B22:K22"/>
    <mergeCell ref="L4:N4"/>
  </mergeCells>
  <hyperlinks>
    <hyperlink ref="P2" location="Índice!A1" tooltip="(voltar ao índice)" display="(voltar ao índice)" xr:uid="{E59EE950-F966-4C84-8FD1-F0630FFA6362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A1:Z24"/>
  <sheetViews>
    <sheetView showGridLines="0" showZeros="0" zoomScaleNormal="10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Z2" sqref="Z2"/>
    </sheetView>
  </sheetViews>
  <sheetFormatPr defaultRowHeight="15" x14ac:dyDescent="0.25"/>
  <cols>
    <col min="1" max="1" width="6.7109375" customWidth="1"/>
    <col min="2" max="2" width="16.85546875" customWidth="1"/>
    <col min="3" max="24" width="9.140625" customWidth="1"/>
    <col min="25" max="25" width="6.7109375" customWidth="1"/>
    <col min="26" max="26" width="14" bestFit="1" customWidth="1"/>
  </cols>
  <sheetData>
    <row r="1" spans="1:26" x14ac:dyDescent="0.25">
      <c r="B1" s="126" t="s">
        <v>118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</row>
    <row r="2" spans="1:26" x14ac:dyDescent="0.25"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31"/>
      <c r="Z2" s="50" t="s">
        <v>274</v>
      </c>
    </row>
    <row r="3" spans="1:26" ht="15" customHeight="1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0.25" customHeight="1" x14ac:dyDescent="0.25">
      <c r="B4" s="2"/>
      <c r="C4" s="133" t="s">
        <v>119</v>
      </c>
      <c r="D4" s="134"/>
      <c r="E4" s="135"/>
      <c r="F4" s="133" t="s">
        <v>120</v>
      </c>
      <c r="G4" s="134"/>
      <c r="H4" s="135"/>
      <c r="I4" s="133" t="s">
        <v>239</v>
      </c>
      <c r="J4" s="134"/>
      <c r="K4" s="135"/>
      <c r="L4" s="133" t="s">
        <v>240</v>
      </c>
      <c r="M4" s="134"/>
      <c r="N4" s="135"/>
      <c r="O4" s="133" t="s">
        <v>121</v>
      </c>
      <c r="P4" s="134"/>
      <c r="Q4" s="135"/>
      <c r="R4" s="136" t="s">
        <v>122</v>
      </c>
      <c r="S4" s="137"/>
      <c r="T4" s="137"/>
      <c r="U4" s="137"/>
      <c r="V4" s="137"/>
      <c r="W4" s="137"/>
      <c r="X4" s="137"/>
    </row>
    <row r="5" spans="1:26" ht="19.5" customHeight="1" x14ac:dyDescent="0.25">
      <c r="B5" s="7"/>
      <c r="C5" s="136"/>
      <c r="D5" s="137"/>
      <c r="E5" s="138"/>
      <c r="F5" s="136"/>
      <c r="G5" s="137"/>
      <c r="H5" s="138"/>
      <c r="I5" s="136"/>
      <c r="J5" s="137"/>
      <c r="K5" s="138"/>
      <c r="L5" s="136"/>
      <c r="M5" s="137"/>
      <c r="N5" s="138"/>
      <c r="O5" s="136"/>
      <c r="P5" s="137"/>
      <c r="Q5" s="138"/>
      <c r="R5" s="151" t="s">
        <v>123</v>
      </c>
      <c r="S5" s="152"/>
      <c r="T5" s="151" t="s">
        <v>124</v>
      </c>
      <c r="U5" s="152"/>
      <c r="V5" s="151" t="s">
        <v>125</v>
      </c>
      <c r="W5" s="152"/>
      <c r="X5" s="151" t="s">
        <v>67</v>
      </c>
    </row>
    <row r="6" spans="1:26" ht="24.75" customHeight="1" x14ac:dyDescent="0.25">
      <c r="B6" s="7"/>
      <c r="C6" s="51" t="s">
        <v>126</v>
      </c>
      <c r="D6" s="51" t="s">
        <v>66</v>
      </c>
      <c r="E6" s="51" t="s">
        <v>67</v>
      </c>
      <c r="F6" s="51" t="s">
        <v>95</v>
      </c>
      <c r="G6" s="51" t="s">
        <v>66</v>
      </c>
      <c r="H6" s="51" t="s">
        <v>67</v>
      </c>
      <c r="I6" s="51" t="s">
        <v>95</v>
      </c>
      <c r="J6" s="51" t="s">
        <v>66</v>
      </c>
      <c r="K6" s="51" t="s">
        <v>67</v>
      </c>
      <c r="L6" s="51" t="s">
        <v>95</v>
      </c>
      <c r="M6" s="51" t="s">
        <v>66</v>
      </c>
      <c r="N6" s="51" t="s">
        <v>67</v>
      </c>
      <c r="O6" s="51" t="s">
        <v>95</v>
      </c>
      <c r="P6" s="51" t="s">
        <v>66</v>
      </c>
      <c r="Q6" s="51" t="s">
        <v>67</v>
      </c>
      <c r="R6" s="51" t="s">
        <v>95</v>
      </c>
      <c r="S6" s="51" t="s">
        <v>66</v>
      </c>
      <c r="T6" s="51" t="s">
        <v>95</v>
      </c>
      <c r="U6" s="51" t="s">
        <v>66</v>
      </c>
      <c r="V6" s="51" t="s">
        <v>95</v>
      </c>
      <c r="W6" s="51" t="s">
        <v>66</v>
      </c>
      <c r="X6" s="133"/>
    </row>
    <row r="7" spans="1:26" ht="5.25" customHeight="1" x14ac:dyDescent="0.25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55"/>
    </row>
    <row r="8" spans="1:26" x14ac:dyDescent="0.25">
      <c r="A8" s="5"/>
      <c r="B8" s="1" t="s">
        <v>97</v>
      </c>
      <c r="C8" s="33">
        <v>35400</v>
      </c>
      <c r="D8" s="34">
        <v>2022</v>
      </c>
      <c r="E8" s="34" t="s">
        <v>72</v>
      </c>
      <c r="F8" s="75">
        <v>100</v>
      </c>
      <c r="G8" s="34">
        <v>2022</v>
      </c>
      <c r="H8" s="34" t="s">
        <v>72</v>
      </c>
      <c r="I8" s="70">
        <v>8.6</v>
      </c>
      <c r="J8" s="34">
        <v>2022</v>
      </c>
      <c r="K8" s="34" t="s">
        <v>72</v>
      </c>
      <c r="L8" s="70">
        <v>3.4</v>
      </c>
      <c r="M8" s="34">
        <v>2022</v>
      </c>
      <c r="N8" s="34" t="s">
        <v>72</v>
      </c>
      <c r="O8" s="70">
        <v>3.5</v>
      </c>
      <c r="P8" s="34">
        <v>2022</v>
      </c>
      <c r="Q8" s="34" t="s">
        <v>72</v>
      </c>
      <c r="R8" s="70">
        <v>1.8</v>
      </c>
      <c r="S8" s="35">
        <v>2021</v>
      </c>
      <c r="T8" s="70">
        <v>25.6</v>
      </c>
      <c r="U8" s="35">
        <v>2021</v>
      </c>
      <c r="V8" s="70">
        <v>72.599999999999994</v>
      </c>
      <c r="W8" s="35">
        <v>2021</v>
      </c>
      <c r="X8" s="77" t="s">
        <v>72</v>
      </c>
    </row>
    <row r="9" spans="1:26" x14ac:dyDescent="0.25">
      <c r="A9" s="5"/>
      <c r="B9" s="1" t="s">
        <v>98</v>
      </c>
      <c r="C9" s="33">
        <v>27900</v>
      </c>
      <c r="D9" s="34">
        <v>2022</v>
      </c>
      <c r="E9" s="34" t="s">
        <v>72</v>
      </c>
      <c r="F9" s="75">
        <v>79</v>
      </c>
      <c r="G9" s="34">
        <v>2022</v>
      </c>
      <c r="H9" s="34" t="s">
        <v>72</v>
      </c>
      <c r="I9" s="70">
        <v>12.2</v>
      </c>
      <c r="J9" s="34">
        <v>2022</v>
      </c>
      <c r="K9" s="34" t="s">
        <v>72</v>
      </c>
      <c r="L9" s="70">
        <v>6.8</v>
      </c>
      <c r="M9" s="34">
        <v>2022</v>
      </c>
      <c r="N9" s="34" t="s">
        <v>72</v>
      </c>
      <c r="O9" s="70">
        <v>6.5</v>
      </c>
      <c r="P9" s="34">
        <v>2022</v>
      </c>
      <c r="Q9" s="34" t="s">
        <v>72</v>
      </c>
      <c r="R9" s="70">
        <v>2.5</v>
      </c>
      <c r="S9" s="35">
        <v>2021</v>
      </c>
      <c r="T9" s="70">
        <v>22.7</v>
      </c>
      <c r="U9" s="76">
        <v>2021</v>
      </c>
      <c r="V9" s="70">
        <v>74.8</v>
      </c>
      <c r="W9" s="76">
        <v>2021</v>
      </c>
      <c r="X9" s="77" t="s">
        <v>72</v>
      </c>
    </row>
    <row r="10" spans="1:26" x14ac:dyDescent="0.25">
      <c r="A10" s="5"/>
      <c r="B10" s="15" t="s">
        <v>71</v>
      </c>
      <c r="C10" s="22">
        <v>28100</v>
      </c>
      <c r="D10" s="23">
        <v>2022</v>
      </c>
      <c r="E10" s="23" t="s">
        <v>72</v>
      </c>
      <c r="F10" s="78">
        <v>79</v>
      </c>
      <c r="G10" s="23">
        <v>2022</v>
      </c>
      <c r="H10" s="21" t="s">
        <v>72</v>
      </c>
      <c r="I10" s="71">
        <v>19.8</v>
      </c>
      <c r="J10" s="23">
        <v>2022</v>
      </c>
      <c r="K10" s="21" t="s">
        <v>72</v>
      </c>
      <c r="L10" s="71">
        <v>14.2</v>
      </c>
      <c r="M10" s="23">
        <v>2022</v>
      </c>
      <c r="N10" s="21" t="s">
        <v>72</v>
      </c>
      <c r="O10" s="71">
        <v>13.9</v>
      </c>
      <c r="P10" s="23">
        <v>2022</v>
      </c>
      <c r="Q10" s="21" t="s">
        <v>72</v>
      </c>
      <c r="R10" s="71">
        <v>1.8</v>
      </c>
      <c r="S10" s="21">
        <v>2021</v>
      </c>
      <c r="T10" s="71">
        <v>13.2</v>
      </c>
      <c r="U10" s="79">
        <v>2021</v>
      </c>
      <c r="V10" s="71">
        <v>85</v>
      </c>
      <c r="W10" s="79">
        <v>2021</v>
      </c>
      <c r="X10" s="80" t="s">
        <v>72</v>
      </c>
    </row>
    <row r="11" spans="1:26" x14ac:dyDescent="0.25">
      <c r="A11" s="5"/>
      <c r="B11" s="15" t="s">
        <v>74</v>
      </c>
      <c r="C11" s="22">
        <v>25000</v>
      </c>
      <c r="D11" s="23">
        <v>2022</v>
      </c>
      <c r="E11" s="23" t="s">
        <v>72</v>
      </c>
      <c r="F11" s="78">
        <v>71</v>
      </c>
      <c r="G11" s="23">
        <v>2022</v>
      </c>
      <c r="H11" s="21" t="s">
        <v>72</v>
      </c>
      <c r="I11" s="71">
        <v>12</v>
      </c>
      <c r="J11" s="23">
        <v>2022</v>
      </c>
      <c r="K11" s="21" t="s">
        <v>72</v>
      </c>
      <c r="L11" s="71">
        <v>6.8</v>
      </c>
      <c r="M11" s="23">
        <v>2022</v>
      </c>
      <c r="N11" s="21" t="s">
        <v>72</v>
      </c>
      <c r="O11" s="71">
        <v>6.4</v>
      </c>
      <c r="P11" s="23">
        <v>2022</v>
      </c>
      <c r="Q11" s="21" t="s">
        <v>72</v>
      </c>
      <c r="R11" s="71">
        <v>9.3000000000000007</v>
      </c>
      <c r="S11" s="21">
        <v>2021</v>
      </c>
      <c r="T11" s="71">
        <v>12</v>
      </c>
      <c r="U11" s="79">
        <v>2021</v>
      </c>
      <c r="V11" s="71">
        <v>78.7</v>
      </c>
      <c r="W11" s="79">
        <v>2021</v>
      </c>
      <c r="X11" s="80" t="s">
        <v>72</v>
      </c>
    </row>
    <row r="12" spans="1:26" x14ac:dyDescent="0.25">
      <c r="A12" s="5"/>
      <c r="B12" s="1" t="s">
        <v>99</v>
      </c>
      <c r="C12" s="33">
        <v>30300</v>
      </c>
      <c r="D12" s="34">
        <v>2022</v>
      </c>
      <c r="E12" s="34" t="s">
        <v>72</v>
      </c>
      <c r="F12" s="75">
        <v>86</v>
      </c>
      <c r="G12" s="34">
        <v>2022</v>
      </c>
      <c r="H12" s="34" t="s">
        <v>72</v>
      </c>
      <c r="I12" s="70">
        <v>10.199999999999999</v>
      </c>
      <c r="J12" s="34">
        <v>2022</v>
      </c>
      <c r="K12" s="34" t="s">
        <v>72</v>
      </c>
      <c r="L12" s="70">
        <v>5.8</v>
      </c>
      <c r="M12" s="34">
        <v>2022</v>
      </c>
      <c r="N12" s="34" t="s">
        <v>72</v>
      </c>
      <c r="O12" s="70">
        <v>6</v>
      </c>
      <c r="P12" s="34">
        <v>2022</v>
      </c>
      <c r="Q12" s="34" t="s">
        <v>72</v>
      </c>
      <c r="R12" s="70">
        <v>3</v>
      </c>
      <c r="S12" s="35">
        <v>2021</v>
      </c>
      <c r="T12" s="70">
        <v>22.5</v>
      </c>
      <c r="U12" s="35">
        <v>2022</v>
      </c>
      <c r="V12" s="70">
        <v>74.5</v>
      </c>
      <c r="W12" s="35">
        <v>2021</v>
      </c>
      <c r="X12" s="77" t="s">
        <v>72</v>
      </c>
    </row>
    <row r="13" spans="1:26" x14ac:dyDescent="0.25">
      <c r="A13" s="5"/>
      <c r="B13" s="15" t="s">
        <v>75</v>
      </c>
      <c r="C13" s="22">
        <v>24000</v>
      </c>
      <c r="D13" s="23">
        <v>2022</v>
      </c>
      <c r="E13" s="23" t="s">
        <v>72</v>
      </c>
      <c r="F13" s="78">
        <v>68</v>
      </c>
      <c r="G13" s="23">
        <v>2022</v>
      </c>
      <c r="H13" s="21" t="s">
        <v>72</v>
      </c>
      <c r="I13" s="71">
        <v>14.4</v>
      </c>
      <c r="J13" s="23">
        <v>2022</v>
      </c>
      <c r="K13" s="21" t="s">
        <v>72</v>
      </c>
      <c r="L13" s="71">
        <v>9.6999999999999993</v>
      </c>
      <c r="M13" s="23">
        <v>2022</v>
      </c>
      <c r="N13" s="21" t="s">
        <v>72</v>
      </c>
      <c r="O13" s="71">
        <v>9.9</v>
      </c>
      <c r="P13" s="23">
        <v>2022</v>
      </c>
      <c r="Q13" s="21" t="s">
        <v>72</v>
      </c>
      <c r="R13" s="71">
        <v>1.9</v>
      </c>
      <c r="S13" s="35">
        <v>2021</v>
      </c>
      <c r="T13" s="71">
        <v>13.2</v>
      </c>
      <c r="U13" s="35">
        <v>2022</v>
      </c>
      <c r="V13" s="71">
        <v>84.9</v>
      </c>
      <c r="W13" s="35">
        <v>2021</v>
      </c>
      <c r="X13" s="80" t="s">
        <v>72</v>
      </c>
    </row>
    <row r="14" spans="1:26" x14ac:dyDescent="0.25">
      <c r="A14" s="5"/>
      <c r="B14" s="1" t="s">
        <v>100</v>
      </c>
      <c r="C14" s="33">
        <v>35500</v>
      </c>
      <c r="D14" s="34">
        <v>2022</v>
      </c>
      <c r="E14" s="34" t="s">
        <v>72</v>
      </c>
      <c r="F14" s="75">
        <v>100</v>
      </c>
      <c r="G14" s="34">
        <v>2022</v>
      </c>
      <c r="H14" s="34" t="s">
        <v>72</v>
      </c>
      <c r="I14" s="70">
        <v>5.5</v>
      </c>
      <c r="J14" s="34">
        <v>2022</v>
      </c>
      <c r="K14" s="34" t="s">
        <v>72</v>
      </c>
      <c r="L14" s="70">
        <v>2.5</v>
      </c>
      <c r="M14" s="34">
        <v>2022</v>
      </c>
      <c r="N14" s="34" t="s">
        <v>72</v>
      </c>
      <c r="O14" s="70">
        <v>4</v>
      </c>
      <c r="P14" s="34">
        <v>2022</v>
      </c>
      <c r="Q14" s="34" t="s">
        <v>72</v>
      </c>
      <c r="R14" s="70">
        <v>1.8503820716522517</v>
      </c>
      <c r="S14" s="35">
        <v>2021</v>
      </c>
      <c r="T14" s="70">
        <v>28.807664996142567</v>
      </c>
      <c r="U14" s="35">
        <v>2021</v>
      </c>
      <c r="V14" s="70">
        <v>69.341952932205189</v>
      </c>
      <c r="W14" s="35">
        <v>2021</v>
      </c>
      <c r="X14" s="77" t="s">
        <v>72</v>
      </c>
    </row>
    <row r="15" spans="1:26" x14ac:dyDescent="0.25">
      <c r="A15" s="5"/>
      <c r="B15" s="15" t="s">
        <v>76</v>
      </c>
      <c r="C15" s="22">
        <v>23300</v>
      </c>
      <c r="D15" s="23">
        <v>2022</v>
      </c>
      <c r="E15" s="23" t="s">
        <v>72</v>
      </c>
      <c r="F15" s="78">
        <v>66</v>
      </c>
      <c r="G15" s="23">
        <v>2022</v>
      </c>
      <c r="H15" s="21" t="s">
        <v>72</v>
      </c>
      <c r="I15" s="71">
        <v>7.8</v>
      </c>
      <c r="J15" s="23">
        <v>2022</v>
      </c>
      <c r="K15" s="21" t="s">
        <v>72</v>
      </c>
      <c r="L15" s="71">
        <v>5.9</v>
      </c>
      <c r="M15" s="23">
        <v>2022</v>
      </c>
      <c r="N15" s="21" t="s">
        <v>72</v>
      </c>
      <c r="O15" s="71">
        <v>4.5999999999999996</v>
      </c>
      <c r="P15" s="23">
        <v>2022</v>
      </c>
      <c r="Q15" s="21" t="s">
        <v>72</v>
      </c>
      <c r="R15" s="71">
        <v>1.7294117111954079</v>
      </c>
      <c r="S15" s="35">
        <v>2021</v>
      </c>
      <c r="T15" s="71">
        <v>16.153039689253976</v>
      </c>
      <c r="U15" s="35">
        <v>2021</v>
      </c>
      <c r="V15" s="71">
        <v>82.117548599550616</v>
      </c>
      <c r="W15" s="35">
        <v>2021</v>
      </c>
      <c r="X15" s="80" t="s">
        <v>72</v>
      </c>
      <c r="Z15" s="13"/>
    </row>
    <row r="16" spans="1:26" x14ac:dyDescent="0.25">
      <c r="A16" s="5"/>
      <c r="B16" s="15" t="s">
        <v>77</v>
      </c>
      <c r="C16" s="22">
        <v>14300</v>
      </c>
      <c r="D16" s="23">
        <v>2022</v>
      </c>
      <c r="E16" s="23" t="s">
        <v>72</v>
      </c>
      <c r="F16" s="78">
        <v>40</v>
      </c>
      <c r="G16" s="23">
        <v>2022</v>
      </c>
      <c r="H16" s="21" t="s">
        <v>72</v>
      </c>
      <c r="I16" s="71">
        <v>2.5</v>
      </c>
      <c r="J16" s="23">
        <v>2022</v>
      </c>
      <c r="K16" s="21" t="s">
        <v>72</v>
      </c>
      <c r="L16" s="71">
        <v>1.1000000000000001</v>
      </c>
      <c r="M16" s="23">
        <v>2022</v>
      </c>
      <c r="N16" s="21" t="s">
        <v>72</v>
      </c>
      <c r="O16" s="71">
        <v>1.4</v>
      </c>
      <c r="P16" s="23">
        <v>2022</v>
      </c>
      <c r="Q16" s="21" t="s">
        <v>72</v>
      </c>
      <c r="R16" s="71">
        <v>4.5930323769929204</v>
      </c>
      <c r="S16" s="35">
        <v>2021</v>
      </c>
      <c r="T16" s="71">
        <v>18.281185652932756</v>
      </c>
      <c r="U16" s="35">
        <v>2021</v>
      </c>
      <c r="V16" s="71">
        <v>77.125781970074314</v>
      </c>
      <c r="W16" s="35">
        <v>2021</v>
      </c>
      <c r="X16" s="80" t="s">
        <v>72</v>
      </c>
    </row>
    <row r="17" spans="1:24" x14ac:dyDescent="0.25">
      <c r="A17" s="5"/>
      <c r="B17" s="15" t="s">
        <v>79</v>
      </c>
      <c r="C17" s="22">
        <v>24900</v>
      </c>
      <c r="D17" s="23">
        <v>2022</v>
      </c>
      <c r="E17" s="23" t="s">
        <v>72</v>
      </c>
      <c r="F17" s="78">
        <v>70</v>
      </c>
      <c r="G17" s="23">
        <v>2022</v>
      </c>
      <c r="H17" s="21" t="s">
        <v>72</v>
      </c>
      <c r="I17" s="71">
        <v>7.4</v>
      </c>
      <c r="J17" s="23">
        <v>2022</v>
      </c>
      <c r="K17" s="21" t="s">
        <v>72</v>
      </c>
      <c r="L17" s="71">
        <v>5.6</v>
      </c>
      <c r="M17" s="23">
        <v>2022</v>
      </c>
      <c r="N17" s="21" t="s">
        <v>72</v>
      </c>
      <c r="O17" s="71">
        <v>7.1</v>
      </c>
      <c r="P17" s="23">
        <v>2022</v>
      </c>
      <c r="Q17" s="21" t="s">
        <v>72</v>
      </c>
      <c r="R17" s="71">
        <v>2.1898380051197979</v>
      </c>
      <c r="S17" s="35">
        <v>2021</v>
      </c>
      <c r="T17" s="71">
        <v>13.661144881891598</v>
      </c>
      <c r="U17" s="35">
        <v>2021</v>
      </c>
      <c r="V17" s="71">
        <v>84.149017112988602</v>
      </c>
      <c r="W17" s="35">
        <v>2021</v>
      </c>
      <c r="X17" s="80" t="s">
        <v>72</v>
      </c>
    </row>
    <row r="18" spans="1:24" x14ac:dyDescent="0.25">
      <c r="A18" s="5"/>
      <c r="B18" s="15" t="s">
        <v>80</v>
      </c>
      <c r="C18" s="22">
        <v>10600</v>
      </c>
      <c r="D18" s="23">
        <v>2022</v>
      </c>
      <c r="E18" s="23" t="s">
        <v>72</v>
      </c>
      <c r="F18" s="78">
        <v>30</v>
      </c>
      <c r="G18" s="23">
        <v>2022</v>
      </c>
      <c r="H18" s="21" t="s">
        <v>72</v>
      </c>
      <c r="I18" s="71">
        <v>7.9</v>
      </c>
      <c r="J18" s="23">
        <v>2022</v>
      </c>
      <c r="K18" s="21" t="s">
        <v>72</v>
      </c>
      <c r="L18" s="71">
        <v>4.8</v>
      </c>
      <c r="M18" s="23">
        <v>2022</v>
      </c>
      <c r="N18" s="21" t="s">
        <v>72</v>
      </c>
      <c r="O18" s="71">
        <v>3.1</v>
      </c>
      <c r="P18" s="23">
        <v>2022</v>
      </c>
      <c r="Q18" s="21" t="s">
        <v>72</v>
      </c>
      <c r="R18" s="71">
        <v>3.6833672571239955</v>
      </c>
      <c r="S18" s="35">
        <v>2021</v>
      </c>
      <c r="T18" s="71">
        <v>13.157731873693477</v>
      </c>
      <c r="U18" s="35">
        <v>2021</v>
      </c>
      <c r="V18" s="71">
        <v>83.158900869182531</v>
      </c>
      <c r="W18" s="35">
        <v>2021</v>
      </c>
      <c r="X18" s="80" t="s">
        <v>72</v>
      </c>
    </row>
    <row r="19" spans="1:24" x14ac:dyDescent="0.25">
      <c r="A19" s="5"/>
      <c r="B19" s="15" t="s">
        <v>81</v>
      </c>
      <c r="C19" s="22">
        <v>22600</v>
      </c>
      <c r="D19" s="23">
        <v>2022</v>
      </c>
      <c r="E19" s="23" t="s">
        <v>72</v>
      </c>
      <c r="F19" s="78">
        <v>64</v>
      </c>
      <c r="G19" s="23">
        <v>2022</v>
      </c>
      <c r="H19" s="21" t="s">
        <v>72</v>
      </c>
      <c r="I19" s="71">
        <v>6.2</v>
      </c>
      <c r="J19" s="23">
        <v>2022</v>
      </c>
      <c r="K19" s="21" t="s">
        <v>72</v>
      </c>
      <c r="L19" s="71">
        <v>2.7</v>
      </c>
      <c r="M19" s="23">
        <v>2022</v>
      </c>
      <c r="N19" s="21" t="s">
        <v>72</v>
      </c>
      <c r="O19" s="71">
        <v>1.4</v>
      </c>
      <c r="P19" s="23">
        <v>2022</v>
      </c>
      <c r="Q19" s="21" t="s">
        <v>72</v>
      </c>
      <c r="R19" s="71">
        <v>1.764781481601448</v>
      </c>
      <c r="S19" s="35">
        <v>2021</v>
      </c>
      <c r="T19" s="71">
        <v>16.633561776233229</v>
      </c>
      <c r="U19" s="35">
        <v>2021</v>
      </c>
      <c r="V19" s="71">
        <v>81.601656742165318</v>
      </c>
      <c r="W19" s="35">
        <v>2021</v>
      </c>
      <c r="X19" s="80" t="s">
        <v>72</v>
      </c>
    </row>
    <row r="20" spans="1:24" ht="5.25" customHeight="1" x14ac:dyDescent="0.25">
      <c r="A20" s="5"/>
      <c r="B20" s="15"/>
      <c r="C20" s="22"/>
      <c r="D20" s="23"/>
      <c r="E20" s="23"/>
      <c r="F20" s="36"/>
      <c r="G20" s="23"/>
      <c r="H20" s="21"/>
      <c r="I20" s="37"/>
      <c r="J20" s="23"/>
      <c r="K20" s="21"/>
      <c r="L20" s="37"/>
      <c r="M20" s="23"/>
      <c r="N20" s="21"/>
      <c r="O20" s="37"/>
      <c r="P20" s="23"/>
      <c r="Q20" s="21"/>
      <c r="R20" s="38"/>
      <c r="S20" s="21"/>
      <c r="T20" s="38"/>
      <c r="U20" s="39"/>
      <c r="V20" s="38"/>
      <c r="W20" s="39"/>
      <c r="X20" s="38"/>
    </row>
    <row r="21" spans="1:24" s="3" customFormat="1" ht="3" customHeight="1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 t="e">
        <f>SUMIFS(#REF!,#REF!,'Q7- Contas Económicas'!#REF!,#REF!,'Q7- Contas Económicas'!$O6)</f>
        <v>#REF!</v>
      </c>
      <c r="S21" s="4" t="e">
        <f t="array" ref="S21">INDEX(#REF!,MATCH($R$3&amp;#REF!,#REF!&amp;#REF!,0))</f>
        <v>#REF!</v>
      </c>
      <c r="T21" s="4" t="e">
        <f t="array" ref="T21">INDEX(#REF!,MATCH($R$3&amp;#REF!,#REF!&amp;#REF!,0))</f>
        <v>#REF!</v>
      </c>
      <c r="U21" s="4"/>
      <c r="V21" s="4"/>
      <c r="W21" s="4"/>
      <c r="X21" s="4"/>
    </row>
    <row r="22" spans="1:24" s="3" customFormat="1" ht="6.75" customHeight="1" x14ac:dyDescent="0.2"/>
    <row r="23" spans="1:24" x14ac:dyDescent="0.25">
      <c r="B23" s="131" t="s">
        <v>83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</row>
    <row r="24" spans="1:24" x14ac:dyDescent="0.25">
      <c r="H24" s="34"/>
      <c r="I24" s="34"/>
      <c r="J24" s="34"/>
      <c r="K24" s="34"/>
      <c r="L24" s="34"/>
      <c r="M24" s="34"/>
      <c r="N24" s="34"/>
      <c r="O24" s="60"/>
      <c r="P24" s="34"/>
      <c r="Q24" s="34"/>
      <c r="R24" s="67"/>
    </row>
  </sheetData>
  <mergeCells count="13">
    <mergeCell ref="I4:K5"/>
    <mergeCell ref="B1:X1"/>
    <mergeCell ref="B23:X23"/>
    <mergeCell ref="C2:X2"/>
    <mergeCell ref="C4:E5"/>
    <mergeCell ref="F4:H5"/>
    <mergeCell ref="O4:Q5"/>
    <mergeCell ref="X5:X6"/>
    <mergeCell ref="R5:S5"/>
    <mergeCell ref="T5:U5"/>
    <mergeCell ref="V5:W5"/>
    <mergeCell ref="R4:X4"/>
    <mergeCell ref="L4:N5"/>
  </mergeCells>
  <hyperlinks>
    <hyperlink ref="Z2" location="Índice!A1" tooltip="(voltar ao índice)" display="(voltar ao índice)" xr:uid="{3A6E345B-02C0-4316-A4BD-E5B76B6419AB}"/>
  </hyperlinks>
  <printOptions horizontalCentered="1"/>
  <pageMargins left="0.27559055118110237" right="0.27559055118110237" top="0.6692913385826772" bottom="0.47244094488188981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18</vt:i4>
      </vt:variant>
    </vt:vector>
  </HeadingPairs>
  <TitlesOfParts>
    <vt:vector size="36" baseType="lpstr">
      <vt:lpstr>Índice</vt:lpstr>
      <vt:lpstr>S.C_Sig</vt:lpstr>
      <vt:lpstr>Q1 - Território</vt:lpstr>
      <vt:lpstr>Q2 - População</vt:lpstr>
      <vt:lpstr>Q3 - Educação</vt:lpstr>
      <vt:lpstr>Q4 - Saúde</vt:lpstr>
      <vt:lpstr>Q5 - Mercado de Trabalho</vt:lpstr>
      <vt:lpstr>Q6 - Rendimento</vt:lpstr>
      <vt:lpstr>Q7- Contas Económicas</vt:lpstr>
      <vt:lpstr>Q8 - Preços</vt:lpstr>
      <vt:lpstr>Q9 - Agricultura</vt:lpstr>
      <vt:lpstr>Q10 - Transportes</vt:lpstr>
      <vt:lpstr>Q11 - Turismo</vt:lpstr>
      <vt:lpstr>Q12 - Ciência e Tecnologia</vt:lpstr>
      <vt:lpstr>Q13 - Sociedade de Informação</vt:lpstr>
      <vt:lpstr>Q14 - Criminalidade</vt:lpstr>
      <vt:lpstr>Q15 - ICR</vt:lpstr>
      <vt:lpstr>Q16 - SPI</vt:lpstr>
      <vt:lpstr>Índice!Área_de_Impressão</vt:lpstr>
      <vt:lpstr>'Q1 - Território'!Área_de_Impressão</vt:lpstr>
      <vt:lpstr>'Q10 - Transportes'!Área_de_Impressão</vt:lpstr>
      <vt:lpstr>'Q11 - Turismo'!Área_de_Impressão</vt:lpstr>
      <vt:lpstr>'Q12 - Ciência e Tecnologia'!Área_de_Impressão</vt:lpstr>
      <vt:lpstr>'Q13 - Sociedade de Informação'!Área_de_Impressão</vt:lpstr>
      <vt:lpstr>'Q14 - Criminalidade'!Área_de_Impressão</vt:lpstr>
      <vt:lpstr>'Q15 - ICR'!Área_de_Impressão</vt:lpstr>
      <vt:lpstr>'Q16 - SPI'!Área_de_Impressão</vt:lpstr>
      <vt:lpstr>'Q2 - População'!Área_de_Impressão</vt:lpstr>
      <vt:lpstr>'Q3 - Educação'!Área_de_Impressão</vt:lpstr>
      <vt:lpstr>'Q4 - Saúde'!Área_de_Impressão</vt:lpstr>
      <vt:lpstr>'Q5 - Mercado de Trabalho'!Área_de_Impressão</vt:lpstr>
      <vt:lpstr>'Q6 - Rendimento'!Área_de_Impressão</vt:lpstr>
      <vt:lpstr>'Q7- Contas Económicas'!Área_de_Impressão</vt:lpstr>
      <vt:lpstr>'Q8 - Preços'!Área_de_Impressão</vt:lpstr>
      <vt:lpstr>'Q9 - Agricultura'!Área_de_Impressão</vt:lpstr>
      <vt:lpstr>S.C_Sig!Área_de_Impressão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António Mendonça</dc:creator>
  <cp:keywords/>
  <dc:description/>
  <cp:lastModifiedBy>Jesus Costa</cp:lastModifiedBy>
  <cp:revision/>
  <cp:lastPrinted>2024-06-12T10:05:07Z</cp:lastPrinted>
  <dcterms:created xsi:type="dcterms:W3CDTF">2019-06-18T10:59:21Z</dcterms:created>
  <dcterms:modified xsi:type="dcterms:W3CDTF">2024-06-14T14:23:39Z</dcterms:modified>
  <cp:category/>
  <cp:contentStatus/>
</cp:coreProperties>
</file>