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EsteLivro" defaultThemeVersion="166925"/>
  <mc:AlternateContent xmlns:mc="http://schemas.openxmlformats.org/markup-compatibility/2006">
    <mc:Choice Requires="x15">
      <x15ac:absPath xmlns:x15ac="http://schemas.microsoft.com/office/spreadsheetml/2010/11/ac" url="C:\Users\celina.nunes\Desktop\"/>
    </mc:Choice>
  </mc:AlternateContent>
  <xr:revisionPtr revIDLastSave="0" documentId="13_ncr:1_{32A7E054-4EFC-4EA2-BC6C-81950C9F2840}" xr6:coauthVersionLast="47" xr6:coauthVersionMax="47" xr10:uidLastSave="{00000000-0000-0000-0000-000000000000}"/>
  <bookViews>
    <workbookView xWindow="-110" yWindow="-110" windowWidth="38620" windowHeight="21100" tabRatio="811" xr2:uid="{BBB43F9C-DAF5-4AB2-8EDA-008E18684BDB}"/>
  </bookViews>
  <sheets>
    <sheet name="ÍNDICE" sheetId="28" r:id="rId1"/>
    <sheet name="REGIONAIS_RAM" sheetId="1" r:id="rId2"/>
    <sheet name="CALHETA_MUN" sheetId="3" r:id="rId3"/>
    <sheet name="CALHETA_FREG" sheetId="27" r:id="rId4"/>
    <sheet name="CÂMARA DE LOBOS_MUN" sheetId="4" r:id="rId5"/>
    <sheet name="CÂMARA DE LOBOS_FREG" sheetId="15" r:id="rId6"/>
    <sheet name="FUNCHAL_MUN" sheetId="5" r:id="rId7"/>
    <sheet name="FUNCHAL_FREG" sheetId="16" r:id="rId8"/>
    <sheet name="MACHICO_MUN" sheetId="6" r:id="rId9"/>
    <sheet name="MACHICO_FREG" sheetId="17" r:id="rId10"/>
    <sheet name="PONTA DO SOL_MUN" sheetId="7" r:id="rId11"/>
    <sheet name="PONTA DO SOL_FREG" sheetId="18" r:id="rId12"/>
    <sheet name="PORTO MONIZ_MUN" sheetId="8" r:id="rId13"/>
    <sheet name="PORTO MONIZ_FREG" sheetId="19" r:id="rId14"/>
    <sheet name="RIBEIRA BRAVA_MUN" sheetId="10" r:id="rId15"/>
    <sheet name="RIBEIRA BRAVA_FREG" sheetId="21" r:id="rId16"/>
    <sheet name="SANTA CRUZ_MUN" sheetId="11" r:id="rId17"/>
    <sheet name="SANTA CRUZ_FREG" sheetId="22" r:id="rId18"/>
    <sheet name="SANTANA_MUN" sheetId="12" r:id="rId19"/>
    <sheet name="SANTANA_FREG" sheetId="23" r:id="rId20"/>
    <sheet name="SÃO VICENTE_MUN" sheetId="13" r:id="rId21"/>
    <sheet name="SÃO VICENTE_FREG" sheetId="24" r:id="rId22"/>
    <sheet name="PORTO SANTO_MUN" sheetId="9" r:id="rId23"/>
    <sheet name="PORTO SANTO_FREG" sheetId="20" r:id="rId24"/>
    <sheet name="PARTIDOS" sheetId="26" r:id="rId25"/>
  </sheets>
  <definedNames>
    <definedName name="_xlnm.Print_Area" localSheetId="3">CALHETA_FREG!$B$2:$P$329</definedName>
    <definedName name="_xlnm.Print_Area" localSheetId="2">CALHETA_MUN!$B$2:$AF$49</definedName>
    <definedName name="_xlnm.Print_Area" localSheetId="5">'CÂMARA DE LOBOS_FREG'!$B$2:$P$200</definedName>
    <definedName name="_xlnm.Print_Area" localSheetId="4">'CÂMARA DE LOBOS_MUN'!$B$2:$AF$50</definedName>
    <definedName name="_xlnm.Print_Area" localSheetId="7">FUNCHAL_FREG!$B$2:$P$394</definedName>
    <definedName name="_xlnm.Print_Area" localSheetId="6">FUNCHAL_MUN!$B$2:$AF$50</definedName>
    <definedName name="_xlnm.Print_Area" localSheetId="9">MACHICO_FREG!$B$2:$P$195</definedName>
    <definedName name="_xlnm.Print_Area" localSheetId="8">MACHICO_MUN!$B$2:$AF$49</definedName>
    <definedName name="_xlnm.Print_Area" localSheetId="11">'PONTA DO SOL_FREG'!$B$2:$P$117</definedName>
    <definedName name="_xlnm.Print_Area" localSheetId="10">'PONTA DO SOL_MUN'!$B$2:$AF$48</definedName>
    <definedName name="_xlnm.Print_Area" localSheetId="13">'PORTO MONIZ_FREG'!$B$2:$P$155</definedName>
    <definedName name="_xlnm.Print_Area" localSheetId="12">'PORTO MONIZ_MUN'!$B$2:$AF$48</definedName>
    <definedName name="_xlnm.Print_Area" localSheetId="23">'PORTO SANTO_FREG'!$B$2:$P$39</definedName>
    <definedName name="_xlnm.Print_Area" localSheetId="22">'PORTO SANTO_MUN'!$B$2:$AF$48</definedName>
    <definedName name="_xlnm.Print_Area" localSheetId="1">REGIONAIS_RAM!$B$1:$AF$47</definedName>
    <definedName name="_xlnm.Print_Area" localSheetId="15">'RIBEIRA BRAVA_FREG'!$B$2:$P$156</definedName>
    <definedName name="_xlnm.Print_Area" localSheetId="14">'RIBEIRA BRAVA_MUN'!$B$2:$AF$49</definedName>
    <definedName name="_xlnm.Print_Area" localSheetId="17">'SANTA CRUZ_FREG'!$B$2:$P$195</definedName>
    <definedName name="_xlnm.Print_Area" localSheetId="16">'SANTA CRUZ_MUN'!$B$2:$AF$50</definedName>
    <definedName name="_xlnm.Print_Area" localSheetId="19">SANTANA_FREG!$B$2:$P$240</definedName>
    <definedName name="_xlnm.Print_Area" localSheetId="18">SANTANA_MUN!$B$2:$AF$48</definedName>
    <definedName name="_xlnm.Print_Area" localSheetId="21">'SÃO VICENTE_FREG'!$B$2:$P$117</definedName>
    <definedName name="_xlnm.Print_Area" localSheetId="20">'SÃO VICENTE_MUN'!$B$2:$AF$48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9" i="17" l="1"/>
  <c r="AE10" i="3"/>
  <c r="O91" i="27"/>
  <c r="AF41" i="3"/>
  <c r="P29" i="20"/>
  <c r="P20" i="20"/>
  <c r="P34" i="20"/>
  <c r="P32" i="20"/>
  <c r="P27" i="20"/>
  <c r="P22" i="20"/>
  <c r="P21" i="20"/>
  <c r="P17" i="20"/>
  <c r="P16" i="20"/>
  <c r="P15" i="20"/>
  <c r="P14" i="20"/>
  <c r="P13" i="20"/>
  <c r="P12" i="20"/>
  <c r="P11" i="20"/>
  <c r="P9" i="20"/>
  <c r="P8" i="20"/>
  <c r="P7" i="20"/>
  <c r="AF40" i="9"/>
  <c r="AF34" i="9"/>
  <c r="AF37" i="9"/>
  <c r="AF32" i="9"/>
  <c r="AF26" i="9"/>
  <c r="AF24" i="9"/>
  <c r="AF23" i="9"/>
  <c r="AF19" i="9"/>
  <c r="AF18" i="9"/>
  <c r="AF17" i="9"/>
  <c r="AF16" i="9"/>
  <c r="AF14" i="9"/>
  <c r="AF13" i="9"/>
  <c r="AF11" i="9"/>
  <c r="AF9" i="9"/>
  <c r="AF8" i="9"/>
  <c r="AF7" i="9"/>
  <c r="P112" i="24"/>
  <c r="P107" i="24"/>
  <c r="P98" i="24"/>
  <c r="P73" i="24"/>
  <c r="P68" i="24"/>
  <c r="P59" i="24"/>
  <c r="P20" i="24"/>
  <c r="P109" i="24"/>
  <c r="P105" i="24"/>
  <c r="P100" i="24"/>
  <c r="P99" i="24"/>
  <c r="P95" i="24"/>
  <c r="P94" i="24"/>
  <c r="P93" i="24"/>
  <c r="P92" i="24"/>
  <c r="P91" i="24"/>
  <c r="P90" i="24"/>
  <c r="P89" i="24"/>
  <c r="P87" i="24"/>
  <c r="P86" i="24"/>
  <c r="P85" i="24"/>
  <c r="P70" i="24"/>
  <c r="P66" i="24"/>
  <c r="P61" i="24"/>
  <c r="P60" i="24"/>
  <c r="P56" i="24"/>
  <c r="P55" i="24"/>
  <c r="P54" i="24"/>
  <c r="P53" i="24"/>
  <c r="P52" i="24"/>
  <c r="P51" i="24"/>
  <c r="P50" i="24"/>
  <c r="P48" i="24"/>
  <c r="P47" i="24"/>
  <c r="P46" i="24"/>
  <c r="P34" i="24"/>
  <c r="P29" i="24"/>
  <c r="P31" i="24"/>
  <c r="P27" i="24"/>
  <c r="P22" i="24"/>
  <c r="P21" i="24"/>
  <c r="P17" i="24"/>
  <c r="P16" i="24"/>
  <c r="P15" i="24"/>
  <c r="P14" i="24"/>
  <c r="P13" i="24"/>
  <c r="P12" i="24"/>
  <c r="P11" i="24"/>
  <c r="P9" i="24"/>
  <c r="P8" i="24"/>
  <c r="P7" i="24"/>
  <c r="AF40" i="13"/>
  <c r="AF34" i="13"/>
  <c r="AF23" i="13"/>
  <c r="AF36" i="13"/>
  <c r="AF32" i="13"/>
  <c r="AF26" i="13"/>
  <c r="AF24" i="13"/>
  <c r="AF19" i="13"/>
  <c r="AF18" i="13"/>
  <c r="AF17" i="13"/>
  <c r="AF16" i="13"/>
  <c r="AF14" i="13"/>
  <c r="AF13" i="13"/>
  <c r="AF11" i="13"/>
  <c r="AF9" i="13"/>
  <c r="AF8" i="13"/>
  <c r="AF7" i="13"/>
  <c r="P235" i="23"/>
  <c r="P195" i="23"/>
  <c r="P155" i="23"/>
  <c r="P230" i="23"/>
  <c r="P190" i="23"/>
  <c r="P150" i="23"/>
  <c r="P221" i="23"/>
  <c r="P181" i="23"/>
  <c r="P141" i="23"/>
  <c r="P115" i="23" l="1"/>
  <c r="P110" i="23"/>
  <c r="P101" i="23"/>
  <c r="P75" i="23"/>
  <c r="P70" i="23"/>
  <c r="P61" i="23"/>
  <c r="P35" i="23"/>
  <c r="P30" i="23"/>
  <c r="P21" i="23"/>
  <c r="P232" i="23"/>
  <c r="P228" i="23"/>
  <c r="P223" i="23"/>
  <c r="P222" i="23"/>
  <c r="P218" i="23"/>
  <c r="P217" i="23"/>
  <c r="P216" i="23"/>
  <c r="P215" i="23"/>
  <c r="P213" i="23"/>
  <c r="P212" i="23"/>
  <c r="P211" i="23"/>
  <c r="P209" i="23"/>
  <c r="P208" i="23"/>
  <c r="P207" i="23"/>
  <c r="P192" i="23"/>
  <c r="P188" i="23"/>
  <c r="P183" i="23"/>
  <c r="P182" i="23"/>
  <c r="P178" i="23"/>
  <c r="P177" i="23"/>
  <c r="P176" i="23"/>
  <c r="P175" i="23"/>
  <c r="P173" i="23"/>
  <c r="P172" i="23"/>
  <c r="P171" i="23"/>
  <c r="P169" i="23"/>
  <c r="P168" i="23"/>
  <c r="P167" i="23"/>
  <c r="P152" i="23"/>
  <c r="P148" i="23"/>
  <c r="P143" i="23"/>
  <c r="P142" i="23"/>
  <c r="P138" i="23"/>
  <c r="P137" i="23"/>
  <c r="P136" i="23"/>
  <c r="P135" i="23"/>
  <c r="P133" i="23"/>
  <c r="P132" i="23"/>
  <c r="P131" i="23"/>
  <c r="P129" i="23"/>
  <c r="P128" i="23"/>
  <c r="P127" i="23"/>
  <c r="P112" i="23"/>
  <c r="P108" i="23"/>
  <c r="P103" i="23"/>
  <c r="P102" i="23"/>
  <c r="P98" i="23"/>
  <c r="P97" i="23"/>
  <c r="P96" i="23"/>
  <c r="P95" i="23"/>
  <c r="P93" i="23"/>
  <c r="P92" i="23"/>
  <c r="P91" i="23"/>
  <c r="P89" i="23"/>
  <c r="P88" i="23"/>
  <c r="P87" i="23"/>
  <c r="P72" i="23"/>
  <c r="P68" i="23"/>
  <c r="P63" i="23"/>
  <c r="P62" i="23"/>
  <c r="P58" i="23"/>
  <c r="P57" i="23"/>
  <c r="P56" i="23"/>
  <c r="P55" i="23"/>
  <c r="P53" i="23"/>
  <c r="P52" i="23"/>
  <c r="P51" i="23"/>
  <c r="P49" i="23"/>
  <c r="P48" i="23"/>
  <c r="P47" i="23"/>
  <c r="P32" i="23"/>
  <c r="P28" i="23"/>
  <c r="P23" i="23"/>
  <c r="P22" i="23"/>
  <c r="P18" i="23"/>
  <c r="P17" i="23"/>
  <c r="P16" i="23"/>
  <c r="P15" i="23"/>
  <c r="P13" i="23"/>
  <c r="P12" i="23"/>
  <c r="P11" i="23"/>
  <c r="P9" i="23"/>
  <c r="P8" i="23"/>
  <c r="P7" i="23"/>
  <c r="AF40" i="12"/>
  <c r="AF34" i="12"/>
  <c r="AF36" i="12"/>
  <c r="AF32" i="12"/>
  <c r="AF26" i="12"/>
  <c r="AF24" i="12"/>
  <c r="AF23" i="12"/>
  <c r="AF19" i="12"/>
  <c r="AF18" i="12"/>
  <c r="AF17" i="12"/>
  <c r="AF16" i="12"/>
  <c r="AF14" i="12"/>
  <c r="AF13" i="12"/>
  <c r="AF11" i="12"/>
  <c r="AF9" i="12"/>
  <c r="AF8" i="12"/>
  <c r="AF7" i="12"/>
  <c r="AH6" i="12"/>
  <c r="AH7" i="12"/>
  <c r="AH8" i="12"/>
  <c r="AH9" i="12"/>
  <c r="AH10" i="12"/>
  <c r="AH13" i="12"/>
  <c r="AH14" i="12"/>
  <c r="AH15" i="12"/>
  <c r="AH16" i="12"/>
  <c r="AH18" i="12"/>
  <c r="AH20" i="12"/>
  <c r="AH21" i="12"/>
  <c r="AH24" i="12"/>
  <c r="AH26" i="12"/>
  <c r="AH27" i="12"/>
  <c r="AH28" i="12"/>
  <c r="AH29" i="12"/>
  <c r="AH30" i="12"/>
  <c r="AH31" i="12"/>
  <c r="AH32" i="12"/>
  <c r="AH35" i="12"/>
  <c r="AH36" i="12"/>
  <c r="AH37" i="12"/>
  <c r="AH39" i="12"/>
  <c r="AH41" i="12"/>
  <c r="AH42" i="12"/>
  <c r="AH44" i="12"/>
  <c r="P190" i="22"/>
  <c r="P185" i="22"/>
  <c r="P176" i="22"/>
  <c r="P151" i="22"/>
  <c r="P146" i="22"/>
  <c r="P137" i="22"/>
  <c r="P112" i="22"/>
  <c r="P107" i="22"/>
  <c r="P98" i="22"/>
  <c r="P73" i="22"/>
  <c r="P68" i="22"/>
  <c r="P59" i="22"/>
  <c r="P34" i="22"/>
  <c r="P29" i="22"/>
  <c r="P20" i="22"/>
  <c r="P187" i="22"/>
  <c r="P183" i="22"/>
  <c r="P178" i="22"/>
  <c r="P177" i="22"/>
  <c r="P173" i="22"/>
  <c r="P172" i="22"/>
  <c r="P171" i="22"/>
  <c r="P170" i="22"/>
  <c r="P169" i="22"/>
  <c r="P168" i="22"/>
  <c r="P167" i="22"/>
  <c r="P165" i="22"/>
  <c r="P164" i="22"/>
  <c r="P163" i="22"/>
  <c r="P148" i="22"/>
  <c r="P144" i="22"/>
  <c r="P139" i="22"/>
  <c r="P138" i="22"/>
  <c r="P134" i="22"/>
  <c r="P133" i="22"/>
  <c r="P132" i="22"/>
  <c r="P131" i="22"/>
  <c r="P130" i="22"/>
  <c r="P129" i="22"/>
  <c r="P128" i="22"/>
  <c r="P126" i="22"/>
  <c r="P125" i="22"/>
  <c r="P124" i="22"/>
  <c r="P109" i="22"/>
  <c r="P105" i="22"/>
  <c r="P100" i="22"/>
  <c r="P99" i="22"/>
  <c r="P95" i="22"/>
  <c r="P94" i="22"/>
  <c r="P93" i="22"/>
  <c r="P92" i="22"/>
  <c r="P91" i="22"/>
  <c r="P90" i="22"/>
  <c r="P89" i="22"/>
  <c r="P87" i="22"/>
  <c r="P86" i="22"/>
  <c r="P85" i="22"/>
  <c r="P70" i="22"/>
  <c r="P66" i="22"/>
  <c r="P61" i="22"/>
  <c r="P60" i="22"/>
  <c r="P56" i="22"/>
  <c r="P55" i="22"/>
  <c r="P54" i="22"/>
  <c r="P53" i="22"/>
  <c r="P52" i="22"/>
  <c r="P51" i="22"/>
  <c r="P50" i="22"/>
  <c r="P48" i="22"/>
  <c r="P47" i="22"/>
  <c r="P46" i="22"/>
  <c r="P31" i="22"/>
  <c r="P27" i="22"/>
  <c r="P22" i="22"/>
  <c r="P21" i="22"/>
  <c r="P17" i="22"/>
  <c r="P16" i="22"/>
  <c r="P15" i="22"/>
  <c r="P14" i="22"/>
  <c r="P13" i="22"/>
  <c r="P12" i="22"/>
  <c r="P11" i="22"/>
  <c r="P9" i="22"/>
  <c r="P8" i="22"/>
  <c r="P7" i="22"/>
  <c r="AE10" i="11"/>
  <c r="AC10" i="11"/>
  <c r="AA10" i="11"/>
  <c r="AF41" i="11"/>
  <c r="AF35" i="11"/>
  <c r="AF37" i="11"/>
  <c r="AF33" i="11"/>
  <c r="AF27" i="11"/>
  <c r="AF25" i="11"/>
  <c r="AF24" i="11"/>
  <c r="AF20" i="11"/>
  <c r="AF19" i="11"/>
  <c r="AF18" i="11"/>
  <c r="AF17" i="11"/>
  <c r="AF15" i="11"/>
  <c r="AF14" i="11"/>
  <c r="AF12" i="11"/>
  <c r="AF9" i="11"/>
  <c r="AF8" i="11"/>
  <c r="AF7" i="11"/>
  <c r="P151" i="21"/>
  <c r="P146" i="21"/>
  <c r="P112" i="21"/>
  <c r="P107" i="21"/>
  <c r="P73" i="21"/>
  <c r="P34" i="21"/>
  <c r="P68" i="21"/>
  <c r="P29" i="21"/>
  <c r="P137" i="21"/>
  <c r="P98" i="21"/>
  <c r="P59" i="21"/>
  <c r="P20" i="21"/>
  <c r="P148" i="21"/>
  <c r="P144" i="21"/>
  <c r="P139" i="21"/>
  <c r="P138" i="21"/>
  <c r="P134" i="21"/>
  <c r="P133" i="21"/>
  <c r="P132" i="21"/>
  <c r="P131" i="21"/>
  <c r="P130" i="21"/>
  <c r="P129" i="21"/>
  <c r="P128" i="21"/>
  <c r="P126" i="21"/>
  <c r="P125" i="21"/>
  <c r="P124" i="21"/>
  <c r="P109" i="21"/>
  <c r="P105" i="21"/>
  <c r="P100" i="21"/>
  <c r="P99" i="21"/>
  <c r="P95" i="21"/>
  <c r="P94" i="21"/>
  <c r="P93" i="21"/>
  <c r="P92" i="21"/>
  <c r="P91" i="21"/>
  <c r="P90" i="21"/>
  <c r="P89" i="21"/>
  <c r="P87" i="21"/>
  <c r="P86" i="21"/>
  <c r="P85" i="21"/>
  <c r="P70" i="21"/>
  <c r="P66" i="21"/>
  <c r="P61" i="21"/>
  <c r="P60" i="21"/>
  <c r="P56" i="21"/>
  <c r="P55" i="21"/>
  <c r="P54" i="21"/>
  <c r="P53" i="21"/>
  <c r="P52" i="21"/>
  <c r="P51" i="21"/>
  <c r="P50" i="21"/>
  <c r="P48" i="21"/>
  <c r="P47" i="21"/>
  <c r="P46" i="21"/>
  <c r="P31" i="21"/>
  <c r="P27" i="21"/>
  <c r="P22" i="21"/>
  <c r="P21" i="21"/>
  <c r="P17" i="21"/>
  <c r="P16" i="21"/>
  <c r="P15" i="21"/>
  <c r="P14" i="21"/>
  <c r="P13" i="21"/>
  <c r="P12" i="21"/>
  <c r="P11" i="21"/>
  <c r="P9" i="21"/>
  <c r="P8" i="21"/>
  <c r="P7" i="21"/>
  <c r="AE10" i="10"/>
  <c r="AC10" i="10"/>
  <c r="AA10" i="10"/>
  <c r="AF10" i="10"/>
  <c r="AF41" i="10"/>
  <c r="AF35" i="10"/>
  <c r="AF37" i="10"/>
  <c r="AF33" i="10"/>
  <c r="AF27" i="10"/>
  <c r="AF25" i="10"/>
  <c r="AF24" i="10"/>
  <c r="AF20" i="10"/>
  <c r="AF19" i="10"/>
  <c r="AF18" i="10"/>
  <c r="AF17" i="10"/>
  <c r="AF15" i="10"/>
  <c r="AF14" i="10"/>
  <c r="AF12" i="10"/>
  <c r="AF9" i="10"/>
  <c r="AF8" i="10"/>
  <c r="AF7" i="10"/>
  <c r="AH6" i="10"/>
  <c r="AH7" i="10"/>
  <c r="AH8" i="10"/>
  <c r="AH9" i="10"/>
  <c r="AH14" i="10"/>
  <c r="AH15" i="10"/>
  <c r="AH19" i="10"/>
  <c r="AH21" i="10"/>
  <c r="AH22" i="10"/>
  <c r="AH25" i="10"/>
  <c r="AH27" i="10"/>
  <c r="AH28" i="10"/>
  <c r="AH29" i="10"/>
  <c r="AH31" i="10"/>
  <c r="AH32" i="10"/>
  <c r="AH33" i="10"/>
  <c r="AH36" i="10"/>
  <c r="AH37" i="10"/>
  <c r="AH38" i="10"/>
  <c r="AH40" i="10"/>
  <c r="AH42" i="10"/>
  <c r="AH43" i="10"/>
  <c r="AH45" i="10"/>
  <c r="P150" i="19"/>
  <c r="P145" i="19"/>
  <c r="P136" i="19"/>
  <c r="P111" i="19"/>
  <c r="P98" i="19"/>
  <c r="P73" i="19"/>
  <c r="P68" i="19"/>
  <c r="P59" i="19"/>
  <c r="P34" i="19"/>
  <c r="P29" i="19"/>
  <c r="P20" i="19"/>
  <c r="P147" i="19"/>
  <c r="P143" i="19"/>
  <c r="P138" i="19"/>
  <c r="P137" i="19"/>
  <c r="P133" i="19"/>
  <c r="P132" i="19"/>
  <c r="P131" i="19"/>
  <c r="P130" i="19"/>
  <c r="P129" i="19"/>
  <c r="P128" i="19"/>
  <c r="P127" i="19"/>
  <c r="P125" i="19"/>
  <c r="P124" i="19"/>
  <c r="P123" i="19"/>
  <c r="P108" i="19"/>
  <c r="P105" i="19"/>
  <c r="P100" i="19"/>
  <c r="P99" i="19"/>
  <c r="P95" i="19"/>
  <c r="P94" i="19"/>
  <c r="P93" i="19"/>
  <c r="P92" i="19"/>
  <c r="P91" i="19"/>
  <c r="P90" i="19"/>
  <c r="P89" i="19"/>
  <c r="P87" i="19"/>
  <c r="P86" i="19"/>
  <c r="P85" i="19"/>
  <c r="P70" i="19"/>
  <c r="P66" i="19"/>
  <c r="P61" i="19"/>
  <c r="P60" i="19"/>
  <c r="P56" i="19"/>
  <c r="P55" i="19"/>
  <c r="P54" i="19"/>
  <c r="P53" i="19"/>
  <c r="P52" i="19"/>
  <c r="P51" i="19"/>
  <c r="P50" i="19"/>
  <c r="P48" i="19"/>
  <c r="P47" i="19"/>
  <c r="P46" i="19"/>
  <c r="P31" i="19"/>
  <c r="P27" i="19"/>
  <c r="P22" i="19"/>
  <c r="P21" i="19"/>
  <c r="P17" i="19"/>
  <c r="P16" i="19"/>
  <c r="P15" i="19"/>
  <c r="P14" i="19"/>
  <c r="P13" i="19"/>
  <c r="P12" i="19"/>
  <c r="P11" i="19"/>
  <c r="P9" i="19"/>
  <c r="P8" i="19"/>
  <c r="P7" i="19"/>
  <c r="AF34" i="8"/>
  <c r="AF40" i="8"/>
  <c r="AF36" i="8"/>
  <c r="AF32" i="8"/>
  <c r="AF26" i="8"/>
  <c r="AF24" i="8"/>
  <c r="AF23" i="8"/>
  <c r="AF19" i="8"/>
  <c r="AF18" i="8"/>
  <c r="AF17" i="8"/>
  <c r="AF16" i="8"/>
  <c r="AF14" i="8"/>
  <c r="AF13" i="8"/>
  <c r="AF11" i="8"/>
  <c r="AF9" i="8"/>
  <c r="AF8" i="8"/>
  <c r="AF7" i="8"/>
  <c r="P112" i="18"/>
  <c r="P107" i="18"/>
  <c r="P98" i="18"/>
  <c r="P68" i="18"/>
  <c r="P73" i="18"/>
  <c r="P59" i="18"/>
  <c r="P34" i="18"/>
  <c r="P29" i="18"/>
  <c r="P20" i="18"/>
  <c r="P109" i="18"/>
  <c r="P105" i="18"/>
  <c r="P100" i="18"/>
  <c r="P99" i="18"/>
  <c r="P95" i="18"/>
  <c r="P94" i="18"/>
  <c r="P93" i="18"/>
  <c r="P92" i="18"/>
  <c r="P91" i="18"/>
  <c r="P90" i="18"/>
  <c r="P89" i="18"/>
  <c r="P87" i="18"/>
  <c r="P86" i="18"/>
  <c r="P85" i="18"/>
  <c r="P70" i="18"/>
  <c r="P66" i="18"/>
  <c r="P61" i="18"/>
  <c r="P60" i="18"/>
  <c r="P56" i="18"/>
  <c r="P55" i="18"/>
  <c r="P54" i="18"/>
  <c r="P53" i="18"/>
  <c r="P52" i="18"/>
  <c r="P51" i="18"/>
  <c r="P50" i="18"/>
  <c r="P48" i="18"/>
  <c r="P47" i="18"/>
  <c r="P46" i="18"/>
  <c r="P31" i="18"/>
  <c r="P27" i="18"/>
  <c r="P22" i="18"/>
  <c r="P21" i="18"/>
  <c r="P17" i="18"/>
  <c r="P16" i="18"/>
  <c r="P15" i="18"/>
  <c r="P14" i="18"/>
  <c r="P13" i="18"/>
  <c r="P12" i="18"/>
  <c r="P11" i="18"/>
  <c r="P9" i="18"/>
  <c r="P8" i="18"/>
  <c r="P7" i="18"/>
  <c r="AF34" i="7"/>
  <c r="AF40" i="7"/>
  <c r="AF26" i="7"/>
  <c r="AF23" i="7"/>
  <c r="AF19" i="7"/>
  <c r="AF36" i="7"/>
  <c r="AF32" i="7"/>
  <c r="AF24" i="7"/>
  <c r="AF18" i="7"/>
  <c r="AF17" i="7"/>
  <c r="AF16" i="7"/>
  <c r="AF14" i="7"/>
  <c r="AF13" i="7"/>
  <c r="AF11" i="7"/>
  <c r="AF9" i="7"/>
  <c r="AF8" i="7"/>
  <c r="AF7" i="7"/>
  <c r="P190" i="17"/>
  <c r="P185" i="17"/>
  <c r="P176" i="17"/>
  <c r="P151" i="17"/>
  <c r="P146" i="17"/>
  <c r="P137" i="17"/>
  <c r="P112" i="17"/>
  <c r="P107" i="17"/>
  <c r="P98" i="17"/>
  <c r="P68" i="17"/>
  <c r="P73" i="17"/>
  <c r="P34" i="17"/>
  <c r="P29" i="17"/>
  <c r="P27" i="17"/>
  <c r="P20" i="17"/>
  <c r="P187" i="17"/>
  <c r="P183" i="17"/>
  <c r="P178" i="17"/>
  <c r="P177" i="17"/>
  <c r="P173" i="17"/>
  <c r="P172" i="17"/>
  <c r="P171" i="17"/>
  <c r="P170" i="17"/>
  <c r="P169" i="17"/>
  <c r="P168" i="17"/>
  <c r="P167" i="17"/>
  <c r="P165" i="17"/>
  <c r="P164" i="17"/>
  <c r="P163" i="17"/>
  <c r="P148" i="17"/>
  <c r="P144" i="17"/>
  <c r="P139" i="17"/>
  <c r="P138" i="17"/>
  <c r="P134" i="17"/>
  <c r="P133" i="17"/>
  <c r="P132" i="17"/>
  <c r="P131" i="17"/>
  <c r="P130" i="17"/>
  <c r="P129" i="17"/>
  <c r="P128" i="17"/>
  <c r="P126" i="17"/>
  <c r="P125" i="17"/>
  <c r="P124" i="17"/>
  <c r="P109" i="17"/>
  <c r="P105" i="17"/>
  <c r="P100" i="17"/>
  <c r="P99" i="17"/>
  <c r="P95" i="17"/>
  <c r="P94" i="17"/>
  <c r="P93" i="17"/>
  <c r="P92" i="17"/>
  <c r="P91" i="17"/>
  <c r="P90" i="17"/>
  <c r="P89" i="17"/>
  <c r="P87" i="17"/>
  <c r="P86" i="17"/>
  <c r="P85" i="17"/>
  <c r="P70" i="17"/>
  <c r="P66" i="17"/>
  <c r="P61" i="17"/>
  <c r="P60" i="17"/>
  <c r="P56" i="17"/>
  <c r="P55" i="17"/>
  <c r="P54" i="17"/>
  <c r="P53" i="17"/>
  <c r="P52" i="17"/>
  <c r="P51" i="17"/>
  <c r="P50" i="17"/>
  <c r="P48" i="17"/>
  <c r="P47" i="17"/>
  <c r="P46" i="17"/>
  <c r="P31" i="17"/>
  <c r="P22" i="17"/>
  <c r="P21" i="17"/>
  <c r="P17" i="17"/>
  <c r="P16" i="17"/>
  <c r="P15" i="17"/>
  <c r="P14" i="17"/>
  <c r="P13" i="17"/>
  <c r="P12" i="17"/>
  <c r="P11" i="17"/>
  <c r="P9" i="17"/>
  <c r="P8" i="17"/>
  <c r="P7" i="17"/>
  <c r="AF41" i="6"/>
  <c r="AF35" i="6"/>
  <c r="AF22" i="6"/>
  <c r="AF37" i="6"/>
  <c r="AF33" i="6"/>
  <c r="AF27" i="6"/>
  <c r="AF25" i="6"/>
  <c r="AF19" i="6"/>
  <c r="AF18" i="6"/>
  <c r="AF17" i="6"/>
  <c r="AF16" i="6"/>
  <c r="AF14" i="6"/>
  <c r="AF13" i="6"/>
  <c r="AF11" i="6"/>
  <c r="AF9" i="6"/>
  <c r="AF8" i="6"/>
  <c r="AF7" i="6"/>
  <c r="P306" i="16"/>
  <c r="P384" i="16"/>
  <c r="P389" i="16"/>
  <c r="P375" i="16"/>
  <c r="P350" i="16"/>
  <c r="P345" i="16"/>
  <c r="P336" i="16"/>
  <c r="P311" i="16"/>
  <c r="P297" i="16"/>
  <c r="P272" i="16"/>
  <c r="P267" i="16"/>
  <c r="P258" i="16"/>
  <c r="P227" i="16"/>
  <c r="P232" i="16"/>
  <c r="P218" i="16"/>
  <c r="P193" i="16"/>
  <c r="P188" i="16"/>
  <c r="P179" i="16"/>
  <c r="P154" i="16"/>
  <c r="P149" i="16"/>
  <c r="P140" i="16"/>
  <c r="P109" i="16"/>
  <c r="P114" i="16"/>
  <c r="P100" i="16"/>
  <c r="P74" i="16"/>
  <c r="P69" i="16"/>
  <c r="P60" i="16"/>
  <c r="P34" i="16"/>
  <c r="P29" i="16"/>
  <c r="P20" i="16"/>
  <c r="P386" i="16"/>
  <c r="P382" i="16"/>
  <c r="P377" i="16"/>
  <c r="P376" i="16"/>
  <c r="P372" i="16"/>
  <c r="P371" i="16"/>
  <c r="P370" i="16"/>
  <c r="P369" i="16"/>
  <c r="P368" i="16"/>
  <c r="P367" i="16"/>
  <c r="P366" i="16"/>
  <c r="P364" i="16"/>
  <c r="P363" i="16"/>
  <c r="P362" i="16"/>
  <c r="P347" i="16"/>
  <c r="P343" i="16"/>
  <c r="P338" i="16"/>
  <c r="P337" i="16"/>
  <c r="P333" i="16"/>
  <c r="P332" i="16"/>
  <c r="P331" i="16"/>
  <c r="P330" i="16"/>
  <c r="P329" i="16"/>
  <c r="P328" i="16"/>
  <c r="P327" i="16"/>
  <c r="P325" i="16"/>
  <c r="P324" i="16"/>
  <c r="P323" i="16"/>
  <c r="P308" i="16"/>
  <c r="P304" i="16"/>
  <c r="P299" i="16"/>
  <c r="P298" i="16"/>
  <c r="P294" i="16"/>
  <c r="P293" i="16"/>
  <c r="P292" i="16"/>
  <c r="P291" i="16"/>
  <c r="P290" i="16"/>
  <c r="P289" i="16"/>
  <c r="P288" i="16"/>
  <c r="P286" i="16"/>
  <c r="P285" i="16"/>
  <c r="P284" i="16"/>
  <c r="P269" i="16"/>
  <c r="P265" i="16"/>
  <c r="P260" i="16"/>
  <c r="P259" i="16"/>
  <c r="P255" i="16"/>
  <c r="P254" i="16"/>
  <c r="P253" i="16"/>
  <c r="P252" i="16"/>
  <c r="P251" i="16"/>
  <c r="P250" i="16"/>
  <c r="P249" i="16"/>
  <c r="P247" i="16"/>
  <c r="P246" i="16"/>
  <c r="P245" i="16"/>
  <c r="P229" i="16"/>
  <c r="P225" i="16"/>
  <c r="P220" i="16"/>
  <c r="P219" i="16"/>
  <c r="P215" i="16"/>
  <c r="P214" i="16"/>
  <c r="P213" i="16"/>
  <c r="P212" i="16"/>
  <c r="P211" i="16"/>
  <c r="P210" i="16"/>
  <c r="P209" i="16"/>
  <c r="P207" i="16"/>
  <c r="P206" i="16"/>
  <c r="P205" i="16"/>
  <c r="P190" i="16"/>
  <c r="P186" i="16"/>
  <c r="P181" i="16"/>
  <c r="P180" i="16"/>
  <c r="P176" i="16"/>
  <c r="P175" i="16"/>
  <c r="P174" i="16"/>
  <c r="P173" i="16"/>
  <c r="P172" i="16"/>
  <c r="P171" i="16"/>
  <c r="P170" i="16"/>
  <c r="P168" i="16"/>
  <c r="P167" i="16"/>
  <c r="P166" i="16"/>
  <c r="P151" i="16"/>
  <c r="P147" i="16"/>
  <c r="P142" i="16"/>
  <c r="P141" i="16"/>
  <c r="P137" i="16"/>
  <c r="P136" i="16"/>
  <c r="P135" i="16"/>
  <c r="P134" i="16"/>
  <c r="P133" i="16"/>
  <c r="P132" i="16"/>
  <c r="P131" i="16"/>
  <c r="P129" i="16"/>
  <c r="P128" i="16"/>
  <c r="P127" i="16"/>
  <c r="P111" i="16"/>
  <c r="P107" i="16"/>
  <c r="P102" i="16"/>
  <c r="P101" i="16"/>
  <c r="P97" i="16"/>
  <c r="P96" i="16"/>
  <c r="P95" i="16"/>
  <c r="P94" i="16"/>
  <c r="P93" i="16"/>
  <c r="P92" i="16"/>
  <c r="P91" i="16"/>
  <c r="P89" i="16"/>
  <c r="P88" i="16"/>
  <c r="P87" i="16"/>
  <c r="P71" i="16"/>
  <c r="P67" i="16"/>
  <c r="P62" i="16"/>
  <c r="P61" i="16"/>
  <c r="P59" i="16"/>
  <c r="P57" i="16"/>
  <c r="P56" i="16"/>
  <c r="P55" i="16"/>
  <c r="P54" i="16"/>
  <c r="P53" i="16"/>
  <c r="P52" i="16"/>
  <c r="P51" i="16"/>
  <c r="P49" i="16"/>
  <c r="P48" i="16"/>
  <c r="P47" i="16"/>
  <c r="P31" i="16"/>
  <c r="P27" i="16"/>
  <c r="P22" i="16"/>
  <c r="P21" i="16"/>
  <c r="P17" i="16"/>
  <c r="P16" i="16"/>
  <c r="P15" i="16"/>
  <c r="P14" i="16"/>
  <c r="P13" i="16"/>
  <c r="P12" i="16"/>
  <c r="P11" i="16"/>
  <c r="P9" i="16"/>
  <c r="P8" i="16"/>
  <c r="P7" i="16"/>
  <c r="AF25" i="5"/>
  <c r="AF34" i="5"/>
  <c r="AF36" i="5"/>
  <c r="AF42" i="5"/>
  <c r="AF38" i="5"/>
  <c r="AF28" i="5"/>
  <c r="AF26" i="5"/>
  <c r="AF20" i="5"/>
  <c r="AF19" i="5"/>
  <c r="AF18" i="5"/>
  <c r="AF16" i="5"/>
  <c r="AF14" i="5"/>
  <c r="AF13" i="5"/>
  <c r="AF11" i="5"/>
  <c r="AF9" i="5"/>
  <c r="AF8" i="5"/>
  <c r="AF7" i="5"/>
  <c r="P189" i="15"/>
  <c r="P194" i="15"/>
  <c r="P180" i="15"/>
  <c r="P167" i="15"/>
  <c r="P168" i="15"/>
  <c r="P169" i="15"/>
  <c r="P171" i="15"/>
  <c r="P172" i="15"/>
  <c r="P173" i="15"/>
  <c r="P174" i="15"/>
  <c r="P175" i="15"/>
  <c r="P176" i="15"/>
  <c r="P177" i="15"/>
  <c r="P179" i="15"/>
  <c r="P181" i="15"/>
  <c r="P182" i="15"/>
  <c r="P187" i="15"/>
  <c r="P191" i="15"/>
  <c r="P154" i="15"/>
  <c r="P149" i="15"/>
  <c r="P140" i="15"/>
  <c r="P100" i="15"/>
  <c r="P109" i="15"/>
  <c r="P114" i="15"/>
  <c r="P59" i="15"/>
  <c r="P68" i="15"/>
  <c r="P73" i="15"/>
  <c r="P34" i="15"/>
  <c r="P29" i="15"/>
  <c r="P20" i="15"/>
  <c r="P151" i="15"/>
  <c r="P147" i="15"/>
  <c r="P142" i="15"/>
  <c r="P141" i="15"/>
  <c r="P137" i="15"/>
  <c r="P136" i="15"/>
  <c r="P135" i="15"/>
  <c r="P134" i="15"/>
  <c r="P133" i="15"/>
  <c r="P132" i="15"/>
  <c r="P131" i="15"/>
  <c r="P129" i="15"/>
  <c r="P128" i="15"/>
  <c r="P127" i="15"/>
  <c r="P111" i="15"/>
  <c r="P107" i="15"/>
  <c r="P102" i="15"/>
  <c r="P101" i="15"/>
  <c r="P97" i="15"/>
  <c r="P96" i="15"/>
  <c r="P95" i="15"/>
  <c r="P94" i="15"/>
  <c r="P93" i="15"/>
  <c r="P92" i="15"/>
  <c r="P91" i="15"/>
  <c r="P89" i="15"/>
  <c r="P88" i="15"/>
  <c r="P87" i="15"/>
  <c r="P70" i="15"/>
  <c r="P66" i="15"/>
  <c r="P61" i="15"/>
  <c r="P60" i="15"/>
  <c r="P56" i="15"/>
  <c r="P55" i="15"/>
  <c r="P54" i="15"/>
  <c r="P53" i="15"/>
  <c r="P52" i="15"/>
  <c r="P51" i="15"/>
  <c r="P50" i="15"/>
  <c r="P48" i="15"/>
  <c r="P47" i="15"/>
  <c r="P46" i="15"/>
  <c r="P31" i="15"/>
  <c r="P27" i="15"/>
  <c r="P22" i="15"/>
  <c r="P21" i="15"/>
  <c r="P17" i="15"/>
  <c r="P16" i="15"/>
  <c r="P15" i="15"/>
  <c r="P14" i="15"/>
  <c r="P13" i="15"/>
  <c r="P12" i="15"/>
  <c r="P11" i="15"/>
  <c r="P9" i="15"/>
  <c r="P8" i="15"/>
  <c r="P7" i="15"/>
  <c r="AF19" i="4"/>
  <c r="AF25" i="4"/>
  <c r="AF36" i="4"/>
  <c r="AF42" i="4"/>
  <c r="O298" i="27"/>
  <c r="K298" i="27"/>
  <c r="P322" i="27"/>
  <c r="P309" i="27"/>
  <c r="O256" i="27"/>
  <c r="P276" i="27"/>
  <c r="P281" i="27"/>
  <c r="P267" i="27"/>
  <c r="O173" i="27"/>
  <c r="K173" i="27"/>
  <c r="O214" i="27"/>
  <c r="P225" i="27"/>
  <c r="P234" i="27"/>
  <c r="P239" i="27"/>
  <c r="P193" i="27"/>
  <c r="P198" i="27"/>
  <c r="O132" i="27"/>
  <c r="M132" i="27"/>
  <c r="P152" i="27"/>
  <c r="P157" i="27"/>
  <c r="P143" i="27"/>
  <c r="P111" i="27"/>
  <c r="P102" i="27"/>
  <c r="P116" i="27"/>
  <c r="P60" i="27"/>
  <c r="P69" i="27"/>
  <c r="P74" i="27"/>
  <c r="P20" i="27"/>
  <c r="P30" i="27"/>
  <c r="P34" i="27"/>
  <c r="AF10" i="11" l="1"/>
  <c r="AF35" i="3"/>
  <c r="AF24" i="3"/>
  <c r="AF34" i="1" l="1"/>
  <c r="AF23" i="1"/>
  <c r="AF40" i="1"/>
  <c r="AF38" i="4"/>
  <c r="AF34" i="4"/>
  <c r="AF28" i="4"/>
  <c r="AF26" i="4"/>
  <c r="AF20" i="4"/>
  <c r="AF18" i="4"/>
  <c r="AF16" i="4"/>
  <c r="AF14" i="4"/>
  <c r="AF13" i="4"/>
  <c r="AF11" i="4"/>
  <c r="AF9" i="4"/>
  <c r="AF8" i="4"/>
  <c r="AF7" i="4"/>
  <c r="P319" i="27"/>
  <c r="P316" i="27"/>
  <c r="P311" i="27"/>
  <c r="P310" i="27"/>
  <c r="P306" i="27"/>
  <c r="P305" i="27"/>
  <c r="P304" i="27"/>
  <c r="P303" i="27"/>
  <c r="P302" i="27"/>
  <c r="P301" i="27"/>
  <c r="P300" i="27"/>
  <c r="P297" i="27"/>
  <c r="P296" i="27"/>
  <c r="P295" i="27"/>
  <c r="P278" i="27"/>
  <c r="P274" i="27"/>
  <c r="P269" i="27"/>
  <c r="P268" i="27"/>
  <c r="P264" i="27"/>
  <c r="P263" i="27"/>
  <c r="P262" i="27"/>
  <c r="P261" i="27"/>
  <c r="P260" i="27"/>
  <c r="P259" i="27"/>
  <c r="P258" i="27"/>
  <c r="P255" i="27"/>
  <c r="P254" i="27"/>
  <c r="P253" i="27"/>
  <c r="P236" i="27"/>
  <c r="P232" i="27"/>
  <c r="P227" i="27"/>
  <c r="P226" i="27"/>
  <c r="P222" i="27"/>
  <c r="P221" i="27"/>
  <c r="P220" i="27"/>
  <c r="P219" i="27"/>
  <c r="P218" i="27"/>
  <c r="P217" i="27"/>
  <c r="P216" i="27"/>
  <c r="P213" i="27"/>
  <c r="P212" i="27"/>
  <c r="P211" i="27"/>
  <c r="P195" i="27"/>
  <c r="P191" i="27"/>
  <c r="P186" i="27"/>
  <c r="P185" i="27"/>
  <c r="P181" i="27"/>
  <c r="P180" i="27"/>
  <c r="P179" i="27"/>
  <c r="P178" i="27"/>
  <c r="P177" i="27"/>
  <c r="P176" i="27"/>
  <c r="P175" i="27"/>
  <c r="P172" i="27"/>
  <c r="P171" i="27"/>
  <c r="P170" i="27"/>
  <c r="P154" i="27"/>
  <c r="P150" i="27"/>
  <c r="P145" i="27"/>
  <c r="P144" i="27"/>
  <c r="P140" i="27"/>
  <c r="P139" i="27"/>
  <c r="P138" i="27"/>
  <c r="P137" i="27"/>
  <c r="P136" i="27"/>
  <c r="P135" i="27"/>
  <c r="P134" i="27"/>
  <c r="P131" i="27"/>
  <c r="P130" i="27"/>
  <c r="P129" i="27"/>
  <c r="P113" i="27"/>
  <c r="P109" i="27"/>
  <c r="P104" i="27"/>
  <c r="P103" i="27"/>
  <c r="P99" i="27"/>
  <c r="P98" i="27"/>
  <c r="P97" i="27"/>
  <c r="P96" i="27"/>
  <c r="P95" i="27"/>
  <c r="P94" i="27"/>
  <c r="P93" i="27"/>
  <c r="P90" i="27"/>
  <c r="P89" i="27"/>
  <c r="P88" i="27"/>
  <c r="P71" i="27"/>
  <c r="P67" i="27"/>
  <c r="P62" i="27"/>
  <c r="P61" i="27"/>
  <c r="P57" i="27"/>
  <c r="P56" i="27"/>
  <c r="P55" i="27"/>
  <c r="P54" i="27"/>
  <c r="P53" i="27"/>
  <c r="P52" i="27"/>
  <c r="P51" i="27"/>
  <c r="P49" i="27"/>
  <c r="P48" i="27"/>
  <c r="P47" i="27"/>
  <c r="P31" i="27"/>
  <c r="P27" i="27"/>
  <c r="P22" i="27"/>
  <c r="P21" i="27"/>
  <c r="P17" i="27"/>
  <c r="P16" i="27"/>
  <c r="P15" i="27"/>
  <c r="P14" i="27"/>
  <c r="P13" i="27"/>
  <c r="P12" i="27"/>
  <c r="P11" i="27"/>
  <c r="P9" i="27"/>
  <c r="P8" i="27"/>
  <c r="P7" i="27"/>
  <c r="AF37" i="3"/>
  <c r="AF33" i="3"/>
  <c r="AF27" i="3"/>
  <c r="AF25" i="3"/>
  <c r="AF20" i="3"/>
  <c r="AF19" i="3"/>
  <c r="AF18" i="3"/>
  <c r="AF17" i="3"/>
  <c r="AF15" i="3"/>
  <c r="AF14" i="3"/>
  <c r="AF12" i="3"/>
  <c r="AF9" i="3"/>
  <c r="AF8" i="3"/>
  <c r="AF7" i="3"/>
  <c r="AF36" i="1"/>
  <c r="AF32" i="1"/>
  <c r="AF26" i="1"/>
  <c r="AF24" i="1"/>
  <c r="AF19" i="1"/>
  <c r="AF18" i="1"/>
  <c r="AF17" i="1"/>
  <c r="AF16" i="1"/>
  <c r="AF14" i="1"/>
  <c r="AF13" i="1"/>
  <c r="AF11" i="1"/>
  <c r="AF8" i="1"/>
  <c r="AF7" i="1"/>
  <c r="AF6" i="1"/>
  <c r="L306" i="27"/>
  <c r="L264" i="27"/>
  <c r="L222" i="27"/>
  <c r="L181" i="27"/>
  <c r="L140" i="27"/>
  <c r="L99" i="27"/>
  <c r="AB20" i="4"/>
  <c r="L17" i="20"/>
  <c r="L372" i="16"/>
  <c r="L255" i="16"/>
  <c r="L177" i="15"/>
  <c r="L137" i="15"/>
  <c r="L97" i="15"/>
  <c r="L56" i="15"/>
  <c r="L17" i="15"/>
  <c r="L106" i="18"/>
  <c r="AB19" i="7"/>
  <c r="L50" i="24"/>
  <c r="N140" i="27"/>
  <c r="L28" i="18"/>
  <c r="N215" i="16"/>
  <c r="L167" i="16"/>
  <c r="N13" i="16"/>
  <c r="N12" i="16"/>
  <c r="N11" i="16"/>
  <c r="N211" i="16"/>
  <c r="N209" i="16"/>
  <c r="N91" i="18"/>
  <c r="N105" i="18"/>
  <c r="N52" i="18"/>
  <c r="N66" i="18"/>
  <c r="N13" i="18"/>
  <c r="N27" i="18"/>
  <c r="AD19" i="7"/>
  <c r="AD14" i="7"/>
  <c r="AD32" i="7"/>
  <c r="N129" i="19"/>
  <c r="N143" i="19"/>
  <c r="N91" i="19"/>
  <c r="N105" i="19"/>
  <c r="N52" i="19"/>
  <c r="N66" i="19"/>
  <c r="N13" i="19"/>
  <c r="N27" i="19"/>
  <c r="AD14" i="8"/>
  <c r="AD32" i="8"/>
  <c r="N17" i="20"/>
  <c r="N13" i="20"/>
  <c r="N27" i="20"/>
  <c r="N36" i="20"/>
  <c r="N33" i="20"/>
  <c r="N32" i="20"/>
  <c r="N22" i="20"/>
  <c r="N21" i="20"/>
  <c r="N19" i="20"/>
  <c r="N16" i="20"/>
  <c r="N15" i="20"/>
  <c r="N14" i="20"/>
  <c r="N12" i="20"/>
  <c r="N11" i="20"/>
  <c r="N9" i="20"/>
  <c r="N8" i="20"/>
  <c r="N7" i="20"/>
  <c r="AD14" i="9"/>
  <c r="AD32" i="9"/>
  <c r="AD42" i="9"/>
  <c r="AD39" i="9"/>
  <c r="AD37" i="9"/>
  <c r="AD26" i="9"/>
  <c r="AD24" i="9"/>
  <c r="AD21" i="9"/>
  <c r="AD19" i="9"/>
  <c r="AD18" i="9"/>
  <c r="AD17" i="9"/>
  <c r="AD16" i="9"/>
  <c r="AD13" i="9"/>
  <c r="AD11" i="9"/>
  <c r="AD9" i="9"/>
  <c r="AD8" i="9"/>
  <c r="AD7" i="9"/>
  <c r="N91" i="24"/>
  <c r="N105" i="24"/>
  <c r="N50" i="24"/>
  <c r="N52" i="24"/>
  <c r="N66" i="24"/>
  <c r="N13" i="24"/>
  <c r="N27" i="24"/>
  <c r="N114" i="24"/>
  <c r="N111" i="24"/>
  <c r="N109" i="24"/>
  <c r="N100" i="24"/>
  <c r="N99" i="24"/>
  <c r="N97" i="24"/>
  <c r="N95" i="24"/>
  <c r="N94" i="24"/>
  <c r="N93" i="24"/>
  <c r="N92" i="24"/>
  <c r="N90" i="24"/>
  <c r="N89" i="24"/>
  <c r="N87" i="24"/>
  <c r="N86" i="24"/>
  <c r="N85" i="24"/>
  <c r="N75" i="24"/>
  <c r="N72" i="24"/>
  <c r="N70" i="24"/>
  <c r="N61" i="24"/>
  <c r="N60" i="24"/>
  <c r="N58" i="24"/>
  <c r="N56" i="24"/>
  <c r="N55" i="24"/>
  <c r="N54" i="24"/>
  <c r="N53" i="24"/>
  <c r="N51" i="24"/>
  <c r="N48" i="24"/>
  <c r="N47" i="24"/>
  <c r="N46" i="24"/>
  <c r="N36" i="24"/>
  <c r="N33" i="24"/>
  <c r="N31" i="24"/>
  <c r="N22" i="24"/>
  <c r="N21" i="24"/>
  <c r="N19" i="24"/>
  <c r="N17" i="24"/>
  <c r="N16" i="24"/>
  <c r="N15" i="24"/>
  <c r="N14" i="24"/>
  <c r="N12" i="24"/>
  <c r="N11" i="24"/>
  <c r="N9" i="24"/>
  <c r="N8" i="24"/>
  <c r="N7" i="24"/>
  <c r="AD32" i="13"/>
  <c r="AD14" i="13"/>
  <c r="AD42" i="13"/>
  <c r="AD39" i="13"/>
  <c r="AD36" i="13"/>
  <c r="AD26" i="13"/>
  <c r="AD24" i="13"/>
  <c r="AD21" i="13"/>
  <c r="AD19" i="13"/>
  <c r="AD18" i="13"/>
  <c r="AD17" i="13"/>
  <c r="AD16" i="13"/>
  <c r="AD13" i="13"/>
  <c r="AD11" i="13"/>
  <c r="AD9" i="13"/>
  <c r="AD8" i="13"/>
  <c r="AD7" i="13"/>
  <c r="N213" i="23"/>
  <c r="N228" i="23"/>
  <c r="N173" i="23"/>
  <c r="N188" i="23"/>
  <c r="N133" i="23"/>
  <c r="N148" i="23"/>
  <c r="N93" i="23"/>
  <c r="N108" i="23"/>
  <c r="N53" i="23"/>
  <c r="N68" i="23"/>
  <c r="N28" i="23"/>
  <c r="N13" i="23"/>
  <c r="N237" i="23"/>
  <c r="N234" i="23"/>
  <c r="N232" i="23"/>
  <c r="N223" i="23"/>
  <c r="N222" i="23"/>
  <c r="N220" i="23"/>
  <c r="N218" i="23"/>
  <c r="N217" i="23"/>
  <c r="N216" i="23"/>
  <c r="N215" i="23"/>
  <c r="N212" i="23"/>
  <c r="N211" i="23"/>
  <c r="N209" i="23"/>
  <c r="N208" i="23"/>
  <c r="N207" i="23"/>
  <c r="N197" i="23"/>
  <c r="N194" i="23"/>
  <c r="N192" i="23"/>
  <c r="N183" i="23"/>
  <c r="N182" i="23"/>
  <c r="N180" i="23"/>
  <c r="N178" i="23"/>
  <c r="N177" i="23"/>
  <c r="N176" i="23"/>
  <c r="N175" i="23"/>
  <c r="N172" i="23"/>
  <c r="N171" i="23"/>
  <c r="N169" i="23"/>
  <c r="N168" i="23"/>
  <c r="N167" i="23"/>
  <c r="N157" i="23"/>
  <c r="N154" i="23"/>
  <c r="N152" i="23"/>
  <c r="N143" i="23"/>
  <c r="N142" i="23"/>
  <c r="N140" i="23"/>
  <c r="N138" i="23"/>
  <c r="N137" i="23"/>
  <c r="N136" i="23"/>
  <c r="N135" i="23"/>
  <c r="N132" i="23"/>
  <c r="N131" i="23"/>
  <c r="N129" i="23"/>
  <c r="N128" i="23"/>
  <c r="N127" i="23"/>
  <c r="N117" i="23"/>
  <c r="N114" i="23"/>
  <c r="N112" i="23"/>
  <c r="N103" i="23"/>
  <c r="N102" i="23"/>
  <c r="N100" i="23"/>
  <c r="N98" i="23"/>
  <c r="N97" i="23"/>
  <c r="N96" i="23"/>
  <c r="N95" i="23"/>
  <c r="N92" i="23"/>
  <c r="N91" i="23"/>
  <c r="N89" i="23"/>
  <c r="N88" i="23"/>
  <c r="N87" i="23"/>
  <c r="N77" i="23"/>
  <c r="N74" i="23"/>
  <c r="N72" i="23"/>
  <c r="N63" i="23"/>
  <c r="N62" i="23"/>
  <c r="N60" i="23"/>
  <c r="N58" i="23"/>
  <c r="N57" i="23"/>
  <c r="N56" i="23"/>
  <c r="N55" i="23"/>
  <c r="N52" i="23"/>
  <c r="N51" i="23"/>
  <c r="N49" i="23"/>
  <c r="N48" i="23"/>
  <c r="N47" i="23"/>
  <c r="N37" i="23"/>
  <c r="N34" i="23"/>
  <c r="N32" i="23"/>
  <c r="N23" i="23"/>
  <c r="N22" i="23"/>
  <c r="N20" i="23"/>
  <c r="N18" i="23"/>
  <c r="N17" i="23"/>
  <c r="N16" i="23"/>
  <c r="N15" i="23"/>
  <c r="N12" i="23"/>
  <c r="N11" i="23"/>
  <c r="N9" i="23"/>
  <c r="N8" i="23"/>
  <c r="N7" i="23"/>
  <c r="AD14" i="12"/>
  <c r="AD32" i="12"/>
  <c r="AD42" i="12"/>
  <c r="AD39" i="12"/>
  <c r="AD36" i="12"/>
  <c r="AD26" i="12"/>
  <c r="AD24" i="12"/>
  <c r="AD21" i="12"/>
  <c r="AD19" i="12"/>
  <c r="AD18" i="12"/>
  <c r="AD17" i="12"/>
  <c r="AD16" i="12"/>
  <c r="AD13" i="12"/>
  <c r="AD11" i="12"/>
  <c r="AD9" i="12"/>
  <c r="AD8" i="12"/>
  <c r="AD7" i="12"/>
  <c r="N169" i="22"/>
  <c r="N183" i="22"/>
  <c r="N130" i="22"/>
  <c r="N144" i="22"/>
  <c r="N92" i="22"/>
  <c r="N91" i="22"/>
  <c r="N105" i="22"/>
  <c r="N52" i="22"/>
  <c r="N66" i="22"/>
  <c r="N13" i="22"/>
  <c r="N27" i="22"/>
  <c r="N192" i="22"/>
  <c r="N189" i="22"/>
  <c r="N187" i="22"/>
  <c r="N178" i="22"/>
  <c r="N177" i="22"/>
  <c r="N175" i="22"/>
  <c r="N173" i="22"/>
  <c r="N172" i="22"/>
  <c r="N171" i="22"/>
  <c r="N170" i="22"/>
  <c r="N168" i="22"/>
  <c r="N167" i="22"/>
  <c r="N165" i="22"/>
  <c r="N164" i="22"/>
  <c r="N163" i="22"/>
  <c r="N153" i="22"/>
  <c r="N150" i="22"/>
  <c r="N148" i="22"/>
  <c r="N139" i="22"/>
  <c r="N138" i="22"/>
  <c r="N136" i="22"/>
  <c r="N134" i="22"/>
  <c r="N133" i="22"/>
  <c r="N132" i="22"/>
  <c r="N131" i="22"/>
  <c r="N129" i="22"/>
  <c r="N128" i="22"/>
  <c r="N126" i="22"/>
  <c r="N125" i="22"/>
  <c r="N124" i="22"/>
  <c r="N114" i="22"/>
  <c r="N111" i="22"/>
  <c r="N109" i="22"/>
  <c r="N100" i="22"/>
  <c r="N99" i="22"/>
  <c r="N97" i="22"/>
  <c r="N95" i="22"/>
  <c r="N94" i="22"/>
  <c r="N93" i="22"/>
  <c r="N90" i="22"/>
  <c r="N89" i="22"/>
  <c r="N87" i="22"/>
  <c r="N86" i="22"/>
  <c r="N85" i="22"/>
  <c r="N75" i="22"/>
  <c r="N72" i="22"/>
  <c r="N70" i="22"/>
  <c r="N61" i="22"/>
  <c r="N60" i="22"/>
  <c r="N58" i="22"/>
  <c r="N56" i="22"/>
  <c r="N55" i="22"/>
  <c r="N54" i="22"/>
  <c r="N53" i="22"/>
  <c r="N51" i="22"/>
  <c r="N50" i="22"/>
  <c r="N48" i="22"/>
  <c r="N47" i="22"/>
  <c r="N46" i="22"/>
  <c r="N36" i="22"/>
  <c r="N33" i="22"/>
  <c r="N31" i="22"/>
  <c r="N22" i="22"/>
  <c r="N21" i="22"/>
  <c r="N19" i="22"/>
  <c r="N17" i="22"/>
  <c r="N16" i="22"/>
  <c r="N15" i="22"/>
  <c r="N14" i="22"/>
  <c r="N12" i="22"/>
  <c r="N11" i="22"/>
  <c r="N9" i="22"/>
  <c r="N8" i="22"/>
  <c r="N7" i="22"/>
  <c r="AD15" i="11"/>
  <c r="AD33" i="11"/>
  <c r="AD43" i="11"/>
  <c r="AD40" i="11"/>
  <c r="AD37" i="11"/>
  <c r="AD27" i="11"/>
  <c r="AD25" i="11"/>
  <c r="AD22" i="11"/>
  <c r="AD20" i="11"/>
  <c r="AD19" i="11"/>
  <c r="AD18" i="11"/>
  <c r="AD17" i="11"/>
  <c r="AD14" i="11"/>
  <c r="AD12" i="11"/>
  <c r="AD9" i="11"/>
  <c r="AD8" i="11"/>
  <c r="AD7" i="11"/>
  <c r="N130" i="21"/>
  <c r="N144" i="21"/>
  <c r="N91" i="21"/>
  <c r="N105" i="21"/>
  <c r="N52" i="21"/>
  <c r="N66" i="21"/>
  <c r="N13" i="21"/>
  <c r="N27" i="21"/>
  <c r="N153" i="21"/>
  <c r="N150" i="21"/>
  <c r="N148" i="21"/>
  <c r="N139" i="21"/>
  <c r="N138" i="21"/>
  <c r="N136" i="21"/>
  <c r="N134" i="21"/>
  <c r="N133" i="21"/>
  <c r="N132" i="21"/>
  <c r="N131" i="21"/>
  <c r="N129" i="21"/>
  <c r="N128" i="21"/>
  <c r="N126" i="21"/>
  <c r="N125" i="21"/>
  <c r="N124" i="21"/>
  <c r="N114" i="21"/>
  <c r="N111" i="21"/>
  <c r="N109" i="21"/>
  <c r="N100" i="21"/>
  <c r="N99" i="21"/>
  <c r="N97" i="21"/>
  <c r="N95" i="21"/>
  <c r="N94" i="21"/>
  <c r="N93" i="21"/>
  <c r="N92" i="21"/>
  <c r="N90" i="21"/>
  <c r="N89" i="21"/>
  <c r="N87" i="21"/>
  <c r="N86" i="21"/>
  <c r="N85" i="21"/>
  <c r="N75" i="21"/>
  <c r="N72" i="21"/>
  <c r="N70" i="21"/>
  <c r="N61" i="21"/>
  <c r="N60" i="21"/>
  <c r="N58" i="21"/>
  <c r="N56" i="21"/>
  <c r="N55" i="21"/>
  <c r="N54" i="21"/>
  <c r="N53" i="21"/>
  <c r="N51" i="21"/>
  <c r="N50" i="21"/>
  <c r="N48" i="21"/>
  <c r="N47" i="21"/>
  <c r="N46" i="21"/>
  <c r="N36" i="21"/>
  <c r="N33" i="21"/>
  <c r="N31" i="21"/>
  <c r="N22" i="21"/>
  <c r="N21" i="21"/>
  <c r="N19" i="21"/>
  <c r="N17" i="21"/>
  <c r="N16" i="21"/>
  <c r="N15" i="21"/>
  <c r="N14" i="21"/>
  <c r="N12" i="21"/>
  <c r="N11" i="21"/>
  <c r="N9" i="21"/>
  <c r="N8" i="21"/>
  <c r="N7" i="21"/>
  <c r="N152" i="19"/>
  <c r="N149" i="19"/>
  <c r="N147" i="19"/>
  <c r="N138" i="19"/>
  <c r="N137" i="19"/>
  <c r="N135" i="19"/>
  <c r="N133" i="19"/>
  <c r="N132" i="19"/>
  <c r="N131" i="19"/>
  <c r="N130" i="19"/>
  <c r="N128" i="19"/>
  <c r="N127" i="19"/>
  <c r="N125" i="19"/>
  <c r="N124" i="19"/>
  <c r="N123" i="19"/>
  <c r="N113" i="19"/>
  <c r="N110" i="19"/>
  <c r="N108" i="19"/>
  <c r="N100" i="19"/>
  <c r="N99" i="19"/>
  <c r="N97" i="19"/>
  <c r="N95" i="19"/>
  <c r="N94" i="19"/>
  <c r="N93" i="19"/>
  <c r="N92" i="19"/>
  <c r="N90" i="19"/>
  <c r="N89" i="19"/>
  <c r="N87" i="19"/>
  <c r="N86" i="19"/>
  <c r="N85" i="19"/>
  <c r="N75" i="19"/>
  <c r="N72" i="19"/>
  <c r="N70" i="19"/>
  <c r="N61" i="19"/>
  <c r="N60" i="19"/>
  <c r="N58" i="19"/>
  <c r="N56" i="19"/>
  <c r="N55" i="19"/>
  <c r="N54" i="19"/>
  <c r="N53" i="19"/>
  <c r="N51" i="19"/>
  <c r="N50" i="19"/>
  <c r="N48" i="19"/>
  <c r="N47" i="19"/>
  <c r="N46" i="19"/>
  <c r="N36" i="19"/>
  <c r="N33" i="19"/>
  <c r="N31" i="19"/>
  <c r="N22" i="19"/>
  <c r="N21" i="19"/>
  <c r="N19" i="19"/>
  <c r="N17" i="19"/>
  <c r="N16" i="19"/>
  <c r="N15" i="19"/>
  <c r="N14" i="19"/>
  <c r="N12" i="19"/>
  <c r="N11" i="19"/>
  <c r="N9" i="19"/>
  <c r="N8" i="19"/>
  <c r="N7" i="19"/>
  <c r="AD42" i="8"/>
  <c r="AD39" i="8"/>
  <c r="AD36" i="8"/>
  <c r="AD26" i="8"/>
  <c r="AD24" i="8"/>
  <c r="AD21" i="8"/>
  <c r="AD19" i="8"/>
  <c r="AD18" i="8"/>
  <c r="AD17" i="8"/>
  <c r="AD16" i="8"/>
  <c r="AD13" i="8"/>
  <c r="AD11" i="8"/>
  <c r="AD9" i="8"/>
  <c r="AD8" i="8"/>
  <c r="AD7" i="8"/>
  <c r="AD42" i="7"/>
  <c r="AD39" i="7"/>
  <c r="AD36" i="7"/>
  <c r="AD26" i="7"/>
  <c r="AD24" i="7"/>
  <c r="AD21" i="7"/>
  <c r="AD18" i="7"/>
  <c r="AD17" i="7"/>
  <c r="AD16" i="7"/>
  <c r="AD13" i="7"/>
  <c r="AD11" i="7"/>
  <c r="AD9" i="7"/>
  <c r="AD8" i="7"/>
  <c r="AD7" i="7"/>
  <c r="N114" i="18"/>
  <c r="N111" i="18"/>
  <c r="N109" i="18"/>
  <c r="N100" i="18"/>
  <c r="N99" i="18"/>
  <c r="N97" i="18"/>
  <c r="N95" i="18"/>
  <c r="N94" i="18"/>
  <c r="N93" i="18"/>
  <c r="N92" i="18"/>
  <c r="N90" i="18"/>
  <c r="N89" i="18"/>
  <c r="N87" i="18"/>
  <c r="N86" i="18"/>
  <c r="N85" i="18"/>
  <c r="N75" i="18"/>
  <c r="N72" i="18"/>
  <c r="N70" i="18"/>
  <c r="N61" i="18"/>
  <c r="N60" i="18"/>
  <c r="N58" i="18"/>
  <c r="N56" i="18"/>
  <c r="N55" i="18"/>
  <c r="N54" i="18"/>
  <c r="N53" i="18"/>
  <c r="N51" i="18"/>
  <c r="N50" i="18"/>
  <c r="N48" i="18"/>
  <c r="N47" i="18"/>
  <c r="N46" i="18"/>
  <c r="N36" i="18"/>
  <c r="N33" i="18"/>
  <c r="N31" i="18"/>
  <c r="N22" i="18"/>
  <c r="N21" i="18"/>
  <c r="N19" i="18"/>
  <c r="N17" i="18"/>
  <c r="N16" i="18"/>
  <c r="N15" i="18"/>
  <c r="N14" i="18"/>
  <c r="N12" i="18"/>
  <c r="N11" i="18"/>
  <c r="N9" i="18"/>
  <c r="N8" i="18"/>
  <c r="N7" i="18"/>
  <c r="AD15" i="10"/>
  <c r="AD33" i="10"/>
  <c r="AD43" i="10"/>
  <c r="AD40" i="10"/>
  <c r="AD37" i="10"/>
  <c r="AD27" i="10"/>
  <c r="AD25" i="10"/>
  <c r="AD22" i="10"/>
  <c r="AD20" i="10"/>
  <c r="AD19" i="10"/>
  <c r="AD18" i="10"/>
  <c r="AD17" i="10"/>
  <c r="AD14" i="10"/>
  <c r="AD12" i="10"/>
  <c r="AD9" i="10"/>
  <c r="AD8" i="10"/>
  <c r="AD7" i="10"/>
  <c r="N169" i="17"/>
  <c r="N173" i="17"/>
  <c r="L173" i="17"/>
  <c r="N183" i="17"/>
  <c r="N130" i="17"/>
  <c r="N144" i="17"/>
  <c r="N91" i="17"/>
  <c r="N105" i="17"/>
  <c r="N52" i="17"/>
  <c r="N66" i="17"/>
  <c r="N13" i="17"/>
  <c r="N27" i="17"/>
  <c r="N192" i="17"/>
  <c r="N189" i="17"/>
  <c r="N187" i="17"/>
  <c r="N178" i="17"/>
  <c r="N177" i="17"/>
  <c r="N175" i="17"/>
  <c r="N172" i="17"/>
  <c r="N171" i="17"/>
  <c r="N170" i="17"/>
  <c r="N168" i="17"/>
  <c r="N167" i="17"/>
  <c r="N165" i="17"/>
  <c r="N164" i="17"/>
  <c r="N163" i="17"/>
  <c r="N153" i="17"/>
  <c r="N150" i="17"/>
  <c r="N148" i="17"/>
  <c r="N139" i="17"/>
  <c r="N138" i="17"/>
  <c r="N136" i="17"/>
  <c r="N134" i="17"/>
  <c r="N133" i="17"/>
  <c r="N132" i="17"/>
  <c r="N131" i="17"/>
  <c r="N129" i="17"/>
  <c r="N128" i="17"/>
  <c r="N126" i="17"/>
  <c r="N125" i="17"/>
  <c r="N124" i="17"/>
  <c r="N114" i="17"/>
  <c r="N111" i="17"/>
  <c r="N109" i="17"/>
  <c r="N100" i="17"/>
  <c r="N99" i="17"/>
  <c r="N97" i="17"/>
  <c r="N95" i="17"/>
  <c r="N94" i="17"/>
  <c r="N93" i="17"/>
  <c r="N92" i="17"/>
  <c r="N90" i="17"/>
  <c r="N89" i="17"/>
  <c r="N87" i="17"/>
  <c r="N86" i="17"/>
  <c r="N85" i="17"/>
  <c r="N75" i="17"/>
  <c r="N72" i="17"/>
  <c r="N70" i="17"/>
  <c r="N61" i="17"/>
  <c r="N60" i="17"/>
  <c r="N58" i="17"/>
  <c r="N56" i="17"/>
  <c r="N55" i="17"/>
  <c r="N54" i="17"/>
  <c r="N53" i="17"/>
  <c r="N51" i="17"/>
  <c r="N50" i="17"/>
  <c r="N48" i="17"/>
  <c r="N47" i="17"/>
  <c r="N46" i="17"/>
  <c r="N36" i="17"/>
  <c r="N33" i="17"/>
  <c r="N31" i="17"/>
  <c r="N22" i="17"/>
  <c r="N21" i="17"/>
  <c r="N19" i="17"/>
  <c r="N17" i="17"/>
  <c r="N16" i="17"/>
  <c r="N15" i="17"/>
  <c r="N14" i="17"/>
  <c r="N12" i="17"/>
  <c r="N11" i="17"/>
  <c r="N9" i="17"/>
  <c r="N8" i="17"/>
  <c r="N7" i="17"/>
  <c r="AD14" i="6"/>
  <c r="AD33" i="6"/>
  <c r="AD43" i="6"/>
  <c r="AD40" i="6"/>
  <c r="AD37" i="6"/>
  <c r="AD27" i="6"/>
  <c r="AD25" i="6"/>
  <c r="AD21" i="6"/>
  <c r="AD19" i="6"/>
  <c r="AD18" i="6"/>
  <c r="AD17" i="6"/>
  <c r="AD16" i="6"/>
  <c r="AD13" i="6"/>
  <c r="AD11" i="6"/>
  <c r="AD9" i="6"/>
  <c r="AD8" i="6"/>
  <c r="AD7" i="6"/>
  <c r="N187" i="15"/>
  <c r="N177" i="15"/>
  <c r="N173" i="15"/>
  <c r="N147" i="15"/>
  <c r="N137" i="15"/>
  <c r="N133" i="15"/>
  <c r="N107" i="15"/>
  <c r="N93" i="15"/>
  <c r="N97" i="15"/>
  <c r="N61" i="15"/>
  <c r="N66" i="15"/>
  <c r="N56" i="15"/>
  <c r="N52" i="15"/>
  <c r="N13" i="15"/>
  <c r="N17" i="15"/>
  <c r="N27" i="15"/>
  <c r="N196" i="15"/>
  <c r="N193" i="15"/>
  <c r="N191" i="15"/>
  <c r="N182" i="15"/>
  <c r="N181" i="15"/>
  <c r="N179" i="15"/>
  <c r="N176" i="15"/>
  <c r="N175" i="15"/>
  <c r="N174" i="15"/>
  <c r="N172" i="15"/>
  <c r="N171" i="15"/>
  <c r="N169" i="15"/>
  <c r="N168" i="15"/>
  <c r="N167" i="15"/>
  <c r="N156" i="15"/>
  <c r="N153" i="15"/>
  <c r="N151" i="15"/>
  <c r="N142" i="15"/>
  <c r="N141" i="15"/>
  <c r="N139" i="15"/>
  <c r="N136" i="15"/>
  <c r="N135" i="15"/>
  <c r="N134" i="15"/>
  <c r="N132" i="15"/>
  <c r="N131" i="15"/>
  <c r="N129" i="15"/>
  <c r="N128" i="15"/>
  <c r="N127" i="15"/>
  <c r="N116" i="15"/>
  <c r="N113" i="15"/>
  <c r="N111" i="15"/>
  <c r="N102" i="15"/>
  <c r="N101" i="15"/>
  <c r="N99" i="15"/>
  <c r="N96" i="15"/>
  <c r="N95" i="15"/>
  <c r="N94" i="15"/>
  <c r="N92" i="15"/>
  <c r="N91" i="15"/>
  <c r="N89" i="15"/>
  <c r="N88" i="15"/>
  <c r="N87" i="15"/>
  <c r="N75" i="15"/>
  <c r="N72" i="15"/>
  <c r="N70" i="15"/>
  <c r="N60" i="15"/>
  <c r="N58" i="15"/>
  <c r="N55" i="15"/>
  <c r="N54" i="15"/>
  <c r="N53" i="15"/>
  <c r="N51" i="15"/>
  <c r="N50" i="15"/>
  <c r="N48" i="15"/>
  <c r="N47" i="15"/>
  <c r="N46" i="15"/>
  <c r="N36" i="15"/>
  <c r="N33" i="15"/>
  <c r="N31" i="15"/>
  <c r="N22" i="15"/>
  <c r="N21" i="15"/>
  <c r="N19" i="15"/>
  <c r="N16" i="15"/>
  <c r="N15" i="15"/>
  <c r="N14" i="15"/>
  <c r="N12" i="15"/>
  <c r="N11" i="15"/>
  <c r="N9" i="15"/>
  <c r="N8" i="15"/>
  <c r="N7" i="15"/>
  <c r="AD14" i="4"/>
  <c r="AD20" i="4"/>
  <c r="AD34" i="4"/>
  <c r="AD44" i="4"/>
  <c r="AD41" i="4"/>
  <c r="AD38" i="4"/>
  <c r="AD28" i="4"/>
  <c r="AD26" i="4"/>
  <c r="AD22" i="4"/>
  <c r="AD19" i="4"/>
  <c r="AD18" i="4"/>
  <c r="AD16" i="4"/>
  <c r="AD13" i="4"/>
  <c r="AD11" i="4"/>
  <c r="AD9" i="4"/>
  <c r="AD8" i="4"/>
  <c r="AD7" i="4"/>
  <c r="AD15" i="3"/>
  <c r="N302" i="27"/>
  <c r="N306" i="27"/>
  <c r="N316" i="27"/>
  <c r="N260" i="27"/>
  <c r="N274" i="27"/>
  <c r="N264" i="27"/>
  <c r="N218" i="27"/>
  <c r="N222" i="27"/>
  <c r="N232" i="27"/>
  <c r="N99" i="27"/>
  <c r="N177" i="27"/>
  <c r="N191" i="27"/>
  <c r="N183" i="27"/>
  <c r="N181" i="27"/>
  <c r="N179" i="27"/>
  <c r="M173" i="27"/>
  <c r="N136" i="27"/>
  <c r="N150" i="27"/>
  <c r="M91" i="27"/>
  <c r="N95" i="27"/>
  <c r="N109" i="27"/>
  <c r="N53" i="27"/>
  <c r="N67" i="27"/>
  <c r="N13" i="27"/>
  <c r="N27" i="27"/>
  <c r="N324" i="27"/>
  <c r="N321" i="27"/>
  <c r="N319" i="27"/>
  <c r="N311" i="27"/>
  <c r="N310" i="27"/>
  <c r="N308" i="27"/>
  <c r="N305" i="27"/>
  <c r="N304" i="27"/>
  <c r="N303" i="27"/>
  <c r="N301" i="27"/>
  <c r="N300" i="27"/>
  <c r="M298" i="27"/>
  <c r="N297" i="27"/>
  <c r="N296" i="27"/>
  <c r="N295" i="27"/>
  <c r="N283" i="27"/>
  <c r="N280" i="27"/>
  <c r="N278" i="27"/>
  <c r="N269" i="27"/>
  <c r="N268" i="27"/>
  <c r="N266" i="27"/>
  <c r="N263" i="27"/>
  <c r="N262" i="27"/>
  <c r="N261" i="27"/>
  <c r="N259" i="27"/>
  <c r="N258" i="27"/>
  <c r="M256" i="27"/>
  <c r="N255" i="27"/>
  <c r="N254" i="27"/>
  <c r="N253" i="27"/>
  <c r="N241" i="27"/>
  <c r="N238" i="27"/>
  <c r="N236" i="27"/>
  <c r="N227" i="27"/>
  <c r="N226" i="27"/>
  <c r="N224" i="27"/>
  <c r="N221" i="27"/>
  <c r="N220" i="27"/>
  <c r="N219" i="27"/>
  <c r="N217" i="27"/>
  <c r="N216" i="27"/>
  <c r="M214" i="27"/>
  <c r="N213" i="27"/>
  <c r="N212" i="27"/>
  <c r="N211" i="27"/>
  <c r="N200" i="27"/>
  <c r="N197" i="27"/>
  <c r="N195" i="27"/>
  <c r="N186" i="27"/>
  <c r="N185" i="27"/>
  <c r="N180" i="27"/>
  <c r="N178" i="27"/>
  <c r="N176" i="27"/>
  <c r="N175" i="27"/>
  <c r="N172" i="27"/>
  <c r="N171" i="27"/>
  <c r="N170" i="27"/>
  <c r="N159" i="27"/>
  <c r="N156" i="27"/>
  <c r="N154" i="27"/>
  <c r="N145" i="27"/>
  <c r="N144" i="27"/>
  <c r="N142" i="27"/>
  <c r="N139" i="27"/>
  <c r="N138" i="27"/>
  <c r="N137" i="27"/>
  <c r="N135" i="27"/>
  <c r="N134" i="27"/>
  <c r="N131" i="27"/>
  <c r="N130" i="27"/>
  <c r="N129" i="27"/>
  <c r="N118" i="27"/>
  <c r="N115" i="27"/>
  <c r="N113" i="27"/>
  <c r="N104" i="27"/>
  <c r="N103" i="27"/>
  <c r="N101" i="27"/>
  <c r="N98" i="27"/>
  <c r="N97" i="27"/>
  <c r="N96" i="27"/>
  <c r="N94" i="27"/>
  <c r="N93" i="27"/>
  <c r="N90" i="27"/>
  <c r="N89" i="27"/>
  <c r="N88" i="27"/>
  <c r="N76" i="27"/>
  <c r="N73" i="27"/>
  <c r="N71" i="27"/>
  <c r="N62" i="27"/>
  <c r="N61" i="27"/>
  <c r="N59" i="27"/>
  <c r="N57" i="27"/>
  <c r="N56" i="27"/>
  <c r="N55" i="27"/>
  <c r="N54" i="27"/>
  <c r="N52" i="27"/>
  <c r="N51" i="27"/>
  <c r="N49" i="27"/>
  <c r="N48" i="27"/>
  <c r="N47" i="27"/>
  <c r="N36" i="27"/>
  <c r="N33" i="27"/>
  <c r="N31" i="27"/>
  <c r="N22" i="27"/>
  <c r="N21" i="27"/>
  <c r="N19" i="27"/>
  <c r="N17" i="27"/>
  <c r="N16" i="27"/>
  <c r="N15" i="27"/>
  <c r="N14" i="27"/>
  <c r="N12" i="27"/>
  <c r="N11" i="27"/>
  <c r="N9" i="27"/>
  <c r="N8" i="27"/>
  <c r="N7" i="27"/>
  <c r="AD33" i="3"/>
  <c r="AD43" i="3"/>
  <c r="AD40" i="3"/>
  <c r="AD37" i="3"/>
  <c r="AD27" i="3"/>
  <c r="AD25" i="3"/>
  <c r="AD22" i="3"/>
  <c r="AD20" i="3"/>
  <c r="AD19" i="3"/>
  <c r="AD18" i="3"/>
  <c r="AD17" i="3"/>
  <c r="AD14" i="3"/>
  <c r="AD12" i="3"/>
  <c r="AC10" i="3"/>
  <c r="AD9" i="3"/>
  <c r="AD8" i="3"/>
  <c r="AD7" i="3"/>
  <c r="N372" i="16"/>
  <c r="N368" i="16"/>
  <c r="N382" i="16"/>
  <c r="N329" i="16"/>
  <c r="N343" i="16"/>
  <c r="N290" i="16"/>
  <c r="N255" i="16"/>
  <c r="N251" i="16"/>
  <c r="N265" i="16"/>
  <c r="N172" i="16"/>
  <c r="N133" i="16"/>
  <c r="N93" i="16"/>
  <c r="N53" i="16"/>
  <c r="N391" i="16"/>
  <c r="N388" i="16"/>
  <c r="N386" i="16"/>
  <c r="N377" i="16"/>
  <c r="N376" i="16"/>
  <c r="N374" i="16"/>
  <c r="N371" i="16"/>
  <c r="N370" i="16"/>
  <c r="N369" i="16"/>
  <c r="N367" i="16"/>
  <c r="N366" i="16"/>
  <c r="N364" i="16"/>
  <c r="N363" i="16"/>
  <c r="N362" i="16"/>
  <c r="N352" i="16"/>
  <c r="N349" i="16"/>
  <c r="N347" i="16"/>
  <c r="N338" i="16"/>
  <c r="N337" i="16"/>
  <c r="N335" i="16"/>
  <c r="N333" i="16"/>
  <c r="N332" i="16"/>
  <c r="N331" i="16"/>
  <c r="N330" i="16"/>
  <c r="N328" i="16"/>
  <c r="N327" i="16"/>
  <c r="N325" i="16"/>
  <c r="N324" i="16"/>
  <c r="N323" i="16"/>
  <c r="N313" i="16"/>
  <c r="N310" i="16"/>
  <c r="N308" i="16"/>
  <c r="N304" i="16"/>
  <c r="N299" i="16"/>
  <c r="N298" i="16"/>
  <c r="N296" i="16"/>
  <c r="N294" i="16"/>
  <c r="N293" i="16"/>
  <c r="N292" i="16"/>
  <c r="N291" i="16"/>
  <c r="N289" i="16"/>
  <c r="N288" i="16"/>
  <c r="N286" i="16"/>
  <c r="N285" i="16"/>
  <c r="N284" i="16"/>
  <c r="N274" i="16"/>
  <c r="N271" i="16"/>
  <c r="N269" i="16"/>
  <c r="N260" i="16"/>
  <c r="N259" i="16"/>
  <c r="N257" i="16"/>
  <c r="N254" i="16"/>
  <c r="N253" i="16"/>
  <c r="N252" i="16"/>
  <c r="N250" i="16"/>
  <c r="N249" i="16"/>
  <c r="N247" i="16"/>
  <c r="N246" i="16"/>
  <c r="N245" i="16"/>
  <c r="N234" i="16"/>
  <c r="N231" i="16"/>
  <c r="N229" i="16"/>
  <c r="N225" i="16"/>
  <c r="N220" i="16"/>
  <c r="N219" i="16"/>
  <c r="N217" i="16"/>
  <c r="N214" i="16"/>
  <c r="N213" i="16"/>
  <c r="N212" i="16"/>
  <c r="N210" i="16"/>
  <c r="N207" i="16"/>
  <c r="N206" i="16"/>
  <c r="N205" i="16"/>
  <c r="N195" i="16"/>
  <c r="N192" i="16"/>
  <c r="N190" i="16"/>
  <c r="N186" i="16"/>
  <c r="N181" i="16"/>
  <c r="N180" i="16"/>
  <c r="N178" i="16"/>
  <c r="N176" i="16"/>
  <c r="N175" i="16"/>
  <c r="N174" i="16"/>
  <c r="N173" i="16"/>
  <c r="N171" i="16"/>
  <c r="N170" i="16"/>
  <c r="N168" i="16"/>
  <c r="N167" i="16"/>
  <c r="N166" i="16"/>
  <c r="N156" i="16"/>
  <c r="N153" i="16"/>
  <c r="N151" i="16"/>
  <c r="N147" i="16"/>
  <c r="N142" i="16"/>
  <c r="N141" i="16"/>
  <c r="N139" i="16"/>
  <c r="N137" i="16"/>
  <c r="N136" i="16"/>
  <c r="N135" i="16"/>
  <c r="N134" i="16"/>
  <c r="N132" i="16"/>
  <c r="N131" i="16"/>
  <c r="N129" i="16"/>
  <c r="N128" i="16"/>
  <c r="N127" i="16"/>
  <c r="N116" i="16"/>
  <c r="N113" i="16"/>
  <c r="N111" i="16"/>
  <c r="N107" i="16"/>
  <c r="N102" i="16"/>
  <c r="N101" i="16"/>
  <c r="N99" i="16"/>
  <c r="N97" i="16"/>
  <c r="N96" i="16"/>
  <c r="N95" i="16"/>
  <c r="N94" i="16"/>
  <c r="N92" i="16"/>
  <c r="N91" i="16"/>
  <c r="N89" i="16"/>
  <c r="N88" i="16"/>
  <c r="N87" i="16"/>
  <c r="N76" i="16"/>
  <c r="N73" i="16"/>
  <c r="N71" i="16"/>
  <c r="N67" i="16"/>
  <c r="N62" i="16"/>
  <c r="N61" i="16"/>
  <c r="N59" i="16"/>
  <c r="N57" i="16"/>
  <c r="N56" i="16"/>
  <c r="N55" i="16"/>
  <c r="N54" i="16"/>
  <c r="N52" i="16"/>
  <c r="N51" i="16"/>
  <c r="N49" i="16"/>
  <c r="N48" i="16"/>
  <c r="N47" i="16"/>
  <c r="N36" i="16"/>
  <c r="N33" i="16"/>
  <c r="N31" i="16"/>
  <c r="N27" i="16"/>
  <c r="N22" i="16"/>
  <c r="N21" i="16"/>
  <c r="N19" i="16"/>
  <c r="N17" i="16"/>
  <c r="N16" i="16"/>
  <c r="N15" i="16"/>
  <c r="N14" i="16"/>
  <c r="N9" i="16"/>
  <c r="N8" i="16"/>
  <c r="N7" i="16"/>
  <c r="AD14" i="5"/>
  <c r="AD44" i="5"/>
  <c r="AD41" i="5"/>
  <c r="AD38" i="5"/>
  <c r="AD35" i="5"/>
  <c r="AD28" i="5"/>
  <c r="AD26" i="5"/>
  <c r="AD22" i="5"/>
  <c r="AD20" i="5"/>
  <c r="AD19" i="5"/>
  <c r="AD18" i="5"/>
  <c r="AD16" i="5"/>
  <c r="AD13" i="5"/>
  <c r="AD11" i="5"/>
  <c r="AD9" i="5"/>
  <c r="AD8" i="5"/>
  <c r="AD7" i="5"/>
  <c r="AD14" i="1"/>
  <c r="AD42" i="1"/>
  <c r="AD39" i="1"/>
  <c r="AD36" i="1"/>
  <c r="AD32" i="1"/>
  <c r="AD26" i="1"/>
  <c r="AD24" i="1"/>
  <c r="AD21" i="1"/>
  <c r="AD19" i="1"/>
  <c r="AD18" i="1"/>
  <c r="AD17" i="1"/>
  <c r="AD16" i="1"/>
  <c r="AD13" i="1"/>
  <c r="AD11" i="1"/>
  <c r="AD8" i="1"/>
  <c r="AD7" i="1"/>
  <c r="AD6" i="1"/>
  <c r="I298" i="27"/>
  <c r="G298" i="27"/>
  <c r="E298" i="27"/>
  <c r="C298" i="27"/>
  <c r="K256" i="27"/>
  <c r="I256" i="27"/>
  <c r="G256" i="27"/>
  <c r="E256" i="27"/>
  <c r="C256" i="27"/>
  <c r="K214" i="27"/>
  <c r="I214" i="27"/>
  <c r="G214" i="27"/>
  <c r="E214" i="27"/>
  <c r="C214" i="27"/>
  <c r="I173" i="27"/>
  <c r="G173" i="27"/>
  <c r="E173" i="27"/>
  <c r="C173" i="27"/>
  <c r="K132" i="27"/>
  <c r="I132" i="27"/>
  <c r="G132" i="27"/>
  <c r="E132" i="27"/>
  <c r="C132" i="27"/>
  <c r="I91" i="27"/>
  <c r="J10" i="27"/>
  <c r="E91" i="27"/>
  <c r="G91" i="27"/>
  <c r="K91" i="27"/>
  <c r="C91" i="27"/>
  <c r="AA10" i="3"/>
  <c r="E10" i="3"/>
  <c r="Y10" i="3"/>
  <c r="W10" i="3"/>
  <c r="U10" i="3"/>
  <c r="S10" i="3"/>
  <c r="Q10" i="3"/>
  <c r="O10" i="3"/>
  <c r="M10" i="3"/>
  <c r="K10" i="3"/>
  <c r="I10" i="3"/>
  <c r="G10" i="3"/>
  <c r="C10" i="3"/>
  <c r="AB26" i="1"/>
  <c r="AB18" i="1"/>
  <c r="AB16" i="1"/>
  <c r="AB13" i="1"/>
  <c r="AB11" i="1"/>
  <c r="AB33" i="1"/>
  <c r="AB19" i="1"/>
  <c r="L28" i="20"/>
  <c r="L11" i="20"/>
  <c r="L36" i="20"/>
  <c r="L33" i="20"/>
  <c r="L32" i="20"/>
  <c r="L22" i="20"/>
  <c r="L21" i="20"/>
  <c r="L19" i="20"/>
  <c r="L16" i="20"/>
  <c r="L15" i="20"/>
  <c r="L14" i="20"/>
  <c r="L12" i="20"/>
  <c r="L9" i="20"/>
  <c r="L8" i="20"/>
  <c r="L7" i="20"/>
  <c r="AB33" i="9"/>
  <c r="AB19" i="9"/>
  <c r="AB11" i="9"/>
  <c r="AB42" i="9"/>
  <c r="AB39" i="9"/>
  <c r="AB37" i="9"/>
  <c r="AB26" i="9"/>
  <c r="AB24" i="9"/>
  <c r="AB21" i="9"/>
  <c r="AB18" i="9"/>
  <c r="AB17" i="9"/>
  <c r="AB16" i="9"/>
  <c r="AB13" i="9"/>
  <c r="AB9" i="9"/>
  <c r="AB8" i="9"/>
  <c r="AB7" i="9"/>
  <c r="L106" i="24"/>
  <c r="L95" i="24"/>
  <c r="L89" i="24"/>
  <c r="L56" i="24"/>
  <c r="L67" i="24"/>
  <c r="L17" i="24"/>
  <c r="L11" i="24"/>
  <c r="L28" i="24"/>
  <c r="L114" i="24"/>
  <c r="L111" i="24"/>
  <c r="L109" i="24"/>
  <c r="L100" i="24"/>
  <c r="L99" i="24"/>
  <c r="L97" i="24"/>
  <c r="L94" i="24"/>
  <c r="L93" i="24"/>
  <c r="L92" i="24"/>
  <c r="L90" i="24"/>
  <c r="L87" i="24"/>
  <c r="L86" i="24"/>
  <c r="L85" i="24"/>
  <c r="L75" i="24"/>
  <c r="L72" i="24"/>
  <c r="L70" i="24"/>
  <c r="L61" i="24"/>
  <c r="L60" i="24"/>
  <c r="L58" i="24"/>
  <c r="L55" i="24"/>
  <c r="L54" i="24"/>
  <c r="L53" i="24"/>
  <c r="L51" i="24"/>
  <c r="L48" i="24"/>
  <c r="L47" i="24"/>
  <c r="L46" i="24"/>
  <c r="L36" i="24"/>
  <c r="L33" i="24"/>
  <c r="L31" i="24"/>
  <c r="L22" i="24"/>
  <c r="L21" i="24"/>
  <c r="L19" i="24"/>
  <c r="L16" i="24"/>
  <c r="L15" i="24"/>
  <c r="L14" i="24"/>
  <c r="L12" i="24"/>
  <c r="L9" i="24"/>
  <c r="L8" i="24"/>
  <c r="L7" i="24"/>
  <c r="AB11" i="13"/>
  <c r="AB19" i="13"/>
  <c r="AB33" i="13"/>
  <c r="AB42" i="13"/>
  <c r="AB39" i="13"/>
  <c r="AB36" i="13"/>
  <c r="AB26" i="13"/>
  <c r="AB24" i="13"/>
  <c r="AB21" i="13"/>
  <c r="AB18" i="13"/>
  <c r="AB17" i="13"/>
  <c r="AB16" i="13"/>
  <c r="AB13" i="13"/>
  <c r="AB9" i="13"/>
  <c r="AB8" i="13"/>
  <c r="AB7" i="13"/>
  <c r="L218" i="23"/>
  <c r="L211" i="23"/>
  <c r="L229" i="23"/>
  <c r="L171" i="23"/>
  <c r="L178" i="23"/>
  <c r="L189" i="23"/>
  <c r="L131" i="23"/>
  <c r="L138" i="23"/>
  <c r="L149" i="23"/>
  <c r="L91" i="23"/>
  <c r="L98" i="23"/>
  <c r="L109" i="23"/>
  <c r="L51" i="23"/>
  <c r="L58" i="23"/>
  <c r="L69" i="23"/>
  <c r="L11" i="23"/>
  <c r="L18" i="23"/>
  <c r="L29" i="23"/>
  <c r="L237" i="23"/>
  <c r="L234" i="23"/>
  <c r="L232" i="23"/>
  <c r="L223" i="23"/>
  <c r="L222" i="23"/>
  <c r="L220" i="23"/>
  <c r="L217" i="23"/>
  <c r="L216" i="23"/>
  <c r="L215" i="23"/>
  <c r="L212" i="23"/>
  <c r="L209" i="23"/>
  <c r="L208" i="23"/>
  <c r="L207" i="23"/>
  <c r="L197" i="23"/>
  <c r="L194" i="23"/>
  <c r="L192" i="23"/>
  <c r="L183" i="23"/>
  <c r="L182" i="23"/>
  <c r="L180" i="23"/>
  <c r="L177" i="23"/>
  <c r="L176" i="23"/>
  <c r="L175" i="23"/>
  <c r="L172" i="23"/>
  <c r="L169" i="23"/>
  <c r="L168" i="23"/>
  <c r="L167" i="23"/>
  <c r="L157" i="23"/>
  <c r="L154" i="23"/>
  <c r="L152" i="23"/>
  <c r="L143" i="23"/>
  <c r="L142" i="23"/>
  <c r="L140" i="23"/>
  <c r="L137" i="23"/>
  <c r="L136" i="23"/>
  <c r="L135" i="23"/>
  <c r="L132" i="23"/>
  <c r="L129" i="23"/>
  <c r="L128" i="23"/>
  <c r="L127" i="23"/>
  <c r="L117" i="23"/>
  <c r="L114" i="23"/>
  <c r="L112" i="23"/>
  <c r="L103" i="23"/>
  <c r="L102" i="23"/>
  <c r="L100" i="23"/>
  <c r="L97" i="23"/>
  <c r="L96" i="23"/>
  <c r="L95" i="23"/>
  <c r="L92" i="23"/>
  <c r="L89" i="23"/>
  <c r="L88" i="23"/>
  <c r="L87" i="23"/>
  <c r="L77" i="23"/>
  <c r="L74" i="23"/>
  <c r="L72" i="23"/>
  <c r="L63" i="23"/>
  <c r="L62" i="23"/>
  <c r="L60" i="23"/>
  <c r="L57" i="23"/>
  <c r="L56" i="23"/>
  <c r="L55" i="23"/>
  <c r="L52" i="23"/>
  <c r="L49" i="23"/>
  <c r="L48" i="23"/>
  <c r="L47" i="23"/>
  <c r="L37" i="23"/>
  <c r="L34" i="23"/>
  <c r="L32" i="23"/>
  <c r="L23" i="23"/>
  <c r="L22" i="23"/>
  <c r="L20" i="23"/>
  <c r="L17" i="23"/>
  <c r="L16" i="23"/>
  <c r="L15" i="23"/>
  <c r="L12" i="23"/>
  <c r="L9" i="23"/>
  <c r="L8" i="23"/>
  <c r="L7" i="23"/>
  <c r="AB11" i="12"/>
  <c r="AB19" i="12"/>
  <c r="AB33" i="12"/>
  <c r="AB36" i="12"/>
  <c r="AB13" i="12"/>
  <c r="AB42" i="12"/>
  <c r="AB39" i="12"/>
  <c r="AB26" i="12"/>
  <c r="AB24" i="12"/>
  <c r="AB21" i="12"/>
  <c r="AB18" i="12"/>
  <c r="AB17" i="12"/>
  <c r="AB16" i="12"/>
  <c r="AB9" i="12"/>
  <c r="AB8" i="12"/>
  <c r="AB7" i="12"/>
  <c r="L167" i="22"/>
  <c r="L173" i="22"/>
  <c r="L184" i="22"/>
  <c r="L134" i="22"/>
  <c r="L128" i="22"/>
  <c r="L145" i="22"/>
  <c r="L95" i="22"/>
  <c r="L89" i="22"/>
  <c r="L106" i="22"/>
  <c r="L50" i="22"/>
  <c r="L56" i="22"/>
  <c r="L67" i="22"/>
  <c r="L11" i="22"/>
  <c r="L17" i="22"/>
  <c r="L28" i="22"/>
  <c r="H124" i="22"/>
  <c r="L192" i="22"/>
  <c r="L189" i="22"/>
  <c r="L187" i="22"/>
  <c r="L178" i="22"/>
  <c r="L177" i="22"/>
  <c r="L175" i="22"/>
  <c r="L172" i="22"/>
  <c r="L171" i="22"/>
  <c r="L170" i="22"/>
  <c r="L168" i="22"/>
  <c r="L165" i="22"/>
  <c r="L164" i="22"/>
  <c r="L163" i="22"/>
  <c r="L153" i="22"/>
  <c r="L150" i="22"/>
  <c r="L148" i="22"/>
  <c r="L139" i="22"/>
  <c r="L138" i="22"/>
  <c r="L136" i="22"/>
  <c r="L133" i="22"/>
  <c r="L132" i="22"/>
  <c r="L131" i="22"/>
  <c r="L129" i="22"/>
  <c r="L126" i="22"/>
  <c r="L125" i="22"/>
  <c r="L124" i="22"/>
  <c r="L114" i="22"/>
  <c r="L111" i="22"/>
  <c r="L109" i="22"/>
  <c r="L100" i="22"/>
  <c r="L99" i="22"/>
  <c r="L97" i="22"/>
  <c r="L94" i="22"/>
  <c r="L93" i="22"/>
  <c r="L92" i="22"/>
  <c r="L90" i="22"/>
  <c r="L87" i="22"/>
  <c r="L86" i="22"/>
  <c r="L85" i="22"/>
  <c r="L75" i="22"/>
  <c r="L72" i="22"/>
  <c r="L70" i="22"/>
  <c r="L61" i="22"/>
  <c r="L60" i="22"/>
  <c r="L58" i="22"/>
  <c r="L55" i="22"/>
  <c r="L54" i="22"/>
  <c r="L53" i="22"/>
  <c r="L51" i="22"/>
  <c r="L48" i="22"/>
  <c r="L47" i="22"/>
  <c r="L46" i="22"/>
  <c r="L36" i="22"/>
  <c r="L33" i="22"/>
  <c r="L31" i="22"/>
  <c r="L22" i="22"/>
  <c r="L21" i="22"/>
  <c r="L19" i="22"/>
  <c r="L16" i="22"/>
  <c r="L15" i="22"/>
  <c r="L14" i="22"/>
  <c r="L12" i="22"/>
  <c r="L9" i="22"/>
  <c r="L8" i="22"/>
  <c r="L7" i="22"/>
  <c r="AB12" i="11"/>
  <c r="AB20" i="11"/>
  <c r="AB34" i="11"/>
  <c r="AB43" i="11"/>
  <c r="AB40" i="11"/>
  <c r="AB37" i="11"/>
  <c r="AB27" i="11"/>
  <c r="AB25" i="11"/>
  <c r="AB22" i="11"/>
  <c r="AB19" i="11"/>
  <c r="AB18" i="11"/>
  <c r="AB17" i="11"/>
  <c r="AB14" i="11"/>
  <c r="AB9" i="11"/>
  <c r="AB8" i="11"/>
  <c r="AB7" i="11"/>
  <c r="L128" i="21"/>
  <c r="L134" i="21"/>
  <c r="L145" i="21"/>
  <c r="L106" i="21"/>
  <c r="L95" i="21"/>
  <c r="L89" i="21"/>
  <c r="L50" i="21"/>
  <c r="L56" i="21"/>
  <c r="L67" i="21"/>
  <c r="L28" i="21"/>
  <c r="L17" i="21"/>
  <c r="L11" i="21"/>
  <c r="L153" i="21"/>
  <c r="L150" i="21"/>
  <c r="L148" i="21"/>
  <c r="L139" i="21"/>
  <c r="L138" i="21"/>
  <c r="L136" i="21"/>
  <c r="L133" i="21"/>
  <c r="L132" i="21"/>
  <c r="L131" i="21"/>
  <c r="L129" i="21"/>
  <c r="L126" i="21"/>
  <c r="L125" i="21"/>
  <c r="L124" i="21"/>
  <c r="L114" i="21"/>
  <c r="L111" i="21"/>
  <c r="L109" i="21"/>
  <c r="L100" i="21"/>
  <c r="L99" i="21"/>
  <c r="L97" i="21"/>
  <c r="L94" i="21"/>
  <c r="L93" i="21"/>
  <c r="L92" i="21"/>
  <c r="L90" i="21"/>
  <c r="L87" i="21"/>
  <c r="L86" i="21"/>
  <c r="L85" i="21"/>
  <c r="L75" i="21"/>
  <c r="L72" i="21"/>
  <c r="L70" i="21"/>
  <c r="L61" i="21"/>
  <c r="L60" i="21"/>
  <c r="L58" i="21"/>
  <c r="L55" i="21"/>
  <c r="L54" i="21"/>
  <c r="L53" i="21"/>
  <c r="L51" i="21"/>
  <c r="L48" i="21"/>
  <c r="L47" i="21"/>
  <c r="L46" i="21"/>
  <c r="L36" i="21"/>
  <c r="L33" i="21"/>
  <c r="L31" i="21"/>
  <c r="L22" i="21"/>
  <c r="L21" i="21"/>
  <c r="L19" i="21"/>
  <c r="L16" i="21"/>
  <c r="L15" i="21"/>
  <c r="L14" i="21"/>
  <c r="L12" i="21"/>
  <c r="L9" i="21"/>
  <c r="L8" i="21"/>
  <c r="L7" i="21"/>
  <c r="AB12" i="10"/>
  <c r="AB20" i="10"/>
  <c r="AB34" i="10"/>
  <c r="AB43" i="10"/>
  <c r="AB40" i="10"/>
  <c r="AB37" i="10"/>
  <c r="AB27" i="10"/>
  <c r="AB25" i="10"/>
  <c r="AB22" i="10"/>
  <c r="AB19" i="10"/>
  <c r="AB18" i="10"/>
  <c r="AB17" i="10"/>
  <c r="AB14" i="10"/>
  <c r="AB9" i="10"/>
  <c r="AB8" i="10"/>
  <c r="AB7" i="10"/>
  <c r="L127" i="19"/>
  <c r="L133" i="19"/>
  <c r="L144" i="19"/>
  <c r="L95" i="19"/>
  <c r="L89" i="19"/>
  <c r="L106" i="19"/>
  <c r="L50" i="19"/>
  <c r="L56" i="19"/>
  <c r="L67" i="19"/>
  <c r="L28" i="19"/>
  <c r="L17" i="19"/>
  <c r="L11" i="19"/>
  <c r="L152" i="19"/>
  <c r="L149" i="19"/>
  <c r="L147" i="19"/>
  <c r="L138" i="19"/>
  <c r="L137" i="19"/>
  <c r="L135" i="19"/>
  <c r="L132" i="19"/>
  <c r="L131" i="19"/>
  <c r="L130" i="19"/>
  <c r="L128" i="19"/>
  <c r="L125" i="19"/>
  <c r="L124" i="19"/>
  <c r="L123" i="19"/>
  <c r="L113" i="19"/>
  <c r="L110" i="19"/>
  <c r="L108" i="19"/>
  <c r="L100" i="19"/>
  <c r="L99" i="19"/>
  <c r="L97" i="19"/>
  <c r="L94" i="19"/>
  <c r="L93" i="19"/>
  <c r="L92" i="19"/>
  <c r="L90" i="19"/>
  <c r="L87" i="19"/>
  <c r="L86" i="19"/>
  <c r="L85" i="19"/>
  <c r="L75" i="19"/>
  <c r="L72" i="19"/>
  <c r="L70" i="19"/>
  <c r="L61" i="19"/>
  <c r="L60" i="19"/>
  <c r="L58" i="19"/>
  <c r="L55" i="19"/>
  <c r="L54" i="19"/>
  <c r="L53" i="19"/>
  <c r="L51" i="19"/>
  <c r="L48" i="19"/>
  <c r="L47" i="19"/>
  <c r="L46" i="19"/>
  <c r="L36" i="19"/>
  <c r="L33" i="19"/>
  <c r="L31" i="19"/>
  <c r="L22" i="19"/>
  <c r="L21" i="19"/>
  <c r="L19" i="19"/>
  <c r="L16" i="19"/>
  <c r="L15" i="19"/>
  <c r="L14" i="19"/>
  <c r="L12" i="19"/>
  <c r="L9" i="19"/>
  <c r="L8" i="19"/>
  <c r="L7" i="19"/>
  <c r="AB13" i="8"/>
  <c r="AB33" i="8"/>
  <c r="AB19" i="8"/>
  <c r="AB11" i="8"/>
  <c r="AB42" i="8"/>
  <c r="AB39" i="8"/>
  <c r="AB36" i="8"/>
  <c r="AB26" i="8"/>
  <c r="AB24" i="8"/>
  <c r="AB21" i="8"/>
  <c r="AB18" i="8"/>
  <c r="AB17" i="8"/>
  <c r="AB16" i="8"/>
  <c r="AB9" i="8"/>
  <c r="AB8" i="8"/>
  <c r="AB7" i="8"/>
  <c r="L89" i="18"/>
  <c r="L95" i="18"/>
  <c r="L50" i="18"/>
  <c r="L56" i="18"/>
  <c r="L67" i="18"/>
  <c r="L17" i="18"/>
  <c r="L11" i="18"/>
  <c r="L114" i="18"/>
  <c r="L111" i="18"/>
  <c r="L109" i="18"/>
  <c r="L100" i="18"/>
  <c r="L99" i="18"/>
  <c r="L97" i="18"/>
  <c r="L94" i="18"/>
  <c r="L93" i="18"/>
  <c r="L92" i="18"/>
  <c r="L90" i="18"/>
  <c r="L87" i="18"/>
  <c r="L86" i="18"/>
  <c r="L85" i="18"/>
  <c r="L75" i="18"/>
  <c r="L72" i="18"/>
  <c r="L70" i="18"/>
  <c r="L61" i="18"/>
  <c r="L60" i="18"/>
  <c r="L58" i="18"/>
  <c r="L55" i="18"/>
  <c r="L54" i="18"/>
  <c r="L53" i="18"/>
  <c r="L51" i="18"/>
  <c r="L48" i="18"/>
  <c r="L47" i="18"/>
  <c r="L46" i="18"/>
  <c r="L36" i="18"/>
  <c r="L33" i="18"/>
  <c r="L31" i="18"/>
  <c r="L22" i="18"/>
  <c r="L21" i="18"/>
  <c r="L19" i="18"/>
  <c r="L16" i="18"/>
  <c r="L15" i="18"/>
  <c r="L14" i="18"/>
  <c r="L12" i="18"/>
  <c r="L9" i="18"/>
  <c r="L8" i="18"/>
  <c r="L7" i="18"/>
  <c r="AB33" i="7"/>
  <c r="AB11" i="7"/>
  <c r="AB42" i="7"/>
  <c r="AB39" i="7"/>
  <c r="AB36" i="7"/>
  <c r="AB26" i="7"/>
  <c r="AB24" i="7"/>
  <c r="AB21" i="7"/>
  <c r="AB18" i="7"/>
  <c r="AB17" i="7"/>
  <c r="AB16" i="7"/>
  <c r="AB13" i="7"/>
  <c r="AB9" i="7"/>
  <c r="AB8" i="7"/>
  <c r="AB7" i="7"/>
  <c r="L167" i="17"/>
  <c r="L134" i="17"/>
  <c r="L184" i="17"/>
  <c r="L145" i="17"/>
  <c r="L128" i="17"/>
  <c r="L95" i="17"/>
  <c r="L89" i="17"/>
  <c r="L106" i="17"/>
  <c r="L50" i="17"/>
  <c r="L56" i="17"/>
  <c r="L67" i="17"/>
  <c r="L28" i="17"/>
  <c r="L17" i="17"/>
  <c r="L11" i="17"/>
  <c r="L192" i="17"/>
  <c r="L189" i="17"/>
  <c r="L187" i="17"/>
  <c r="L178" i="17"/>
  <c r="L177" i="17"/>
  <c r="L175" i="17"/>
  <c r="L172" i="17"/>
  <c r="L171" i="17"/>
  <c r="L170" i="17"/>
  <c r="L168" i="17"/>
  <c r="L165" i="17"/>
  <c r="L164" i="17"/>
  <c r="L163" i="17"/>
  <c r="L153" i="17"/>
  <c r="L150" i="17"/>
  <c r="L148" i="17"/>
  <c r="L139" i="17"/>
  <c r="L138" i="17"/>
  <c r="L136" i="17"/>
  <c r="L133" i="17"/>
  <c r="L132" i="17"/>
  <c r="L131" i="17"/>
  <c r="L129" i="17"/>
  <c r="L126" i="17"/>
  <c r="L125" i="17"/>
  <c r="L124" i="17"/>
  <c r="L114" i="17"/>
  <c r="L111" i="17"/>
  <c r="L109" i="17"/>
  <c r="L100" i="17"/>
  <c r="L99" i="17"/>
  <c r="L97" i="17"/>
  <c r="L94" i="17"/>
  <c r="L93" i="17"/>
  <c r="L92" i="17"/>
  <c r="L90" i="17"/>
  <c r="L87" i="17"/>
  <c r="L86" i="17"/>
  <c r="L85" i="17"/>
  <c r="L75" i="17"/>
  <c r="L72" i="17"/>
  <c r="L70" i="17"/>
  <c r="L61" i="17"/>
  <c r="L60" i="17"/>
  <c r="L58" i="17"/>
  <c r="L55" i="17"/>
  <c r="L54" i="17"/>
  <c r="L53" i="17"/>
  <c r="L51" i="17"/>
  <c r="L48" i="17"/>
  <c r="L47" i="17"/>
  <c r="L46" i="17"/>
  <c r="L36" i="17"/>
  <c r="L33" i="17"/>
  <c r="L31" i="17"/>
  <c r="L22" i="17"/>
  <c r="L21" i="17"/>
  <c r="L19" i="17"/>
  <c r="L16" i="17"/>
  <c r="L15" i="17"/>
  <c r="L14" i="17"/>
  <c r="L12" i="17"/>
  <c r="L9" i="17"/>
  <c r="L8" i="17"/>
  <c r="L7" i="17"/>
  <c r="AB34" i="6"/>
  <c r="AB19" i="6"/>
  <c r="AB11" i="6"/>
  <c r="AB43" i="6"/>
  <c r="AB40" i="6"/>
  <c r="AB37" i="6"/>
  <c r="AB27" i="6"/>
  <c r="AB25" i="6"/>
  <c r="AB21" i="6"/>
  <c r="AB18" i="6"/>
  <c r="AB17" i="6"/>
  <c r="AB16" i="6"/>
  <c r="AB13" i="6"/>
  <c r="AB9" i="6"/>
  <c r="AB8" i="6"/>
  <c r="AB7" i="6"/>
  <c r="L383" i="16"/>
  <c r="L366" i="16"/>
  <c r="L327" i="16"/>
  <c r="L333" i="16"/>
  <c r="L344" i="16"/>
  <c r="L288" i="16"/>
  <c r="L294" i="16"/>
  <c r="L305" i="16"/>
  <c r="L249" i="16"/>
  <c r="L266" i="16"/>
  <c r="L209" i="16"/>
  <c r="L226" i="16"/>
  <c r="L176" i="16"/>
  <c r="L137" i="16"/>
  <c r="L170" i="16"/>
  <c r="L187" i="16"/>
  <c r="L131" i="16"/>
  <c r="L148" i="16"/>
  <c r="L97" i="16"/>
  <c r="L91" i="16"/>
  <c r="L108" i="16"/>
  <c r="L57" i="16"/>
  <c r="L51" i="16"/>
  <c r="L68" i="16"/>
  <c r="L17" i="16"/>
  <c r="L11" i="16"/>
  <c r="L28" i="16"/>
  <c r="AB11" i="5"/>
  <c r="AB20" i="5"/>
  <c r="AB35" i="5"/>
  <c r="L391" i="16"/>
  <c r="L388" i="16"/>
  <c r="L386" i="16"/>
  <c r="L377" i="16"/>
  <c r="L376" i="16"/>
  <c r="L374" i="16"/>
  <c r="L371" i="16"/>
  <c r="L370" i="16"/>
  <c r="L369" i="16"/>
  <c r="L367" i="16"/>
  <c r="L364" i="16"/>
  <c r="L363" i="16"/>
  <c r="L362" i="16"/>
  <c r="L352" i="16"/>
  <c r="L349" i="16"/>
  <c r="L347" i="16"/>
  <c r="L338" i="16"/>
  <c r="L337" i="16"/>
  <c r="L335" i="16"/>
  <c r="L332" i="16"/>
  <c r="L331" i="16"/>
  <c r="L330" i="16"/>
  <c r="L328" i="16"/>
  <c r="L325" i="16"/>
  <c r="L324" i="16"/>
  <c r="L323" i="16"/>
  <c r="L313" i="16"/>
  <c r="L310" i="16"/>
  <c r="L308" i="16"/>
  <c r="L299" i="16"/>
  <c r="L298" i="16"/>
  <c r="L296" i="16"/>
  <c r="L293" i="16"/>
  <c r="L292" i="16"/>
  <c r="L291" i="16"/>
  <c r="L289" i="16"/>
  <c r="L286" i="16"/>
  <c r="L285" i="16"/>
  <c r="L284" i="16"/>
  <c r="L274" i="16"/>
  <c r="L271" i="16"/>
  <c r="L269" i="16"/>
  <c r="L260" i="16"/>
  <c r="L259" i="16"/>
  <c r="L257" i="16"/>
  <c r="L254" i="16"/>
  <c r="L253" i="16"/>
  <c r="L252" i="16"/>
  <c r="L250" i="16"/>
  <c r="L247" i="16"/>
  <c r="L246" i="16"/>
  <c r="L245" i="16"/>
  <c r="L234" i="16"/>
  <c r="L231" i="16"/>
  <c r="L229" i="16"/>
  <c r="L220" i="16"/>
  <c r="L219" i="16"/>
  <c r="L217" i="16"/>
  <c r="L214" i="16"/>
  <c r="L213" i="16"/>
  <c r="L212" i="16"/>
  <c r="L210" i="16"/>
  <c r="L207" i="16"/>
  <c r="L206" i="16"/>
  <c r="L205" i="16"/>
  <c r="L195" i="16"/>
  <c r="L192" i="16"/>
  <c r="L190" i="16"/>
  <c r="L181" i="16"/>
  <c r="L180" i="16"/>
  <c r="L178" i="16"/>
  <c r="L175" i="16"/>
  <c r="L174" i="16"/>
  <c r="L173" i="16"/>
  <c r="L171" i="16"/>
  <c r="L168" i="16"/>
  <c r="L166" i="16"/>
  <c r="L156" i="16"/>
  <c r="L153" i="16"/>
  <c r="L151" i="16"/>
  <c r="L142" i="16"/>
  <c r="L141" i="16"/>
  <c r="L139" i="16"/>
  <c r="L136" i="16"/>
  <c r="L135" i="16"/>
  <c r="L134" i="16"/>
  <c r="L132" i="16"/>
  <c r="L129" i="16"/>
  <c r="L128" i="16"/>
  <c r="L127" i="16"/>
  <c r="L116" i="16"/>
  <c r="L113" i="16"/>
  <c r="L111" i="16"/>
  <c r="L102" i="16"/>
  <c r="L101" i="16"/>
  <c r="L99" i="16"/>
  <c r="L96" i="16"/>
  <c r="L95" i="16"/>
  <c r="L94" i="16"/>
  <c r="L92" i="16"/>
  <c r="L89" i="16"/>
  <c r="L88" i="16"/>
  <c r="L87" i="16"/>
  <c r="L76" i="16"/>
  <c r="L73" i="16"/>
  <c r="L71" i="16"/>
  <c r="L62" i="16"/>
  <c r="L61" i="16"/>
  <c r="L59" i="16"/>
  <c r="L56" i="16"/>
  <c r="L55" i="16"/>
  <c r="L54" i="16"/>
  <c r="L52" i="16"/>
  <c r="L49" i="16"/>
  <c r="L48" i="16"/>
  <c r="L47" i="16"/>
  <c r="L36" i="16"/>
  <c r="L33" i="16"/>
  <c r="L31" i="16"/>
  <c r="L22" i="16"/>
  <c r="L21" i="16"/>
  <c r="L19" i="16"/>
  <c r="L16" i="16"/>
  <c r="L15" i="16"/>
  <c r="L14" i="16"/>
  <c r="L12" i="16"/>
  <c r="L9" i="16"/>
  <c r="L8" i="16"/>
  <c r="L7" i="16"/>
  <c r="AB44" i="5"/>
  <c r="AB41" i="5"/>
  <c r="AB38" i="5"/>
  <c r="AB28" i="5"/>
  <c r="AB26" i="5"/>
  <c r="AB22" i="5"/>
  <c r="AB19" i="5"/>
  <c r="AB18" i="5"/>
  <c r="AB16" i="5"/>
  <c r="AB13" i="5"/>
  <c r="AB9" i="5"/>
  <c r="AB8" i="5"/>
  <c r="AB7" i="5"/>
  <c r="L188" i="15"/>
  <c r="L171" i="15"/>
  <c r="L131" i="15"/>
  <c r="L148" i="15"/>
  <c r="L108" i="15"/>
  <c r="L91" i="15"/>
  <c r="L67" i="15"/>
  <c r="L50" i="15"/>
  <c r="L28" i="15"/>
  <c r="L11" i="15"/>
  <c r="L196" i="15"/>
  <c r="L193" i="15"/>
  <c r="L191" i="15"/>
  <c r="L182" i="15"/>
  <c r="L181" i="15"/>
  <c r="L179" i="15"/>
  <c r="L176" i="15"/>
  <c r="L175" i="15"/>
  <c r="L174" i="15"/>
  <c r="L172" i="15"/>
  <c r="L169" i="15"/>
  <c r="L168" i="15"/>
  <c r="L167" i="15"/>
  <c r="L156" i="15"/>
  <c r="L153" i="15"/>
  <c r="L151" i="15"/>
  <c r="L142" i="15"/>
  <c r="L141" i="15"/>
  <c r="L139" i="15"/>
  <c r="L136" i="15"/>
  <c r="L135" i="15"/>
  <c r="L134" i="15"/>
  <c r="L132" i="15"/>
  <c r="L129" i="15"/>
  <c r="L128" i="15"/>
  <c r="L127" i="15"/>
  <c r="L116" i="15"/>
  <c r="L113" i="15"/>
  <c r="L111" i="15"/>
  <c r="L102" i="15"/>
  <c r="L101" i="15"/>
  <c r="L99" i="15"/>
  <c r="L96" i="15"/>
  <c r="L95" i="15"/>
  <c r="L94" i="15"/>
  <c r="L92" i="15"/>
  <c r="L89" i="15"/>
  <c r="L88" i="15"/>
  <c r="L87" i="15"/>
  <c r="L75" i="15"/>
  <c r="L72" i="15"/>
  <c r="L70" i="15"/>
  <c r="L61" i="15"/>
  <c r="L60" i="15"/>
  <c r="L58" i="15"/>
  <c r="L55" i="15"/>
  <c r="L54" i="15"/>
  <c r="L53" i="15"/>
  <c r="L51" i="15"/>
  <c r="L48" i="15"/>
  <c r="L47" i="15"/>
  <c r="L46" i="15"/>
  <c r="L36" i="15"/>
  <c r="L33" i="15"/>
  <c r="L31" i="15"/>
  <c r="L22" i="15"/>
  <c r="L21" i="15"/>
  <c r="L19" i="15"/>
  <c r="L16" i="15"/>
  <c r="L15" i="15"/>
  <c r="L14" i="15"/>
  <c r="L12" i="15"/>
  <c r="L9" i="15"/>
  <c r="L8" i="15"/>
  <c r="L7" i="15"/>
  <c r="AB11" i="4"/>
  <c r="AB35" i="4"/>
  <c r="AB44" i="4"/>
  <c r="AB41" i="4"/>
  <c r="AB38" i="4"/>
  <c r="AB28" i="4"/>
  <c r="AB26" i="4"/>
  <c r="AB22" i="4"/>
  <c r="AB19" i="4"/>
  <c r="AB18" i="4"/>
  <c r="AB16" i="4"/>
  <c r="AB13" i="4"/>
  <c r="AB9" i="4"/>
  <c r="AB8" i="4"/>
  <c r="AB7" i="4"/>
  <c r="L317" i="27"/>
  <c r="L300" i="27"/>
  <c r="L275" i="27"/>
  <c r="L258" i="27"/>
  <c r="L233" i="27"/>
  <c r="L216" i="27"/>
  <c r="L175" i="27"/>
  <c r="L192" i="27"/>
  <c r="L151" i="27"/>
  <c r="L134" i="27"/>
  <c r="L110" i="27"/>
  <c r="L93" i="27"/>
  <c r="L51" i="27"/>
  <c r="L57" i="27"/>
  <c r="L68" i="27"/>
  <c r="L28" i="27"/>
  <c r="L17" i="27"/>
  <c r="L11" i="27"/>
  <c r="H70" i="27"/>
  <c r="L324" i="27"/>
  <c r="L321" i="27"/>
  <c r="L319" i="27"/>
  <c r="L311" i="27"/>
  <c r="L310" i="27"/>
  <c r="L308" i="27"/>
  <c r="L305" i="27"/>
  <c r="L304" i="27"/>
  <c r="L303" i="27"/>
  <c r="L301" i="27"/>
  <c r="L297" i="27"/>
  <c r="L296" i="27"/>
  <c r="L295" i="27"/>
  <c r="L283" i="27"/>
  <c r="L280" i="27"/>
  <c r="L278" i="27"/>
  <c r="L269" i="27"/>
  <c r="L268" i="27"/>
  <c r="L266" i="27"/>
  <c r="L263" i="27"/>
  <c r="L262" i="27"/>
  <c r="L261" i="27"/>
  <c r="L259" i="27"/>
  <c r="L255" i="27"/>
  <c r="L254" i="27"/>
  <c r="L253" i="27"/>
  <c r="L241" i="27"/>
  <c r="L238" i="27"/>
  <c r="L236" i="27"/>
  <c r="L227" i="27"/>
  <c r="L226" i="27"/>
  <c r="L224" i="27"/>
  <c r="L221" i="27"/>
  <c r="L220" i="27"/>
  <c r="L219" i="27"/>
  <c r="L217" i="27"/>
  <c r="L213" i="27"/>
  <c r="L212" i="27"/>
  <c r="L211" i="27"/>
  <c r="L200" i="27"/>
  <c r="L197" i="27"/>
  <c r="L195" i="27"/>
  <c r="L186" i="27"/>
  <c r="L185" i="27"/>
  <c r="L180" i="27"/>
  <c r="L179" i="27"/>
  <c r="L178" i="27"/>
  <c r="L176" i="27"/>
  <c r="L172" i="27"/>
  <c r="L171" i="27"/>
  <c r="L170" i="27"/>
  <c r="L159" i="27"/>
  <c r="L156" i="27"/>
  <c r="L154" i="27"/>
  <c r="L145" i="27"/>
  <c r="L144" i="27"/>
  <c r="L142" i="27"/>
  <c r="L139" i="27"/>
  <c r="L138" i="27"/>
  <c r="L137" i="27"/>
  <c r="L135" i="27"/>
  <c r="L131" i="27"/>
  <c r="L130" i="27"/>
  <c r="L129" i="27"/>
  <c r="L118" i="27"/>
  <c r="L115" i="27"/>
  <c r="L113" i="27"/>
  <c r="L104" i="27"/>
  <c r="L103" i="27"/>
  <c r="L101" i="27"/>
  <c r="L98" i="27"/>
  <c r="L97" i="27"/>
  <c r="L96" i="27"/>
  <c r="L94" i="27"/>
  <c r="L90" i="27"/>
  <c r="L89" i="27"/>
  <c r="L88" i="27"/>
  <c r="L76" i="27"/>
  <c r="L73" i="27"/>
  <c r="L71" i="27"/>
  <c r="L62" i="27"/>
  <c r="L61" i="27"/>
  <c r="L59" i="27"/>
  <c r="L56" i="27"/>
  <c r="L55" i="27"/>
  <c r="L54" i="27"/>
  <c r="L52" i="27"/>
  <c r="L49" i="27"/>
  <c r="L48" i="27"/>
  <c r="L47" i="27"/>
  <c r="L36" i="27"/>
  <c r="L33" i="27"/>
  <c r="L31" i="27"/>
  <c r="L22" i="27"/>
  <c r="L21" i="27"/>
  <c r="L19" i="27"/>
  <c r="L16" i="27"/>
  <c r="L15" i="27"/>
  <c r="L14" i="27"/>
  <c r="L12" i="27"/>
  <c r="L9" i="27"/>
  <c r="L8" i="27"/>
  <c r="L7" i="27"/>
  <c r="AB12" i="3"/>
  <c r="AB20" i="3"/>
  <c r="AB34" i="3"/>
  <c r="AB43" i="3"/>
  <c r="AB40" i="3"/>
  <c r="AB37" i="3"/>
  <c r="AB27" i="3"/>
  <c r="AB25" i="3"/>
  <c r="AB22" i="3"/>
  <c r="AB19" i="3"/>
  <c r="AB18" i="3"/>
  <c r="AB17" i="3"/>
  <c r="AB14" i="3"/>
  <c r="AB9" i="3"/>
  <c r="AB8" i="3"/>
  <c r="AB7" i="3"/>
  <c r="AB42" i="1"/>
  <c r="AB39" i="1"/>
  <c r="AB36" i="1"/>
  <c r="AB24" i="1"/>
  <c r="AB21" i="1"/>
  <c r="AB17" i="1"/>
  <c r="AB8" i="1"/>
  <c r="AB7" i="1"/>
  <c r="AB6" i="1"/>
  <c r="G9" i="1"/>
  <c r="I9" i="1"/>
  <c r="K9" i="1"/>
  <c r="M9" i="1"/>
  <c r="O9" i="1"/>
  <c r="Q9" i="1"/>
  <c r="S9" i="1"/>
  <c r="U9" i="1"/>
  <c r="W9" i="1"/>
  <c r="Y9" i="1"/>
  <c r="C9" i="1"/>
  <c r="E9" i="1"/>
  <c r="P256" i="27" l="1"/>
  <c r="P173" i="27"/>
  <c r="P298" i="27"/>
  <c r="P132" i="27"/>
  <c r="P91" i="27"/>
  <c r="AF10" i="3"/>
  <c r="P214" i="27"/>
  <c r="AF9" i="1"/>
  <c r="AB10" i="3"/>
  <c r="AD10" i="11"/>
  <c r="AD10" i="10"/>
  <c r="N214" i="27"/>
  <c r="N256" i="27"/>
  <c r="N298" i="27"/>
  <c r="N173" i="27"/>
  <c r="N132" i="27"/>
  <c r="N91" i="27"/>
  <c r="AD10" i="3"/>
  <c r="AD9" i="1"/>
  <c r="L214" i="27"/>
  <c r="L298" i="27"/>
  <c r="L256" i="27"/>
  <c r="L173" i="27"/>
  <c r="L132" i="27"/>
  <c r="L91" i="27"/>
  <c r="AB10" i="11"/>
  <c r="AB10" i="10"/>
  <c r="AB9" i="1"/>
  <c r="AJ41" i="9"/>
  <c r="AJ42" i="9"/>
  <c r="AJ39" i="9"/>
  <c r="AJ37" i="9"/>
  <c r="AJ29" i="9"/>
  <c r="AJ17" i="9"/>
  <c r="AJ18" i="9"/>
  <c r="AJ20" i="9"/>
  <c r="AJ21" i="9"/>
  <c r="AJ16" i="9"/>
  <c r="AJ44" i="9"/>
  <c r="AJ36" i="9"/>
  <c r="AJ35" i="9"/>
  <c r="AJ32" i="9"/>
  <c r="AJ31" i="9"/>
  <c r="AJ30" i="9"/>
  <c r="AJ27" i="9"/>
  <c r="AJ26" i="9"/>
  <c r="AJ24" i="9"/>
  <c r="AJ22" i="9"/>
  <c r="AJ14" i="9"/>
  <c r="AJ13" i="9"/>
  <c r="AJ10" i="9"/>
  <c r="AJ9" i="9"/>
  <c r="AJ8" i="9"/>
  <c r="AJ7" i="9"/>
  <c r="AJ6" i="9"/>
  <c r="AH32" i="9"/>
  <c r="AH35" i="9"/>
  <c r="AH36" i="9"/>
  <c r="AH31" i="9"/>
  <c r="AH30" i="9"/>
  <c r="AH27" i="9"/>
  <c r="AH28" i="9"/>
  <c r="AH37" i="9"/>
  <c r="AH38" i="9"/>
  <c r="AH39" i="9"/>
  <c r="AH41" i="9"/>
  <c r="AH43" i="9"/>
  <c r="AH44" i="9"/>
  <c r="AH20" i="9"/>
  <c r="AH18" i="9"/>
  <c r="AH26" i="9"/>
  <c r="AH24" i="9"/>
  <c r="AH22" i="9"/>
  <c r="AH16" i="9"/>
  <c r="AH15" i="9"/>
  <c r="AH14" i="9"/>
  <c r="AH13" i="9"/>
  <c r="AH10" i="9"/>
  <c r="AH9" i="9"/>
  <c r="AH8" i="9"/>
  <c r="AH7" i="9"/>
  <c r="AH6" i="9"/>
  <c r="AJ26" i="13"/>
  <c r="AH26" i="13"/>
  <c r="AJ22" i="13"/>
  <c r="AH22" i="13"/>
  <c r="AJ21" i="13"/>
  <c r="AH21" i="13"/>
  <c r="AJ20" i="13"/>
  <c r="AH20" i="13"/>
  <c r="AJ18" i="13"/>
  <c r="AH18" i="13"/>
  <c r="AJ15" i="13"/>
  <c r="AH15" i="13"/>
  <c r="AJ14" i="13"/>
  <c r="AH14" i="13"/>
  <c r="AJ13" i="13"/>
  <c r="AH13" i="13"/>
  <c r="AJ10" i="13"/>
  <c r="AH10" i="13"/>
  <c r="AJ9" i="13"/>
  <c r="AH9" i="13"/>
  <c r="AJ8" i="13"/>
  <c r="AH8" i="13"/>
  <c r="AJ7" i="13"/>
  <c r="AH7" i="13"/>
  <c r="AJ6" i="13"/>
  <c r="AH6" i="13"/>
  <c r="AL44" i="12"/>
  <c r="AL35" i="12"/>
  <c r="AL32" i="12"/>
  <c r="AL31" i="12"/>
  <c r="AL30" i="12"/>
  <c r="AL29" i="12"/>
  <c r="AL27" i="12"/>
  <c r="AL26" i="12"/>
  <c r="AL24" i="12"/>
  <c r="AL21" i="12"/>
  <c r="AL20" i="12"/>
  <c r="AL18" i="12"/>
  <c r="AL16" i="12"/>
  <c r="AL14" i="12"/>
  <c r="AL13" i="12"/>
  <c r="AL10" i="12"/>
  <c r="AL9" i="12"/>
  <c r="AL8" i="12"/>
  <c r="AL7" i="12"/>
  <c r="AL6" i="12"/>
  <c r="AJ37" i="12"/>
  <c r="AJ29" i="12"/>
  <c r="AJ16" i="12"/>
  <c r="AJ44" i="12"/>
  <c r="AJ35" i="12"/>
  <c r="AJ32" i="12"/>
  <c r="AJ31" i="12"/>
  <c r="AJ30" i="12"/>
  <c r="AJ27" i="12"/>
  <c r="AJ26" i="12"/>
  <c r="AJ24" i="12"/>
  <c r="AJ21" i="12"/>
  <c r="AJ20" i="12"/>
  <c r="AJ18" i="12"/>
  <c r="AJ14" i="12"/>
  <c r="AJ13" i="12"/>
  <c r="AJ10" i="12"/>
  <c r="AJ9" i="12"/>
  <c r="AJ8" i="12"/>
  <c r="AJ7" i="12"/>
  <c r="AJ6" i="12"/>
  <c r="AJ42" i="11"/>
  <c r="AJ43" i="11"/>
  <c r="AJ40" i="11"/>
  <c r="AJ45" i="11"/>
  <c r="AJ10" i="11"/>
  <c r="AJ38" i="11"/>
  <c r="AJ37" i="11"/>
  <c r="AJ33" i="11"/>
  <c r="AJ31" i="11"/>
  <c r="AJ30" i="11"/>
  <c r="AJ28" i="11"/>
  <c r="AJ27" i="11"/>
  <c r="AJ25" i="11"/>
  <c r="AJ22" i="11"/>
  <c r="AJ21" i="11"/>
  <c r="AJ19" i="11"/>
  <c r="AJ18" i="11"/>
  <c r="AJ17" i="11"/>
  <c r="AJ15" i="11"/>
  <c r="AJ14" i="11"/>
  <c r="AJ9" i="11"/>
  <c r="AJ8" i="11"/>
  <c r="AJ7" i="11"/>
  <c r="AH38" i="11"/>
  <c r="AH28" i="11"/>
  <c r="AH21" i="11"/>
  <c r="AH19" i="11"/>
  <c r="AH45" i="11"/>
  <c r="AH43" i="11"/>
  <c r="AH42" i="11"/>
  <c r="AH40" i="11"/>
  <c r="AH37" i="11"/>
  <c r="AH33" i="11"/>
  <c r="AH31" i="11"/>
  <c r="AH30" i="11"/>
  <c r="AH27" i="11"/>
  <c r="AH25" i="11"/>
  <c r="AH22" i="11"/>
  <c r="AH18" i="11"/>
  <c r="AH17" i="11"/>
  <c r="AH15" i="11"/>
  <c r="AH14" i="11"/>
  <c r="AH9" i="11"/>
  <c r="AH8" i="11"/>
  <c r="AH7" i="11"/>
  <c r="AJ42" i="10"/>
  <c r="AJ43" i="10"/>
  <c r="AJ30" i="10"/>
  <c r="AJ11" i="10"/>
  <c r="AJ45" i="10"/>
  <c r="AJ40" i="10"/>
  <c r="AJ38" i="10"/>
  <c r="AJ37" i="10"/>
  <c r="AJ36" i="10"/>
  <c r="AJ33" i="10"/>
  <c r="AJ32" i="10"/>
  <c r="AJ31" i="10"/>
  <c r="AJ28" i="10"/>
  <c r="AJ27" i="10"/>
  <c r="AJ25" i="10"/>
  <c r="AJ22" i="10"/>
  <c r="AJ21" i="10"/>
  <c r="AJ19" i="10"/>
  <c r="AJ15" i="10"/>
  <c r="AJ14" i="10"/>
  <c r="AJ9" i="10"/>
  <c r="AJ8" i="10"/>
  <c r="AJ7" i="10"/>
  <c r="AJ6" i="10"/>
  <c r="AJ29" i="8"/>
  <c r="AJ16" i="8"/>
  <c r="AJ43" i="8"/>
  <c r="AJ42" i="8"/>
  <c r="AJ41" i="8"/>
  <c r="AJ39" i="8"/>
  <c r="AJ37" i="8"/>
  <c r="AJ36" i="8"/>
  <c r="AJ35" i="8"/>
  <c r="AJ32" i="8"/>
  <c r="AJ30" i="8"/>
  <c r="AJ27" i="8"/>
  <c r="AJ26" i="8"/>
  <c r="AJ24" i="8"/>
  <c r="AJ21" i="8"/>
  <c r="AJ20" i="8"/>
  <c r="AJ18" i="8"/>
  <c r="AJ14" i="8"/>
  <c r="AJ13" i="8"/>
  <c r="AJ10" i="8"/>
  <c r="AJ9" i="8"/>
  <c r="AJ8" i="8"/>
  <c r="AJ7" i="8"/>
  <c r="AJ6" i="8"/>
  <c r="AH27" i="8"/>
  <c r="AH21" i="8"/>
  <c r="AH24" i="8"/>
  <c r="AH26" i="8"/>
  <c r="AH20" i="8"/>
  <c r="AH18" i="8"/>
  <c r="AH43" i="8"/>
  <c r="AH42" i="8"/>
  <c r="AH41" i="8"/>
  <c r="AH39" i="8"/>
  <c r="AH37" i="8"/>
  <c r="AH36" i="8"/>
  <c r="AH35" i="8"/>
  <c r="AH32" i="8"/>
  <c r="AH30" i="8"/>
  <c r="AH28" i="8"/>
  <c r="AH16" i="8"/>
  <c r="AH15" i="8"/>
  <c r="AH14" i="8"/>
  <c r="AH13" i="8"/>
  <c r="AH10" i="8"/>
  <c r="AH9" i="8"/>
  <c r="AH8" i="8"/>
  <c r="AH7" i="8"/>
  <c r="AH6" i="8"/>
  <c r="AJ41" i="7"/>
  <c r="AJ42" i="7"/>
  <c r="AJ15" i="7"/>
  <c r="AJ44" i="7"/>
  <c r="AJ39" i="7"/>
  <c r="AJ37" i="7"/>
  <c r="AJ36" i="7"/>
  <c r="AJ35" i="7"/>
  <c r="AJ32" i="7"/>
  <c r="AJ31" i="7"/>
  <c r="AJ30" i="7"/>
  <c r="AJ29" i="7"/>
  <c r="AJ27" i="7"/>
  <c r="AJ26" i="7"/>
  <c r="AJ22" i="7"/>
  <c r="AJ21" i="7"/>
  <c r="AJ20" i="7"/>
  <c r="AJ18" i="7"/>
  <c r="AJ14" i="7"/>
  <c r="AJ13" i="7"/>
  <c r="AJ10" i="7"/>
  <c r="AJ9" i="7"/>
  <c r="AJ8" i="7"/>
  <c r="AJ7" i="7"/>
  <c r="AJ6" i="7"/>
  <c r="AH35" i="7"/>
  <c r="AH27" i="7"/>
  <c r="AH20" i="7"/>
  <c r="AH18" i="7"/>
  <c r="AH44" i="7"/>
  <c r="AH42" i="7"/>
  <c r="AH41" i="7"/>
  <c r="AH39" i="7"/>
  <c r="AH37" i="7"/>
  <c r="AH36" i="7"/>
  <c r="AH32" i="7"/>
  <c r="AH31" i="7"/>
  <c r="AH30" i="7"/>
  <c r="AH29" i="7"/>
  <c r="AH26" i="7"/>
  <c r="AH22" i="7"/>
  <c r="AH21" i="7"/>
  <c r="AH15" i="7"/>
  <c r="AH14" i="7"/>
  <c r="AH13" i="7"/>
  <c r="AH10" i="7"/>
  <c r="AH9" i="7"/>
  <c r="AH8" i="7"/>
  <c r="AH7" i="7"/>
  <c r="AH6" i="7"/>
  <c r="AJ32" i="6"/>
  <c r="AJ42" i="6"/>
  <c r="AJ43" i="6"/>
  <c r="AJ40" i="6"/>
  <c r="AJ30" i="6"/>
  <c r="AJ16" i="6"/>
  <c r="AJ44" i="6"/>
  <c r="AJ38" i="6"/>
  <c r="AJ37" i="6"/>
  <c r="AJ36" i="6"/>
  <c r="AJ33" i="6"/>
  <c r="AJ31" i="6"/>
  <c r="AJ28" i="6"/>
  <c r="AJ27" i="6"/>
  <c r="AJ25" i="6"/>
  <c r="AJ21" i="6"/>
  <c r="AJ18" i="6"/>
  <c r="AJ14" i="6"/>
  <c r="AJ10" i="6"/>
  <c r="AJ9" i="6"/>
  <c r="AJ8" i="6"/>
  <c r="AJ7" i="6"/>
  <c r="AJ6" i="6"/>
  <c r="AH38" i="6"/>
  <c r="AH36" i="6"/>
  <c r="AH21" i="6"/>
  <c r="AH25" i="6"/>
  <c r="AH26" i="6"/>
  <c r="AH27" i="6"/>
  <c r="AH18" i="6"/>
  <c r="AH44" i="6"/>
  <c r="AH43" i="6"/>
  <c r="AH42" i="6"/>
  <c r="AH40" i="6"/>
  <c r="AH37" i="6"/>
  <c r="AH33" i="6"/>
  <c r="AH31" i="6"/>
  <c r="AH29" i="6"/>
  <c r="AH28" i="6"/>
  <c r="AH16" i="6"/>
  <c r="AH15" i="6"/>
  <c r="AH14" i="6"/>
  <c r="AH10" i="6"/>
  <c r="AH9" i="6"/>
  <c r="AH8" i="6"/>
  <c r="AH7" i="6"/>
  <c r="AH6" i="6"/>
  <c r="AH44" i="5"/>
  <c r="AH41" i="5"/>
  <c r="AH43" i="5"/>
  <c r="AH30" i="5"/>
  <c r="AH19" i="5"/>
  <c r="AH18" i="5"/>
  <c r="AH16" i="5"/>
  <c r="AH46" i="5"/>
  <c r="AH39" i="5"/>
  <c r="AH38" i="5"/>
  <c r="AH37" i="5"/>
  <c r="AH34" i="5"/>
  <c r="AH33" i="5"/>
  <c r="AH32" i="5"/>
  <c r="AH29" i="5"/>
  <c r="AH28" i="5"/>
  <c r="AH26" i="5"/>
  <c r="AH22" i="5"/>
  <c r="AH21" i="5"/>
  <c r="AH14" i="5"/>
  <c r="AH13" i="5"/>
  <c r="AH10" i="5"/>
  <c r="AH9" i="5"/>
  <c r="AH8" i="5"/>
  <c r="AH7" i="5"/>
  <c r="AH6" i="5"/>
  <c r="AL43" i="4"/>
  <c r="AL44" i="4"/>
  <c r="AL41" i="4"/>
  <c r="AL38" i="4"/>
  <c r="AL34" i="4"/>
  <c r="AL33" i="4"/>
  <c r="AL31" i="4"/>
  <c r="AL19" i="4"/>
  <c r="AL16" i="4"/>
  <c r="AL46" i="4"/>
  <c r="AL39" i="4"/>
  <c r="AL37" i="4"/>
  <c r="AL32" i="4"/>
  <c r="AL29" i="4"/>
  <c r="AL28" i="4"/>
  <c r="AL26" i="4"/>
  <c r="AL24" i="4"/>
  <c r="AL22" i="4"/>
  <c r="AL21" i="4"/>
  <c r="AL18" i="4"/>
  <c r="AL14" i="4"/>
  <c r="AL13" i="4"/>
  <c r="AL10" i="4"/>
  <c r="AL9" i="4"/>
  <c r="AL8" i="4"/>
  <c r="AL7" i="4"/>
  <c r="AL6" i="4"/>
  <c r="AJ39" i="4"/>
  <c r="AJ37" i="4"/>
  <c r="AJ21" i="4"/>
  <c r="AJ18" i="4"/>
  <c r="AJ38" i="4"/>
  <c r="AJ34" i="4"/>
  <c r="AJ33" i="4"/>
  <c r="AJ32" i="4"/>
  <c r="AJ31" i="4"/>
  <c r="AJ30" i="4"/>
  <c r="AJ29" i="4"/>
  <c r="AJ28" i="4"/>
  <c r="AJ27" i="4"/>
  <c r="AJ26" i="4"/>
  <c r="AJ24" i="4"/>
  <c r="AJ22" i="4"/>
  <c r="AJ16" i="4"/>
  <c r="AJ15" i="4"/>
  <c r="AJ14" i="4"/>
  <c r="AJ13" i="4"/>
  <c r="AJ10" i="4"/>
  <c r="AJ9" i="4"/>
  <c r="AJ8" i="4"/>
  <c r="AJ7" i="4"/>
  <c r="AJ6" i="4"/>
  <c r="AH26" i="4"/>
  <c r="AH22" i="4"/>
  <c r="AH24" i="4"/>
  <c r="AH39" i="4"/>
  <c r="AH38" i="4"/>
  <c r="AH37" i="4"/>
  <c r="AH35" i="4"/>
  <c r="AH34" i="4"/>
  <c r="AH33" i="4"/>
  <c r="AH32" i="4"/>
  <c r="AH31" i="4"/>
  <c r="AH30" i="4"/>
  <c r="AH29" i="4"/>
  <c r="AH28" i="4"/>
  <c r="AH27" i="4"/>
  <c r="AH21" i="4"/>
  <c r="AH18" i="4"/>
  <c r="AH17" i="4"/>
  <c r="AH16" i="4"/>
  <c r="AH15" i="4"/>
  <c r="AH14" i="4"/>
  <c r="AH13" i="4"/>
  <c r="AH10" i="4"/>
  <c r="AH9" i="4"/>
  <c r="AH8" i="4"/>
  <c r="AH7" i="4"/>
  <c r="AH6" i="4"/>
  <c r="AL44" i="3"/>
  <c r="AL43" i="3"/>
  <c r="AL42" i="3"/>
  <c r="AL40" i="3"/>
  <c r="AL38" i="3"/>
  <c r="AL37" i="3"/>
  <c r="AL36" i="3"/>
  <c r="AL33" i="3"/>
  <c r="AL32" i="3"/>
  <c r="AL31" i="3"/>
  <c r="AL28" i="3"/>
  <c r="AL27" i="3"/>
  <c r="AL25" i="3"/>
  <c r="AL22" i="3"/>
  <c r="AL21" i="3"/>
  <c r="AL19" i="3"/>
  <c r="AL17" i="3"/>
  <c r="AL15" i="3"/>
  <c r="AL14" i="3"/>
  <c r="AL11" i="3"/>
  <c r="AL9" i="3"/>
  <c r="AL8" i="3"/>
  <c r="AL7" i="3"/>
  <c r="AL6" i="3"/>
  <c r="AJ38" i="3"/>
  <c r="AJ36" i="3"/>
  <c r="AJ27" i="3"/>
  <c r="AJ28" i="3"/>
  <c r="AJ21" i="3"/>
  <c r="AJ19" i="3"/>
  <c r="AJ15" i="3"/>
  <c r="AH15" i="3"/>
  <c r="AJ17" i="3"/>
  <c r="AJ44" i="3"/>
  <c r="AJ43" i="3"/>
  <c r="AJ42" i="3"/>
  <c r="AJ40" i="3"/>
  <c r="AJ37" i="3"/>
  <c r="AJ33" i="3"/>
  <c r="AJ32" i="3"/>
  <c r="AJ31" i="3"/>
  <c r="AJ25" i="3"/>
  <c r="AJ22" i="3"/>
  <c r="AJ14" i="3"/>
  <c r="AJ11" i="3"/>
  <c r="AJ9" i="3"/>
  <c r="AJ8" i="3"/>
  <c r="AJ7" i="3"/>
  <c r="AJ6" i="3"/>
  <c r="AH25" i="3"/>
  <c r="AH32" i="3"/>
  <c r="AH44" i="3"/>
  <c r="AH43" i="3"/>
  <c r="AH42" i="3"/>
  <c r="AH40" i="3"/>
  <c r="AH39" i="3"/>
  <c r="AH37" i="3"/>
  <c r="AH33" i="3"/>
  <c r="AH31" i="3"/>
  <c r="AH29" i="3"/>
  <c r="AH23" i="3"/>
  <c r="AH22" i="3"/>
  <c r="AH17" i="3"/>
  <c r="AH11" i="3"/>
  <c r="AH9" i="3"/>
  <c r="AH8" i="3"/>
  <c r="D7" i="27" l="1"/>
  <c r="F7" i="27"/>
  <c r="H7" i="27"/>
  <c r="J7" i="27"/>
  <c r="D8" i="27"/>
  <c r="F8" i="27"/>
  <c r="H8" i="27"/>
  <c r="J8" i="27"/>
  <c r="D9" i="27"/>
  <c r="F9" i="27"/>
  <c r="H9" i="27"/>
  <c r="J9" i="27"/>
  <c r="D12" i="27"/>
  <c r="F12" i="27"/>
  <c r="H12" i="27"/>
  <c r="J12" i="27"/>
  <c r="D13" i="27"/>
  <c r="F13" i="27"/>
  <c r="H13" i="27"/>
  <c r="J13" i="27"/>
  <c r="J14" i="27"/>
  <c r="J15" i="27"/>
  <c r="H16" i="27"/>
  <c r="J16" i="27"/>
  <c r="H18" i="27"/>
  <c r="D19" i="27"/>
  <c r="F19" i="27"/>
  <c r="J19" i="27"/>
  <c r="F21" i="27"/>
  <c r="J21" i="27"/>
  <c r="D22" i="27"/>
  <c r="F22" i="27"/>
  <c r="H22" i="27"/>
  <c r="J22" i="27"/>
  <c r="H23" i="27"/>
  <c r="J23" i="27"/>
  <c r="J24" i="27"/>
  <c r="D25" i="27"/>
  <c r="F25" i="27"/>
  <c r="H25" i="27"/>
  <c r="H26" i="27"/>
  <c r="J26" i="27"/>
  <c r="D27" i="27"/>
  <c r="F27" i="27"/>
  <c r="H27" i="27"/>
  <c r="J27" i="27"/>
  <c r="H29" i="27"/>
  <c r="D31" i="27"/>
  <c r="F31" i="27"/>
  <c r="J31" i="27"/>
  <c r="H32" i="27"/>
  <c r="F33" i="27"/>
  <c r="J33" i="27"/>
  <c r="J35" i="27"/>
  <c r="J36" i="27"/>
  <c r="D47" i="27"/>
  <c r="F47" i="27"/>
  <c r="H47" i="27"/>
  <c r="J47" i="27"/>
  <c r="D48" i="27"/>
  <c r="F48" i="27"/>
  <c r="H48" i="27"/>
  <c r="J48" i="27"/>
  <c r="D49" i="27"/>
  <c r="F49" i="27"/>
  <c r="H49" i="27"/>
  <c r="J49" i="27"/>
  <c r="J50" i="27"/>
  <c r="D52" i="27"/>
  <c r="F52" i="27"/>
  <c r="H52" i="27"/>
  <c r="J52" i="27"/>
  <c r="D53" i="27"/>
  <c r="F53" i="27"/>
  <c r="H53" i="27"/>
  <c r="J53" i="27"/>
  <c r="J54" i="27"/>
  <c r="J55" i="27"/>
  <c r="H56" i="27"/>
  <c r="J56" i="27"/>
  <c r="H58" i="27"/>
  <c r="D59" i="27"/>
  <c r="F59" i="27"/>
  <c r="J59" i="27"/>
  <c r="F61" i="27"/>
  <c r="J61" i="27"/>
  <c r="D62" i="27"/>
  <c r="F62" i="27"/>
  <c r="H62" i="27"/>
  <c r="J62" i="27"/>
  <c r="H63" i="27"/>
  <c r="J63" i="27"/>
  <c r="J64" i="27"/>
  <c r="D65" i="27"/>
  <c r="F65" i="27"/>
  <c r="H65" i="27"/>
  <c r="H66" i="27"/>
  <c r="J66" i="27"/>
  <c r="D67" i="27"/>
  <c r="F67" i="27"/>
  <c r="H67" i="27"/>
  <c r="J67" i="27"/>
  <c r="D71" i="27"/>
  <c r="F71" i="27"/>
  <c r="J71" i="27"/>
  <c r="H72" i="27"/>
  <c r="F73" i="27"/>
  <c r="J73" i="27"/>
  <c r="J75" i="27"/>
  <c r="J76" i="27"/>
  <c r="D88" i="27"/>
  <c r="F88" i="27"/>
  <c r="H88" i="27"/>
  <c r="J88" i="27"/>
  <c r="D89" i="27"/>
  <c r="F89" i="27"/>
  <c r="H89" i="27"/>
  <c r="J89" i="27"/>
  <c r="D90" i="27"/>
  <c r="F90" i="27"/>
  <c r="H90" i="27"/>
  <c r="J90" i="27"/>
  <c r="J92" i="27"/>
  <c r="D94" i="27"/>
  <c r="F94" i="27"/>
  <c r="H94" i="27"/>
  <c r="J94" i="27"/>
  <c r="D95" i="27"/>
  <c r="F95" i="27"/>
  <c r="H95" i="27"/>
  <c r="J95" i="27"/>
  <c r="J96" i="27"/>
  <c r="J97" i="27"/>
  <c r="H98" i="27"/>
  <c r="J98" i="27"/>
  <c r="H100" i="27"/>
  <c r="D101" i="27"/>
  <c r="F101" i="27"/>
  <c r="J101" i="27"/>
  <c r="F103" i="27"/>
  <c r="J103" i="27"/>
  <c r="D104" i="27"/>
  <c r="F104" i="27"/>
  <c r="H104" i="27"/>
  <c r="J104" i="27"/>
  <c r="H105" i="27"/>
  <c r="J105" i="27"/>
  <c r="J106" i="27"/>
  <c r="D107" i="27"/>
  <c r="F107" i="27"/>
  <c r="H107" i="27"/>
  <c r="H108" i="27"/>
  <c r="J108" i="27"/>
  <c r="D109" i="27"/>
  <c r="F109" i="27"/>
  <c r="H109" i="27"/>
  <c r="J109" i="27"/>
  <c r="H112" i="27"/>
  <c r="D113" i="27"/>
  <c r="F113" i="27"/>
  <c r="J113" i="27"/>
  <c r="H114" i="27"/>
  <c r="F115" i="27"/>
  <c r="J115" i="27"/>
  <c r="J117" i="27"/>
  <c r="J118" i="27"/>
  <c r="D129" i="27"/>
  <c r="F129" i="27"/>
  <c r="H129" i="27"/>
  <c r="J129" i="27"/>
  <c r="D130" i="27"/>
  <c r="F130" i="27"/>
  <c r="H130" i="27"/>
  <c r="J130" i="27"/>
  <c r="D131" i="27"/>
  <c r="F131" i="27"/>
  <c r="H131" i="27"/>
  <c r="J131" i="27"/>
  <c r="J133" i="27"/>
  <c r="D135" i="27"/>
  <c r="F135" i="27"/>
  <c r="H135" i="27"/>
  <c r="J135" i="27"/>
  <c r="D136" i="27"/>
  <c r="F136" i="27"/>
  <c r="H136" i="27"/>
  <c r="J136" i="27"/>
  <c r="J137" i="27"/>
  <c r="J138" i="27"/>
  <c r="H139" i="27"/>
  <c r="J139" i="27"/>
  <c r="H141" i="27"/>
  <c r="D142" i="27"/>
  <c r="F142" i="27"/>
  <c r="J142" i="27"/>
  <c r="F144" i="27"/>
  <c r="J144" i="27"/>
  <c r="D145" i="27"/>
  <c r="F145" i="27"/>
  <c r="H145" i="27"/>
  <c r="J145" i="27"/>
  <c r="H146" i="27"/>
  <c r="J146" i="27"/>
  <c r="J147" i="27"/>
  <c r="D148" i="27"/>
  <c r="F148" i="27"/>
  <c r="H148" i="27"/>
  <c r="H149" i="27"/>
  <c r="J149" i="27"/>
  <c r="D150" i="27"/>
  <c r="F150" i="27"/>
  <c r="H150" i="27"/>
  <c r="J150" i="27"/>
  <c r="H153" i="27"/>
  <c r="D154" i="27"/>
  <c r="F154" i="27"/>
  <c r="J154" i="27"/>
  <c r="H155" i="27"/>
  <c r="F156" i="27"/>
  <c r="J156" i="27"/>
  <c r="J158" i="27"/>
  <c r="J159" i="27"/>
  <c r="D170" i="27"/>
  <c r="F170" i="27"/>
  <c r="H170" i="27"/>
  <c r="J170" i="27"/>
  <c r="D171" i="27"/>
  <c r="F171" i="27"/>
  <c r="H171" i="27"/>
  <c r="J171" i="27"/>
  <c r="D172" i="27"/>
  <c r="F172" i="27"/>
  <c r="H172" i="27"/>
  <c r="J172" i="27"/>
  <c r="J174" i="27"/>
  <c r="D176" i="27"/>
  <c r="F176" i="27"/>
  <c r="H176" i="27"/>
  <c r="J176" i="27"/>
  <c r="D177" i="27"/>
  <c r="F177" i="27"/>
  <c r="H177" i="27"/>
  <c r="J177" i="27"/>
  <c r="J178" i="27"/>
  <c r="J179" i="27"/>
  <c r="H180" i="27"/>
  <c r="J180" i="27"/>
  <c r="H182" i="27"/>
  <c r="D183" i="27"/>
  <c r="F183" i="27"/>
  <c r="J183" i="27"/>
  <c r="F185" i="27"/>
  <c r="J185" i="27"/>
  <c r="D186" i="27"/>
  <c r="F186" i="27"/>
  <c r="H186" i="27"/>
  <c r="J186" i="27"/>
  <c r="H187" i="27"/>
  <c r="J187" i="27"/>
  <c r="J188" i="27"/>
  <c r="D189" i="27"/>
  <c r="F189" i="27"/>
  <c r="H189" i="27"/>
  <c r="H190" i="27"/>
  <c r="J190" i="27"/>
  <c r="D191" i="27"/>
  <c r="F191" i="27"/>
  <c r="H191" i="27"/>
  <c r="J191" i="27"/>
  <c r="H194" i="27"/>
  <c r="D195" i="27"/>
  <c r="F195" i="27"/>
  <c r="J195" i="27"/>
  <c r="H196" i="27"/>
  <c r="F197" i="27"/>
  <c r="J197" i="27"/>
  <c r="J199" i="27"/>
  <c r="J200" i="27"/>
  <c r="D211" i="27"/>
  <c r="F211" i="27"/>
  <c r="H211" i="27"/>
  <c r="J211" i="27"/>
  <c r="D212" i="27"/>
  <c r="F212" i="27"/>
  <c r="H212" i="27"/>
  <c r="J212" i="27"/>
  <c r="D213" i="27"/>
  <c r="F213" i="27"/>
  <c r="H213" i="27"/>
  <c r="J213" i="27"/>
  <c r="J215" i="27"/>
  <c r="D217" i="27"/>
  <c r="F217" i="27"/>
  <c r="H217" i="27"/>
  <c r="J217" i="27"/>
  <c r="D218" i="27"/>
  <c r="F218" i="27"/>
  <c r="H218" i="27"/>
  <c r="J218" i="27"/>
  <c r="J219" i="27"/>
  <c r="J220" i="27"/>
  <c r="H221" i="27"/>
  <c r="J221" i="27"/>
  <c r="H223" i="27"/>
  <c r="D224" i="27"/>
  <c r="F224" i="27"/>
  <c r="J224" i="27"/>
  <c r="F226" i="27"/>
  <c r="J226" i="27"/>
  <c r="D227" i="27"/>
  <c r="F227" i="27"/>
  <c r="H227" i="27"/>
  <c r="J227" i="27"/>
  <c r="H228" i="27"/>
  <c r="J228" i="27"/>
  <c r="J229" i="27"/>
  <c r="D230" i="27"/>
  <c r="F230" i="27"/>
  <c r="H230" i="27"/>
  <c r="H231" i="27"/>
  <c r="J231" i="27"/>
  <c r="D232" i="27"/>
  <c r="F232" i="27"/>
  <c r="H232" i="27"/>
  <c r="J232" i="27"/>
  <c r="H235" i="27"/>
  <c r="D236" i="27"/>
  <c r="F236" i="27"/>
  <c r="J236" i="27"/>
  <c r="H237" i="27"/>
  <c r="F238" i="27"/>
  <c r="J238" i="27"/>
  <c r="J240" i="27"/>
  <c r="J241" i="27"/>
  <c r="D253" i="27"/>
  <c r="F253" i="27"/>
  <c r="H253" i="27"/>
  <c r="J253" i="27"/>
  <c r="D254" i="27"/>
  <c r="F254" i="27"/>
  <c r="H254" i="27"/>
  <c r="J254" i="27"/>
  <c r="D255" i="27"/>
  <c r="F255" i="27"/>
  <c r="H255" i="27"/>
  <c r="J255" i="27"/>
  <c r="J257" i="27"/>
  <c r="D259" i="27"/>
  <c r="F259" i="27"/>
  <c r="H259" i="27"/>
  <c r="J259" i="27"/>
  <c r="D260" i="27"/>
  <c r="F260" i="27"/>
  <c r="H260" i="27"/>
  <c r="J260" i="27"/>
  <c r="J261" i="27"/>
  <c r="J262" i="27"/>
  <c r="H263" i="27"/>
  <c r="J263" i="27"/>
  <c r="H265" i="27"/>
  <c r="D266" i="27"/>
  <c r="F266" i="27"/>
  <c r="J266" i="27"/>
  <c r="F268" i="27"/>
  <c r="J268" i="27"/>
  <c r="D269" i="27"/>
  <c r="F269" i="27"/>
  <c r="H269" i="27"/>
  <c r="J269" i="27"/>
  <c r="H270" i="27"/>
  <c r="J270" i="27"/>
  <c r="J271" i="27"/>
  <c r="D272" i="27"/>
  <c r="F272" i="27"/>
  <c r="H272" i="27"/>
  <c r="H273" i="27"/>
  <c r="J273" i="27"/>
  <c r="D274" i="27"/>
  <c r="F274" i="27"/>
  <c r="H274" i="27"/>
  <c r="J274" i="27"/>
  <c r="H277" i="27"/>
  <c r="D278" i="27"/>
  <c r="F278" i="27"/>
  <c r="J278" i="27"/>
  <c r="H279" i="27"/>
  <c r="F280" i="27"/>
  <c r="J280" i="27"/>
  <c r="J282" i="27"/>
  <c r="J283" i="27"/>
  <c r="D295" i="27"/>
  <c r="F295" i="27"/>
  <c r="H295" i="27"/>
  <c r="J295" i="27"/>
  <c r="D296" i="27"/>
  <c r="F296" i="27"/>
  <c r="H296" i="27"/>
  <c r="J296" i="27"/>
  <c r="D297" i="27"/>
  <c r="F297" i="27"/>
  <c r="H297" i="27"/>
  <c r="J297" i="27"/>
  <c r="J299" i="27"/>
  <c r="D301" i="27"/>
  <c r="F301" i="27"/>
  <c r="H301" i="27"/>
  <c r="J301" i="27"/>
  <c r="D302" i="27"/>
  <c r="F302" i="27"/>
  <c r="H302" i="27"/>
  <c r="J302" i="27"/>
  <c r="J303" i="27"/>
  <c r="J304" i="27"/>
  <c r="H305" i="27"/>
  <c r="J305" i="27"/>
  <c r="H307" i="27"/>
  <c r="D308" i="27"/>
  <c r="F308" i="27"/>
  <c r="J308" i="27"/>
  <c r="F310" i="27"/>
  <c r="J310" i="27"/>
  <c r="D311" i="27"/>
  <c r="F311" i="27"/>
  <c r="H311" i="27"/>
  <c r="J311" i="27"/>
  <c r="H312" i="27"/>
  <c r="J312" i="27"/>
  <c r="J313" i="27"/>
  <c r="D314" i="27"/>
  <c r="F314" i="27"/>
  <c r="H314" i="27"/>
  <c r="H315" i="27"/>
  <c r="J315" i="27"/>
  <c r="D316" i="27"/>
  <c r="F316" i="27"/>
  <c r="H316" i="27"/>
  <c r="J316" i="27"/>
  <c r="H318" i="27"/>
  <c r="D319" i="27"/>
  <c r="F319" i="27"/>
  <c r="J319" i="27"/>
  <c r="H320" i="27"/>
  <c r="F321" i="27"/>
  <c r="J321" i="27"/>
  <c r="J323" i="27"/>
  <c r="J324" i="27"/>
  <c r="D298" i="27" l="1"/>
  <c r="D256" i="27"/>
  <c r="D214" i="27"/>
  <c r="F298" i="27"/>
  <c r="F256" i="27"/>
  <c r="J298" i="27"/>
  <c r="J256" i="27"/>
  <c r="J214" i="27"/>
  <c r="F214" i="27"/>
  <c r="H298" i="27"/>
  <c r="H256" i="27"/>
  <c r="H214" i="27"/>
  <c r="D173" i="27"/>
  <c r="J173" i="27"/>
  <c r="H173" i="27"/>
  <c r="F173" i="27"/>
  <c r="F132" i="27"/>
  <c r="D132" i="27"/>
  <c r="J132" i="27"/>
  <c r="H132" i="27"/>
  <c r="D91" i="27"/>
  <c r="H91" i="27"/>
  <c r="J91" i="27"/>
  <c r="F91" i="27"/>
  <c r="E10" i="11"/>
  <c r="G10" i="11"/>
  <c r="I10" i="11"/>
  <c r="K10" i="11"/>
  <c r="M10" i="11"/>
  <c r="O10" i="11"/>
  <c r="Q10" i="11"/>
  <c r="S10" i="11"/>
  <c r="U10" i="11"/>
  <c r="W10" i="11"/>
  <c r="AH10" i="11" s="1"/>
  <c r="Y10" i="11"/>
  <c r="C10" i="11"/>
  <c r="Y10" i="10"/>
  <c r="W10" i="10"/>
  <c r="AH10" i="10" s="1"/>
  <c r="U10" i="10"/>
  <c r="S10" i="10"/>
  <c r="Q10" i="10"/>
  <c r="O10" i="10"/>
  <c r="M10" i="10"/>
  <c r="K10" i="10"/>
  <c r="I10" i="10"/>
  <c r="G10" i="10"/>
  <c r="E10" i="10"/>
  <c r="C10" i="10"/>
  <c r="J114" i="24"/>
  <c r="J113" i="24"/>
  <c r="J111" i="24"/>
  <c r="F111" i="24"/>
  <c r="H110" i="24"/>
  <c r="J109" i="24"/>
  <c r="F109" i="24"/>
  <c r="D109" i="24"/>
  <c r="H108" i="24"/>
  <c r="J105" i="24"/>
  <c r="H105" i="24"/>
  <c r="F105" i="24"/>
  <c r="D105" i="24"/>
  <c r="J104" i="24"/>
  <c r="H104" i="24"/>
  <c r="H103" i="24"/>
  <c r="F103" i="24"/>
  <c r="D103" i="24"/>
  <c r="J102" i="24"/>
  <c r="J101" i="24"/>
  <c r="H101" i="24"/>
  <c r="J100" i="24"/>
  <c r="H100" i="24"/>
  <c r="F100" i="24"/>
  <c r="D100" i="24"/>
  <c r="J99" i="24"/>
  <c r="F99" i="24"/>
  <c r="J97" i="24"/>
  <c r="F97" i="24"/>
  <c r="D97" i="24"/>
  <c r="H96" i="24"/>
  <c r="J94" i="24"/>
  <c r="H94" i="24"/>
  <c r="J93" i="24"/>
  <c r="J92" i="24"/>
  <c r="J91" i="24"/>
  <c r="H91" i="24"/>
  <c r="F91" i="24"/>
  <c r="D91" i="24"/>
  <c r="J90" i="24"/>
  <c r="H90" i="24"/>
  <c r="F90" i="24"/>
  <c r="D90" i="24"/>
  <c r="J88" i="24"/>
  <c r="J87" i="24"/>
  <c r="H87" i="24"/>
  <c r="F87" i="24"/>
  <c r="D87" i="24"/>
  <c r="J86" i="24"/>
  <c r="H86" i="24"/>
  <c r="F86" i="24"/>
  <c r="D86" i="24"/>
  <c r="J85" i="24"/>
  <c r="H85" i="24"/>
  <c r="F85" i="24"/>
  <c r="D85" i="24"/>
  <c r="J75" i="24"/>
  <c r="J74" i="24"/>
  <c r="J72" i="24"/>
  <c r="F72" i="24"/>
  <c r="H71" i="24"/>
  <c r="J70" i="24"/>
  <c r="F70" i="24"/>
  <c r="D70" i="24"/>
  <c r="H69" i="24"/>
  <c r="J66" i="24"/>
  <c r="H66" i="24"/>
  <c r="F66" i="24"/>
  <c r="D66" i="24"/>
  <c r="J65" i="24"/>
  <c r="H65" i="24"/>
  <c r="H64" i="24"/>
  <c r="F64" i="24"/>
  <c r="D64" i="24"/>
  <c r="J63" i="24"/>
  <c r="J62" i="24"/>
  <c r="H62" i="24"/>
  <c r="J61" i="24"/>
  <c r="H61" i="24"/>
  <c r="F61" i="24"/>
  <c r="D61" i="24"/>
  <c r="J60" i="24"/>
  <c r="F60" i="24"/>
  <c r="J58" i="24"/>
  <c r="F58" i="24"/>
  <c r="D58" i="24"/>
  <c r="H57" i="24"/>
  <c r="J55" i="24"/>
  <c r="H55" i="24"/>
  <c r="J54" i="24"/>
  <c r="J53" i="24"/>
  <c r="J52" i="24"/>
  <c r="H52" i="24"/>
  <c r="F52" i="24"/>
  <c r="D52" i="24"/>
  <c r="J51" i="24"/>
  <c r="H51" i="24"/>
  <c r="F51" i="24"/>
  <c r="D51" i="24"/>
  <c r="J49" i="24"/>
  <c r="J48" i="24"/>
  <c r="H48" i="24"/>
  <c r="F48" i="24"/>
  <c r="D48" i="24"/>
  <c r="J47" i="24"/>
  <c r="H47" i="24"/>
  <c r="F47" i="24"/>
  <c r="D47" i="24"/>
  <c r="J46" i="24"/>
  <c r="H46" i="24"/>
  <c r="F46" i="24"/>
  <c r="D46" i="24"/>
  <c r="J232" i="23"/>
  <c r="J192" i="23"/>
  <c r="J152" i="23"/>
  <c r="J112" i="23"/>
  <c r="J72" i="23"/>
  <c r="J32" i="23"/>
  <c r="J237" i="23"/>
  <c r="J236" i="23"/>
  <c r="J234" i="23"/>
  <c r="F234" i="23"/>
  <c r="H233" i="23"/>
  <c r="F232" i="23"/>
  <c r="D232" i="23"/>
  <c r="H231" i="23"/>
  <c r="J228" i="23"/>
  <c r="H228" i="23"/>
  <c r="F228" i="23"/>
  <c r="D228" i="23"/>
  <c r="J227" i="23"/>
  <c r="H227" i="23"/>
  <c r="H226" i="23"/>
  <c r="F226" i="23"/>
  <c r="D226" i="23"/>
  <c r="J225" i="23"/>
  <c r="J224" i="23"/>
  <c r="H224" i="23"/>
  <c r="J223" i="23"/>
  <c r="H223" i="23"/>
  <c r="F223" i="23"/>
  <c r="D223" i="23"/>
  <c r="J222" i="23"/>
  <c r="F222" i="23"/>
  <c r="J220" i="23"/>
  <c r="F220" i="23"/>
  <c r="D220" i="23"/>
  <c r="H219" i="23"/>
  <c r="J217" i="23"/>
  <c r="H217" i="23"/>
  <c r="J216" i="23"/>
  <c r="J215" i="23"/>
  <c r="J213" i="23"/>
  <c r="H213" i="23"/>
  <c r="F213" i="23"/>
  <c r="D213" i="23"/>
  <c r="J212" i="23"/>
  <c r="H212" i="23"/>
  <c r="F212" i="23"/>
  <c r="D212" i="23"/>
  <c r="J210" i="23"/>
  <c r="J209" i="23"/>
  <c r="H209" i="23"/>
  <c r="F209" i="23"/>
  <c r="D209" i="23"/>
  <c r="J208" i="23"/>
  <c r="H208" i="23"/>
  <c r="F208" i="23"/>
  <c r="D208" i="23"/>
  <c r="J207" i="23"/>
  <c r="H207" i="23"/>
  <c r="F207" i="23"/>
  <c r="D207" i="23"/>
  <c r="J197" i="23"/>
  <c r="J196" i="23"/>
  <c r="J194" i="23"/>
  <c r="F194" i="23"/>
  <c r="H193" i="23"/>
  <c r="F192" i="23"/>
  <c r="D192" i="23"/>
  <c r="H191" i="23"/>
  <c r="J188" i="23"/>
  <c r="H188" i="23"/>
  <c r="F188" i="23"/>
  <c r="D188" i="23"/>
  <c r="J187" i="23"/>
  <c r="H187" i="23"/>
  <c r="H186" i="23"/>
  <c r="F186" i="23"/>
  <c r="D186" i="23"/>
  <c r="J185" i="23"/>
  <c r="J184" i="23"/>
  <c r="H184" i="23"/>
  <c r="J183" i="23"/>
  <c r="H183" i="23"/>
  <c r="F183" i="23"/>
  <c r="D183" i="23"/>
  <c r="J182" i="23"/>
  <c r="F182" i="23"/>
  <c r="J180" i="23"/>
  <c r="F180" i="23"/>
  <c r="D180" i="23"/>
  <c r="H179" i="23"/>
  <c r="J177" i="23"/>
  <c r="H177" i="23"/>
  <c r="J176" i="23"/>
  <c r="J175" i="23"/>
  <c r="J173" i="23"/>
  <c r="H173" i="23"/>
  <c r="F173" i="23"/>
  <c r="D173" i="23"/>
  <c r="J172" i="23"/>
  <c r="H172" i="23"/>
  <c r="F172" i="23"/>
  <c r="D172" i="23"/>
  <c r="J170" i="23"/>
  <c r="J169" i="23"/>
  <c r="H169" i="23"/>
  <c r="F169" i="23"/>
  <c r="D169" i="23"/>
  <c r="J168" i="23"/>
  <c r="H168" i="23"/>
  <c r="F168" i="23"/>
  <c r="D168" i="23"/>
  <c r="J167" i="23"/>
  <c r="H167" i="23"/>
  <c r="F167" i="23"/>
  <c r="D167" i="23"/>
  <c r="J157" i="23"/>
  <c r="J156" i="23"/>
  <c r="J154" i="23"/>
  <c r="F154" i="23"/>
  <c r="H153" i="23"/>
  <c r="F152" i="23"/>
  <c r="D152" i="23"/>
  <c r="H151" i="23"/>
  <c r="J148" i="23"/>
  <c r="H148" i="23"/>
  <c r="F148" i="23"/>
  <c r="D148" i="23"/>
  <c r="J147" i="23"/>
  <c r="H147" i="23"/>
  <c r="H146" i="23"/>
  <c r="F146" i="23"/>
  <c r="D146" i="23"/>
  <c r="J145" i="23"/>
  <c r="J144" i="23"/>
  <c r="H144" i="23"/>
  <c r="J143" i="23"/>
  <c r="H143" i="23"/>
  <c r="F143" i="23"/>
  <c r="D143" i="23"/>
  <c r="J142" i="23"/>
  <c r="F142" i="23"/>
  <c r="J140" i="23"/>
  <c r="F140" i="23"/>
  <c r="D140" i="23"/>
  <c r="H139" i="23"/>
  <c r="J137" i="23"/>
  <c r="H137" i="23"/>
  <c r="J136" i="23"/>
  <c r="J135" i="23"/>
  <c r="J133" i="23"/>
  <c r="H133" i="23"/>
  <c r="F133" i="23"/>
  <c r="D133" i="23"/>
  <c r="J132" i="23"/>
  <c r="H132" i="23"/>
  <c r="F132" i="23"/>
  <c r="D132" i="23"/>
  <c r="J130" i="23"/>
  <c r="J129" i="23"/>
  <c r="H129" i="23"/>
  <c r="F129" i="23"/>
  <c r="D129" i="23"/>
  <c r="J128" i="23"/>
  <c r="H128" i="23"/>
  <c r="F128" i="23"/>
  <c r="D128" i="23"/>
  <c r="J127" i="23"/>
  <c r="H127" i="23"/>
  <c r="F127" i="23"/>
  <c r="D127" i="23"/>
  <c r="J117" i="23"/>
  <c r="J116" i="23"/>
  <c r="J114" i="23"/>
  <c r="F114" i="23"/>
  <c r="H113" i="23"/>
  <c r="F112" i="23"/>
  <c r="D112" i="23"/>
  <c r="H111" i="23"/>
  <c r="J108" i="23"/>
  <c r="H108" i="23"/>
  <c r="F108" i="23"/>
  <c r="D108" i="23"/>
  <c r="J107" i="23"/>
  <c r="H107" i="23"/>
  <c r="H106" i="23"/>
  <c r="F106" i="23"/>
  <c r="D106" i="23"/>
  <c r="J105" i="23"/>
  <c r="J104" i="23"/>
  <c r="H104" i="23"/>
  <c r="J103" i="23"/>
  <c r="H103" i="23"/>
  <c r="F103" i="23"/>
  <c r="D103" i="23"/>
  <c r="J102" i="23"/>
  <c r="F102" i="23"/>
  <c r="J100" i="23"/>
  <c r="F100" i="23"/>
  <c r="D100" i="23"/>
  <c r="H99" i="23"/>
  <c r="J97" i="23"/>
  <c r="H97" i="23"/>
  <c r="J96" i="23"/>
  <c r="J95" i="23"/>
  <c r="J93" i="23"/>
  <c r="H93" i="23"/>
  <c r="F93" i="23"/>
  <c r="D93" i="23"/>
  <c r="J92" i="23"/>
  <c r="H92" i="23"/>
  <c r="F92" i="23"/>
  <c r="D92" i="23"/>
  <c r="J90" i="23"/>
  <c r="J89" i="23"/>
  <c r="H89" i="23"/>
  <c r="F89" i="23"/>
  <c r="D89" i="23"/>
  <c r="J88" i="23"/>
  <c r="H88" i="23"/>
  <c r="F88" i="23"/>
  <c r="D88" i="23"/>
  <c r="J87" i="23"/>
  <c r="H87" i="23"/>
  <c r="F87" i="23"/>
  <c r="D87" i="23"/>
  <c r="J77" i="23"/>
  <c r="J76" i="23"/>
  <c r="J74" i="23"/>
  <c r="F74" i="23"/>
  <c r="H73" i="23"/>
  <c r="F72" i="23"/>
  <c r="D72" i="23"/>
  <c r="H71" i="23"/>
  <c r="J68" i="23"/>
  <c r="H68" i="23"/>
  <c r="F68" i="23"/>
  <c r="D68" i="23"/>
  <c r="J67" i="23"/>
  <c r="H67" i="23"/>
  <c r="H66" i="23"/>
  <c r="F66" i="23"/>
  <c r="D66" i="23"/>
  <c r="J65" i="23"/>
  <c r="J64" i="23"/>
  <c r="H64" i="23"/>
  <c r="J63" i="23"/>
  <c r="H63" i="23"/>
  <c r="F63" i="23"/>
  <c r="D63" i="23"/>
  <c r="J62" i="23"/>
  <c r="F62" i="23"/>
  <c r="J60" i="23"/>
  <c r="F60" i="23"/>
  <c r="D60" i="23"/>
  <c r="H59" i="23"/>
  <c r="J57" i="23"/>
  <c r="H57" i="23"/>
  <c r="J56" i="23"/>
  <c r="J55" i="23"/>
  <c r="J53" i="23"/>
  <c r="H53" i="23"/>
  <c r="F53" i="23"/>
  <c r="D53" i="23"/>
  <c r="J52" i="23"/>
  <c r="H52" i="23"/>
  <c r="F52" i="23"/>
  <c r="D52" i="23"/>
  <c r="J50" i="23"/>
  <c r="J49" i="23"/>
  <c r="H49" i="23"/>
  <c r="F49" i="23"/>
  <c r="D49" i="23"/>
  <c r="J48" i="23"/>
  <c r="H48" i="23"/>
  <c r="F48" i="23"/>
  <c r="D48" i="23"/>
  <c r="J47" i="23"/>
  <c r="H47" i="23"/>
  <c r="F47" i="23"/>
  <c r="D47" i="23"/>
  <c r="J192" i="22"/>
  <c r="J191" i="22"/>
  <c r="J189" i="22"/>
  <c r="F189" i="22"/>
  <c r="H188" i="22"/>
  <c r="J187" i="22"/>
  <c r="F187" i="22"/>
  <c r="D187" i="22"/>
  <c r="H186" i="22"/>
  <c r="J183" i="22"/>
  <c r="H183" i="22"/>
  <c r="F183" i="22"/>
  <c r="D183" i="22"/>
  <c r="J182" i="22"/>
  <c r="H182" i="22"/>
  <c r="H181" i="22"/>
  <c r="F181" i="22"/>
  <c r="D181" i="22"/>
  <c r="J180" i="22"/>
  <c r="J179" i="22"/>
  <c r="H179" i="22"/>
  <c r="J178" i="22"/>
  <c r="H178" i="22"/>
  <c r="F178" i="22"/>
  <c r="D178" i="22"/>
  <c r="J177" i="22"/>
  <c r="F177" i="22"/>
  <c r="J175" i="22"/>
  <c r="F175" i="22"/>
  <c r="D175" i="22"/>
  <c r="H174" i="22"/>
  <c r="J172" i="22"/>
  <c r="H172" i="22"/>
  <c r="J171" i="22"/>
  <c r="J170" i="22"/>
  <c r="J169" i="22"/>
  <c r="H169" i="22"/>
  <c r="F169" i="22"/>
  <c r="D169" i="22"/>
  <c r="J168" i="22"/>
  <c r="H168" i="22"/>
  <c r="F168" i="22"/>
  <c r="D168" i="22"/>
  <c r="J166" i="22"/>
  <c r="J165" i="22"/>
  <c r="H165" i="22"/>
  <c r="F165" i="22"/>
  <c r="D165" i="22"/>
  <c r="J164" i="22"/>
  <c r="H164" i="22"/>
  <c r="F164" i="22"/>
  <c r="D164" i="22"/>
  <c r="J163" i="22"/>
  <c r="H163" i="22"/>
  <c r="F163" i="22"/>
  <c r="D163" i="22"/>
  <c r="J153" i="22"/>
  <c r="J152" i="22"/>
  <c r="J150" i="22"/>
  <c r="F150" i="22"/>
  <c r="H149" i="22"/>
  <c r="J148" i="22"/>
  <c r="F148" i="22"/>
  <c r="D148" i="22"/>
  <c r="H147" i="22"/>
  <c r="J144" i="22"/>
  <c r="H144" i="22"/>
  <c r="F144" i="22"/>
  <c r="D144" i="22"/>
  <c r="J143" i="22"/>
  <c r="H143" i="22"/>
  <c r="H142" i="22"/>
  <c r="F142" i="22"/>
  <c r="D142" i="22"/>
  <c r="J141" i="22"/>
  <c r="J140" i="22"/>
  <c r="H140" i="22"/>
  <c r="J139" i="22"/>
  <c r="H139" i="22"/>
  <c r="F139" i="22"/>
  <c r="D139" i="22"/>
  <c r="J138" i="22"/>
  <c r="F138" i="22"/>
  <c r="J136" i="22"/>
  <c r="F136" i="22"/>
  <c r="D136" i="22"/>
  <c r="H135" i="22"/>
  <c r="J133" i="22"/>
  <c r="H133" i="22"/>
  <c r="J132" i="22"/>
  <c r="J131" i="22"/>
  <c r="J130" i="22"/>
  <c r="H130" i="22"/>
  <c r="F130" i="22"/>
  <c r="D130" i="22"/>
  <c r="J129" i="22"/>
  <c r="H129" i="22"/>
  <c r="F129" i="22"/>
  <c r="D129" i="22"/>
  <c r="J127" i="22"/>
  <c r="J126" i="22"/>
  <c r="H126" i="22"/>
  <c r="F126" i="22"/>
  <c r="D126" i="22"/>
  <c r="J125" i="22"/>
  <c r="H125" i="22"/>
  <c r="F125" i="22"/>
  <c r="D125" i="22"/>
  <c r="J124" i="22"/>
  <c r="F124" i="22"/>
  <c r="D124" i="22"/>
  <c r="J114" i="22"/>
  <c r="J113" i="22"/>
  <c r="J111" i="22"/>
  <c r="F111" i="22"/>
  <c r="H110" i="22"/>
  <c r="J109" i="22"/>
  <c r="F109" i="22"/>
  <c r="D109" i="22"/>
  <c r="H108" i="22"/>
  <c r="J105" i="22"/>
  <c r="H105" i="22"/>
  <c r="F105" i="22"/>
  <c r="D105" i="22"/>
  <c r="J104" i="22"/>
  <c r="H104" i="22"/>
  <c r="H103" i="22"/>
  <c r="F103" i="22"/>
  <c r="D103" i="22"/>
  <c r="J102" i="22"/>
  <c r="J101" i="22"/>
  <c r="H101" i="22"/>
  <c r="J100" i="22"/>
  <c r="H100" i="22"/>
  <c r="F100" i="22"/>
  <c r="D100" i="22"/>
  <c r="J99" i="22"/>
  <c r="F99" i="22"/>
  <c r="J97" i="22"/>
  <c r="F97" i="22"/>
  <c r="D97" i="22"/>
  <c r="H96" i="22"/>
  <c r="J94" i="22"/>
  <c r="H94" i="22"/>
  <c r="J93" i="22"/>
  <c r="J92" i="22"/>
  <c r="J91" i="22"/>
  <c r="H91" i="22"/>
  <c r="F91" i="22"/>
  <c r="D91" i="22"/>
  <c r="J90" i="22"/>
  <c r="H90" i="22"/>
  <c r="F90" i="22"/>
  <c r="D90" i="22"/>
  <c r="J88" i="22"/>
  <c r="J87" i="22"/>
  <c r="H87" i="22"/>
  <c r="F87" i="22"/>
  <c r="D87" i="22"/>
  <c r="J86" i="22"/>
  <c r="H86" i="22"/>
  <c r="F86" i="22"/>
  <c r="D86" i="22"/>
  <c r="J85" i="22"/>
  <c r="H85" i="22"/>
  <c r="F85" i="22"/>
  <c r="D85" i="22"/>
  <c r="J75" i="22"/>
  <c r="J74" i="22"/>
  <c r="J72" i="22"/>
  <c r="F72" i="22"/>
  <c r="H71" i="22"/>
  <c r="J70" i="22"/>
  <c r="F70" i="22"/>
  <c r="D70" i="22"/>
  <c r="H69" i="22"/>
  <c r="J66" i="22"/>
  <c r="H66" i="22"/>
  <c r="F66" i="22"/>
  <c r="D66" i="22"/>
  <c r="J65" i="22"/>
  <c r="H65" i="22"/>
  <c r="H64" i="22"/>
  <c r="F64" i="22"/>
  <c r="D64" i="22"/>
  <c r="J63" i="22"/>
  <c r="J62" i="22"/>
  <c r="H62" i="22"/>
  <c r="J61" i="22"/>
  <c r="H61" i="22"/>
  <c r="F61" i="22"/>
  <c r="D61" i="22"/>
  <c r="J60" i="22"/>
  <c r="F60" i="22"/>
  <c r="J58" i="22"/>
  <c r="F58" i="22"/>
  <c r="D58" i="22"/>
  <c r="H57" i="22"/>
  <c r="J55" i="22"/>
  <c r="H55" i="22"/>
  <c r="J54" i="22"/>
  <c r="J53" i="22"/>
  <c r="J52" i="22"/>
  <c r="H52" i="22"/>
  <c r="F52" i="22"/>
  <c r="D52" i="22"/>
  <c r="J51" i="22"/>
  <c r="H51" i="22"/>
  <c r="F51" i="22"/>
  <c r="D51" i="22"/>
  <c r="J49" i="22"/>
  <c r="J48" i="22"/>
  <c r="H48" i="22"/>
  <c r="F48" i="22"/>
  <c r="D48" i="22"/>
  <c r="J47" i="22"/>
  <c r="H47" i="22"/>
  <c r="F47" i="22"/>
  <c r="D47" i="22"/>
  <c r="J46" i="22"/>
  <c r="H46" i="22"/>
  <c r="F46" i="22"/>
  <c r="D46" i="22"/>
  <c r="J153" i="21"/>
  <c r="J152" i="21"/>
  <c r="J150" i="21"/>
  <c r="F150" i="21"/>
  <c r="H149" i="21"/>
  <c r="J148" i="21"/>
  <c r="F148" i="21"/>
  <c r="D148" i="21"/>
  <c r="H147" i="21"/>
  <c r="J144" i="21"/>
  <c r="H144" i="21"/>
  <c r="F144" i="21"/>
  <c r="D144" i="21"/>
  <c r="J143" i="21"/>
  <c r="H143" i="21"/>
  <c r="H142" i="21"/>
  <c r="F142" i="21"/>
  <c r="D142" i="21"/>
  <c r="J141" i="21"/>
  <c r="J140" i="21"/>
  <c r="H140" i="21"/>
  <c r="J139" i="21"/>
  <c r="H139" i="21"/>
  <c r="F139" i="21"/>
  <c r="D139" i="21"/>
  <c r="J138" i="21"/>
  <c r="F138" i="21"/>
  <c r="J136" i="21"/>
  <c r="F136" i="21"/>
  <c r="D136" i="21"/>
  <c r="H135" i="21"/>
  <c r="J133" i="21"/>
  <c r="H133" i="21"/>
  <c r="J132" i="21"/>
  <c r="J131" i="21"/>
  <c r="J130" i="21"/>
  <c r="H130" i="21"/>
  <c r="F130" i="21"/>
  <c r="D130" i="21"/>
  <c r="J129" i="21"/>
  <c r="H129" i="21"/>
  <c r="F129" i="21"/>
  <c r="D129" i="21"/>
  <c r="J127" i="21"/>
  <c r="J126" i="21"/>
  <c r="H126" i="21"/>
  <c r="F126" i="21"/>
  <c r="D126" i="21"/>
  <c r="J125" i="21"/>
  <c r="H125" i="21"/>
  <c r="F125" i="21"/>
  <c r="D125" i="21"/>
  <c r="J124" i="21"/>
  <c r="H124" i="21"/>
  <c r="F124" i="21"/>
  <c r="D124" i="21"/>
  <c r="J114" i="21"/>
  <c r="J113" i="21"/>
  <c r="J111" i="21"/>
  <c r="F111" i="21"/>
  <c r="H110" i="21"/>
  <c r="J109" i="21"/>
  <c r="F109" i="21"/>
  <c r="D109" i="21"/>
  <c r="H108" i="21"/>
  <c r="J105" i="21"/>
  <c r="H105" i="21"/>
  <c r="F105" i="21"/>
  <c r="D105" i="21"/>
  <c r="J104" i="21"/>
  <c r="H104" i="21"/>
  <c r="H103" i="21"/>
  <c r="F103" i="21"/>
  <c r="D103" i="21"/>
  <c r="J102" i="21"/>
  <c r="J101" i="21"/>
  <c r="H101" i="21"/>
  <c r="J100" i="21"/>
  <c r="H100" i="21"/>
  <c r="F100" i="21"/>
  <c r="D100" i="21"/>
  <c r="J99" i="21"/>
  <c r="F99" i="21"/>
  <c r="J97" i="21"/>
  <c r="F97" i="21"/>
  <c r="D97" i="21"/>
  <c r="H96" i="21"/>
  <c r="J94" i="21"/>
  <c r="H94" i="21"/>
  <c r="J93" i="21"/>
  <c r="J92" i="21"/>
  <c r="J91" i="21"/>
  <c r="H91" i="21"/>
  <c r="F91" i="21"/>
  <c r="D91" i="21"/>
  <c r="J90" i="21"/>
  <c r="H90" i="21"/>
  <c r="F90" i="21"/>
  <c r="D90" i="21"/>
  <c r="J88" i="21"/>
  <c r="J87" i="21"/>
  <c r="H87" i="21"/>
  <c r="F87" i="21"/>
  <c r="D87" i="21"/>
  <c r="J86" i="21"/>
  <c r="H86" i="21"/>
  <c r="F86" i="21"/>
  <c r="D86" i="21"/>
  <c r="J85" i="21"/>
  <c r="H85" i="21"/>
  <c r="F85" i="21"/>
  <c r="D85" i="21"/>
  <c r="J75" i="21"/>
  <c r="J74" i="21"/>
  <c r="J72" i="21"/>
  <c r="F72" i="21"/>
  <c r="H71" i="21"/>
  <c r="J70" i="21"/>
  <c r="F70" i="21"/>
  <c r="D70" i="21"/>
  <c r="H69" i="21"/>
  <c r="J66" i="21"/>
  <c r="H66" i="21"/>
  <c r="F66" i="21"/>
  <c r="D66" i="21"/>
  <c r="J65" i="21"/>
  <c r="H65" i="21"/>
  <c r="H64" i="21"/>
  <c r="F64" i="21"/>
  <c r="D64" i="21"/>
  <c r="J63" i="21"/>
  <c r="J62" i="21"/>
  <c r="H62" i="21"/>
  <c r="J61" i="21"/>
  <c r="H61" i="21"/>
  <c r="F61" i="21"/>
  <c r="D61" i="21"/>
  <c r="J60" i="21"/>
  <c r="F60" i="21"/>
  <c r="J58" i="21"/>
  <c r="F58" i="21"/>
  <c r="D58" i="21"/>
  <c r="H57" i="21"/>
  <c r="J55" i="21"/>
  <c r="H55" i="21"/>
  <c r="J54" i="21"/>
  <c r="J53" i="21"/>
  <c r="J52" i="21"/>
  <c r="H52" i="21"/>
  <c r="F52" i="21"/>
  <c r="D52" i="21"/>
  <c r="J51" i="21"/>
  <c r="H51" i="21"/>
  <c r="F51" i="21"/>
  <c r="D51" i="21"/>
  <c r="J49" i="21"/>
  <c r="J48" i="21"/>
  <c r="H48" i="21"/>
  <c r="F48" i="21"/>
  <c r="D48" i="21"/>
  <c r="J47" i="21"/>
  <c r="H47" i="21"/>
  <c r="F47" i="21"/>
  <c r="D47" i="21"/>
  <c r="J46" i="21"/>
  <c r="H46" i="21"/>
  <c r="F46" i="21"/>
  <c r="D46" i="21"/>
  <c r="J22" i="20"/>
  <c r="J152" i="19"/>
  <c r="J151" i="19"/>
  <c r="J149" i="19"/>
  <c r="F149" i="19"/>
  <c r="H148" i="19"/>
  <c r="J147" i="19"/>
  <c r="F147" i="19"/>
  <c r="D147" i="19"/>
  <c r="H146" i="19"/>
  <c r="J143" i="19"/>
  <c r="H143" i="19"/>
  <c r="F143" i="19"/>
  <c r="D143" i="19"/>
  <c r="J142" i="19"/>
  <c r="H142" i="19"/>
  <c r="H141" i="19"/>
  <c r="F141" i="19"/>
  <c r="D141" i="19"/>
  <c r="J140" i="19"/>
  <c r="J139" i="19"/>
  <c r="H139" i="19"/>
  <c r="J138" i="19"/>
  <c r="H138" i="19"/>
  <c r="F138" i="19"/>
  <c r="D138" i="19"/>
  <c r="J137" i="19"/>
  <c r="F137" i="19"/>
  <c r="J135" i="19"/>
  <c r="F135" i="19"/>
  <c r="D135" i="19"/>
  <c r="H134" i="19"/>
  <c r="J132" i="19"/>
  <c r="H132" i="19"/>
  <c r="J131" i="19"/>
  <c r="J130" i="19"/>
  <c r="J129" i="19"/>
  <c r="H129" i="19"/>
  <c r="F129" i="19"/>
  <c r="D129" i="19"/>
  <c r="J128" i="19"/>
  <c r="H128" i="19"/>
  <c r="F128" i="19"/>
  <c r="D128" i="19"/>
  <c r="J126" i="19"/>
  <c r="J125" i="19"/>
  <c r="H125" i="19"/>
  <c r="F125" i="19"/>
  <c r="D125" i="19"/>
  <c r="J124" i="19"/>
  <c r="H124" i="19"/>
  <c r="F124" i="19"/>
  <c r="D124" i="19"/>
  <c r="J123" i="19"/>
  <c r="H123" i="19"/>
  <c r="F123" i="19"/>
  <c r="D123" i="19"/>
  <c r="J113" i="19"/>
  <c r="J112" i="19"/>
  <c r="J110" i="19"/>
  <c r="F110" i="19"/>
  <c r="H109" i="19"/>
  <c r="J108" i="19"/>
  <c r="F108" i="19"/>
  <c r="D108" i="19"/>
  <c r="H107" i="19"/>
  <c r="J105" i="19"/>
  <c r="H105" i="19"/>
  <c r="F105" i="19"/>
  <c r="D105" i="19"/>
  <c r="J104" i="19"/>
  <c r="H104" i="19"/>
  <c r="H103" i="19"/>
  <c r="F103" i="19"/>
  <c r="D103" i="19"/>
  <c r="J102" i="19"/>
  <c r="J101" i="19"/>
  <c r="H101" i="19"/>
  <c r="J100" i="19"/>
  <c r="H100" i="19"/>
  <c r="F100" i="19"/>
  <c r="D100" i="19"/>
  <c r="J99" i="19"/>
  <c r="F99" i="19"/>
  <c r="J97" i="19"/>
  <c r="F97" i="19"/>
  <c r="D97" i="19"/>
  <c r="H96" i="19"/>
  <c r="J94" i="19"/>
  <c r="H94" i="19"/>
  <c r="J93" i="19"/>
  <c r="J92" i="19"/>
  <c r="J91" i="19"/>
  <c r="H91" i="19"/>
  <c r="F91" i="19"/>
  <c r="D91" i="19"/>
  <c r="J90" i="19"/>
  <c r="H90" i="19"/>
  <c r="F90" i="19"/>
  <c r="D90" i="19"/>
  <c r="J88" i="19"/>
  <c r="J87" i="19"/>
  <c r="H87" i="19"/>
  <c r="F87" i="19"/>
  <c r="D87" i="19"/>
  <c r="J86" i="19"/>
  <c r="H86" i="19"/>
  <c r="F86" i="19"/>
  <c r="D86" i="19"/>
  <c r="J85" i="19"/>
  <c r="H85" i="19"/>
  <c r="F85" i="19"/>
  <c r="D85" i="19"/>
  <c r="J75" i="19"/>
  <c r="J74" i="19"/>
  <c r="J72" i="19"/>
  <c r="F72" i="19"/>
  <c r="H71" i="19"/>
  <c r="J70" i="19"/>
  <c r="F70" i="19"/>
  <c r="D70" i="19"/>
  <c r="H69" i="19"/>
  <c r="J66" i="19"/>
  <c r="H66" i="19"/>
  <c r="F66" i="19"/>
  <c r="D66" i="19"/>
  <c r="J65" i="19"/>
  <c r="H65" i="19"/>
  <c r="H64" i="19"/>
  <c r="F64" i="19"/>
  <c r="D64" i="19"/>
  <c r="J63" i="19"/>
  <c r="J62" i="19"/>
  <c r="H62" i="19"/>
  <c r="J61" i="19"/>
  <c r="H61" i="19"/>
  <c r="F61" i="19"/>
  <c r="D61" i="19"/>
  <c r="J60" i="19"/>
  <c r="F60" i="19"/>
  <c r="J58" i="19"/>
  <c r="F58" i="19"/>
  <c r="D58" i="19"/>
  <c r="H57" i="19"/>
  <c r="J55" i="19"/>
  <c r="H55" i="19"/>
  <c r="J54" i="19"/>
  <c r="J53" i="19"/>
  <c r="J52" i="19"/>
  <c r="H52" i="19"/>
  <c r="F52" i="19"/>
  <c r="D52" i="19"/>
  <c r="J51" i="19"/>
  <c r="H51" i="19"/>
  <c r="F51" i="19"/>
  <c r="D51" i="19"/>
  <c r="J49" i="19"/>
  <c r="J48" i="19"/>
  <c r="H48" i="19"/>
  <c r="F48" i="19"/>
  <c r="D48" i="19"/>
  <c r="J47" i="19"/>
  <c r="H47" i="19"/>
  <c r="F47" i="19"/>
  <c r="D47" i="19"/>
  <c r="J46" i="19"/>
  <c r="H46" i="19"/>
  <c r="F46" i="19"/>
  <c r="D46" i="19"/>
  <c r="J114" i="18"/>
  <c r="J113" i="18"/>
  <c r="J111" i="18"/>
  <c r="F111" i="18"/>
  <c r="H110" i="18"/>
  <c r="J109" i="18"/>
  <c r="F109" i="18"/>
  <c r="D109" i="18"/>
  <c r="H108" i="18"/>
  <c r="J105" i="18"/>
  <c r="H105" i="18"/>
  <c r="F105" i="18"/>
  <c r="D105" i="18"/>
  <c r="J104" i="18"/>
  <c r="H104" i="18"/>
  <c r="H103" i="18"/>
  <c r="F103" i="18"/>
  <c r="D103" i="18"/>
  <c r="J102" i="18"/>
  <c r="J101" i="18"/>
  <c r="H101" i="18"/>
  <c r="J100" i="18"/>
  <c r="H100" i="18"/>
  <c r="F100" i="18"/>
  <c r="D100" i="18"/>
  <c r="J99" i="18"/>
  <c r="F99" i="18"/>
  <c r="J97" i="18"/>
  <c r="F97" i="18"/>
  <c r="D97" i="18"/>
  <c r="H96" i="18"/>
  <c r="J94" i="18"/>
  <c r="H94" i="18"/>
  <c r="J93" i="18"/>
  <c r="J92" i="18"/>
  <c r="J91" i="18"/>
  <c r="H91" i="18"/>
  <c r="F91" i="18"/>
  <c r="D91" i="18"/>
  <c r="J90" i="18"/>
  <c r="H90" i="18"/>
  <c r="F90" i="18"/>
  <c r="D90" i="18"/>
  <c r="J88" i="18"/>
  <c r="J87" i="18"/>
  <c r="H87" i="18"/>
  <c r="F87" i="18"/>
  <c r="D87" i="18"/>
  <c r="J86" i="18"/>
  <c r="H86" i="18"/>
  <c r="F86" i="18"/>
  <c r="D86" i="18"/>
  <c r="J85" i="18"/>
  <c r="H85" i="18"/>
  <c r="F85" i="18"/>
  <c r="D85" i="18"/>
  <c r="J75" i="18"/>
  <c r="J74" i="18"/>
  <c r="J72" i="18"/>
  <c r="F72" i="18"/>
  <c r="H71" i="18"/>
  <c r="J70" i="18"/>
  <c r="F70" i="18"/>
  <c r="D70" i="18"/>
  <c r="H69" i="18"/>
  <c r="J66" i="18"/>
  <c r="H66" i="18"/>
  <c r="F66" i="18"/>
  <c r="D66" i="18"/>
  <c r="J65" i="18"/>
  <c r="H65" i="18"/>
  <c r="H64" i="18"/>
  <c r="F64" i="18"/>
  <c r="D64" i="18"/>
  <c r="J63" i="18"/>
  <c r="J62" i="18"/>
  <c r="H62" i="18"/>
  <c r="J61" i="18"/>
  <c r="H61" i="18"/>
  <c r="F61" i="18"/>
  <c r="D61" i="18"/>
  <c r="J60" i="18"/>
  <c r="F60" i="18"/>
  <c r="J58" i="18"/>
  <c r="F58" i="18"/>
  <c r="D58" i="18"/>
  <c r="H57" i="18"/>
  <c r="J55" i="18"/>
  <c r="H55" i="18"/>
  <c r="J54" i="18"/>
  <c r="J53" i="18"/>
  <c r="J52" i="18"/>
  <c r="H52" i="18"/>
  <c r="F52" i="18"/>
  <c r="D52" i="18"/>
  <c r="J51" i="18"/>
  <c r="H51" i="18"/>
  <c r="F51" i="18"/>
  <c r="D51" i="18"/>
  <c r="J49" i="18"/>
  <c r="J48" i="18"/>
  <c r="H48" i="18"/>
  <c r="F48" i="18"/>
  <c r="D48" i="18"/>
  <c r="J47" i="18"/>
  <c r="H47" i="18"/>
  <c r="F47" i="18"/>
  <c r="D47" i="18"/>
  <c r="J46" i="18"/>
  <c r="H46" i="18"/>
  <c r="F46" i="18"/>
  <c r="D46" i="18"/>
  <c r="J192" i="17"/>
  <c r="J191" i="17"/>
  <c r="J189" i="17"/>
  <c r="F189" i="17"/>
  <c r="H188" i="17"/>
  <c r="J187" i="17"/>
  <c r="F187" i="17"/>
  <c r="D187" i="17"/>
  <c r="H186" i="17"/>
  <c r="J183" i="17"/>
  <c r="H183" i="17"/>
  <c r="F183" i="17"/>
  <c r="D183" i="17"/>
  <c r="J182" i="17"/>
  <c r="H182" i="17"/>
  <c r="H181" i="17"/>
  <c r="F181" i="17"/>
  <c r="D181" i="17"/>
  <c r="J180" i="17"/>
  <c r="J179" i="17"/>
  <c r="H179" i="17"/>
  <c r="J178" i="17"/>
  <c r="H178" i="17"/>
  <c r="F178" i="17"/>
  <c r="D178" i="17"/>
  <c r="J177" i="17"/>
  <c r="F177" i="17"/>
  <c r="J175" i="17"/>
  <c r="F175" i="17"/>
  <c r="D175" i="17"/>
  <c r="H174" i="17"/>
  <c r="J172" i="17"/>
  <c r="H172" i="17"/>
  <c r="J171" i="17"/>
  <c r="J170" i="17"/>
  <c r="J169" i="17"/>
  <c r="H169" i="17"/>
  <c r="F169" i="17"/>
  <c r="D169" i="17"/>
  <c r="J168" i="17"/>
  <c r="H168" i="17"/>
  <c r="F168" i="17"/>
  <c r="D168" i="17"/>
  <c r="J166" i="17"/>
  <c r="J165" i="17"/>
  <c r="H165" i="17"/>
  <c r="F165" i="17"/>
  <c r="D165" i="17"/>
  <c r="J164" i="17"/>
  <c r="H164" i="17"/>
  <c r="F164" i="17"/>
  <c r="D164" i="17"/>
  <c r="J163" i="17"/>
  <c r="H163" i="17"/>
  <c r="F163" i="17"/>
  <c r="D163" i="17"/>
  <c r="J153" i="17"/>
  <c r="J152" i="17"/>
  <c r="J150" i="17"/>
  <c r="F150" i="17"/>
  <c r="H149" i="17"/>
  <c r="J148" i="17"/>
  <c r="F148" i="17"/>
  <c r="D148" i="17"/>
  <c r="H147" i="17"/>
  <c r="J144" i="17"/>
  <c r="H144" i="17"/>
  <c r="F144" i="17"/>
  <c r="D144" i="17"/>
  <c r="J143" i="17"/>
  <c r="H143" i="17"/>
  <c r="H142" i="17"/>
  <c r="F142" i="17"/>
  <c r="D142" i="17"/>
  <c r="J141" i="17"/>
  <c r="J140" i="17"/>
  <c r="H140" i="17"/>
  <c r="J139" i="17"/>
  <c r="H139" i="17"/>
  <c r="F139" i="17"/>
  <c r="D139" i="17"/>
  <c r="J138" i="17"/>
  <c r="F138" i="17"/>
  <c r="J136" i="17"/>
  <c r="F136" i="17"/>
  <c r="D136" i="17"/>
  <c r="H135" i="17"/>
  <c r="J133" i="17"/>
  <c r="H133" i="17"/>
  <c r="J132" i="17"/>
  <c r="J131" i="17"/>
  <c r="J130" i="17"/>
  <c r="H130" i="17"/>
  <c r="F130" i="17"/>
  <c r="D130" i="17"/>
  <c r="J129" i="17"/>
  <c r="H129" i="17"/>
  <c r="F129" i="17"/>
  <c r="D129" i="17"/>
  <c r="J127" i="17"/>
  <c r="J126" i="17"/>
  <c r="H126" i="17"/>
  <c r="F126" i="17"/>
  <c r="D126" i="17"/>
  <c r="J125" i="17"/>
  <c r="H125" i="17"/>
  <c r="F125" i="17"/>
  <c r="D125" i="17"/>
  <c r="J124" i="17"/>
  <c r="H124" i="17"/>
  <c r="F124" i="17"/>
  <c r="D124" i="17"/>
  <c r="J114" i="17"/>
  <c r="J113" i="17"/>
  <c r="J111" i="17"/>
  <c r="F111" i="17"/>
  <c r="H110" i="17"/>
  <c r="J109" i="17"/>
  <c r="F109" i="17"/>
  <c r="D109" i="17"/>
  <c r="H108" i="17"/>
  <c r="J105" i="17"/>
  <c r="H105" i="17"/>
  <c r="F105" i="17"/>
  <c r="D105" i="17"/>
  <c r="J104" i="17"/>
  <c r="H104" i="17"/>
  <c r="H103" i="17"/>
  <c r="F103" i="17"/>
  <c r="D103" i="17"/>
  <c r="J102" i="17"/>
  <c r="J101" i="17"/>
  <c r="H101" i="17"/>
  <c r="J100" i="17"/>
  <c r="H100" i="17"/>
  <c r="F100" i="17"/>
  <c r="D100" i="17"/>
  <c r="J99" i="17"/>
  <c r="F99" i="17"/>
  <c r="J97" i="17"/>
  <c r="F97" i="17"/>
  <c r="D97" i="17"/>
  <c r="H96" i="17"/>
  <c r="J94" i="17"/>
  <c r="H94" i="17"/>
  <c r="J93" i="17"/>
  <c r="J92" i="17"/>
  <c r="J91" i="17"/>
  <c r="H91" i="17"/>
  <c r="F91" i="17"/>
  <c r="D91" i="17"/>
  <c r="J90" i="17"/>
  <c r="H90" i="17"/>
  <c r="F90" i="17"/>
  <c r="D90" i="17"/>
  <c r="J88" i="17"/>
  <c r="J87" i="17"/>
  <c r="H87" i="17"/>
  <c r="F87" i="17"/>
  <c r="D87" i="17"/>
  <c r="J86" i="17"/>
  <c r="H86" i="17"/>
  <c r="F86" i="17"/>
  <c r="D86" i="17"/>
  <c r="J85" i="17"/>
  <c r="H85" i="17"/>
  <c r="F85" i="17"/>
  <c r="D85" i="17"/>
  <c r="J75" i="17"/>
  <c r="J74" i="17"/>
  <c r="J72" i="17"/>
  <c r="F72" i="17"/>
  <c r="H71" i="17"/>
  <c r="J70" i="17"/>
  <c r="F70" i="17"/>
  <c r="D70" i="17"/>
  <c r="H69" i="17"/>
  <c r="J66" i="17"/>
  <c r="H66" i="17"/>
  <c r="F66" i="17"/>
  <c r="D66" i="17"/>
  <c r="J65" i="17"/>
  <c r="H65" i="17"/>
  <c r="H64" i="17"/>
  <c r="F64" i="17"/>
  <c r="D64" i="17"/>
  <c r="J63" i="17"/>
  <c r="J62" i="17"/>
  <c r="H62" i="17"/>
  <c r="J61" i="17"/>
  <c r="H61" i="17"/>
  <c r="F61" i="17"/>
  <c r="D61" i="17"/>
  <c r="J60" i="17"/>
  <c r="F60" i="17"/>
  <c r="J58" i="17"/>
  <c r="F58" i="17"/>
  <c r="D58" i="17"/>
  <c r="H57" i="17"/>
  <c r="J55" i="17"/>
  <c r="H55" i="17"/>
  <c r="J54" i="17"/>
  <c r="J53" i="17"/>
  <c r="J52" i="17"/>
  <c r="H52" i="17"/>
  <c r="F52" i="17"/>
  <c r="D52" i="17"/>
  <c r="J51" i="17"/>
  <c r="H51" i="17"/>
  <c r="F51" i="17"/>
  <c r="D51" i="17"/>
  <c r="J49" i="17"/>
  <c r="J48" i="17"/>
  <c r="H48" i="17"/>
  <c r="F48" i="17"/>
  <c r="D48" i="17"/>
  <c r="J47" i="17"/>
  <c r="H47" i="17"/>
  <c r="F47" i="17"/>
  <c r="D47" i="17"/>
  <c r="J46" i="17"/>
  <c r="H46" i="17"/>
  <c r="F46" i="17"/>
  <c r="D46" i="17"/>
  <c r="J391" i="16" l="1"/>
  <c r="J390" i="16"/>
  <c r="J388" i="16"/>
  <c r="F388" i="16"/>
  <c r="H387" i="16"/>
  <c r="J386" i="16"/>
  <c r="F386" i="16"/>
  <c r="D386" i="16"/>
  <c r="H385" i="16"/>
  <c r="J382" i="16"/>
  <c r="H382" i="16"/>
  <c r="F382" i="16"/>
  <c r="D382" i="16"/>
  <c r="J381" i="16"/>
  <c r="H381" i="16"/>
  <c r="H380" i="16"/>
  <c r="F380" i="16"/>
  <c r="D380" i="16"/>
  <c r="J379" i="16"/>
  <c r="J378" i="16"/>
  <c r="H378" i="16"/>
  <c r="J377" i="16"/>
  <c r="H377" i="16"/>
  <c r="F377" i="16"/>
  <c r="D377" i="16"/>
  <c r="J376" i="16"/>
  <c r="F376" i="16"/>
  <c r="J374" i="16"/>
  <c r="F374" i="16"/>
  <c r="D374" i="16"/>
  <c r="H373" i="16"/>
  <c r="J371" i="16"/>
  <c r="H371" i="16"/>
  <c r="J370" i="16"/>
  <c r="J369" i="16"/>
  <c r="J368" i="16"/>
  <c r="H368" i="16"/>
  <c r="F368" i="16"/>
  <c r="D368" i="16"/>
  <c r="J367" i="16"/>
  <c r="H367" i="16"/>
  <c r="F367" i="16"/>
  <c r="D367" i="16"/>
  <c r="J365" i="16"/>
  <c r="J364" i="16"/>
  <c r="H364" i="16"/>
  <c r="F364" i="16"/>
  <c r="D364" i="16"/>
  <c r="J363" i="16"/>
  <c r="H363" i="16"/>
  <c r="F363" i="16"/>
  <c r="D363" i="16"/>
  <c r="J362" i="16"/>
  <c r="H362" i="16"/>
  <c r="F362" i="16"/>
  <c r="D362" i="16"/>
  <c r="J352" i="16"/>
  <c r="J351" i="16"/>
  <c r="J349" i="16"/>
  <c r="F349" i="16"/>
  <c r="H348" i="16"/>
  <c r="J347" i="16"/>
  <c r="F347" i="16"/>
  <c r="D347" i="16"/>
  <c r="H346" i="16"/>
  <c r="J343" i="16"/>
  <c r="H343" i="16"/>
  <c r="F343" i="16"/>
  <c r="D343" i="16"/>
  <c r="J342" i="16"/>
  <c r="H342" i="16"/>
  <c r="H341" i="16"/>
  <c r="F341" i="16"/>
  <c r="D341" i="16"/>
  <c r="J340" i="16"/>
  <c r="J339" i="16"/>
  <c r="H339" i="16"/>
  <c r="J338" i="16"/>
  <c r="H338" i="16"/>
  <c r="F338" i="16"/>
  <c r="D338" i="16"/>
  <c r="J337" i="16"/>
  <c r="F337" i="16"/>
  <c r="J335" i="16"/>
  <c r="F335" i="16"/>
  <c r="D335" i="16"/>
  <c r="H334" i="16"/>
  <c r="J332" i="16"/>
  <c r="H332" i="16"/>
  <c r="J331" i="16"/>
  <c r="J330" i="16"/>
  <c r="J329" i="16"/>
  <c r="H329" i="16"/>
  <c r="F329" i="16"/>
  <c r="D329" i="16"/>
  <c r="J328" i="16"/>
  <c r="H328" i="16"/>
  <c r="F328" i="16"/>
  <c r="D328" i="16"/>
  <c r="J326" i="16"/>
  <c r="J325" i="16"/>
  <c r="H325" i="16"/>
  <c r="F325" i="16"/>
  <c r="D325" i="16"/>
  <c r="J324" i="16"/>
  <c r="H324" i="16"/>
  <c r="F324" i="16"/>
  <c r="D324" i="16"/>
  <c r="J323" i="16"/>
  <c r="H323" i="16"/>
  <c r="F323" i="16"/>
  <c r="D323" i="16"/>
  <c r="J313" i="16"/>
  <c r="J312" i="16"/>
  <c r="J310" i="16"/>
  <c r="F310" i="16"/>
  <c r="H309" i="16"/>
  <c r="J308" i="16"/>
  <c r="F308" i="16"/>
  <c r="D308" i="16"/>
  <c r="H307" i="16"/>
  <c r="J304" i="16"/>
  <c r="H304" i="16"/>
  <c r="F304" i="16"/>
  <c r="D304" i="16"/>
  <c r="J303" i="16"/>
  <c r="H303" i="16"/>
  <c r="H302" i="16"/>
  <c r="F302" i="16"/>
  <c r="D302" i="16"/>
  <c r="J301" i="16"/>
  <c r="J300" i="16"/>
  <c r="H300" i="16"/>
  <c r="J299" i="16"/>
  <c r="H299" i="16"/>
  <c r="F299" i="16"/>
  <c r="D299" i="16"/>
  <c r="J298" i="16"/>
  <c r="F298" i="16"/>
  <c r="J296" i="16"/>
  <c r="F296" i="16"/>
  <c r="D296" i="16"/>
  <c r="H295" i="16"/>
  <c r="J293" i="16"/>
  <c r="H293" i="16"/>
  <c r="J292" i="16"/>
  <c r="J291" i="16"/>
  <c r="J290" i="16"/>
  <c r="H290" i="16"/>
  <c r="F290" i="16"/>
  <c r="D290" i="16"/>
  <c r="J289" i="16"/>
  <c r="H289" i="16"/>
  <c r="F289" i="16"/>
  <c r="D289" i="16"/>
  <c r="J287" i="16"/>
  <c r="J286" i="16"/>
  <c r="H286" i="16"/>
  <c r="F286" i="16"/>
  <c r="D286" i="16"/>
  <c r="J285" i="16"/>
  <c r="H285" i="16"/>
  <c r="F285" i="16"/>
  <c r="D285" i="16"/>
  <c r="J284" i="16"/>
  <c r="H284" i="16"/>
  <c r="F284" i="16"/>
  <c r="D284" i="16"/>
  <c r="J274" i="16"/>
  <c r="J273" i="16"/>
  <c r="J271" i="16"/>
  <c r="F271" i="16"/>
  <c r="H270" i="16"/>
  <c r="J269" i="16"/>
  <c r="F269" i="16"/>
  <c r="D269" i="16"/>
  <c r="H268" i="16"/>
  <c r="J265" i="16"/>
  <c r="H265" i="16"/>
  <c r="F265" i="16"/>
  <c r="D265" i="16"/>
  <c r="J264" i="16"/>
  <c r="H264" i="16"/>
  <c r="H263" i="16"/>
  <c r="F263" i="16"/>
  <c r="D263" i="16"/>
  <c r="J262" i="16"/>
  <c r="J261" i="16"/>
  <c r="H261" i="16"/>
  <c r="J260" i="16"/>
  <c r="H260" i="16"/>
  <c r="F260" i="16"/>
  <c r="D260" i="16"/>
  <c r="J259" i="16"/>
  <c r="F259" i="16"/>
  <c r="J257" i="16"/>
  <c r="F257" i="16"/>
  <c r="D257" i="16"/>
  <c r="H256" i="16"/>
  <c r="J254" i="16"/>
  <c r="H254" i="16"/>
  <c r="J253" i="16"/>
  <c r="J252" i="16"/>
  <c r="J251" i="16"/>
  <c r="H251" i="16"/>
  <c r="F251" i="16"/>
  <c r="D251" i="16"/>
  <c r="J250" i="16"/>
  <c r="H250" i="16"/>
  <c r="F250" i="16"/>
  <c r="D250" i="16"/>
  <c r="J248" i="16"/>
  <c r="J247" i="16"/>
  <c r="H247" i="16"/>
  <c r="F247" i="16"/>
  <c r="D247" i="16"/>
  <c r="J246" i="16"/>
  <c r="H246" i="16"/>
  <c r="F246" i="16"/>
  <c r="D246" i="16"/>
  <c r="J245" i="16"/>
  <c r="H245" i="16"/>
  <c r="F245" i="16"/>
  <c r="D245" i="16"/>
  <c r="J234" i="16"/>
  <c r="J233" i="16"/>
  <c r="J231" i="16"/>
  <c r="F231" i="16"/>
  <c r="H230" i="16"/>
  <c r="J229" i="16"/>
  <c r="F229" i="16"/>
  <c r="D229" i="16"/>
  <c r="H228" i="16"/>
  <c r="J225" i="16"/>
  <c r="H225" i="16"/>
  <c r="F225" i="16"/>
  <c r="D225" i="16"/>
  <c r="J224" i="16"/>
  <c r="H224" i="16"/>
  <c r="H223" i="16"/>
  <c r="F223" i="16"/>
  <c r="D223" i="16"/>
  <c r="J222" i="16"/>
  <c r="J221" i="16"/>
  <c r="H221" i="16"/>
  <c r="J220" i="16"/>
  <c r="H220" i="16"/>
  <c r="F220" i="16"/>
  <c r="D220" i="16"/>
  <c r="J219" i="16"/>
  <c r="F219" i="16"/>
  <c r="J217" i="16"/>
  <c r="F217" i="16"/>
  <c r="D217" i="16"/>
  <c r="H216" i="16"/>
  <c r="J214" i="16"/>
  <c r="H214" i="16"/>
  <c r="J213" i="16"/>
  <c r="J212" i="16"/>
  <c r="J211" i="16"/>
  <c r="H211" i="16"/>
  <c r="F211" i="16"/>
  <c r="D211" i="16"/>
  <c r="J210" i="16"/>
  <c r="H210" i="16"/>
  <c r="F210" i="16"/>
  <c r="D210" i="16"/>
  <c r="J208" i="16"/>
  <c r="J207" i="16"/>
  <c r="H207" i="16"/>
  <c r="F207" i="16"/>
  <c r="D207" i="16"/>
  <c r="J206" i="16"/>
  <c r="H206" i="16"/>
  <c r="F206" i="16"/>
  <c r="D206" i="16"/>
  <c r="J205" i="16"/>
  <c r="H205" i="16"/>
  <c r="F205" i="16"/>
  <c r="D205" i="16"/>
  <c r="J195" i="16"/>
  <c r="J194" i="16"/>
  <c r="J192" i="16"/>
  <c r="F192" i="16"/>
  <c r="H191" i="16"/>
  <c r="J190" i="16"/>
  <c r="F190" i="16"/>
  <c r="D190" i="16"/>
  <c r="H189" i="16"/>
  <c r="J186" i="16"/>
  <c r="H186" i="16"/>
  <c r="F186" i="16"/>
  <c r="D186" i="16"/>
  <c r="J185" i="16"/>
  <c r="H185" i="16"/>
  <c r="H184" i="16"/>
  <c r="F184" i="16"/>
  <c r="D184" i="16"/>
  <c r="J183" i="16"/>
  <c r="J182" i="16"/>
  <c r="H182" i="16"/>
  <c r="J181" i="16"/>
  <c r="H181" i="16"/>
  <c r="F181" i="16"/>
  <c r="D181" i="16"/>
  <c r="J180" i="16"/>
  <c r="F180" i="16"/>
  <c r="J178" i="16"/>
  <c r="F178" i="16"/>
  <c r="D178" i="16"/>
  <c r="H177" i="16"/>
  <c r="J175" i="16"/>
  <c r="H175" i="16"/>
  <c r="J174" i="16"/>
  <c r="J173" i="16"/>
  <c r="J172" i="16"/>
  <c r="H172" i="16"/>
  <c r="F172" i="16"/>
  <c r="D172" i="16"/>
  <c r="J171" i="16"/>
  <c r="H171" i="16"/>
  <c r="F171" i="16"/>
  <c r="D171" i="16"/>
  <c r="J169" i="16"/>
  <c r="J168" i="16"/>
  <c r="H168" i="16"/>
  <c r="F168" i="16"/>
  <c r="D168" i="16"/>
  <c r="J167" i="16"/>
  <c r="H167" i="16"/>
  <c r="F167" i="16"/>
  <c r="D167" i="16"/>
  <c r="J166" i="16"/>
  <c r="H166" i="16"/>
  <c r="F166" i="16"/>
  <c r="D166" i="16"/>
  <c r="J156" i="16"/>
  <c r="J155" i="16"/>
  <c r="J153" i="16"/>
  <c r="F153" i="16"/>
  <c r="H152" i="16"/>
  <c r="J151" i="16"/>
  <c r="F151" i="16"/>
  <c r="D151" i="16"/>
  <c r="H150" i="16"/>
  <c r="J147" i="16"/>
  <c r="H147" i="16"/>
  <c r="F147" i="16"/>
  <c r="D147" i="16"/>
  <c r="J146" i="16"/>
  <c r="H146" i="16"/>
  <c r="H145" i="16"/>
  <c r="F145" i="16"/>
  <c r="D145" i="16"/>
  <c r="J144" i="16"/>
  <c r="J143" i="16"/>
  <c r="H143" i="16"/>
  <c r="J142" i="16"/>
  <c r="H142" i="16"/>
  <c r="F142" i="16"/>
  <c r="D142" i="16"/>
  <c r="J141" i="16"/>
  <c r="F141" i="16"/>
  <c r="J139" i="16"/>
  <c r="F139" i="16"/>
  <c r="D139" i="16"/>
  <c r="H138" i="16"/>
  <c r="J136" i="16"/>
  <c r="H136" i="16"/>
  <c r="J135" i="16"/>
  <c r="J134" i="16"/>
  <c r="J133" i="16"/>
  <c r="H133" i="16"/>
  <c r="F133" i="16"/>
  <c r="D133" i="16"/>
  <c r="J132" i="16"/>
  <c r="H132" i="16"/>
  <c r="F132" i="16"/>
  <c r="D132" i="16"/>
  <c r="J130" i="16"/>
  <c r="J129" i="16"/>
  <c r="H129" i="16"/>
  <c r="F129" i="16"/>
  <c r="D129" i="16"/>
  <c r="J128" i="16"/>
  <c r="H128" i="16"/>
  <c r="F128" i="16"/>
  <c r="D128" i="16"/>
  <c r="J127" i="16"/>
  <c r="H127" i="16"/>
  <c r="F127" i="16"/>
  <c r="D127" i="16"/>
  <c r="J116" i="16"/>
  <c r="J115" i="16"/>
  <c r="J113" i="16"/>
  <c r="F113" i="16"/>
  <c r="H112" i="16"/>
  <c r="J111" i="16"/>
  <c r="F111" i="16"/>
  <c r="D111" i="16"/>
  <c r="H110" i="16"/>
  <c r="J107" i="16"/>
  <c r="H107" i="16"/>
  <c r="F107" i="16"/>
  <c r="D107" i="16"/>
  <c r="J106" i="16"/>
  <c r="H106" i="16"/>
  <c r="H105" i="16"/>
  <c r="F105" i="16"/>
  <c r="D105" i="16"/>
  <c r="J104" i="16"/>
  <c r="J103" i="16"/>
  <c r="H103" i="16"/>
  <c r="J102" i="16"/>
  <c r="H102" i="16"/>
  <c r="F102" i="16"/>
  <c r="D102" i="16"/>
  <c r="J101" i="16"/>
  <c r="F101" i="16"/>
  <c r="J99" i="16"/>
  <c r="F99" i="16"/>
  <c r="D99" i="16"/>
  <c r="H98" i="16"/>
  <c r="J96" i="16"/>
  <c r="H96" i="16"/>
  <c r="J95" i="16"/>
  <c r="J94" i="16"/>
  <c r="J93" i="16"/>
  <c r="H93" i="16"/>
  <c r="F93" i="16"/>
  <c r="D93" i="16"/>
  <c r="J92" i="16"/>
  <c r="H92" i="16"/>
  <c r="F92" i="16"/>
  <c r="D92" i="16"/>
  <c r="J90" i="16"/>
  <c r="J89" i="16"/>
  <c r="H89" i="16"/>
  <c r="F89" i="16"/>
  <c r="D89" i="16"/>
  <c r="J88" i="16"/>
  <c r="H88" i="16"/>
  <c r="F88" i="16"/>
  <c r="D88" i="16"/>
  <c r="J87" i="16"/>
  <c r="H87" i="16"/>
  <c r="F87" i="16"/>
  <c r="D87" i="16"/>
  <c r="J76" i="16"/>
  <c r="J75" i="16"/>
  <c r="J73" i="16"/>
  <c r="F73" i="16"/>
  <c r="H72" i="16"/>
  <c r="J71" i="16"/>
  <c r="F71" i="16"/>
  <c r="D71" i="16"/>
  <c r="H70" i="16"/>
  <c r="J67" i="16"/>
  <c r="H67" i="16"/>
  <c r="F67" i="16"/>
  <c r="D67" i="16"/>
  <c r="J66" i="16"/>
  <c r="H66" i="16"/>
  <c r="H65" i="16"/>
  <c r="F65" i="16"/>
  <c r="D65" i="16"/>
  <c r="J64" i="16"/>
  <c r="J63" i="16"/>
  <c r="H63" i="16"/>
  <c r="J62" i="16"/>
  <c r="H62" i="16"/>
  <c r="F62" i="16"/>
  <c r="D62" i="16"/>
  <c r="J61" i="16"/>
  <c r="F61" i="16"/>
  <c r="J59" i="16"/>
  <c r="F59" i="16"/>
  <c r="D59" i="16"/>
  <c r="H58" i="16"/>
  <c r="J56" i="16"/>
  <c r="H56" i="16"/>
  <c r="J55" i="16"/>
  <c r="J54" i="16"/>
  <c r="J53" i="16"/>
  <c r="H53" i="16"/>
  <c r="F53" i="16"/>
  <c r="D53" i="16"/>
  <c r="J52" i="16"/>
  <c r="H52" i="16"/>
  <c r="F52" i="16"/>
  <c r="D52" i="16"/>
  <c r="J50" i="16"/>
  <c r="J49" i="16"/>
  <c r="H49" i="16"/>
  <c r="F49" i="16"/>
  <c r="D49" i="16"/>
  <c r="J48" i="16"/>
  <c r="H48" i="16"/>
  <c r="F48" i="16"/>
  <c r="D48" i="16"/>
  <c r="J47" i="16"/>
  <c r="H47" i="16"/>
  <c r="F47" i="16"/>
  <c r="D47" i="16"/>
  <c r="F193" i="15"/>
  <c r="F181" i="15"/>
  <c r="F191" i="15"/>
  <c r="F187" i="15"/>
  <c r="F185" i="15"/>
  <c r="F182" i="15"/>
  <c r="F179" i="15"/>
  <c r="F173" i="15"/>
  <c r="F172" i="15"/>
  <c r="F169" i="15"/>
  <c r="F168" i="15"/>
  <c r="D187" i="15"/>
  <c r="F167" i="15"/>
  <c r="J196" i="15" l="1"/>
  <c r="J195" i="15"/>
  <c r="J193" i="15"/>
  <c r="H192" i="15"/>
  <c r="J191" i="15"/>
  <c r="D191" i="15"/>
  <c r="H190" i="15"/>
  <c r="J187" i="15"/>
  <c r="H187" i="15"/>
  <c r="J186" i="15"/>
  <c r="H186" i="15"/>
  <c r="H185" i="15"/>
  <c r="D185" i="15"/>
  <c r="J184" i="15"/>
  <c r="J183" i="15"/>
  <c r="H183" i="15"/>
  <c r="J182" i="15"/>
  <c r="H182" i="15"/>
  <c r="D182" i="15"/>
  <c r="J181" i="15"/>
  <c r="J179" i="15"/>
  <c r="D179" i="15"/>
  <c r="H178" i="15"/>
  <c r="J176" i="15"/>
  <c r="H176" i="15"/>
  <c r="J175" i="15"/>
  <c r="J174" i="15"/>
  <c r="J173" i="15"/>
  <c r="H173" i="15"/>
  <c r="D173" i="15"/>
  <c r="J172" i="15"/>
  <c r="H172" i="15"/>
  <c r="D172" i="15"/>
  <c r="J170" i="15"/>
  <c r="J169" i="15"/>
  <c r="H169" i="15"/>
  <c r="D169" i="15"/>
  <c r="J168" i="15"/>
  <c r="H168" i="15"/>
  <c r="D168" i="15"/>
  <c r="J167" i="15"/>
  <c r="H167" i="15"/>
  <c r="D167" i="15"/>
  <c r="J156" i="15"/>
  <c r="J155" i="15"/>
  <c r="J153" i="15"/>
  <c r="F153" i="15"/>
  <c r="H152" i="15"/>
  <c r="J151" i="15"/>
  <c r="F151" i="15"/>
  <c r="D151" i="15"/>
  <c r="H150" i="15"/>
  <c r="J147" i="15"/>
  <c r="H147" i="15"/>
  <c r="F147" i="15"/>
  <c r="D147" i="15"/>
  <c r="J146" i="15"/>
  <c r="H146" i="15"/>
  <c r="H145" i="15"/>
  <c r="F145" i="15"/>
  <c r="D145" i="15"/>
  <c r="J144" i="15"/>
  <c r="J143" i="15"/>
  <c r="H143" i="15"/>
  <c r="J142" i="15"/>
  <c r="H142" i="15"/>
  <c r="F142" i="15"/>
  <c r="D142" i="15"/>
  <c r="J141" i="15"/>
  <c r="F141" i="15"/>
  <c r="J139" i="15"/>
  <c r="F139" i="15"/>
  <c r="D139" i="15"/>
  <c r="H138" i="15"/>
  <c r="J136" i="15"/>
  <c r="H136" i="15"/>
  <c r="J135" i="15"/>
  <c r="J134" i="15"/>
  <c r="J133" i="15"/>
  <c r="H133" i="15"/>
  <c r="F133" i="15"/>
  <c r="D133" i="15"/>
  <c r="J132" i="15"/>
  <c r="H132" i="15"/>
  <c r="F132" i="15"/>
  <c r="D132" i="15"/>
  <c r="J130" i="15"/>
  <c r="J129" i="15"/>
  <c r="H129" i="15"/>
  <c r="F129" i="15"/>
  <c r="D129" i="15"/>
  <c r="J128" i="15"/>
  <c r="H128" i="15"/>
  <c r="F128" i="15"/>
  <c r="D128" i="15"/>
  <c r="J127" i="15"/>
  <c r="H127" i="15"/>
  <c r="F127" i="15"/>
  <c r="D127" i="15"/>
  <c r="J116" i="15"/>
  <c r="J115" i="15"/>
  <c r="J113" i="15"/>
  <c r="F113" i="15"/>
  <c r="H112" i="15"/>
  <c r="J111" i="15"/>
  <c r="F111" i="15"/>
  <c r="D111" i="15"/>
  <c r="H110" i="15"/>
  <c r="J107" i="15"/>
  <c r="H107" i="15"/>
  <c r="F107" i="15"/>
  <c r="D107" i="15"/>
  <c r="J106" i="15"/>
  <c r="H106" i="15"/>
  <c r="H105" i="15"/>
  <c r="F105" i="15"/>
  <c r="D105" i="15"/>
  <c r="J104" i="15"/>
  <c r="J103" i="15"/>
  <c r="H103" i="15"/>
  <c r="J102" i="15"/>
  <c r="H102" i="15"/>
  <c r="F102" i="15"/>
  <c r="D102" i="15"/>
  <c r="J101" i="15"/>
  <c r="F101" i="15"/>
  <c r="J99" i="15"/>
  <c r="F99" i="15"/>
  <c r="D99" i="15"/>
  <c r="H98" i="15"/>
  <c r="J96" i="15"/>
  <c r="H96" i="15"/>
  <c r="J95" i="15"/>
  <c r="J94" i="15"/>
  <c r="J93" i="15"/>
  <c r="H93" i="15"/>
  <c r="F93" i="15"/>
  <c r="D93" i="15"/>
  <c r="J92" i="15"/>
  <c r="H92" i="15"/>
  <c r="F92" i="15"/>
  <c r="D92" i="15"/>
  <c r="J90" i="15"/>
  <c r="J89" i="15"/>
  <c r="H89" i="15"/>
  <c r="F89" i="15"/>
  <c r="D89" i="15"/>
  <c r="J88" i="15"/>
  <c r="H88" i="15"/>
  <c r="F88" i="15"/>
  <c r="D88" i="15"/>
  <c r="J87" i="15"/>
  <c r="H87" i="15"/>
  <c r="F87" i="15"/>
  <c r="D87" i="15"/>
  <c r="J75" i="15"/>
  <c r="J74" i="15"/>
  <c r="J72" i="15"/>
  <c r="F72" i="15"/>
  <c r="H71" i="15"/>
  <c r="J70" i="15"/>
  <c r="F70" i="15"/>
  <c r="D70" i="15"/>
  <c r="H69" i="15"/>
  <c r="J66" i="15"/>
  <c r="H66" i="15"/>
  <c r="F66" i="15"/>
  <c r="D66" i="15"/>
  <c r="J65" i="15"/>
  <c r="H65" i="15"/>
  <c r="H64" i="15"/>
  <c r="F64" i="15"/>
  <c r="D64" i="15"/>
  <c r="J63" i="15"/>
  <c r="J62" i="15"/>
  <c r="H62" i="15"/>
  <c r="J61" i="15"/>
  <c r="H61" i="15"/>
  <c r="F61" i="15"/>
  <c r="D61" i="15"/>
  <c r="J60" i="15"/>
  <c r="F60" i="15"/>
  <c r="J58" i="15"/>
  <c r="F58" i="15"/>
  <c r="D58" i="15"/>
  <c r="H57" i="15"/>
  <c r="J55" i="15"/>
  <c r="H55" i="15"/>
  <c r="J54" i="15"/>
  <c r="J53" i="15"/>
  <c r="J52" i="15"/>
  <c r="H52" i="15"/>
  <c r="F52" i="15"/>
  <c r="D52" i="15"/>
  <c r="J51" i="15"/>
  <c r="H51" i="15"/>
  <c r="F51" i="15"/>
  <c r="D51" i="15"/>
  <c r="J49" i="15"/>
  <c r="J48" i="15"/>
  <c r="H48" i="15"/>
  <c r="F48" i="15"/>
  <c r="D48" i="15"/>
  <c r="J47" i="15"/>
  <c r="H47" i="15"/>
  <c r="F47" i="15"/>
  <c r="D47" i="15"/>
  <c r="J46" i="15"/>
  <c r="H46" i="15"/>
  <c r="F46" i="15"/>
  <c r="D46" i="15"/>
  <c r="J36" i="24"/>
  <c r="J35" i="24"/>
  <c r="J33" i="24"/>
  <c r="F33" i="24"/>
  <c r="H32" i="24"/>
  <c r="J31" i="24"/>
  <c r="F31" i="24"/>
  <c r="D31" i="24"/>
  <c r="H30" i="24"/>
  <c r="J27" i="24"/>
  <c r="H27" i="24"/>
  <c r="F27" i="24"/>
  <c r="D27" i="24"/>
  <c r="J26" i="24"/>
  <c r="H26" i="24"/>
  <c r="H25" i="24"/>
  <c r="F25" i="24"/>
  <c r="D25" i="24"/>
  <c r="J24" i="24"/>
  <c r="J23" i="24"/>
  <c r="H23" i="24"/>
  <c r="J22" i="24"/>
  <c r="H22" i="24"/>
  <c r="F22" i="24"/>
  <c r="D22" i="24"/>
  <c r="J21" i="24"/>
  <c r="F21" i="24"/>
  <c r="J19" i="24"/>
  <c r="F19" i="24"/>
  <c r="D19" i="24"/>
  <c r="H18" i="24"/>
  <c r="J16" i="24"/>
  <c r="H16" i="24"/>
  <c r="J15" i="24"/>
  <c r="J14" i="24"/>
  <c r="J13" i="24"/>
  <c r="H13" i="24"/>
  <c r="F13" i="24"/>
  <c r="D13" i="24"/>
  <c r="J12" i="24"/>
  <c r="H12" i="24"/>
  <c r="F12" i="24"/>
  <c r="D12" i="24"/>
  <c r="J10" i="24"/>
  <c r="J9" i="24"/>
  <c r="H9" i="24"/>
  <c r="F9" i="24"/>
  <c r="D9" i="24"/>
  <c r="J8" i="24"/>
  <c r="H8" i="24"/>
  <c r="F8" i="24"/>
  <c r="D8" i="24"/>
  <c r="J7" i="24"/>
  <c r="H7" i="24"/>
  <c r="F7" i="24"/>
  <c r="D7" i="24"/>
  <c r="J37" i="23"/>
  <c r="J36" i="23"/>
  <c r="J34" i="23"/>
  <c r="F34" i="23"/>
  <c r="H33" i="23"/>
  <c r="F32" i="23"/>
  <c r="D32" i="23"/>
  <c r="H31" i="23"/>
  <c r="J28" i="23"/>
  <c r="H28" i="23"/>
  <c r="F28" i="23"/>
  <c r="D28" i="23"/>
  <c r="J27" i="23"/>
  <c r="H27" i="23"/>
  <c r="H26" i="23"/>
  <c r="F26" i="23"/>
  <c r="D26" i="23"/>
  <c r="J25" i="23"/>
  <c r="J24" i="23"/>
  <c r="H24" i="23"/>
  <c r="J23" i="23"/>
  <c r="H23" i="23"/>
  <c r="F23" i="23"/>
  <c r="D23" i="23"/>
  <c r="J22" i="23"/>
  <c r="F22" i="23"/>
  <c r="J20" i="23"/>
  <c r="F20" i="23"/>
  <c r="D20" i="23"/>
  <c r="H19" i="23"/>
  <c r="J17" i="23"/>
  <c r="H17" i="23"/>
  <c r="J16" i="23"/>
  <c r="J15" i="23"/>
  <c r="J13" i="23"/>
  <c r="H13" i="23"/>
  <c r="F13" i="23"/>
  <c r="D13" i="23"/>
  <c r="J12" i="23"/>
  <c r="H12" i="23"/>
  <c r="F12" i="23"/>
  <c r="D12" i="23"/>
  <c r="J10" i="23"/>
  <c r="J9" i="23"/>
  <c r="H9" i="23"/>
  <c r="F9" i="23"/>
  <c r="D9" i="23"/>
  <c r="J8" i="23"/>
  <c r="H8" i="23"/>
  <c r="F8" i="23"/>
  <c r="D8" i="23"/>
  <c r="J7" i="23"/>
  <c r="H7" i="23"/>
  <c r="F7" i="23"/>
  <c r="D7" i="23"/>
  <c r="J36" i="22"/>
  <c r="J35" i="22"/>
  <c r="J33" i="22"/>
  <c r="F33" i="22"/>
  <c r="H32" i="22"/>
  <c r="J31" i="22"/>
  <c r="F31" i="22"/>
  <c r="D31" i="22"/>
  <c r="H30" i="22"/>
  <c r="J27" i="22"/>
  <c r="H27" i="22"/>
  <c r="F27" i="22"/>
  <c r="D27" i="22"/>
  <c r="J26" i="22"/>
  <c r="H26" i="22"/>
  <c r="H25" i="22"/>
  <c r="F25" i="22"/>
  <c r="D25" i="22"/>
  <c r="J24" i="22"/>
  <c r="J23" i="22"/>
  <c r="H23" i="22"/>
  <c r="J22" i="22"/>
  <c r="H22" i="22"/>
  <c r="F22" i="22"/>
  <c r="D22" i="22"/>
  <c r="J21" i="22"/>
  <c r="F21" i="22"/>
  <c r="J19" i="22"/>
  <c r="F19" i="22"/>
  <c r="D19" i="22"/>
  <c r="H18" i="22"/>
  <c r="J16" i="22"/>
  <c r="H16" i="22"/>
  <c r="J15" i="22"/>
  <c r="J14" i="22"/>
  <c r="J13" i="22"/>
  <c r="H13" i="22"/>
  <c r="F13" i="22"/>
  <c r="D13" i="22"/>
  <c r="J12" i="22"/>
  <c r="H12" i="22"/>
  <c r="F12" i="22"/>
  <c r="D12" i="22"/>
  <c r="J10" i="22"/>
  <c r="J9" i="22"/>
  <c r="H9" i="22"/>
  <c r="F9" i="22"/>
  <c r="D9" i="22"/>
  <c r="J8" i="22"/>
  <c r="H8" i="22"/>
  <c r="F8" i="22"/>
  <c r="D8" i="22"/>
  <c r="J7" i="22"/>
  <c r="H7" i="22"/>
  <c r="F7" i="22"/>
  <c r="D7" i="22"/>
  <c r="J36" i="21"/>
  <c r="J35" i="21"/>
  <c r="J33" i="21"/>
  <c r="F33" i="21"/>
  <c r="H32" i="21"/>
  <c r="J31" i="21"/>
  <c r="F31" i="21"/>
  <c r="D31" i="21"/>
  <c r="H30" i="21"/>
  <c r="J27" i="21"/>
  <c r="H27" i="21"/>
  <c r="F27" i="21"/>
  <c r="D27" i="21"/>
  <c r="J26" i="21"/>
  <c r="H26" i="21"/>
  <c r="H25" i="21"/>
  <c r="F25" i="21"/>
  <c r="D25" i="21"/>
  <c r="J24" i="21"/>
  <c r="J23" i="21"/>
  <c r="H23" i="21"/>
  <c r="J22" i="21"/>
  <c r="H22" i="21"/>
  <c r="F22" i="21"/>
  <c r="D22" i="21"/>
  <c r="J21" i="21"/>
  <c r="F21" i="21"/>
  <c r="J19" i="21"/>
  <c r="F19" i="21"/>
  <c r="D19" i="21"/>
  <c r="H18" i="21"/>
  <c r="J16" i="21"/>
  <c r="H16" i="21"/>
  <c r="J15" i="21"/>
  <c r="J14" i="21"/>
  <c r="J13" i="21"/>
  <c r="H13" i="21"/>
  <c r="F13" i="21"/>
  <c r="D13" i="21"/>
  <c r="J12" i="21"/>
  <c r="H12" i="21"/>
  <c r="F12" i="21"/>
  <c r="D12" i="21"/>
  <c r="J10" i="21"/>
  <c r="J9" i="21"/>
  <c r="H9" i="21"/>
  <c r="F9" i="21"/>
  <c r="D9" i="21"/>
  <c r="J8" i="21"/>
  <c r="H8" i="21"/>
  <c r="F8" i="21"/>
  <c r="D8" i="21"/>
  <c r="J7" i="21"/>
  <c r="H7" i="21"/>
  <c r="F7" i="21"/>
  <c r="D7" i="21"/>
  <c r="J36" i="20"/>
  <c r="J35" i="20"/>
  <c r="J33" i="20"/>
  <c r="F33" i="20"/>
  <c r="J32" i="20"/>
  <c r="F32" i="20"/>
  <c r="D32" i="20"/>
  <c r="H31" i="20"/>
  <c r="H30" i="20"/>
  <c r="J27" i="20"/>
  <c r="H27" i="20"/>
  <c r="F27" i="20"/>
  <c r="D27" i="20"/>
  <c r="J26" i="20"/>
  <c r="H26" i="20"/>
  <c r="H25" i="20"/>
  <c r="F25" i="20"/>
  <c r="D25" i="20"/>
  <c r="J24" i="20"/>
  <c r="J23" i="20"/>
  <c r="H23" i="20"/>
  <c r="H22" i="20"/>
  <c r="F22" i="20"/>
  <c r="D22" i="20"/>
  <c r="J21" i="20"/>
  <c r="F21" i="20"/>
  <c r="J19" i="20"/>
  <c r="F19" i="20"/>
  <c r="D19" i="20"/>
  <c r="H18" i="20"/>
  <c r="J16" i="20"/>
  <c r="H16" i="20"/>
  <c r="J15" i="20"/>
  <c r="J14" i="20"/>
  <c r="J13" i="20"/>
  <c r="H13" i="20"/>
  <c r="F13" i="20"/>
  <c r="D13" i="20"/>
  <c r="J12" i="20"/>
  <c r="H12" i="20"/>
  <c r="F12" i="20"/>
  <c r="D12" i="20"/>
  <c r="J10" i="20"/>
  <c r="J9" i="20"/>
  <c r="H9" i="20"/>
  <c r="F9" i="20"/>
  <c r="D9" i="20"/>
  <c r="J8" i="20"/>
  <c r="H8" i="20"/>
  <c r="F8" i="20"/>
  <c r="D8" i="20"/>
  <c r="J7" i="20"/>
  <c r="H7" i="20"/>
  <c r="F7" i="20"/>
  <c r="D7" i="20"/>
  <c r="J36" i="19"/>
  <c r="J35" i="19"/>
  <c r="J33" i="19"/>
  <c r="F33" i="19"/>
  <c r="H32" i="19"/>
  <c r="J31" i="19"/>
  <c r="F31" i="19"/>
  <c r="D31" i="19"/>
  <c r="H30" i="19"/>
  <c r="J27" i="19"/>
  <c r="H27" i="19"/>
  <c r="F27" i="19"/>
  <c r="D27" i="19"/>
  <c r="J26" i="19"/>
  <c r="H26" i="19"/>
  <c r="H25" i="19"/>
  <c r="F25" i="19"/>
  <c r="D25" i="19"/>
  <c r="J24" i="19"/>
  <c r="J23" i="19"/>
  <c r="H23" i="19"/>
  <c r="J22" i="19"/>
  <c r="H22" i="19"/>
  <c r="F22" i="19"/>
  <c r="D22" i="19"/>
  <c r="J21" i="19"/>
  <c r="F21" i="19"/>
  <c r="J19" i="19"/>
  <c r="F19" i="19"/>
  <c r="D19" i="19"/>
  <c r="H18" i="19"/>
  <c r="J16" i="19"/>
  <c r="H16" i="19"/>
  <c r="J15" i="19"/>
  <c r="J14" i="19"/>
  <c r="J13" i="19"/>
  <c r="H13" i="19"/>
  <c r="F13" i="19"/>
  <c r="D13" i="19"/>
  <c r="J12" i="19"/>
  <c r="H12" i="19"/>
  <c r="F12" i="19"/>
  <c r="D12" i="19"/>
  <c r="J10" i="19"/>
  <c r="J9" i="19"/>
  <c r="H9" i="19"/>
  <c r="F9" i="19"/>
  <c r="D9" i="19"/>
  <c r="J8" i="19"/>
  <c r="H8" i="19"/>
  <c r="F8" i="19"/>
  <c r="D8" i="19"/>
  <c r="J7" i="19"/>
  <c r="H7" i="19"/>
  <c r="F7" i="19"/>
  <c r="D7" i="19"/>
  <c r="J36" i="18"/>
  <c r="J35" i="18"/>
  <c r="J33" i="18"/>
  <c r="F33" i="18"/>
  <c r="H32" i="18"/>
  <c r="J31" i="18"/>
  <c r="F31" i="18"/>
  <c r="D31" i="18"/>
  <c r="H30" i="18"/>
  <c r="J27" i="18"/>
  <c r="H27" i="18"/>
  <c r="F27" i="18"/>
  <c r="D27" i="18"/>
  <c r="J26" i="18"/>
  <c r="H26" i="18"/>
  <c r="H25" i="18"/>
  <c r="F25" i="18"/>
  <c r="D25" i="18"/>
  <c r="J24" i="18"/>
  <c r="J23" i="18"/>
  <c r="H23" i="18"/>
  <c r="J22" i="18"/>
  <c r="H22" i="18"/>
  <c r="F22" i="18"/>
  <c r="D22" i="18"/>
  <c r="J21" i="18"/>
  <c r="F21" i="18"/>
  <c r="J19" i="18"/>
  <c r="F19" i="18"/>
  <c r="D19" i="18"/>
  <c r="H18" i="18"/>
  <c r="J16" i="18"/>
  <c r="H16" i="18"/>
  <c r="J15" i="18"/>
  <c r="J14" i="18"/>
  <c r="J13" i="18"/>
  <c r="H13" i="18"/>
  <c r="F13" i="18"/>
  <c r="D13" i="18"/>
  <c r="J12" i="18"/>
  <c r="H12" i="18"/>
  <c r="F12" i="18"/>
  <c r="D12" i="18"/>
  <c r="J10" i="18"/>
  <c r="J9" i="18"/>
  <c r="H9" i="18"/>
  <c r="F9" i="18"/>
  <c r="D9" i="18"/>
  <c r="J8" i="18"/>
  <c r="H8" i="18"/>
  <c r="F8" i="18"/>
  <c r="D8" i="18"/>
  <c r="J7" i="18"/>
  <c r="H7" i="18"/>
  <c r="F7" i="18"/>
  <c r="D7" i="18"/>
  <c r="J36" i="17"/>
  <c r="J35" i="17"/>
  <c r="J33" i="17"/>
  <c r="F33" i="17"/>
  <c r="H32" i="17"/>
  <c r="J31" i="17"/>
  <c r="F31" i="17"/>
  <c r="D31" i="17"/>
  <c r="H30" i="17"/>
  <c r="J27" i="17"/>
  <c r="H27" i="17"/>
  <c r="F27" i="17"/>
  <c r="D27" i="17"/>
  <c r="J26" i="17"/>
  <c r="H26" i="17"/>
  <c r="H25" i="17"/>
  <c r="F25" i="17"/>
  <c r="D25" i="17"/>
  <c r="J24" i="17"/>
  <c r="J23" i="17"/>
  <c r="H23" i="17"/>
  <c r="J22" i="17"/>
  <c r="H22" i="17"/>
  <c r="F22" i="17"/>
  <c r="D22" i="17"/>
  <c r="J21" i="17"/>
  <c r="F21" i="17"/>
  <c r="J19" i="17"/>
  <c r="F19" i="17"/>
  <c r="D19" i="17"/>
  <c r="H18" i="17"/>
  <c r="J16" i="17"/>
  <c r="H16" i="17"/>
  <c r="J15" i="17"/>
  <c r="J14" i="17"/>
  <c r="J13" i="17"/>
  <c r="H13" i="17"/>
  <c r="F13" i="17"/>
  <c r="D13" i="17"/>
  <c r="J12" i="17"/>
  <c r="H12" i="17"/>
  <c r="F12" i="17"/>
  <c r="D12" i="17"/>
  <c r="J10" i="17"/>
  <c r="J9" i="17"/>
  <c r="H9" i="17"/>
  <c r="F9" i="17"/>
  <c r="D9" i="17"/>
  <c r="J8" i="17"/>
  <c r="H8" i="17"/>
  <c r="F8" i="17"/>
  <c r="D8" i="17"/>
  <c r="J7" i="17"/>
  <c r="H7" i="17"/>
  <c r="F7" i="17"/>
  <c r="D7" i="17"/>
  <c r="J36" i="16"/>
  <c r="J35" i="16"/>
  <c r="J33" i="16"/>
  <c r="F33" i="16"/>
  <c r="H32" i="16"/>
  <c r="J31" i="16"/>
  <c r="F31" i="16"/>
  <c r="D31" i="16"/>
  <c r="H30" i="16"/>
  <c r="J27" i="16"/>
  <c r="H27" i="16"/>
  <c r="F27" i="16"/>
  <c r="D27" i="16"/>
  <c r="J26" i="16"/>
  <c r="H26" i="16"/>
  <c r="H25" i="16"/>
  <c r="F25" i="16"/>
  <c r="D25" i="16"/>
  <c r="J24" i="16"/>
  <c r="J23" i="16"/>
  <c r="H23" i="16"/>
  <c r="J22" i="16"/>
  <c r="H22" i="16"/>
  <c r="F22" i="16"/>
  <c r="D22" i="16"/>
  <c r="J21" i="16"/>
  <c r="F21" i="16"/>
  <c r="J19" i="16"/>
  <c r="F19" i="16"/>
  <c r="D19" i="16"/>
  <c r="H18" i="16"/>
  <c r="J16" i="16"/>
  <c r="H16" i="16"/>
  <c r="J15" i="16"/>
  <c r="J14" i="16"/>
  <c r="J13" i="16"/>
  <c r="H13" i="16"/>
  <c r="F13" i="16"/>
  <c r="D13" i="16"/>
  <c r="J12" i="16"/>
  <c r="H12" i="16"/>
  <c r="F12" i="16"/>
  <c r="D12" i="16"/>
  <c r="J10" i="16"/>
  <c r="J9" i="16"/>
  <c r="H9" i="16"/>
  <c r="F9" i="16"/>
  <c r="D9" i="16"/>
  <c r="J8" i="16"/>
  <c r="H8" i="16"/>
  <c r="F8" i="16"/>
  <c r="D8" i="16"/>
  <c r="J7" i="16"/>
  <c r="H7" i="16"/>
  <c r="F7" i="16"/>
  <c r="D7" i="16"/>
  <c r="J36" i="15"/>
  <c r="J35" i="15"/>
  <c r="J33" i="15"/>
  <c r="F33" i="15"/>
  <c r="H32" i="15"/>
  <c r="J31" i="15"/>
  <c r="F31" i="15"/>
  <c r="D31" i="15"/>
  <c r="H30" i="15"/>
  <c r="J27" i="15"/>
  <c r="H27" i="15"/>
  <c r="F27" i="15"/>
  <c r="D27" i="15"/>
  <c r="J26" i="15"/>
  <c r="H26" i="15"/>
  <c r="H25" i="15"/>
  <c r="F25" i="15"/>
  <c r="D25" i="15"/>
  <c r="J24" i="15"/>
  <c r="J23" i="15"/>
  <c r="H23" i="15"/>
  <c r="J22" i="15"/>
  <c r="H22" i="15"/>
  <c r="F22" i="15"/>
  <c r="D22" i="15"/>
  <c r="J21" i="15"/>
  <c r="F21" i="15"/>
  <c r="J19" i="15"/>
  <c r="F19" i="15"/>
  <c r="D19" i="15"/>
  <c r="H18" i="15"/>
  <c r="J16" i="15"/>
  <c r="H16" i="15"/>
  <c r="J15" i="15"/>
  <c r="J14" i="15"/>
  <c r="J13" i="15"/>
  <c r="H13" i="15"/>
  <c r="F13" i="15"/>
  <c r="D13" i="15"/>
  <c r="J12" i="15"/>
  <c r="H12" i="15"/>
  <c r="F12" i="15"/>
  <c r="D12" i="15"/>
  <c r="J10" i="15"/>
  <c r="J9" i="15"/>
  <c r="H9" i="15"/>
  <c r="F9" i="15"/>
  <c r="D9" i="15"/>
  <c r="J8" i="15"/>
  <c r="H8" i="15"/>
  <c r="F8" i="15"/>
  <c r="D8" i="15"/>
  <c r="J7" i="15"/>
  <c r="H7" i="15"/>
  <c r="F7" i="15"/>
  <c r="D7" i="15"/>
  <c r="Z42" i="13"/>
  <c r="Z41" i="13"/>
  <c r="Z31" i="13"/>
  <c r="Z29" i="13"/>
  <c r="Z26" i="13"/>
  <c r="Z18" i="13"/>
  <c r="Z17" i="13"/>
  <c r="Z16" i="13"/>
  <c r="Z10" i="13"/>
  <c r="X37" i="13"/>
  <c r="X35" i="13"/>
  <c r="X31" i="13"/>
  <c r="X20" i="13"/>
  <c r="X18" i="13"/>
  <c r="T26" i="13"/>
  <c r="Z42" i="12"/>
  <c r="Z41" i="12"/>
  <c r="Z36" i="12"/>
  <c r="Z31" i="12"/>
  <c r="Z29" i="12"/>
  <c r="Z26" i="12"/>
  <c r="Z18" i="12"/>
  <c r="Z17" i="12"/>
  <c r="Z16" i="12"/>
  <c r="Z10" i="12"/>
  <c r="X35" i="12"/>
  <c r="X20" i="12"/>
  <c r="X31" i="12"/>
  <c r="X18" i="12"/>
  <c r="X37" i="12"/>
  <c r="T26" i="12"/>
  <c r="T27" i="11"/>
  <c r="X32" i="11"/>
  <c r="X21" i="11"/>
  <c r="X36" i="11"/>
  <c r="X19" i="11"/>
  <c r="X38" i="11"/>
  <c r="Z42" i="11"/>
  <c r="Z32" i="11"/>
  <c r="Z30" i="11"/>
  <c r="Z27" i="11"/>
  <c r="Z19" i="11"/>
  <c r="Z18" i="11"/>
  <c r="Z17" i="11"/>
  <c r="Z11" i="11"/>
  <c r="Z43" i="11"/>
  <c r="Z17" i="10"/>
  <c r="T27" i="10"/>
  <c r="X38" i="10"/>
  <c r="X36" i="10"/>
  <c r="X32" i="10"/>
  <c r="X21" i="10"/>
  <c r="X19" i="10"/>
  <c r="X28" i="10"/>
  <c r="Z43" i="10"/>
  <c r="Z42" i="10"/>
  <c r="Z32" i="10"/>
  <c r="Z30" i="10"/>
  <c r="Z27" i="10"/>
  <c r="Z19" i="10"/>
  <c r="Z18" i="10"/>
  <c r="Z11" i="10"/>
  <c r="Z26" i="9"/>
  <c r="Z42" i="9"/>
  <c r="Z41" i="9"/>
  <c r="Z31" i="9"/>
  <c r="Z29" i="9"/>
  <c r="Z18" i="9"/>
  <c r="Z17" i="9"/>
  <c r="Z16" i="9"/>
  <c r="Z10" i="9"/>
  <c r="X36" i="9"/>
  <c r="X35" i="9"/>
  <c r="X31" i="9"/>
  <c r="X20" i="9"/>
  <c r="X18" i="9"/>
  <c r="T26" i="9"/>
  <c r="T26" i="8"/>
  <c r="X37" i="8"/>
  <c r="X35" i="8"/>
  <c r="X31" i="8"/>
  <c r="X20" i="8"/>
  <c r="X18" i="8"/>
  <c r="Z10" i="8"/>
  <c r="Z16" i="8"/>
  <c r="Z17" i="8"/>
  <c r="Z18" i="8"/>
  <c r="Z26" i="8"/>
  <c r="Z29" i="8"/>
  <c r="Z31" i="8"/>
  <c r="Z41" i="8"/>
  <c r="Z42" i="8"/>
  <c r="Z42" i="7"/>
  <c r="Z41" i="7"/>
  <c r="Z31" i="7"/>
  <c r="Z29" i="7"/>
  <c r="Z26" i="7"/>
  <c r="Z18" i="7"/>
  <c r="Z17" i="7"/>
  <c r="Z16" i="7"/>
  <c r="Z10" i="7"/>
  <c r="X31" i="7"/>
  <c r="X35" i="7"/>
  <c r="X20" i="7"/>
  <c r="X18" i="7"/>
  <c r="X37" i="7"/>
  <c r="T26" i="7"/>
  <c r="T27" i="6"/>
  <c r="X20" i="6"/>
  <c r="T21" i="6"/>
  <c r="V21" i="6"/>
  <c r="Z21" i="6"/>
  <c r="X38" i="6"/>
  <c r="X31" i="6"/>
  <c r="X36" i="6"/>
  <c r="Z17" i="6"/>
  <c r="Z10" i="6"/>
  <c r="Z30" i="6"/>
  <c r="Z16" i="6"/>
  <c r="Z43" i="6"/>
  <c r="Z42" i="6"/>
  <c r="Z18" i="6"/>
  <c r="Z27" i="6"/>
  <c r="Z32" i="6"/>
  <c r="X39" i="5"/>
  <c r="X37" i="5"/>
  <c r="X32" i="5"/>
  <c r="X21" i="5"/>
  <c r="T28" i="5"/>
  <c r="X32" i="4"/>
  <c r="X39" i="4"/>
  <c r="X21" i="4"/>
  <c r="X37" i="4"/>
  <c r="T28" i="4"/>
  <c r="X38" i="3"/>
  <c r="X36" i="3"/>
  <c r="X31" i="3"/>
  <c r="X21" i="3"/>
  <c r="T27" i="3"/>
  <c r="X7" i="6"/>
  <c r="X32" i="6"/>
  <c r="X18" i="6"/>
  <c r="Z44" i="5"/>
  <c r="Z43" i="5"/>
  <c r="Z33" i="5"/>
  <c r="Z31" i="5"/>
  <c r="Z28" i="5"/>
  <c r="Z19" i="5"/>
  <c r="Z18" i="5"/>
  <c r="Z16" i="5"/>
  <c r="Z10" i="5"/>
  <c r="X33" i="5"/>
  <c r="X19" i="5"/>
  <c r="Z44" i="4"/>
  <c r="Z43" i="4"/>
  <c r="Z33" i="4"/>
  <c r="Z31" i="4"/>
  <c r="Z28" i="4"/>
  <c r="Z19" i="4"/>
  <c r="Z18" i="4"/>
  <c r="Z16" i="4"/>
  <c r="Z10" i="4"/>
  <c r="X19" i="4"/>
  <c r="X33" i="4"/>
  <c r="Z43" i="3"/>
  <c r="Z42" i="3"/>
  <c r="Z32" i="3"/>
  <c r="Z30" i="3"/>
  <c r="Z27" i="3"/>
  <c r="Z19" i="3"/>
  <c r="Z18" i="3"/>
  <c r="Z17" i="3"/>
  <c r="Z11" i="3"/>
  <c r="X32" i="3"/>
  <c r="X19" i="3"/>
  <c r="D9" i="11"/>
  <c r="D9" i="9"/>
  <c r="X38" i="1"/>
  <c r="X35" i="1"/>
  <c r="D8" i="1"/>
  <c r="D9" i="3"/>
  <c r="D9" i="7"/>
  <c r="P44" i="13"/>
  <c r="N44" i="13"/>
  <c r="L44" i="13"/>
  <c r="J44" i="13"/>
  <c r="H44" i="13"/>
  <c r="F44" i="13"/>
  <c r="D44" i="13"/>
  <c r="F43" i="13"/>
  <c r="Z39" i="13"/>
  <c r="V39" i="13"/>
  <c r="P38" i="13"/>
  <c r="N38" i="13"/>
  <c r="L38" i="13"/>
  <c r="Z36" i="13"/>
  <c r="V36" i="13"/>
  <c r="T36" i="13"/>
  <c r="R36" i="13"/>
  <c r="P36" i="13"/>
  <c r="N36" i="13"/>
  <c r="L36" i="13"/>
  <c r="J36" i="13"/>
  <c r="H36" i="13"/>
  <c r="F36" i="13"/>
  <c r="D36" i="13"/>
  <c r="Z32" i="13"/>
  <c r="X32" i="13"/>
  <c r="V32" i="13"/>
  <c r="T32" i="13"/>
  <c r="R32" i="13"/>
  <c r="P32" i="13"/>
  <c r="N32" i="13"/>
  <c r="L32" i="13"/>
  <c r="J32" i="13"/>
  <c r="H32" i="13"/>
  <c r="F32" i="13"/>
  <c r="D32" i="13"/>
  <c r="X30" i="13"/>
  <c r="V30" i="13"/>
  <c r="T30" i="13"/>
  <c r="N28" i="13"/>
  <c r="L28" i="13"/>
  <c r="J28" i="13"/>
  <c r="Z27" i="13"/>
  <c r="X27" i="13"/>
  <c r="J27" i="13"/>
  <c r="H27" i="13"/>
  <c r="F27" i="13"/>
  <c r="X26" i="13"/>
  <c r="V26" i="13"/>
  <c r="R26" i="13"/>
  <c r="P26" i="13"/>
  <c r="N26" i="13"/>
  <c r="L26" i="13"/>
  <c r="D25" i="13"/>
  <c r="Z24" i="13"/>
  <c r="V24" i="13"/>
  <c r="D22" i="13"/>
  <c r="Z21" i="13"/>
  <c r="V21" i="13"/>
  <c r="T21" i="13"/>
  <c r="J15" i="13"/>
  <c r="Z14" i="13"/>
  <c r="X14" i="13"/>
  <c r="V14" i="13"/>
  <c r="T14" i="13"/>
  <c r="R14" i="13"/>
  <c r="P14" i="13"/>
  <c r="N14" i="13"/>
  <c r="L14" i="13"/>
  <c r="J14" i="13"/>
  <c r="H14" i="13"/>
  <c r="F14" i="13"/>
  <c r="D14" i="13"/>
  <c r="Z13" i="13"/>
  <c r="X13" i="13"/>
  <c r="V13" i="13"/>
  <c r="T13" i="13"/>
  <c r="R13" i="13"/>
  <c r="H12" i="13"/>
  <c r="F12" i="13"/>
  <c r="Z9" i="13"/>
  <c r="X9" i="13"/>
  <c r="V9" i="13"/>
  <c r="T9" i="13"/>
  <c r="R9" i="13"/>
  <c r="P9" i="13"/>
  <c r="N9" i="13"/>
  <c r="L9" i="13"/>
  <c r="J9" i="13"/>
  <c r="H9" i="13"/>
  <c r="F9" i="13"/>
  <c r="D9" i="13"/>
  <c r="Z8" i="13"/>
  <c r="X8" i="13"/>
  <c r="V8" i="13"/>
  <c r="T8" i="13"/>
  <c r="R8" i="13"/>
  <c r="P8" i="13"/>
  <c r="N8" i="13"/>
  <c r="L8" i="13"/>
  <c r="J8" i="13"/>
  <c r="H8" i="13"/>
  <c r="F8" i="13"/>
  <c r="D8" i="13"/>
  <c r="Z7" i="13"/>
  <c r="X7" i="13"/>
  <c r="V7" i="13"/>
  <c r="T7" i="13"/>
  <c r="R7" i="13"/>
  <c r="P7" i="13"/>
  <c r="N7" i="13"/>
  <c r="L7" i="13"/>
  <c r="J7" i="13"/>
  <c r="H7" i="13"/>
  <c r="F7" i="13"/>
  <c r="D7" i="13"/>
  <c r="P44" i="12"/>
  <c r="N44" i="12"/>
  <c r="L44" i="12"/>
  <c r="J44" i="12"/>
  <c r="H44" i="12"/>
  <c r="F44" i="12"/>
  <c r="D44" i="12"/>
  <c r="F43" i="12"/>
  <c r="Z39" i="12"/>
  <c r="V39" i="12"/>
  <c r="P38" i="12"/>
  <c r="N38" i="12"/>
  <c r="L38" i="12"/>
  <c r="V36" i="12"/>
  <c r="T36" i="12"/>
  <c r="R36" i="12"/>
  <c r="P36" i="12"/>
  <c r="N36" i="12"/>
  <c r="L36" i="12"/>
  <c r="J36" i="12"/>
  <c r="H36" i="12"/>
  <c r="F36" i="12"/>
  <c r="D36" i="12"/>
  <c r="Z32" i="12"/>
  <c r="X32" i="12"/>
  <c r="V32" i="12"/>
  <c r="T32" i="12"/>
  <c r="R32" i="12"/>
  <c r="P32" i="12"/>
  <c r="N32" i="12"/>
  <c r="L32" i="12"/>
  <c r="J32" i="12"/>
  <c r="H32" i="12"/>
  <c r="F32" i="12"/>
  <c r="D32" i="12"/>
  <c r="X30" i="12"/>
  <c r="V30" i="12"/>
  <c r="T30" i="12"/>
  <c r="N28" i="12"/>
  <c r="L28" i="12"/>
  <c r="J28" i="12"/>
  <c r="Z27" i="12"/>
  <c r="X27" i="12"/>
  <c r="J27" i="12"/>
  <c r="H27" i="12"/>
  <c r="F27" i="12"/>
  <c r="X26" i="12"/>
  <c r="V26" i="12"/>
  <c r="R26" i="12"/>
  <c r="P26" i="12"/>
  <c r="N26" i="12"/>
  <c r="L26" i="12"/>
  <c r="D25" i="12"/>
  <c r="Z24" i="12"/>
  <c r="V24" i="12"/>
  <c r="D22" i="12"/>
  <c r="Z21" i="12"/>
  <c r="V21" i="12"/>
  <c r="T21" i="12"/>
  <c r="J15" i="12"/>
  <c r="Z14" i="12"/>
  <c r="X14" i="12"/>
  <c r="V14" i="12"/>
  <c r="T14" i="12"/>
  <c r="R14" i="12"/>
  <c r="P14" i="12"/>
  <c r="N14" i="12"/>
  <c r="L14" i="12"/>
  <c r="J14" i="12"/>
  <c r="H14" i="12"/>
  <c r="F14" i="12"/>
  <c r="D14" i="12"/>
  <c r="Z13" i="12"/>
  <c r="X13" i="12"/>
  <c r="V13" i="12"/>
  <c r="T13" i="12"/>
  <c r="R13" i="12"/>
  <c r="H12" i="12"/>
  <c r="F12" i="12"/>
  <c r="Z9" i="12"/>
  <c r="X9" i="12"/>
  <c r="V9" i="12"/>
  <c r="T9" i="12"/>
  <c r="R9" i="12"/>
  <c r="P9" i="12"/>
  <c r="N9" i="12"/>
  <c r="L9" i="12"/>
  <c r="J9" i="12"/>
  <c r="H9" i="12"/>
  <c r="F9" i="12"/>
  <c r="D9" i="12"/>
  <c r="Z8" i="12"/>
  <c r="X8" i="12"/>
  <c r="V8" i="12"/>
  <c r="T8" i="12"/>
  <c r="R8" i="12"/>
  <c r="P8" i="12"/>
  <c r="N8" i="12"/>
  <c r="L8" i="12"/>
  <c r="J8" i="12"/>
  <c r="H8" i="12"/>
  <c r="F8" i="12"/>
  <c r="D8" i="12"/>
  <c r="Z7" i="12"/>
  <c r="X7" i="12"/>
  <c r="V7" i="12"/>
  <c r="T7" i="12"/>
  <c r="R7" i="12"/>
  <c r="P7" i="12"/>
  <c r="N7" i="12"/>
  <c r="L7" i="12"/>
  <c r="J7" i="12"/>
  <c r="H7" i="12"/>
  <c r="F7" i="12"/>
  <c r="D7" i="12"/>
  <c r="P45" i="11"/>
  <c r="N45" i="11"/>
  <c r="L45" i="11"/>
  <c r="J45" i="11"/>
  <c r="H45" i="11"/>
  <c r="F45" i="11"/>
  <c r="D45" i="11"/>
  <c r="F44" i="11"/>
  <c r="Z40" i="11"/>
  <c r="V40" i="11"/>
  <c r="P39" i="11"/>
  <c r="N39" i="11"/>
  <c r="L39" i="11"/>
  <c r="Z37" i="11"/>
  <c r="V37" i="11"/>
  <c r="T37" i="11"/>
  <c r="R37" i="11"/>
  <c r="P37" i="11"/>
  <c r="N37" i="11"/>
  <c r="L37" i="11"/>
  <c r="J37" i="11"/>
  <c r="H37" i="11"/>
  <c r="F37" i="11"/>
  <c r="D37" i="11"/>
  <c r="Z33" i="11"/>
  <c r="X33" i="11"/>
  <c r="V33" i="11"/>
  <c r="T33" i="11"/>
  <c r="R33" i="11"/>
  <c r="P33" i="11"/>
  <c r="N33" i="11"/>
  <c r="L33" i="11"/>
  <c r="J33" i="11"/>
  <c r="H33" i="11"/>
  <c r="F33" i="11"/>
  <c r="D33" i="11"/>
  <c r="X31" i="11"/>
  <c r="V31" i="11"/>
  <c r="T31" i="11"/>
  <c r="N29" i="11"/>
  <c r="L29" i="11"/>
  <c r="J29" i="11"/>
  <c r="Z28" i="11"/>
  <c r="X28" i="11"/>
  <c r="J28" i="11"/>
  <c r="H28" i="11"/>
  <c r="F28" i="11"/>
  <c r="X27" i="11"/>
  <c r="V27" i="11"/>
  <c r="R27" i="11"/>
  <c r="P27" i="11"/>
  <c r="N27" i="11"/>
  <c r="L27" i="11"/>
  <c r="D26" i="11"/>
  <c r="Z25" i="11"/>
  <c r="V25" i="11"/>
  <c r="D23" i="11"/>
  <c r="Z22" i="11"/>
  <c r="V22" i="11"/>
  <c r="T22" i="11"/>
  <c r="J16" i="11"/>
  <c r="Z15" i="11"/>
  <c r="X15" i="11"/>
  <c r="V15" i="11"/>
  <c r="T15" i="11"/>
  <c r="R15" i="11"/>
  <c r="P15" i="11"/>
  <c r="N15" i="11"/>
  <c r="L15" i="11"/>
  <c r="J15" i="11"/>
  <c r="H15" i="11"/>
  <c r="F15" i="11"/>
  <c r="D15" i="11"/>
  <c r="Z14" i="11"/>
  <c r="X14" i="11"/>
  <c r="V14" i="11"/>
  <c r="T14" i="11"/>
  <c r="R14" i="11"/>
  <c r="H13" i="11"/>
  <c r="F13" i="11"/>
  <c r="Z9" i="11"/>
  <c r="X9" i="11"/>
  <c r="V9" i="11"/>
  <c r="T9" i="11"/>
  <c r="R9" i="11"/>
  <c r="P9" i="11"/>
  <c r="N9" i="11"/>
  <c r="L9" i="11"/>
  <c r="J9" i="11"/>
  <c r="H9" i="11"/>
  <c r="F9" i="11"/>
  <c r="Z8" i="11"/>
  <c r="X8" i="11"/>
  <c r="V8" i="11"/>
  <c r="T8" i="11"/>
  <c r="R8" i="11"/>
  <c r="P8" i="11"/>
  <c r="N8" i="11"/>
  <c r="L8" i="11"/>
  <c r="J8" i="11"/>
  <c r="H8" i="11"/>
  <c r="F8" i="11"/>
  <c r="D8" i="11"/>
  <c r="Z7" i="11"/>
  <c r="X7" i="11"/>
  <c r="V7" i="11"/>
  <c r="T7" i="11"/>
  <c r="R7" i="11"/>
  <c r="P7" i="11"/>
  <c r="N7" i="11"/>
  <c r="L7" i="11"/>
  <c r="J7" i="11"/>
  <c r="H7" i="11"/>
  <c r="F7" i="11"/>
  <c r="D7" i="11"/>
  <c r="P45" i="10"/>
  <c r="N45" i="10"/>
  <c r="L45" i="10"/>
  <c r="J45" i="10"/>
  <c r="H45" i="10"/>
  <c r="F45" i="10"/>
  <c r="D45" i="10"/>
  <c r="F44" i="10"/>
  <c r="Z40" i="10"/>
  <c r="V40" i="10"/>
  <c r="P39" i="10"/>
  <c r="N39" i="10"/>
  <c r="L39" i="10"/>
  <c r="Z37" i="10"/>
  <c r="V37" i="10"/>
  <c r="T37" i="10"/>
  <c r="R37" i="10"/>
  <c r="P37" i="10"/>
  <c r="N37" i="10"/>
  <c r="L37" i="10"/>
  <c r="J37" i="10"/>
  <c r="H37" i="10"/>
  <c r="F37" i="10"/>
  <c r="D37" i="10"/>
  <c r="Z33" i="10"/>
  <c r="X33" i="10"/>
  <c r="V33" i="10"/>
  <c r="T33" i="10"/>
  <c r="R33" i="10"/>
  <c r="P33" i="10"/>
  <c r="N33" i="10"/>
  <c r="L33" i="10"/>
  <c r="J33" i="10"/>
  <c r="H33" i="10"/>
  <c r="F33" i="10"/>
  <c r="D33" i="10"/>
  <c r="X31" i="10"/>
  <c r="V31" i="10"/>
  <c r="T31" i="10"/>
  <c r="N29" i="10"/>
  <c r="L29" i="10"/>
  <c r="J29" i="10"/>
  <c r="Z28" i="10"/>
  <c r="J28" i="10"/>
  <c r="H28" i="10"/>
  <c r="F28" i="10"/>
  <c r="X27" i="10"/>
  <c r="V27" i="10"/>
  <c r="R27" i="10"/>
  <c r="P27" i="10"/>
  <c r="N27" i="10"/>
  <c r="L27" i="10"/>
  <c r="D26" i="10"/>
  <c r="Z25" i="10"/>
  <c r="V25" i="10"/>
  <c r="D23" i="10"/>
  <c r="Z22" i="10"/>
  <c r="V22" i="10"/>
  <c r="T22" i="10"/>
  <c r="J16" i="10"/>
  <c r="Z15" i="10"/>
  <c r="X15" i="10"/>
  <c r="V15" i="10"/>
  <c r="T15" i="10"/>
  <c r="R15" i="10"/>
  <c r="P15" i="10"/>
  <c r="N15" i="10"/>
  <c r="L15" i="10"/>
  <c r="J15" i="10"/>
  <c r="H15" i="10"/>
  <c r="F15" i="10"/>
  <c r="D15" i="10"/>
  <c r="Z14" i="10"/>
  <c r="X14" i="10"/>
  <c r="V14" i="10"/>
  <c r="T14" i="10"/>
  <c r="R14" i="10"/>
  <c r="H13" i="10"/>
  <c r="F13" i="10"/>
  <c r="Z9" i="10"/>
  <c r="X9" i="10"/>
  <c r="V9" i="10"/>
  <c r="T9" i="10"/>
  <c r="R9" i="10"/>
  <c r="P9" i="10"/>
  <c r="N9" i="10"/>
  <c r="L9" i="10"/>
  <c r="J9" i="10"/>
  <c r="H9" i="10"/>
  <c r="F9" i="10"/>
  <c r="D9" i="10"/>
  <c r="Z8" i="10"/>
  <c r="X8" i="10"/>
  <c r="V8" i="10"/>
  <c r="T8" i="10"/>
  <c r="R8" i="10"/>
  <c r="P8" i="10"/>
  <c r="N8" i="10"/>
  <c r="L8" i="10"/>
  <c r="J8" i="10"/>
  <c r="H8" i="10"/>
  <c r="F8" i="10"/>
  <c r="D8" i="10"/>
  <c r="Z7" i="10"/>
  <c r="X7" i="10"/>
  <c r="V7" i="10"/>
  <c r="T7" i="10"/>
  <c r="R7" i="10"/>
  <c r="P7" i="10"/>
  <c r="N7" i="10"/>
  <c r="L7" i="10"/>
  <c r="J7" i="10"/>
  <c r="H7" i="10"/>
  <c r="F7" i="10"/>
  <c r="D7" i="10"/>
  <c r="P44" i="9"/>
  <c r="N44" i="9"/>
  <c r="L44" i="9"/>
  <c r="J44" i="9"/>
  <c r="H44" i="9"/>
  <c r="F44" i="9"/>
  <c r="D44" i="9"/>
  <c r="F43" i="9"/>
  <c r="Z39" i="9"/>
  <c r="V39" i="9"/>
  <c r="P38" i="9"/>
  <c r="N38" i="9"/>
  <c r="L38" i="9"/>
  <c r="Z37" i="9"/>
  <c r="V37" i="9"/>
  <c r="T37" i="9"/>
  <c r="R37" i="9"/>
  <c r="P37" i="9"/>
  <c r="N37" i="9"/>
  <c r="L37" i="9"/>
  <c r="J37" i="9"/>
  <c r="H37" i="9"/>
  <c r="F37" i="9"/>
  <c r="D37" i="9"/>
  <c r="Z32" i="9"/>
  <c r="X32" i="9"/>
  <c r="V32" i="9"/>
  <c r="T32" i="9"/>
  <c r="R32" i="9"/>
  <c r="P32" i="9"/>
  <c r="N32" i="9"/>
  <c r="L32" i="9"/>
  <c r="J32" i="9"/>
  <c r="H32" i="9"/>
  <c r="F32" i="9"/>
  <c r="D32" i="9"/>
  <c r="X30" i="9"/>
  <c r="V30" i="9"/>
  <c r="T30" i="9"/>
  <c r="N28" i="9"/>
  <c r="L28" i="9"/>
  <c r="J28" i="9"/>
  <c r="Z27" i="9"/>
  <c r="X27" i="9"/>
  <c r="J27" i="9"/>
  <c r="H27" i="9"/>
  <c r="F27" i="9"/>
  <c r="X26" i="9"/>
  <c r="V26" i="9"/>
  <c r="R26" i="9"/>
  <c r="P26" i="9"/>
  <c r="N26" i="9"/>
  <c r="L26" i="9"/>
  <c r="D25" i="9"/>
  <c r="Z24" i="9"/>
  <c r="V24" i="9"/>
  <c r="D22" i="9"/>
  <c r="Z21" i="9"/>
  <c r="V21" i="9"/>
  <c r="T21" i="9"/>
  <c r="J15" i="9"/>
  <c r="Z14" i="9"/>
  <c r="X14" i="9"/>
  <c r="V14" i="9"/>
  <c r="T14" i="9"/>
  <c r="R14" i="9"/>
  <c r="P14" i="9"/>
  <c r="N14" i="9"/>
  <c r="L14" i="9"/>
  <c r="J14" i="9"/>
  <c r="H14" i="9"/>
  <c r="F14" i="9"/>
  <c r="D14" i="9"/>
  <c r="Z13" i="9"/>
  <c r="X13" i="9"/>
  <c r="V13" i="9"/>
  <c r="T13" i="9"/>
  <c r="R13" i="9"/>
  <c r="H12" i="9"/>
  <c r="F12" i="9"/>
  <c r="Z9" i="9"/>
  <c r="X9" i="9"/>
  <c r="V9" i="9"/>
  <c r="T9" i="9"/>
  <c r="R9" i="9"/>
  <c r="P9" i="9"/>
  <c r="N9" i="9"/>
  <c r="L9" i="9"/>
  <c r="J9" i="9"/>
  <c r="H9" i="9"/>
  <c r="F9" i="9"/>
  <c r="Z8" i="9"/>
  <c r="X8" i="9"/>
  <c r="V8" i="9"/>
  <c r="T8" i="9"/>
  <c r="R8" i="9"/>
  <c r="P8" i="9"/>
  <c r="N8" i="9"/>
  <c r="L8" i="9"/>
  <c r="J8" i="9"/>
  <c r="H8" i="9"/>
  <c r="F8" i="9"/>
  <c r="D8" i="9"/>
  <c r="Z7" i="9"/>
  <c r="X7" i="9"/>
  <c r="V7" i="9"/>
  <c r="T7" i="9"/>
  <c r="R7" i="9"/>
  <c r="P7" i="9"/>
  <c r="N7" i="9"/>
  <c r="L7" i="9"/>
  <c r="J7" i="9"/>
  <c r="H7" i="9"/>
  <c r="F7" i="9"/>
  <c r="D7" i="9"/>
  <c r="P44" i="8"/>
  <c r="N44" i="8"/>
  <c r="L44" i="8"/>
  <c r="J44" i="8"/>
  <c r="H44" i="8"/>
  <c r="F44" i="8"/>
  <c r="D44" i="8"/>
  <c r="F43" i="8"/>
  <c r="Z39" i="8"/>
  <c r="V39" i="8"/>
  <c r="P38" i="8"/>
  <c r="N38" i="8"/>
  <c r="L38" i="8"/>
  <c r="Z36" i="8"/>
  <c r="V36" i="8"/>
  <c r="T36" i="8"/>
  <c r="R36" i="8"/>
  <c r="P36" i="8"/>
  <c r="N36" i="8"/>
  <c r="L36" i="8"/>
  <c r="J36" i="8"/>
  <c r="H36" i="8"/>
  <c r="F36" i="8"/>
  <c r="D36" i="8"/>
  <c r="Z32" i="8"/>
  <c r="X32" i="8"/>
  <c r="V32" i="8"/>
  <c r="T32" i="8"/>
  <c r="R32" i="8"/>
  <c r="P32" i="8"/>
  <c r="N32" i="8"/>
  <c r="L32" i="8"/>
  <c r="J32" i="8"/>
  <c r="H32" i="8"/>
  <c r="F32" i="8"/>
  <c r="D32" i="8"/>
  <c r="X30" i="8"/>
  <c r="V30" i="8"/>
  <c r="T30" i="8"/>
  <c r="N28" i="8"/>
  <c r="L28" i="8"/>
  <c r="J28" i="8"/>
  <c r="Z27" i="8"/>
  <c r="X27" i="8"/>
  <c r="J27" i="8"/>
  <c r="H27" i="8"/>
  <c r="F27" i="8"/>
  <c r="X26" i="8"/>
  <c r="V26" i="8"/>
  <c r="R26" i="8"/>
  <c r="P26" i="8"/>
  <c r="N26" i="8"/>
  <c r="L26" i="8"/>
  <c r="D25" i="8"/>
  <c r="Z24" i="8"/>
  <c r="V24" i="8"/>
  <c r="D22" i="8"/>
  <c r="Z21" i="8"/>
  <c r="V21" i="8"/>
  <c r="T21" i="8"/>
  <c r="J15" i="8"/>
  <c r="Z14" i="8"/>
  <c r="X14" i="8"/>
  <c r="V14" i="8"/>
  <c r="T14" i="8"/>
  <c r="R14" i="8"/>
  <c r="P14" i="8"/>
  <c r="N14" i="8"/>
  <c r="L14" i="8"/>
  <c r="J14" i="8"/>
  <c r="H14" i="8"/>
  <c r="F14" i="8"/>
  <c r="D14" i="8"/>
  <c r="Z13" i="8"/>
  <c r="X13" i="8"/>
  <c r="V13" i="8"/>
  <c r="T13" i="8"/>
  <c r="R13" i="8"/>
  <c r="H12" i="8"/>
  <c r="F12" i="8"/>
  <c r="Z9" i="8"/>
  <c r="X9" i="8"/>
  <c r="V9" i="8"/>
  <c r="T9" i="8"/>
  <c r="R9" i="8"/>
  <c r="P9" i="8"/>
  <c r="N9" i="8"/>
  <c r="L9" i="8"/>
  <c r="J9" i="8"/>
  <c r="H9" i="8"/>
  <c r="F9" i="8"/>
  <c r="D9" i="8"/>
  <c r="Z8" i="8"/>
  <c r="X8" i="8"/>
  <c r="V8" i="8"/>
  <c r="T8" i="8"/>
  <c r="R8" i="8"/>
  <c r="P8" i="8"/>
  <c r="N8" i="8"/>
  <c r="L8" i="8"/>
  <c r="J8" i="8"/>
  <c r="H8" i="8"/>
  <c r="F8" i="8"/>
  <c r="D8" i="8"/>
  <c r="Z7" i="8"/>
  <c r="X7" i="8"/>
  <c r="V7" i="8"/>
  <c r="T7" i="8"/>
  <c r="R7" i="8"/>
  <c r="P7" i="8"/>
  <c r="N7" i="8"/>
  <c r="L7" i="8"/>
  <c r="J7" i="8"/>
  <c r="H7" i="8"/>
  <c r="F7" i="8"/>
  <c r="D7" i="8"/>
  <c r="P44" i="7"/>
  <c r="N44" i="7"/>
  <c r="L44" i="7"/>
  <c r="J44" i="7"/>
  <c r="H44" i="7"/>
  <c r="F44" i="7"/>
  <c r="D44" i="7"/>
  <c r="F43" i="7"/>
  <c r="Z39" i="7"/>
  <c r="V39" i="7"/>
  <c r="P38" i="7"/>
  <c r="N38" i="7"/>
  <c r="L38" i="7"/>
  <c r="Z36" i="7"/>
  <c r="V36" i="7"/>
  <c r="T36" i="7"/>
  <c r="R36" i="7"/>
  <c r="P36" i="7"/>
  <c r="N36" i="7"/>
  <c r="L36" i="7"/>
  <c r="J36" i="7"/>
  <c r="H36" i="7"/>
  <c r="F36" i="7"/>
  <c r="D36" i="7"/>
  <c r="Z32" i="7"/>
  <c r="X32" i="7"/>
  <c r="V32" i="7"/>
  <c r="T32" i="7"/>
  <c r="R32" i="7"/>
  <c r="P32" i="7"/>
  <c r="N32" i="7"/>
  <c r="L32" i="7"/>
  <c r="J32" i="7"/>
  <c r="H32" i="7"/>
  <c r="F32" i="7"/>
  <c r="D32" i="7"/>
  <c r="X30" i="7"/>
  <c r="V30" i="7"/>
  <c r="T30" i="7"/>
  <c r="N28" i="7"/>
  <c r="L28" i="7"/>
  <c r="J28" i="7"/>
  <c r="Z27" i="7"/>
  <c r="X27" i="7"/>
  <c r="J27" i="7"/>
  <c r="H27" i="7"/>
  <c r="F27" i="7"/>
  <c r="X26" i="7"/>
  <c r="V26" i="7"/>
  <c r="R26" i="7"/>
  <c r="P26" i="7"/>
  <c r="N26" i="7"/>
  <c r="L26" i="7"/>
  <c r="D25" i="7"/>
  <c r="Z24" i="7"/>
  <c r="V24" i="7"/>
  <c r="D22" i="7"/>
  <c r="Z21" i="7"/>
  <c r="V21" i="7"/>
  <c r="T21" i="7"/>
  <c r="J15" i="7"/>
  <c r="Z14" i="7"/>
  <c r="X14" i="7"/>
  <c r="V14" i="7"/>
  <c r="T14" i="7"/>
  <c r="R14" i="7"/>
  <c r="P14" i="7"/>
  <c r="N14" i="7"/>
  <c r="L14" i="7"/>
  <c r="J14" i="7"/>
  <c r="H14" i="7"/>
  <c r="F14" i="7"/>
  <c r="D14" i="7"/>
  <c r="Z13" i="7"/>
  <c r="X13" i="7"/>
  <c r="V13" i="7"/>
  <c r="T13" i="7"/>
  <c r="R13" i="7"/>
  <c r="H12" i="7"/>
  <c r="F12" i="7"/>
  <c r="Z9" i="7"/>
  <c r="X9" i="7"/>
  <c r="V9" i="7"/>
  <c r="T9" i="7"/>
  <c r="R9" i="7"/>
  <c r="P9" i="7"/>
  <c r="N9" i="7"/>
  <c r="L9" i="7"/>
  <c r="J9" i="7"/>
  <c r="H9" i="7"/>
  <c r="F9" i="7"/>
  <c r="Z8" i="7"/>
  <c r="X8" i="7"/>
  <c r="V8" i="7"/>
  <c r="T8" i="7"/>
  <c r="R8" i="7"/>
  <c r="P8" i="7"/>
  <c r="N8" i="7"/>
  <c r="L8" i="7"/>
  <c r="J8" i="7"/>
  <c r="H8" i="7"/>
  <c r="F8" i="7"/>
  <c r="D8" i="7"/>
  <c r="Z7" i="7"/>
  <c r="X7" i="7"/>
  <c r="V7" i="7"/>
  <c r="R7" i="7"/>
  <c r="P7" i="7"/>
  <c r="N7" i="7"/>
  <c r="L7" i="7"/>
  <c r="J7" i="7"/>
  <c r="H7" i="7"/>
  <c r="F7" i="7"/>
  <c r="D7" i="7"/>
  <c r="P45" i="6"/>
  <c r="N45" i="6"/>
  <c r="L45" i="6"/>
  <c r="J45" i="6"/>
  <c r="H45" i="6"/>
  <c r="F45" i="6"/>
  <c r="D45" i="6"/>
  <c r="F44" i="6"/>
  <c r="Z40" i="6"/>
  <c r="V40" i="6"/>
  <c r="P39" i="6"/>
  <c r="N39" i="6"/>
  <c r="L39" i="6"/>
  <c r="Z37" i="6"/>
  <c r="V37" i="6"/>
  <c r="T37" i="6"/>
  <c r="R37" i="6"/>
  <c r="P37" i="6"/>
  <c r="N37" i="6"/>
  <c r="L37" i="6"/>
  <c r="J37" i="6"/>
  <c r="H37" i="6"/>
  <c r="F37" i="6"/>
  <c r="D37" i="6"/>
  <c r="Z33" i="6"/>
  <c r="X33" i="6"/>
  <c r="V33" i="6"/>
  <c r="T33" i="6"/>
  <c r="R33" i="6"/>
  <c r="P33" i="6"/>
  <c r="N33" i="6"/>
  <c r="L33" i="6"/>
  <c r="J33" i="6"/>
  <c r="H33" i="6"/>
  <c r="F33" i="6"/>
  <c r="D33" i="6"/>
  <c r="V31" i="6"/>
  <c r="T31" i="6"/>
  <c r="N29" i="6"/>
  <c r="L29" i="6"/>
  <c r="J29" i="6"/>
  <c r="Z28" i="6"/>
  <c r="X28" i="6"/>
  <c r="J28" i="6"/>
  <c r="H28" i="6"/>
  <c r="F28" i="6"/>
  <c r="X27" i="6"/>
  <c r="V27" i="6"/>
  <c r="R27" i="6"/>
  <c r="P27" i="6"/>
  <c r="N27" i="6"/>
  <c r="L27" i="6"/>
  <c r="D26" i="6"/>
  <c r="Z25" i="6"/>
  <c r="V25" i="6"/>
  <c r="D23" i="6"/>
  <c r="J15" i="6"/>
  <c r="Z14" i="6"/>
  <c r="X14" i="6"/>
  <c r="V14" i="6"/>
  <c r="T14" i="6"/>
  <c r="R14" i="6"/>
  <c r="P14" i="6"/>
  <c r="N14" i="6"/>
  <c r="L14" i="6"/>
  <c r="J14" i="6"/>
  <c r="H14" i="6"/>
  <c r="F14" i="6"/>
  <c r="D14" i="6"/>
  <c r="Z13" i="6"/>
  <c r="X13" i="6"/>
  <c r="V13" i="6"/>
  <c r="T13" i="6"/>
  <c r="R13" i="6"/>
  <c r="H12" i="6"/>
  <c r="F12" i="6"/>
  <c r="Z9" i="6"/>
  <c r="X9" i="6"/>
  <c r="V9" i="6"/>
  <c r="T9" i="6"/>
  <c r="R9" i="6"/>
  <c r="P9" i="6"/>
  <c r="N9" i="6"/>
  <c r="L9" i="6"/>
  <c r="J9" i="6"/>
  <c r="H9" i="6"/>
  <c r="F9" i="6"/>
  <c r="D9" i="6"/>
  <c r="Z8" i="6"/>
  <c r="X8" i="6"/>
  <c r="V8" i="6"/>
  <c r="T8" i="6"/>
  <c r="R8" i="6"/>
  <c r="P8" i="6"/>
  <c r="N8" i="6"/>
  <c r="L8" i="6"/>
  <c r="J8" i="6"/>
  <c r="H8" i="6"/>
  <c r="F8" i="6"/>
  <c r="D8" i="6"/>
  <c r="Z7" i="6"/>
  <c r="V7" i="6"/>
  <c r="T7" i="6"/>
  <c r="R7" i="6"/>
  <c r="P7" i="6"/>
  <c r="N7" i="6"/>
  <c r="L7" i="6"/>
  <c r="J7" i="6"/>
  <c r="H7" i="6"/>
  <c r="F7" i="6"/>
  <c r="D7" i="6"/>
  <c r="P46" i="5"/>
  <c r="N46" i="5"/>
  <c r="L46" i="5"/>
  <c r="J46" i="5"/>
  <c r="H46" i="5"/>
  <c r="F46" i="5"/>
  <c r="D46" i="5"/>
  <c r="F45" i="5"/>
  <c r="Z41" i="5"/>
  <c r="V41" i="5"/>
  <c r="P40" i="5"/>
  <c r="N40" i="5"/>
  <c r="L40" i="5"/>
  <c r="Z38" i="5"/>
  <c r="V38" i="5"/>
  <c r="T38" i="5"/>
  <c r="R38" i="5"/>
  <c r="P38" i="5"/>
  <c r="N38" i="5"/>
  <c r="L38" i="5"/>
  <c r="J38" i="5"/>
  <c r="H38" i="5"/>
  <c r="F38" i="5"/>
  <c r="D38" i="5"/>
  <c r="Z34" i="5"/>
  <c r="X34" i="5"/>
  <c r="V34" i="5"/>
  <c r="T34" i="5"/>
  <c r="R34" i="5"/>
  <c r="P34" i="5"/>
  <c r="N34" i="5"/>
  <c r="L34" i="5"/>
  <c r="J34" i="5"/>
  <c r="H34" i="5"/>
  <c r="F34" i="5"/>
  <c r="D34" i="5"/>
  <c r="V32" i="5"/>
  <c r="T32" i="5"/>
  <c r="N30" i="5"/>
  <c r="L30" i="5"/>
  <c r="J30" i="5"/>
  <c r="Z29" i="5"/>
  <c r="X29" i="5"/>
  <c r="J29" i="5"/>
  <c r="H29" i="5"/>
  <c r="F29" i="5"/>
  <c r="X28" i="5"/>
  <c r="V28" i="5"/>
  <c r="R28" i="5"/>
  <c r="P28" i="5"/>
  <c r="N28" i="5"/>
  <c r="L28" i="5"/>
  <c r="D27" i="5"/>
  <c r="Z26" i="5"/>
  <c r="V26" i="5"/>
  <c r="D23" i="5"/>
  <c r="Z22" i="5"/>
  <c r="V22" i="5"/>
  <c r="T22" i="5"/>
  <c r="J15" i="5"/>
  <c r="Z14" i="5"/>
  <c r="X14" i="5"/>
  <c r="V14" i="5"/>
  <c r="T14" i="5"/>
  <c r="R14" i="5"/>
  <c r="P14" i="5"/>
  <c r="N14" i="5"/>
  <c r="L14" i="5"/>
  <c r="J14" i="5"/>
  <c r="H14" i="5"/>
  <c r="F14" i="5"/>
  <c r="D14" i="5"/>
  <c r="Z13" i="5"/>
  <c r="X13" i="5"/>
  <c r="V13" i="5"/>
  <c r="T13" i="5"/>
  <c r="R13" i="5"/>
  <c r="H12" i="5"/>
  <c r="F12" i="5"/>
  <c r="Z9" i="5"/>
  <c r="X9" i="5"/>
  <c r="V9" i="5"/>
  <c r="T9" i="5"/>
  <c r="R9" i="5"/>
  <c r="P9" i="5"/>
  <c r="N9" i="5"/>
  <c r="L9" i="5"/>
  <c r="J9" i="5"/>
  <c r="H9" i="5"/>
  <c r="F9" i="5"/>
  <c r="D9" i="5"/>
  <c r="Z8" i="5"/>
  <c r="X8" i="5"/>
  <c r="V8" i="5"/>
  <c r="T8" i="5"/>
  <c r="R8" i="5"/>
  <c r="P8" i="5"/>
  <c r="N8" i="5"/>
  <c r="L8" i="5"/>
  <c r="J8" i="5"/>
  <c r="H8" i="5"/>
  <c r="F8" i="5"/>
  <c r="D8" i="5"/>
  <c r="Z7" i="5"/>
  <c r="X7" i="5"/>
  <c r="V7" i="5"/>
  <c r="T7" i="5"/>
  <c r="R7" i="5"/>
  <c r="P7" i="5"/>
  <c r="N7" i="5"/>
  <c r="L7" i="5"/>
  <c r="J7" i="5"/>
  <c r="H7" i="5"/>
  <c r="F7" i="5"/>
  <c r="D7" i="5"/>
  <c r="D38" i="4"/>
  <c r="P46" i="4"/>
  <c r="N46" i="4"/>
  <c r="L46" i="4"/>
  <c r="J46" i="4"/>
  <c r="H46" i="4"/>
  <c r="F46" i="4"/>
  <c r="D46" i="4"/>
  <c r="F45" i="4"/>
  <c r="Z41" i="4"/>
  <c r="V41" i="4"/>
  <c r="P40" i="4"/>
  <c r="N40" i="4"/>
  <c r="L40" i="4"/>
  <c r="Z38" i="4"/>
  <c r="V38" i="4"/>
  <c r="T38" i="4"/>
  <c r="R38" i="4"/>
  <c r="P38" i="4"/>
  <c r="N38" i="4"/>
  <c r="L38" i="4"/>
  <c r="J38" i="4"/>
  <c r="H38" i="4"/>
  <c r="F38" i="4"/>
  <c r="Z34" i="4"/>
  <c r="X34" i="4"/>
  <c r="V34" i="4"/>
  <c r="T34" i="4"/>
  <c r="R34" i="4"/>
  <c r="P34" i="4"/>
  <c r="N34" i="4"/>
  <c r="L34" i="4"/>
  <c r="J34" i="4"/>
  <c r="H34" i="4"/>
  <c r="F34" i="4"/>
  <c r="D34" i="4"/>
  <c r="V32" i="4"/>
  <c r="T32" i="4"/>
  <c r="N30" i="4"/>
  <c r="L30" i="4"/>
  <c r="J30" i="4"/>
  <c r="Z29" i="4"/>
  <c r="X29" i="4"/>
  <c r="J29" i="4"/>
  <c r="H29" i="4"/>
  <c r="F29" i="4"/>
  <c r="X28" i="4"/>
  <c r="V28" i="4"/>
  <c r="R28" i="4"/>
  <c r="P28" i="4"/>
  <c r="N28" i="4"/>
  <c r="L28" i="4"/>
  <c r="D27" i="4"/>
  <c r="Z26" i="4"/>
  <c r="V26" i="4"/>
  <c r="D23" i="4"/>
  <c r="Z22" i="4"/>
  <c r="V22" i="4"/>
  <c r="T22" i="4"/>
  <c r="J15" i="4"/>
  <c r="Z14" i="4"/>
  <c r="X14" i="4"/>
  <c r="V14" i="4"/>
  <c r="T14" i="4"/>
  <c r="R14" i="4"/>
  <c r="P14" i="4"/>
  <c r="N14" i="4"/>
  <c r="L14" i="4"/>
  <c r="J14" i="4"/>
  <c r="H14" i="4"/>
  <c r="F14" i="4"/>
  <c r="D14" i="4"/>
  <c r="Z13" i="4"/>
  <c r="X13" i="4"/>
  <c r="V13" i="4"/>
  <c r="T13" i="4"/>
  <c r="R13" i="4"/>
  <c r="H12" i="4"/>
  <c r="F12" i="4"/>
  <c r="Z9" i="4"/>
  <c r="X9" i="4"/>
  <c r="V9" i="4"/>
  <c r="T9" i="4"/>
  <c r="R9" i="4"/>
  <c r="P9" i="4"/>
  <c r="N9" i="4"/>
  <c r="L9" i="4"/>
  <c r="J9" i="4"/>
  <c r="H9" i="4"/>
  <c r="F9" i="4"/>
  <c r="D9" i="4"/>
  <c r="Z8" i="4"/>
  <c r="X8" i="4"/>
  <c r="V8" i="4"/>
  <c r="T8" i="4"/>
  <c r="R8" i="4"/>
  <c r="P8" i="4"/>
  <c r="N8" i="4"/>
  <c r="L8" i="4"/>
  <c r="J8" i="4"/>
  <c r="H8" i="4"/>
  <c r="F8" i="4"/>
  <c r="D8" i="4"/>
  <c r="Z7" i="4"/>
  <c r="X7" i="4"/>
  <c r="V7" i="4"/>
  <c r="T7" i="4"/>
  <c r="R7" i="4"/>
  <c r="P7" i="4"/>
  <c r="N7" i="4"/>
  <c r="L7" i="4"/>
  <c r="J7" i="4"/>
  <c r="H7" i="4"/>
  <c r="F7" i="4"/>
  <c r="D7" i="4"/>
  <c r="T10" i="10" l="1"/>
  <c r="X10" i="11"/>
  <c r="F10" i="10"/>
  <c r="N10" i="10"/>
  <c r="V10" i="10"/>
  <c r="H10" i="11"/>
  <c r="P10" i="11"/>
  <c r="J10" i="11"/>
  <c r="D10" i="11"/>
  <c r="L10" i="11"/>
  <c r="R10" i="11"/>
  <c r="F10" i="11"/>
  <c r="N10" i="11"/>
  <c r="V10" i="11"/>
  <c r="Z10" i="11"/>
  <c r="T10" i="11"/>
  <c r="R10" i="10"/>
  <c r="D10" i="10"/>
  <c r="L10" i="10"/>
  <c r="H10" i="10"/>
  <c r="P10" i="10"/>
  <c r="X10" i="10"/>
  <c r="J10" i="10"/>
  <c r="Z10" i="10"/>
  <c r="P45" i="3"/>
  <c r="N45" i="3"/>
  <c r="L45" i="3"/>
  <c r="J45" i="3"/>
  <c r="H45" i="3"/>
  <c r="F45" i="3"/>
  <c r="D45" i="3"/>
  <c r="F44" i="3"/>
  <c r="Z40" i="3"/>
  <c r="V40" i="3"/>
  <c r="P39" i="3"/>
  <c r="N39" i="3"/>
  <c r="L39" i="3"/>
  <c r="D37" i="3"/>
  <c r="Z37" i="3"/>
  <c r="T37" i="3"/>
  <c r="R37" i="3"/>
  <c r="P37" i="3"/>
  <c r="N37" i="3"/>
  <c r="L37" i="3"/>
  <c r="J37" i="3"/>
  <c r="H37" i="3"/>
  <c r="F37" i="3"/>
  <c r="V37" i="3"/>
  <c r="Z33" i="3"/>
  <c r="X33" i="3"/>
  <c r="V33" i="3"/>
  <c r="T33" i="3"/>
  <c r="R33" i="3"/>
  <c r="P33" i="3"/>
  <c r="N33" i="3"/>
  <c r="L33" i="3"/>
  <c r="J33" i="3"/>
  <c r="H33" i="3"/>
  <c r="F33" i="3"/>
  <c r="D33" i="3"/>
  <c r="V31" i="3"/>
  <c r="T31" i="3"/>
  <c r="N29" i="3"/>
  <c r="L29" i="3"/>
  <c r="J29" i="3"/>
  <c r="Z28" i="3"/>
  <c r="X28" i="3"/>
  <c r="J28" i="3"/>
  <c r="H28" i="3"/>
  <c r="F28" i="3"/>
  <c r="X27" i="3"/>
  <c r="V27" i="3"/>
  <c r="R27" i="3"/>
  <c r="P27" i="3"/>
  <c r="N27" i="3"/>
  <c r="L27" i="3"/>
  <c r="D26" i="3"/>
  <c r="Z25" i="3"/>
  <c r="V25" i="3"/>
  <c r="D23" i="3"/>
  <c r="Z22" i="3"/>
  <c r="V22" i="3"/>
  <c r="T22" i="3"/>
  <c r="J16" i="3"/>
  <c r="Z15" i="3"/>
  <c r="X15" i="3"/>
  <c r="V15" i="3"/>
  <c r="T15" i="3"/>
  <c r="R15" i="3"/>
  <c r="P15" i="3"/>
  <c r="N15" i="3"/>
  <c r="L15" i="3"/>
  <c r="J15" i="3"/>
  <c r="H15" i="3"/>
  <c r="F15" i="3"/>
  <c r="D15" i="3"/>
  <c r="Z14" i="3"/>
  <c r="X14" i="3"/>
  <c r="V14" i="3"/>
  <c r="T14" i="3"/>
  <c r="R14" i="3"/>
  <c r="H13" i="3"/>
  <c r="F13" i="3"/>
  <c r="Z9" i="3"/>
  <c r="X9" i="3"/>
  <c r="V9" i="3"/>
  <c r="T9" i="3"/>
  <c r="R9" i="3"/>
  <c r="P9" i="3"/>
  <c r="N9" i="3"/>
  <c r="L9" i="3"/>
  <c r="J9" i="3"/>
  <c r="H9" i="3"/>
  <c r="F9" i="3"/>
  <c r="Z8" i="3"/>
  <c r="X8" i="3"/>
  <c r="V8" i="3"/>
  <c r="T8" i="3"/>
  <c r="R8" i="3"/>
  <c r="P8" i="3"/>
  <c r="P10" i="3" s="1"/>
  <c r="N8" i="3"/>
  <c r="L8" i="3"/>
  <c r="J8" i="3"/>
  <c r="H8" i="3"/>
  <c r="F8" i="3"/>
  <c r="D8" i="3"/>
  <c r="Z7" i="3"/>
  <c r="X7" i="3"/>
  <c r="V7" i="3"/>
  <c r="T7" i="3"/>
  <c r="R7" i="3"/>
  <c r="P7" i="3"/>
  <c r="N7" i="3"/>
  <c r="L7" i="3"/>
  <c r="J7" i="3"/>
  <c r="H7" i="3"/>
  <c r="F7" i="3"/>
  <c r="D7" i="3"/>
  <c r="Z42" i="1"/>
  <c r="Z41" i="1"/>
  <c r="Z39" i="1"/>
  <c r="Z36" i="1"/>
  <c r="Z32" i="1"/>
  <c r="Z31" i="1"/>
  <c r="Z29" i="1"/>
  <c r="Z27" i="1"/>
  <c r="Z24" i="1"/>
  <c r="Z21" i="1"/>
  <c r="Z18" i="1"/>
  <c r="Z17" i="1"/>
  <c r="Z16" i="1"/>
  <c r="Z15" i="1"/>
  <c r="Z14" i="1"/>
  <c r="Z13" i="1"/>
  <c r="Z10" i="1"/>
  <c r="Z8" i="1"/>
  <c r="Z7" i="1"/>
  <c r="Z6" i="1"/>
  <c r="X32" i="1"/>
  <c r="X31" i="1"/>
  <c r="X30" i="1"/>
  <c r="X27" i="1"/>
  <c r="X26" i="1"/>
  <c r="X20" i="1"/>
  <c r="X18" i="1"/>
  <c r="X14" i="1"/>
  <c r="X13" i="1"/>
  <c r="X8" i="1"/>
  <c r="X7" i="1"/>
  <c r="X6" i="1"/>
  <c r="V39" i="1"/>
  <c r="V36" i="1"/>
  <c r="V32" i="1"/>
  <c r="V30" i="1"/>
  <c r="V26" i="1"/>
  <c r="V24" i="1"/>
  <c r="V21" i="1"/>
  <c r="V14" i="1"/>
  <c r="V13" i="1"/>
  <c r="V8" i="1"/>
  <c r="V7" i="1"/>
  <c r="V6" i="1"/>
  <c r="T36" i="1"/>
  <c r="T32" i="1"/>
  <c r="T30" i="1"/>
  <c r="T21" i="1"/>
  <c r="T15" i="1"/>
  <c r="T14" i="1"/>
  <c r="T13" i="1"/>
  <c r="T8" i="1"/>
  <c r="T7" i="1"/>
  <c r="T6" i="1"/>
  <c r="R8" i="1"/>
  <c r="R36" i="1"/>
  <c r="R32" i="1"/>
  <c r="R26" i="1"/>
  <c r="R14" i="1"/>
  <c r="R13" i="1"/>
  <c r="R7" i="1"/>
  <c r="R6" i="1"/>
  <c r="X10" i="3" l="1"/>
  <c r="H10" i="3"/>
  <c r="D10" i="3"/>
  <c r="J10" i="3"/>
  <c r="R10" i="3"/>
  <c r="Z10" i="3"/>
  <c r="T10" i="3"/>
  <c r="L10" i="3"/>
  <c r="F10" i="3"/>
  <c r="N10" i="3"/>
  <c r="V10" i="3"/>
  <c r="V9" i="1"/>
  <c r="Z9" i="1"/>
  <c r="X9" i="1"/>
  <c r="T9" i="1"/>
  <c r="R9" i="1"/>
  <c r="N44" i="1"/>
  <c r="N37" i="1"/>
  <c r="N36" i="1"/>
  <c r="N32" i="1"/>
  <c r="N28" i="1"/>
  <c r="N26" i="1"/>
  <c r="N14" i="1"/>
  <c r="N8" i="1"/>
  <c r="N7" i="1"/>
  <c r="N6" i="1"/>
  <c r="P44" i="1"/>
  <c r="P37" i="1"/>
  <c r="P36" i="1"/>
  <c r="P32" i="1"/>
  <c r="P26" i="1"/>
  <c r="P14" i="1"/>
  <c r="P8" i="1"/>
  <c r="P7" i="1"/>
  <c r="P6" i="1"/>
  <c r="L44" i="1"/>
  <c r="L37" i="1"/>
  <c r="L36" i="1"/>
  <c r="L32" i="1"/>
  <c r="L28" i="1"/>
  <c r="L26" i="1"/>
  <c r="L14" i="1"/>
  <c r="L8" i="1"/>
  <c r="L7" i="1"/>
  <c r="L6" i="1"/>
  <c r="J44" i="1"/>
  <c r="J36" i="1"/>
  <c r="J32" i="1"/>
  <c r="J28" i="1"/>
  <c r="J27" i="1"/>
  <c r="J15" i="1"/>
  <c r="J14" i="1"/>
  <c r="J8" i="1"/>
  <c r="J7" i="1"/>
  <c r="J6" i="1"/>
  <c r="H36" i="1"/>
  <c r="H32" i="1"/>
  <c r="H8" i="1"/>
  <c r="H7" i="1"/>
  <c r="H6" i="1"/>
  <c r="H12" i="1"/>
  <c r="H14" i="1"/>
  <c r="H27" i="1"/>
  <c r="H44" i="1"/>
  <c r="F44" i="1"/>
  <c r="F43" i="1"/>
  <c r="F36" i="1"/>
  <c r="F32" i="1"/>
  <c r="F27" i="1"/>
  <c r="F14" i="1"/>
  <c r="F12" i="1"/>
  <c r="F8" i="1"/>
  <c r="F7" i="1"/>
  <c r="F6" i="1"/>
  <c r="J9" i="1" l="1"/>
  <c r="P9" i="1"/>
  <c r="N9" i="1"/>
  <c r="F9" i="1"/>
  <c r="L9" i="1"/>
  <c r="H9" i="1"/>
  <c r="D44" i="1"/>
  <c r="D36" i="1"/>
  <c r="D32" i="1"/>
  <c r="D25" i="1"/>
  <c r="D22" i="1"/>
  <c r="D14" i="1"/>
  <c r="D7" i="1"/>
  <c r="D6" i="1"/>
  <c r="D9" i="1" l="1"/>
  <c r="T7" i="7"/>
</calcChain>
</file>

<file path=xl/sharedStrings.xml><?xml version="1.0" encoding="utf-8"?>
<sst xmlns="http://schemas.openxmlformats.org/spreadsheetml/2006/main" count="3868" uniqueCount="208">
  <si>
    <t>Ano</t>
  </si>
  <si>
    <r>
      <t xml:space="preserve">1980 </t>
    </r>
    <r>
      <rPr>
        <b/>
        <vertAlign val="superscript"/>
        <sz val="8"/>
        <color theme="0"/>
        <rFont val="Arial"/>
        <family val="2"/>
      </rPr>
      <t>(1)</t>
    </r>
  </si>
  <si>
    <t>Dia da Eleição</t>
  </si>
  <si>
    <t>N.º</t>
  </si>
  <si>
    <t>%</t>
  </si>
  <si>
    <t>Inscritos</t>
  </si>
  <si>
    <t xml:space="preserve">Votantes </t>
  </si>
  <si>
    <t>Brancos</t>
  </si>
  <si>
    <t>Nulos</t>
  </si>
  <si>
    <t>Discrepância</t>
  </si>
  <si>
    <t>A</t>
  </si>
  <si>
    <t>ADN</t>
  </si>
  <si>
    <t>APU</t>
  </si>
  <si>
    <t>BE</t>
  </si>
  <si>
    <t>CDS-PP</t>
  </si>
  <si>
    <t>CDU</t>
  </si>
  <si>
    <t>CH</t>
  </si>
  <si>
    <t>IL</t>
  </si>
  <si>
    <t>JPP</t>
  </si>
  <si>
    <t>L</t>
  </si>
  <si>
    <t>MAS</t>
  </si>
  <si>
    <t>MPT</t>
  </si>
  <si>
    <t>MRPP</t>
  </si>
  <si>
    <t>PAN</t>
  </si>
  <si>
    <t>PCP</t>
  </si>
  <si>
    <t>PCP/PEV</t>
  </si>
  <si>
    <t>PCTP/MRPP</t>
  </si>
  <si>
    <t>PDA</t>
  </si>
  <si>
    <t>PDR</t>
  </si>
  <si>
    <t>PND</t>
  </si>
  <si>
    <t>PNR</t>
  </si>
  <si>
    <t>PPD/PSD</t>
  </si>
  <si>
    <t>PPD/PSD.CDS-PP</t>
  </si>
  <si>
    <t>PS</t>
  </si>
  <si>
    <t>PSN</t>
  </si>
  <si>
    <t>PS-PTP-PAN-MPT</t>
  </si>
  <si>
    <t>PTP</t>
  </si>
  <si>
    <t>PURP</t>
  </si>
  <si>
    <t>RIR</t>
  </si>
  <si>
    <t>UDA/PDA</t>
  </si>
  <si>
    <t>UDP</t>
  </si>
  <si>
    <r>
      <rPr>
        <b/>
        <sz val="8"/>
        <color theme="1"/>
        <rFont val="Arial"/>
        <family val="2"/>
      </rPr>
      <t xml:space="preserve">Nota: </t>
    </r>
    <r>
      <rPr>
        <b/>
        <vertAlign val="superscript"/>
        <sz val="8"/>
        <color theme="1"/>
        <rFont val="Arial"/>
        <family val="2"/>
      </rPr>
      <t>(1)</t>
    </r>
    <r>
      <rPr>
        <sz val="8"/>
        <color theme="1"/>
        <rFont val="Arial"/>
        <family val="2"/>
      </rPr>
      <t xml:space="preserve"> A soma dos votos nos partidos, brancos e nulos não corresponde  ao total dos votantes sendo que são estes os dados que constam no Diário da República de 21.10.1980, no mapa oficial com os resultados das eleições.</t>
    </r>
  </si>
  <si>
    <t xml:space="preserve"> </t>
  </si>
  <si>
    <t>Assembleia Legislativa da Região Autónoma da Madeira - Calheta</t>
  </si>
  <si>
    <r>
      <t xml:space="preserve">2007 </t>
    </r>
    <r>
      <rPr>
        <b/>
        <vertAlign val="superscript"/>
        <sz val="8"/>
        <color theme="0"/>
        <rFont val="Arial"/>
        <family val="2"/>
      </rPr>
      <t>(1)</t>
    </r>
  </si>
  <si>
    <r>
      <t>2015</t>
    </r>
    <r>
      <rPr>
        <b/>
        <vertAlign val="superscript"/>
        <sz val="8"/>
        <color theme="0"/>
        <rFont val="Arial"/>
        <family val="2"/>
      </rPr>
      <t xml:space="preserve"> (1)</t>
    </r>
  </si>
  <si>
    <r>
      <t xml:space="preserve">2019 </t>
    </r>
    <r>
      <rPr>
        <b/>
        <vertAlign val="superscript"/>
        <sz val="8"/>
        <color theme="0"/>
        <rFont val="Arial"/>
        <family val="2"/>
      </rPr>
      <t>(1)</t>
    </r>
  </si>
  <si>
    <t>PPM-PDA</t>
  </si>
  <si>
    <t>E</t>
  </si>
  <si>
    <t xml:space="preserve">L </t>
  </si>
  <si>
    <t>NC</t>
  </si>
  <si>
    <t>PPM</t>
  </si>
  <si>
    <t>Assembleia Legislativa da Região Autónoma da Madeira - Funchal</t>
  </si>
  <si>
    <t>Assembleia Legislativa da Região Autónoma da Madeira - Machico</t>
  </si>
  <si>
    <t>Assembleia Legislativa da Região Autónoma da Madeira - Porto Moniz</t>
  </si>
  <si>
    <t xml:space="preserve">   </t>
  </si>
  <si>
    <t xml:space="preserve">  </t>
  </si>
  <si>
    <t>Assembleia Legislativa da Região Autónoma da Madeira - Ribeira Brava</t>
  </si>
  <si>
    <r>
      <t>2000</t>
    </r>
    <r>
      <rPr>
        <b/>
        <vertAlign val="superscript"/>
        <sz val="8"/>
        <color theme="0"/>
        <rFont val="Arial"/>
        <family val="2"/>
      </rPr>
      <t xml:space="preserve"> (1)</t>
    </r>
  </si>
  <si>
    <r>
      <t>2007</t>
    </r>
    <r>
      <rPr>
        <b/>
        <vertAlign val="superscript"/>
        <sz val="8"/>
        <color theme="0"/>
        <rFont val="Arial"/>
        <family val="2"/>
      </rPr>
      <t xml:space="preserve"> (2)</t>
    </r>
  </si>
  <si>
    <r>
      <t>2015</t>
    </r>
    <r>
      <rPr>
        <b/>
        <vertAlign val="superscript"/>
        <sz val="8"/>
        <color theme="0"/>
        <rFont val="Arial"/>
        <family val="2"/>
      </rPr>
      <t xml:space="preserve"> (2)</t>
    </r>
  </si>
  <si>
    <r>
      <t xml:space="preserve">2019 </t>
    </r>
    <r>
      <rPr>
        <b/>
        <vertAlign val="superscript"/>
        <sz val="8"/>
        <color theme="0"/>
        <rFont val="Arial"/>
        <family val="2"/>
      </rPr>
      <t>(2)</t>
    </r>
  </si>
  <si>
    <r>
      <t>Notas</t>
    </r>
    <r>
      <rPr>
        <sz val="8"/>
        <color theme="1"/>
        <rFont val="Arial"/>
        <family val="2"/>
      </rPr>
      <t>:</t>
    </r>
    <r>
      <rPr>
        <vertAlign val="superscript"/>
        <sz val="8"/>
        <color theme="1"/>
        <rFont val="Arial"/>
        <family val="2"/>
      </rPr>
      <t>(1)</t>
    </r>
    <r>
      <rPr>
        <sz val="8"/>
        <color theme="1"/>
        <rFont val="Arial"/>
        <family val="2"/>
      </rPr>
      <t xml:space="preserve"> A soma dos votos nos partidos, brancos e nulos não corresponde ao total dos votantes sendo estes os dados que constam no Diário da República de 15.10.2000, no mapa oficial com os resultados das eleições.</t>
    </r>
  </si>
  <si>
    <t>Assembleia Legislativa da Região Autónoma da Madeira - Santa Cruz</t>
  </si>
  <si>
    <r>
      <t>1980</t>
    </r>
    <r>
      <rPr>
        <b/>
        <vertAlign val="superscript"/>
        <sz val="8"/>
        <color theme="0"/>
        <rFont val="Arial"/>
        <family val="2"/>
      </rPr>
      <t xml:space="preserve"> (1)</t>
    </r>
  </si>
  <si>
    <r>
      <t xml:space="preserve">2007 </t>
    </r>
    <r>
      <rPr>
        <b/>
        <vertAlign val="superscript"/>
        <sz val="8"/>
        <color theme="0"/>
        <rFont val="Arial"/>
        <family val="2"/>
      </rPr>
      <t>(2)</t>
    </r>
  </si>
  <si>
    <t>Assembleia Legislativa da Região Autónoma da Madeira - Santana</t>
  </si>
  <si>
    <t>Assembleia Legislativa da Região Autónoma da Madeira - São Vicente</t>
  </si>
  <si>
    <t>Assembleia Legislativa da Região Autónoma da Madeira - Porto Santo</t>
  </si>
  <si>
    <t>Assembleia Legislativa da Região Autónoma da Madeira por Freguesia por Freguesia -  Calheta</t>
  </si>
  <si>
    <t>Assembleia Legislativa da Região Autónoma da Madeira por Freguesia por Freguesia -  Prazeres</t>
  </si>
  <si>
    <t>Assembleia Legislativa da Região Autónoma da Madeira por Freguesia - Quinta Grande</t>
  </si>
  <si>
    <t>Assembleia Legislativa da Região Autónoma da Madeira por Freguesia - Imaculado Coração De Maria</t>
  </si>
  <si>
    <t>Assembleia Legislativa da Região Autónoma da Madeira por Freguesia - Monte</t>
  </si>
  <si>
    <t>Assembleia Legislativa da Região Autónoma da Madeira por Freguesia - Santa Luzia</t>
  </si>
  <si>
    <t>Assembleia Legislativa da Região Autónoma da Madeira por Freguesia - Santa Maria Maior</t>
  </si>
  <si>
    <t>Assembleia Legislativa da Região Autónoma da Madeira por Freguesia - Santo António</t>
  </si>
  <si>
    <t>Assembleia Legislativa da Região Autónoma da Madeira por Freguesia - São Gonçalo</t>
  </si>
  <si>
    <t>Assembleia Legislativa da Região Autónoma da Madeira por Freguesia - São Martinho</t>
  </si>
  <si>
    <t>Assembleia Legislativa da Região Autónoma da Madeira por Freguesia - São Pedro</t>
  </si>
  <si>
    <t>Assembleia Legislativa da Região Autónoma da Madeira por Freguesia - São Roque</t>
  </si>
  <si>
    <t>Assembleia Legislativa da Região Autónoma da Madeira por Freguesia - Sé</t>
  </si>
  <si>
    <t>Assembleia Legislativa da Região Autónoma da Madeira por Freguesia - Machico</t>
  </si>
  <si>
    <t>Assembleia Legislativa da Região Autónoma da Madeira por Freguesia - Água De Pena</t>
  </si>
  <si>
    <t>Assembleia Legislativa da Região Autónoma da Madeira por Freguesia - Caniçal</t>
  </si>
  <si>
    <t>Assembleia Legislativa da Região Autónoma da Madeira por Freguesia - Porto Da Cruz</t>
  </si>
  <si>
    <t>Assembleia Legislativa da Região Autónoma da Madeira por Freguesia - Santo António Da Serra</t>
  </si>
  <si>
    <t>Assembleia Legislativa da Região Autónoma da Madeira por Freguesia - Canhas</t>
  </si>
  <si>
    <t>Assembleia Legislativa da Região Autónoma da Madeira por Freguesia - Porto Moniz</t>
  </si>
  <si>
    <t>Assembleia Legislativa da Região Autónoma da Madeira por Freguesia - Seixal</t>
  </si>
  <si>
    <t>Assembleia Legislativa da Região Autónoma da Madeira por Freguesia - Ribeira Brava</t>
  </si>
  <si>
    <t>Assembleia Legislativa da Região Autónoma da Madeira por Freguesia - Campanário</t>
  </si>
  <si>
    <t>Assembleia Legislativa da Região Autónoma da Madeira por Freguesia - Tabua</t>
  </si>
  <si>
    <t>Assembleia Legislativa da Região Autónoma da Madeira por Freguesia - Santa Cruz</t>
  </si>
  <si>
    <t>Assembleia Legislativa da Região Autónoma da Madeira por Freguesia - Camacha</t>
  </si>
  <si>
    <t>Assembleia Legislativa da Região Autónoma da Madeira por Freguesia - Caniço</t>
  </si>
  <si>
    <t>Assembleia Legislativa da Região Autónoma da Madeira por Freguesia - Gaula</t>
  </si>
  <si>
    <t>Assembleia Legislativa da Região Autónoma da Madeira por Freguesia - Santana</t>
  </si>
  <si>
    <t>Assembleia Legislativa da Região Autónoma da Madeira por Freguesia - Faial</t>
  </si>
  <si>
    <t>Assembleia Legislativa da Região Autónoma da Madeira por Freguesia - São Jorge</t>
  </si>
  <si>
    <t>Assembleia Legislativa da Região Autónoma da Madeira por Freguesia - Ilha</t>
  </si>
  <si>
    <t>Assembleia Legislativa da Região Autónoma da Madeira por Freguesia - São Vicente</t>
  </si>
  <si>
    <t>Assembleia Legislativa da Região Autónoma da Madeira por Freguesia - Boaventura</t>
  </si>
  <si>
    <t>Assembleia Legislativa da Região Autónoma da Madeira por Freguesia - Ponta Delgada</t>
  </si>
  <si>
    <t>Assembleia Legislativa da Região Autónoma da Madeira por Freguesia - Porto Santo</t>
  </si>
  <si>
    <r>
      <t>A</t>
    </r>
    <r>
      <rPr>
        <sz val="11"/>
        <color theme="1"/>
        <rFont val="Arial"/>
        <family val="2"/>
      </rPr>
      <t xml:space="preserve"> - Aliança</t>
    </r>
  </si>
  <si>
    <r>
      <t xml:space="preserve">ADN - </t>
    </r>
    <r>
      <rPr>
        <sz val="11"/>
        <color theme="1"/>
        <rFont val="Arial"/>
        <family val="2"/>
      </rPr>
      <t>Alternativa Democrática Nacional</t>
    </r>
  </si>
  <si>
    <r>
      <t xml:space="preserve">APU - </t>
    </r>
    <r>
      <rPr>
        <sz val="11"/>
        <color theme="1"/>
        <rFont val="Arial"/>
        <family val="2"/>
      </rPr>
      <t>Aliança Povo Unido</t>
    </r>
  </si>
  <si>
    <r>
      <t>BE</t>
    </r>
    <r>
      <rPr>
        <sz val="11"/>
        <color theme="1"/>
        <rFont val="Arial"/>
        <family val="2"/>
      </rPr>
      <t>- Bloco de Esquerda</t>
    </r>
  </si>
  <si>
    <r>
      <t xml:space="preserve">CDS-PP - </t>
    </r>
    <r>
      <rPr>
        <sz val="11"/>
        <color theme="1"/>
        <rFont val="Arial"/>
        <family val="2"/>
      </rPr>
      <t>Centro Democrático Social</t>
    </r>
    <r>
      <rPr>
        <b/>
        <sz val="11"/>
        <color theme="1"/>
        <rFont val="Arial"/>
        <family val="2"/>
      </rPr>
      <t xml:space="preserve"> - </t>
    </r>
    <r>
      <rPr>
        <sz val="11"/>
        <color theme="1"/>
        <rFont val="Arial"/>
        <family val="2"/>
      </rPr>
      <t>Partido Popular</t>
    </r>
  </si>
  <si>
    <r>
      <t xml:space="preserve">CDU - </t>
    </r>
    <r>
      <rPr>
        <sz val="11"/>
        <color theme="1"/>
        <rFont val="Arial"/>
        <family val="2"/>
      </rPr>
      <t>Coligação Democrática Unitária</t>
    </r>
  </si>
  <si>
    <r>
      <t xml:space="preserve">CH - </t>
    </r>
    <r>
      <rPr>
        <sz val="11"/>
        <color theme="1"/>
        <rFont val="Arial"/>
        <family val="2"/>
      </rPr>
      <t>Chega</t>
    </r>
  </si>
  <si>
    <r>
      <t>IL</t>
    </r>
    <r>
      <rPr>
        <sz val="11"/>
        <color theme="1"/>
        <rFont val="Arial"/>
        <family val="2"/>
      </rPr>
      <t xml:space="preserve"> - Iniciativa Liberal</t>
    </r>
  </si>
  <si>
    <r>
      <t xml:space="preserve">L - </t>
    </r>
    <r>
      <rPr>
        <sz val="11"/>
        <color theme="1"/>
        <rFont val="Arial"/>
        <family val="2"/>
      </rPr>
      <t>Livre</t>
    </r>
  </si>
  <si>
    <r>
      <t xml:space="preserve">MAS - </t>
    </r>
    <r>
      <rPr>
        <sz val="11"/>
        <color theme="1"/>
        <rFont val="Arial"/>
        <family val="2"/>
      </rPr>
      <t>Movimento Alternativa Socialista</t>
    </r>
  </si>
  <si>
    <r>
      <t>MDP -</t>
    </r>
    <r>
      <rPr>
        <sz val="11"/>
        <color theme="1"/>
        <rFont val="Arial"/>
        <family val="2"/>
      </rPr>
      <t xml:space="preserve"> Movimento Democrático Português</t>
    </r>
  </si>
  <si>
    <r>
      <t>PAN</t>
    </r>
    <r>
      <rPr>
        <sz val="11"/>
        <color theme="1"/>
        <rFont val="Arial"/>
        <family val="2"/>
      </rPr>
      <t xml:space="preserve"> - Pessoas - Animais - Natureza</t>
    </r>
  </si>
  <si>
    <r>
      <t>PCP</t>
    </r>
    <r>
      <rPr>
        <sz val="11"/>
        <color theme="1"/>
        <rFont val="Arial"/>
        <family val="2"/>
      </rPr>
      <t xml:space="preserve"> - Partido Comunista Português</t>
    </r>
  </si>
  <si>
    <r>
      <t xml:space="preserve">PCP/PEV - </t>
    </r>
    <r>
      <rPr>
        <sz val="11"/>
        <color theme="1"/>
        <rFont val="Arial"/>
        <family val="2"/>
      </rPr>
      <t>Partido Comunista Português/ Partido Ecologista Os Verdes</t>
    </r>
  </si>
  <si>
    <r>
      <t>PCTP/MRPP</t>
    </r>
    <r>
      <rPr>
        <sz val="11"/>
        <color theme="1"/>
        <rFont val="Arial"/>
        <family val="2"/>
      </rPr>
      <t xml:space="preserve"> - Partido Comunista dos Trabalhadores Portugueses</t>
    </r>
  </si>
  <si>
    <r>
      <t xml:space="preserve">PDA - </t>
    </r>
    <r>
      <rPr>
        <sz val="11"/>
        <color theme="1"/>
        <rFont val="Arial"/>
        <family val="2"/>
      </rPr>
      <t>Partido Democrático do Atântico</t>
    </r>
  </si>
  <si>
    <r>
      <t>PDR</t>
    </r>
    <r>
      <rPr>
        <sz val="11"/>
        <color theme="1"/>
        <rFont val="Arial"/>
        <family val="2"/>
      </rPr>
      <t xml:space="preserve"> - Partido Democrático Republicano</t>
    </r>
  </si>
  <si>
    <r>
      <t>PND</t>
    </r>
    <r>
      <rPr>
        <sz val="11"/>
        <color theme="1"/>
        <rFont val="Arial"/>
        <family val="2"/>
      </rPr>
      <t xml:space="preserve"> - Partido da Nova Democracia</t>
    </r>
  </si>
  <si>
    <r>
      <t>PNR</t>
    </r>
    <r>
      <rPr>
        <sz val="11"/>
        <color theme="1"/>
        <rFont val="Arial"/>
        <family val="2"/>
      </rPr>
      <t xml:space="preserve"> - Partido Nacional Renovador</t>
    </r>
  </si>
  <si>
    <r>
      <t xml:space="preserve">PPD/PSD - </t>
    </r>
    <r>
      <rPr>
        <sz val="11"/>
        <color theme="1"/>
        <rFont val="Arial"/>
        <family val="2"/>
      </rPr>
      <t>Partido Social Democrata</t>
    </r>
  </si>
  <si>
    <r>
      <t xml:space="preserve">PPD/PSD.CDS-PP - </t>
    </r>
    <r>
      <rPr>
        <sz val="11"/>
        <color theme="1"/>
        <rFont val="Arial"/>
        <family val="2"/>
      </rPr>
      <t>Somos Madeira</t>
    </r>
  </si>
  <si>
    <r>
      <t xml:space="preserve">PS - </t>
    </r>
    <r>
      <rPr>
        <sz val="11"/>
        <color theme="1"/>
        <rFont val="Arial"/>
        <family val="2"/>
      </rPr>
      <t>Partido Socialista</t>
    </r>
  </si>
  <si>
    <r>
      <t>PSN</t>
    </r>
    <r>
      <rPr>
        <sz val="11"/>
        <color theme="1"/>
        <rFont val="Arial"/>
        <family val="2"/>
      </rPr>
      <t>- Partido Solidariedade Nacional</t>
    </r>
  </si>
  <si>
    <r>
      <t xml:space="preserve">PS-PTP-PAN-MPT - </t>
    </r>
    <r>
      <rPr>
        <sz val="11"/>
        <color theme="1"/>
        <rFont val="Arial"/>
        <family val="2"/>
      </rPr>
      <t xml:space="preserve">Partido Socialista - Partido Trabalhista Português -Pessoas.Animais.Natureza - Partido da Terra </t>
    </r>
  </si>
  <si>
    <r>
      <t>PTP</t>
    </r>
    <r>
      <rPr>
        <sz val="11"/>
        <color theme="1"/>
        <rFont val="Arial"/>
        <family val="2"/>
      </rPr>
      <t>- Partido Trabalhista Português</t>
    </r>
  </si>
  <si>
    <r>
      <t>PURP</t>
    </r>
    <r>
      <rPr>
        <sz val="11"/>
        <color theme="1"/>
        <rFont val="Arial"/>
        <family val="2"/>
      </rPr>
      <t xml:space="preserve"> - Partido Unido dos Reformados e Pensionistas</t>
    </r>
  </si>
  <si>
    <r>
      <t xml:space="preserve">RIR - </t>
    </r>
    <r>
      <rPr>
        <sz val="11"/>
        <color theme="1"/>
        <rFont val="Arial"/>
        <family val="2"/>
      </rPr>
      <t>Reagir Incluir Reciclar</t>
    </r>
  </si>
  <si>
    <r>
      <t xml:space="preserve">UDA/PDA - </t>
    </r>
    <r>
      <rPr>
        <sz val="11"/>
        <color theme="1"/>
        <rFont val="Arial"/>
        <family val="2"/>
      </rPr>
      <t>União Democrática do Atlântico/Partido Democrático do Atlântico</t>
    </r>
  </si>
  <si>
    <r>
      <t>UDP</t>
    </r>
    <r>
      <rPr>
        <sz val="11"/>
        <color theme="1"/>
        <rFont val="Arial"/>
        <family val="2"/>
      </rPr>
      <t>- União Democrática Popular</t>
    </r>
  </si>
  <si>
    <r>
      <t xml:space="preserve">JPP </t>
    </r>
    <r>
      <rPr>
        <sz val="11"/>
        <color theme="1"/>
        <rFont val="Arial"/>
        <family val="2"/>
      </rPr>
      <t>- Juntos pelo Povo</t>
    </r>
  </si>
  <si>
    <t xml:space="preserve">1. Eleições Regionais para a Assembleia Legislativa da Região Autónoma da Madeira </t>
  </si>
  <si>
    <t>2. Calheta - Município</t>
  </si>
  <si>
    <t>2.1 Calheta – Freguesias</t>
  </si>
  <si>
    <t>3. Câmara de Lobos – Município</t>
  </si>
  <si>
    <t>3.1 Câmara de Lobos – Freguesias</t>
  </si>
  <si>
    <t>4. Funchal – Município</t>
  </si>
  <si>
    <t xml:space="preserve">4.1 Funchal – Freguesias </t>
  </si>
  <si>
    <t>5. Machico – Município</t>
  </si>
  <si>
    <t xml:space="preserve">5.1 Machico – Freguesias </t>
  </si>
  <si>
    <t>6. Ponta do Sol – Município</t>
  </si>
  <si>
    <t xml:space="preserve">6.1 Ponta do Sol – Freguesias </t>
  </si>
  <si>
    <t>7. Porto Moniz – Município</t>
  </si>
  <si>
    <t xml:space="preserve">7.1 Porto Moniz – Freguesias </t>
  </si>
  <si>
    <t>8. Ribeira Brava – Município</t>
  </si>
  <si>
    <t>8.1 Ribeira Brava – Freguesias</t>
  </si>
  <si>
    <t xml:space="preserve">9. Santa Cruz – Município </t>
  </si>
  <si>
    <t xml:space="preserve">9.1 Santa Cruz – Freguesias </t>
  </si>
  <si>
    <t xml:space="preserve">10. Santana – Município </t>
  </si>
  <si>
    <t xml:space="preserve">10.1 Santana – Freguesias </t>
  </si>
  <si>
    <t>11. São Vicente – Município</t>
  </si>
  <si>
    <t xml:space="preserve">11.1 São Vicente – Freguesias </t>
  </si>
  <si>
    <t>12. Porto Santo - Município</t>
  </si>
  <si>
    <t>12.1 Porto Santo – Freguesia</t>
  </si>
  <si>
    <t>(Voltar ao Índice)</t>
  </si>
  <si>
    <t>13. Partidos</t>
  </si>
  <si>
    <t>Assembleia Legislativa da Região Autónoma da Madeira por Freguesia -  Arco da Calheta</t>
  </si>
  <si>
    <t>Assembleia Legislativa da Região Autónoma da Madeira por Freguesia por Freguesia -  Estreito da Calheta</t>
  </si>
  <si>
    <t>Assembleia Legislativa da Região Autónoma da Madeira por Freguesia por Freguesia -  Fajã da Ovelha</t>
  </si>
  <si>
    <t>Assembleia Legislativa da Região Autónoma da Madeira por Freguesia por Freguesia -  Jardim do Mar</t>
  </si>
  <si>
    <t>Assembleia Legislativa da Região Autónoma da Madeira por Freguesia por Freguesia -  Paul do Mar</t>
  </si>
  <si>
    <t>Assembleia Legislativa da Região Autónoma da Madeira por Freguesia por Freguesia -  Ponta do Pargo</t>
  </si>
  <si>
    <t>Assembleia Legislativa da Região Autónoma da Madeira - Câmara de Lobos</t>
  </si>
  <si>
    <t>Assembleia Legislativa da Região Autónoma da Madeira por Freguesia - Câmara de Lobos</t>
  </si>
  <si>
    <t>Assembleia Legislativa da Região Autónoma da Madeira por Freguesia - Curral das Freiras</t>
  </si>
  <si>
    <t>Assembleia Legislativa da Região Autónoma da Madeira por Freguesia - Estreito de Câmara de Lobos</t>
  </si>
  <si>
    <t>Assembleia Legislativa da Região Autónoma da Madeira por Freguesia - Jardim da Serra</t>
  </si>
  <si>
    <t>Assembleia Legislativa da Região Autónoma da Madeira - Ponta do Sol</t>
  </si>
  <si>
    <t>Assembleia Legislativa da Região Autónoma da Madeira por Freguesia - Madalena do Mar</t>
  </si>
  <si>
    <t>Assembleia Legislativa da Região Autónoma da Madeira por Freguesia - Ponta do Sol</t>
  </si>
  <si>
    <t>Assembleia Legislativa da Região Autónoma da Madeira por Freguesia - Achadas da Cruz</t>
  </si>
  <si>
    <t>Assembleia Legislativa da Região Autónoma da Madeira por Freguesia - Ribeira da Janela</t>
  </si>
  <si>
    <t>Assembleia Legislativa da Região Autónoma da Madeira por Freguesia - Serra de Água</t>
  </si>
  <si>
    <t>Assembleia Legislativa da Região Autónoma da Madeira por Freguesia - Santo António da Serra</t>
  </si>
  <si>
    <t>Assembleia Legislativa da Região Autónoma da Madeira por Freguesia - Arco de São Jorge</t>
  </si>
  <si>
    <t>Assembleia Legislativa da Região Autónoma da Madeira por Freguesia - São Roque do Faial</t>
  </si>
  <si>
    <r>
      <t xml:space="preserve">MRPP - </t>
    </r>
    <r>
      <rPr>
        <sz val="11"/>
        <color theme="1"/>
        <rFont val="Arial"/>
        <family val="2"/>
      </rPr>
      <t>Movimento Reorganizativo do Partido do Proletariado</t>
    </r>
  </si>
  <si>
    <t>Resultados das Eleições Regionais - 1976-2025</t>
  </si>
  <si>
    <r>
      <t xml:space="preserve">Fonte: </t>
    </r>
    <r>
      <rPr>
        <sz val="8"/>
        <color theme="1"/>
        <rFont val="Arial"/>
        <family val="2"/>
      </rPr>
      <t>Ministério da Administração Interna</t>
    </r>
    <r>
      <rPr>
        <b/>
        <sz val="8"/>
        <color theme="1"/>
        <rFont val="Arial"/>
        <family val="2"/>
      </rPr>
      <t xml:space="preserve"> </t>
    </r>
    <r>
      <rPr>
        <sz val="8"/>
        <color theme="1"/>
        <rFont val="Arial"/>
        <family val="2"/>
      </rPr>
      <t>(2007- 2025)</t>
    </r>
  </si>
  <si>
    <r>
      <t xml:space="preserve">Fonte: </t>
    </r>
    <r>
      <rPr>
        <sz val="8"/>
        <color theme="1"/>
        <rFont val="Arial"/>
        <family val="2"/>
      </rPr>
      <t>Comissão Nacional de Eleições, mapas oficiais com resultado das eleições (1976- 2019) e Ministério da Administração interna (2023 e 2025)</t>
    </r>
  </si>
  <si>
    <r>
      <t>Nota</t>
    </r>
    <r>
      <rPr>
        <sz val="8"/>
        <color theme="1"/>
        <rFont val="Arial"/>
        <family val="2"/>
      </rPr>
      <t>:</t>
    </r>
    <r>
      <rPr>
        <vertAlign val="superscript"/>
        <sz val="8"/>
        <color theme="1"/>
        <rFont val="Arial"/>
        <family val="2"/>
      </rPr>
      <t>(1)</t>
    </r>
    <r>
      <rPr>
        <sz val="8"/>
        <color theme="1"/>
        <rFont val="Arial"/>
        <family val="2"/>
      </rPr>
      <t xml:space="preserve"> A consagração legal de um único círculo eleitoral ocorreu em 2006, razão pela qual os mapas oficiais das eleições realizadas posteriormente a essa data não poderem apresentar os resultados ao nível do concelho.Os resultados desagregados ao concelho podem existir ao nível dos resultados provisórios (aqueles que são apurados no dia da eleição em cada mesa, antes de verificados e validados pelas Assembleias de Apuramento), podendo os mesmos ser obtidos junto da Secretaria-Geral do Ministério de Administração Interna.  Assim, para os anos de 2007,  2015, 2019, 2023, 2024 e 2025 foram considerados os resultados obtidos pelo Ministério da Administração Interna, uma vez que a CNE não possui resultados para a RAM relativos a estes anos. Por esta razão, poderão surgir discrepâncias entre o somatório das freguesias e o total do respetivo município, e entre o somatório dos municípios e o total regional.</t>
    </r>
  </si>
  <si>
    <r>
      <t xml:space="preserve">Fontes: </t>
    </r>
    <r>
      <rPr>
        <sz val="8"/>
        <color theme="1"/>
        <rFont val="Arial"/>
        <family val="2"/>
      </rPr>
      <t>Comissão Nacional de Eleições, mapas oficiais com resultado das eleições (1976 - 2024, exceto 2007, 2015, 2019, 2023, 2024 e 2025); Secretaria-Geral do Ministério de Administração Interna (2007, 2015, 2019, 2023, 2024 e 2025)</t>
    </r>
  </si>
  <si>
    <r>
      <t xml:space="preserve">Fontes: </t>
    </r>
    <r>
      <rPr>
        <sz val="8"/>
        <color theme="1"/>
        <rFont val="Arial"/>
        <family val="2"/>
      </rPr>
      <t>Comissão Nacional de Eleições, mapas oficiais com resultado das eleições (1976 - 2025, exceto 2007, 2015, 2019, 2023, 2024 e 2025); Secretaria-Geral do Ministério de Administração Interna (2007, 2015, 2019. 2023, 2024 e 2025)</t>
    </r>
  </si>
  <si>
    <r>
      <rPr>
        <b/>
        <sz val="8"/>
        <color theme="1"/>
        <rFont val="Arial"/>
        <family val="2"/>
      </rPr>
      <t>Nota:</t>
    </r>
    <r>
      <rPr>
        <b/>
        <vertAlign val="superscript"/>
        <sz val="8"/>
        <color theme="1"/>
        <rFont val="Arial"/>
        <family val="2"/>
      </rPr>
      <t xml:space="preserve"> </t>
    </r>
    <r>
      <rPr>
        <vertAlign val="superscript"/>
        <sz val="8"/>
        <color theme="1"/>
        <rFont val="Arial"/>
        <family val="2"/>
      </rPr>
      <t>(1)</t>
    </r>
    <r>
      <rPr>
        <sz val="8"/>
        <color theme="1"/>
        <rFont val="Arial"/>
        <family val="2"/>
      </rPr>
      <t xml:space="preserve"> A consagração legal de um único círculo eleitoral ocorreu em 2006, razão pela qual os mapas oficiais das eleições realizadas posteriormente a essa data não poderem apresentar os resultados ao nível do concelho.Os resultados desagregados ao concelho podem existir ao nível dos resultados provisórios (aqueles que são apurados no dia da eleição em cada mesa, antes de verificados e validados pelas Assembleias de Apuramento), podendo os mesmos ser obtidos junto da Secretaria-Geral do Ministério de Administração Interna.  Assim, para os anos de 2007,  2015, 2019, 2023, 2024 e 2025 foram considerados os resultados obtidos pelo Ministério da Administração Interna, uma vez que a CNE não possui resultados para a RAM relativos a estes anos. Por esta razão, poderão surgir discrepâncias entre o somatório das freguesias e o total do respetivo município, e entre o somatório dos municípios e o total regional.</t>
    </r>
  </si>
  <si>
    <t>PTP.MPT.RIR</t>
  </si>
  <si>
    <t>ND</t>
  </si>
  <si>
    <t xml:space="preserve">PPM </t>
  </si>
  <si>
    <r>
      <t xml:space="preserve">Nota: </t>
    </r>
    <r>
      <rPr>
        <sz val="8"/>
        <color theme="1"/>
        <rFont val="Arial"/>
        <family val="2"/>
      </rPr>
      <t>Para os anos de 2007, 2011, 2015, 2019, 2023, 2024 e 2025  foram considerados os resultados obtidos pelo Ministério da Administração Interna, uma vez que a CNE não possui resultados para a RAM relativos a estes anos. Para os restantes anos eleitorais não existem dados por freguesia. Por esta razão, poderão surgir discrepâncias entre o somatório das freguesias e o total do respetivo município, e entre o somatório dos municípios e o total regional.</t>
    </r>
  </si>
  <si>
    <r>
      <rPr>
        <b/>
        <sz val="8"/>
        <color theme="1"/>
        <rFont val="Arial"/>
        <family val="2"/>
      </rPr>
      <t>Nota:</t>
    </r>
    <r>
      <rPr>
        <sz val="8"/>
        <color theme="1"/>
        <rFont val="Arial"/>
        <family val="2"/>
      </rPr>
      <t xml:space="preserve"> Para os anos de 2007, 2011, 2015, 2019, 2023, 2024 e 2025 foram considerados os resultados obtidos pelo Ministério da Administração Interna, uma vez que a CNE não possui resultados para a RAM relativos a estes anos. Para os restantes anos eleitorais não existem dados por freguesia. Por esta razão, poderão surgir discrepâncias entre o somatório das freguesias e o total do respetivo município, e entre o somatório dos municípios e o total regional.</t>
    </r>
  </si>
  <si>
    <r>
      <t xml:space="preserve">Fonte: </t>
    </r>
    <r>
      <rPr>
        <sz val="8"/>
        <color theme="1"/>
        <rFont val="Arial"/>
        <family val="2"/>
      </rPr>
      <t>Ministério da Administração Interna (2007- 2025)</t>
    </r>
  </si>
  <si>
    <r>
      <t>Nota</t>
    </r>
    <r>
      <rPr>
        <sz val="8"/>
        <color theme="1"/>
        <rFont val="Arial"/>
        <family val="2"/>
      </rPr>
      <t>:</t>
    </r>
    <r>
      <rPr>
        <vertAlign val="superscript"/>
        <sz val="8"/>
        <color theme="1"/>
        <rFont val="Arial"/>
        <family val="2"/>
      </rPr>
      <t xml:space="preserve"> (1) </t>
    </r>
    <r>
      <rPr>
        <sz val="8"/>
        <color theme="1"/>
        <rFont val="Arial"/>
        <family val="2"/>
      </rPr>
      <t>A consagração legal de um único círculo eleitoral ocorreu em 2006, razão pela qual os mapas oficiais das eleições realizadas posteriormente a essa data não poderem apresentar os resultados ao nível do concelho.Os resultados desagregados ao concelho podem existir ao nível dos resultados provisórios (aqueles que são apurados no dia da eleição em cada mesa, antes de verificados e validados pelas Assembleias de Apuramento), podendo os mesmos ser obtidos junto da Secretaria-Geral do Ministério de Administração Interna.  Assim, para os anos de 2007,  2015, 2019, 2023, 2024 e 2025 foram considerados os resultados obtidos pelo Ministério da Administração Interna, uma vez que a CNE não possui resultados para a RAM relativos a estes anos. Por esta razão, poderão surgir discrepâncias entre o somatório das freguesias e o total do respetivo município, e entre o somatório dos municípios e o total regional.</t>
    </r>
  </si>
  <si>
    <r>
      <t xml:space="preserve">Fontes: </t>
    </r>
    <r>
      <rPr>
        <sz val="8"/>
        <color theme="1"/>
        <rFont val="Arial"/>
        <family val="2"/>
      </rPr>
      <t>Comissão Nacional de Eleições, mapas oficiais com resultado das eleições (1976 - 2024, exceto 2007, 2015, 2019, 2023 e 2024); Secretaria-Geral do Ministério de Administração Interna (2007, 2015, 2019, 2023, 2024 e 2025).</t>
    </r>
  </si>
  <si>
    <r>
      <t xml:space="preserve">Nota: </t>
    </r>
    <r>
      <rPr>
        <sz val="8"/>
        <color theme="1"/>
        <rFont val="Arial"/>
        <family val="2"/>
      </rPr>
      <t>Para os anos de 2007, 2011, 2015, 2019, 2023, 2024 e 2025 foram considerados os resultados obtidos pelo Ministério da Administração Interna, uma vez que a CNE não possui resultados para a RAM relativos a estes anos. Para os restantes anos eleitorais não existem dados por freguesia. Por esta razão, poderão surgir discrepâncias entre o somatório das freguesias e o total do respetivo município, e entre o somatório dos municípios e o total regional.</t>
    </r>
  </si>
  <si>
    <r>
      <rPr>
        <b/>
        <sz val="8"/>
        <color theme="1"/>
        <rFont val="Arial"/>
        <family val="2"/>
      </rPr>
      <t>Nota:</t>
    </r>
    <r>
      <rPr>
        <b/>
        <vertAlign val="superscript"/>
        <sz val="8"/>
        <color theme="1"/>
        <rFont val="Arial"/>
        <family val="2"/>
      </rPr>
      <t xml:space="preserve"> </t>
    </r>
    <r>
      <rPr>
        <vertAlign val="superscript"/>
        <sz val="8"/>
        <color theme="1"/>
        <rFont val="Arial"/>
        <family val="2"/>
      </rPr>
      <t>(1)</t>
    </r>
    <r>
      <rPr>
        <sz val="8"/>
        <color theme="1"/>
        <rFont val="Arial"/>
        <family val="2"/>
      </rPr>
      <t xml:space="preserve"> A consagração legal de um único círculo eleitoral ocorreu em 2006, razão pela qual os mapas oficiais das eleições realizadas posteriormente a essa data não poderem apresentar os resultados ao nível do concelho.Os resultados desagregados ao concelho podem existir ao nível dos resultados provisórios (aqueles que são apurados no dia da eleição em cada mesa, antes de verificados e validados pelas Assembleias de Apuramento), podendo os mesmos ser obtidos junto da Secretaria-Geral do Ministério de Administração Interna.  Assim, para os anos de 2007, 2015, 2019, 2023, 2024 e 2025 foram considerados os resultados obtidos pelo Ministério da Administração Interna, uma vez que a CNE não possui resultados para a RAM relativos a estes anos. Por esta razão, poderão surgir discrepâncias entre o somatório das freguesias e o total do respetivo município, e entre o somatório dos municípios e o total regional.</t>
    </r>
  </si>
  <si>
    <r>
      <t>Fonte:</t>
    </r>
    <r>
      <rPr>
        <sz val="8"/>
        <color theme="1"/>
        <rFont val="Arial"/>
        <family val="2"/>
      </rPr>
      <t xml:space="preserve"> Ministério da Administração Interna (2007- 2025)</t>
    </r>
  </si>
  <si>
    <t xml:space="preserve">PTP.MPT.RIR </t>
  </si>
  <si>
    <r>
      <rPr>
        <vertAlign val="superscript"/>
        <sz val="8"/>
        <color theme="1"/>
        <rFont val="Arial"/>
        <family val="2"/>
      </rPr>
      <t xml:space="preserve">                 (2)</t>
    </r>
    <r>
      <rPr>
        <sz val="8"/>
        <color theme="1"/>
        <rFont val="Arial"/>
        <family val="2"/>
      </rPr>
      <t xml:space="preserve"> A consagração legal de um único círculo eleitoral ocorreu em 2006, razão pela qual os mapas oficiais das eleições realizadas posteriormente a essa data não poderem apresentar os resultados ao nível do concelho.Os resultados desagregados ao concelho podem existir ao nível dos resultados provisórios (aqueles que são apurados no dia da eleição em cada mesa, antes de verificados e validados pelas Assembleias de Apuramento), podendo os mesmos ser obtidos junto da Secretaria-Geral do Ministério de Administração Interna.  Assim, para os anos de 2007,  2015, 2019, 2023, 2024 e 2025 foram considerados os resultados obtidos pelo Ministério da Administração Interna, uma vez que a CNE não possui resultados para a RAM relativos a estes anos. Por esta razão, poderão surgir discrepâncias entre o somatório das freguesias e o total do respetivo município, e entre o somatório dos municípios e o total regional.</t>
    </r>
  </si>
  <si>
    <t>PMM</t>
  </si>
  <si>
    <t xml:space="preserve">ND </t>
  </si>
  <si>
    <t>PTP.MPT-RIR</t>
  </si>
  <si>
    <r>
      <t xml:space="preserve">ND </t>
    </r>
    <r>
      <rPr>
        <sz val="11"/>
        <color theme="1"/>
        <rFont val="Arial"/>
        <family val="2"/>
      </rPr>
      <t>- Partido Nova Democracia</t>
    </r>
  </si>
  <si>
    <r>
      <t xml:space="preserve">PPM </t>
    </r>
    <r>
      <rPr>
        <sz val="11"/>
        <color theme="1"/>
        <rFont val="Arial"/>
        <family val="2"/>
      </rPr>
      <t>- Partido Popular Monárquico</t>
    </r>
  </si>
  <si>
    <r>
      <t>PTP.MPT.RIR -</t>
    </r>
    <r>
      <rPr>
        <sz val="11"/>
        <color theme="1"/>
        <rFont val="Arial"/>
        <family val="2"/>
      </rPr>
      <t xml:space="preserve"> Partido Trabalhista Português.Partido da Terra.Reagir Incluir Reciclar</t>
    </r>
  </si>
  <si>
    <r>
      <t>PPM-PDA</t>
    </r>
    <r>
      <rPr>
        <sz val="11"/>
        <color theme="1"/>
        <rFont val="Arial"/>
        <family val="2"/>
      </rPr>
      <t xml:space="preserve"> - Partido Popular Monárquico-Partido Democrático do Atlântico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</si>
</sst>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numFmt numFmtId="165" formatCode="###\ ##0"/>
  </numFmts>
  <fonts count="17" x14ac:knownFonts="1">
    <font>
      <sz val="11"/>
      <color theme="1"/>
      <name val="Calibri"/>
      <family val="2"/>
      <scheme val="minor"/>
    </font>
    <font>
      <sz val="11"/>
      <color theme="1"/>
      <name val="Arial"/>
      <family val="2"/>
    </font>
    <font>
      <sz val="8"/>
      <color theme="1"/>
      <name val="Arial"/>
      <family val="2"/>
    </font>
    <font>
      <b/>
      <sz val="8"/>
      <color theme="0"/>
      <name val="Arial"/>
      <family val="2"/>
    </font>
    <font>
      <b/>
      <sz val="11"/>
      <color theme="1"/>
      <name val="Arial"/>
      <family val="2"/>
    </font>
    <font>
      <b/>
      <sz val="8"/>
      <color theme="1"/>
      <name val="Arial"/>
      <family val="2"/>
    </font>
    <font>
      <b/>
      <sz val="12"/>
      <color theme="0"/>
      <name val="Arial"/>
      <family val="2"/>
    </font>
    <font>
      <sz val="8"/>
      <name val="Arial"/>
      <family val="2"/>
    </font>
    <font>
      <b/>
      <vertAlign val="superscript"/>
      <sz val="8"/>
      <color theme="0"/>
      <name val="Arial"/>
      <family val="2"/>
    </font>
    <font>
      <vertAlign val="superscript"/>
      <sz val="8"/>
      <color theme="1"/>
      <name val="Arial"/>
      <family val="2"/>
    </font>
    <font>
      <b/>
      <vertAlign val="superscript"/>
      <sz val="8"/>
      <color theme="1"/>
      <name val="Arial"/>
      <family val="2"/>
    </font>
    <font>
      <u/>
      <sz val="11"/>
      <color theme="10"/>
      <name val="Calibri"/>
      <family val="2"/>
      <scheme val="minor"/>
    </font>
    <font>
      <sz val="10"/>
      <color theme="1"/>
      <name val="Arial"/>
      <family val="2"/>
    </font>
    <font>
      <sz val="10"/>
      <color theme="10"/>
      <name val="Arial"/>
      <family val="2"/>
    </font>
    <font>
      <b/>
      <sz val="14"/>
      <color theme="1"/>
      <name val="Arial"/>
      <family val="2"/>
    </font>
    <font>
      <u/>
      <sz val="9"/>
      <color theme="10"/>
      <name val="Arial"/>
      <family val="2"/>
    </font>
    <font>
      <sz val="9"/>
      <color theme="1"/>
      <name val="Arial"/>
      <family val="2"/>
    </font>
  </fonts>
  <fills count="5">
    <fill>
      <patternFill patternType="none"/>
    </fill>
    <fill>
      <patternFill patternType="gray125"/>
    </fill>
    <fill>
      <patternFill patternType="solid">
        <fgColor theme="0"/>
        <bgColor indexed="64"/>
      </patternFill>
    </fill>
    <fill>
      <patternFill patternType="solid">
        <fgColor rgb="FF15406D"/>
        <bgColor indexed="64"/>
      </patternFill>
    </fill>
    <fill>
      <patternFill patternType="solid">
        <fgColor theme="0" tint="-4.9989318521683403E-2"/>
        <bgColor indexed="64"/>
      </patternFill>
    </fill>
  </fills>
  <borders count="19">
    <border>
      <left/>
      <right/>
      <top/>
      <bottom/>
      <diagonal/>
    </border>
    <border>
      <left/>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theme="0"/>
      </bottom>
      <diagonal/>
    </border>
    <border>
      <left/>
      <right style="thin">
        <color indexed="64"/>
      </right>
      <top style="thin">
        <color theme="0"/>
      </top>
      <bottom style="thin">
        <color theme="0"/>
      </bottom>
      <diagonal/>
    </border>
    <border>
      <left/>
      <right style="thin">
        <color theme="0"/>
      </right>
      <top/>
      <bottom/>
      <diagonal/>
    </border>
    <border>
      <left style="thin">
        <color theme="0"/>
      </left>
      <right/>
      <top style="thin">
        <color theme="0"/>
      </top>
      <bottom/>
      <diagonal/>
    </border>
    <border>
      <left/>
      <right style="thin">
        <color theme="0"/>
      </right>
      <top style="thin">
        <color theme="0"/>
      </top>
      <bottom/>
      <diagonal/>
    </border>
    <border>
      <left style="thin">
        <color theme="0"/>
      </left>
      <right/>
      <top style="thin">
        <color theme="0"/>
      </top>
      <bottom style="thin">
        <color theme="0"/>
      </bottom>
      <diagonal/>
    </border>
    <border>
      <left style="thin">
        <color indexed="64"/>
      </left>
      <right/>
      <top style="thin">
        <color theme="0"/>
      </top>
      <bottom style="thin">
        <color theme="0"/>
      </bottom>
      <diagonal/>
    </border>
    <border>
      <left style="thin">
        <color theme="0"/>
      </left>
      <right/>
      <top/>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theme="0" tint="-4.9989318521683403E-2"/>
      </bottom>
      <diagonal/>
    </border>
    <border>
      <left/>
      <right/>
      <top style="thin">
        <color theme="0" tint="-4.9989318521683403E-2"/>
      </top>
      <bottom style="thin">
        <color theme="0" tint="-4.9989318521683403E-2"/>
      </bottom>
      <diagonal/>
    </border>
    <border>
      <left/>
      <right/>
      <top style="thin">
        <color theme="0" tint="-4.9989318521683403E-2"/>
      </top>
      <bottom/>
      <diagonal/>
    </border>
    <border>
      <left/>
      <right/>
      <top/>
      <bottom style="thin">
        <color theme="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1" fillId="0" borderId="0" applyNumberFormat="0" applyFill="0" applyBorder="0" applyAlignment="0" applyProtection="0"/>
  </cellStyleXfs>
  <cellXfs count="81">
    <xf numFmtId="0" fontId="0" fillId="0" borderId="0" xfId="0"/>
    <xf numFmtId="0" fontId="1" fillId="0" borderId="0" xfId="0" applyFont="1"/>
    <xf numFmtId="0" fontId="1" fillId="0" borderId="0" xfId="0" applyFont="1" applyAlignment="1">
      <alignment vertical="center"/>
    </xf>
    <xf numFmtId="0" fontId="1" fillId="0" borderId="0" xfId="0" applyFont="1" applyAlignment="1">
      <alignment horizontal="left" vertical="center"/>
    </xf>
    <xf numFmtId="0" fontId="2" fillId="0" borderId="0" xfId="0" applyFont="1"/>
    <xf numFmtId="2" fontId="2" fillId="0" borderId="0" xfId="0" applyNumberFormat="1" applyFont="1"/>
    <xf numFmtId="0" fontId="4" fillId="0" borderId="0" xfId="0" applyFont="1" applyAlignment="1">
      <alignment horizontal="left" vertical="center"/>
    </xf>
    <xf numFmtId="0" fontId="5" fillId="0" borderId="0" xfId="0" applyFont="1" applyAlignment="1">
      <alignment horizontal="left" vertical="center"/>
    </xf>
    <xf numFmtId="0" fontId="2" fillId="0" borderId="6" xfId="0" applyFont="1" applyBorder="1"/>
    <xf numFmtId="164" fontId="2" fillId="4" borderId="2" xfId="0" applyNumberFormat="1" applyFont="1" applyFill="1" applyBorder="1" applyAlignment="1">
      <alignment horizontal="center" vertical="center"/>
    </xf>
    <xf numFmtId="2" fontId="2" fillId="4" borderId="2" xfId="0" applyNumberFormat="1" applyFont="1" applyFill="1" applyBorder="1" applyAlignment="1">
      <alignment horizontal="center" vertical="center"/>
    </xf>
    <xf numFmtId="0" fontId="2" fillId="4" borderId="2" xfId="0" applyFont="1" applyFill="1" applyBorder="1" applyAlignment="1">
      <alignment horizontal="center"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5" fillId="3" borderId="0" xfId="0" applyFont="1" applyFill="1" applyAlignment="1">
      <alignment horizontal="left" vertical="center"/>
    </xf>
    <xf numFmtId="0" fontId="2" fillId="3" borderId="0" xfId="0" applyFont="1" applyFill="1"/>
    <xf numFmtId="0" fontId="3" fillId="3" borderId="13" xfId="0" applyFont="1" applyFill="1" applyBorder="1" applyAlignment="1">
      <alignment horizontal="center" vertical="center"/>
    </xf>
    <xf numFmtId="164" fontId="2" fillId="0" borderId="2" xfId="0" applyNumberFormat="1" applyFont="1" applyBorder="1" applyAlignment="1">
      <alignment horizontal="center" vertical="center"/>
    </xf>
    <xf numFmtId="164" fontId="2" fillId="3" borderId="0" xfId="0" applyNumberFormat="1" applyFont="1" applyFill="1"/>
    <xf numFmtId="164" fontId="2" fillId="0" borderId="0" xfId="0" applyNumberFormat="1" applyFont="1"/>
    <xf numFmtId="164" fontId="1" fillId="0" borderId="0" xfId="0" applyNumberFormat="1" applyFont="1"/>
    <xf numFmtId="164" fontId="2" fillId="4" borderId="2" xfId="0" applyNumberFormat="1" applyFont="1" applyFill="1" applyBorder="1"/>
    <xf numFmtId="0" fontId="2" fillId="4" borderId="2" xfId="0" applyFont="1" applyFill="1" applyBorder="1"/>
    <xf numFmtId="0" fontId="2" fillId="0" borderId="2" xfId="0" applyFont="1" applyBorder="1" applyAlignment="1">
      <alignment horizontal="center" vertical="center"/>
    </xf>
    <xf numFmtId="2" fontId="2" fillId="0" borderId="2" xfId="0" applyNumberFormat="1" applyFont="1" applyBorder="1" applyAlignment="1">
      <alignment horizontal="center" vertical="center"/>
    </xf>
    <xf numFmtId="2" fontId="2" fillId="2" borderId="2" xfId="0" applyNumberFormat="1" applyFont="1" applyFill="1" applyBorder="1" applyAlignment="1">
      <alignment horizontal="center" vertical="center"/>
    </xf>
    <xf numFmtId="164" fontId="2" fillId="2" borderId="2" xfId="0" applyNumberFormat="1" applyFont="1" applyFill="1" applyBorder="1" applyAlignment="1">
      <alignment horizontal="center" vertical="center"/>
    </xf>
    <xf numFmtId="0" fontId="7" fillId="0" borderId="2" xfId="0" applyFont="1" applyBorder="1" applyAlignment="1">
      <alignment horizontal="center" vertical="center"/>
    </xf>
    <xf numFmtId="0" fontId="1" fillId="4" borderId="0" xfId="0" applyFont="1" applyFill="1"/>
    <xf numFmtId="2" fontId="1" fillId="0" borderId="0" xfId="0" applyNumberFormat="1" applyFont="1"/>
    <xf numFmtId="0" fontId="5" fillId="0" borderId="0" xfId="0" applyFont="1" applyAlignment="1">
      <alignment vertical="center" wrapText="1"/>
    </xf>
    <xf numFmtId="0" fontId="2" fillId="0" borderId="0" xfId="0" applyFont="1" applyAlignment="1">
      <alignment horizontal="left" vertical="center"/>
    </xf>
    <xf numFmtId="165" fontId="2" fillId="0" borderId="2" xfId="0" applyNumberFormat="1" applyFont="1" applyBorder="1" applyAlignment="1">
      <alignment horizontal="center" vertical="center"/>
    </xf>
    <xf numFmtId="0" fontId="1" fillId="0" borderId="0" xfId="0" applyFont="1" applyAlignment="1">
      <alignment horizontal="right" vertical="center"/>
    </xf>
    <xf numFmtId="0" fontId="3" fillId="3" borderId="1"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7" xfId="0" applyFont="1" applyFill="1" applyBorder="1" applyAlignment="1">
      <alignment horizontal="center" vertical="center"/>
    </xf>
    <xf numFmtId="0" fontId="6" fillId="3" borderId="0" xfId="0" applyFont="1" applyFill="1" applyAlignment="1">
      <alignment horizontal="center" vertical="center"/>
    </xf>
    <xf numFmtId="165" fontId="2" fillId="4" borderId="2" xfId="0" applyNumberFormat="1" applyFont="1" applyFill="1" applyBorder="1" applyAlignment="1">
      <alignment horizontal="center" vertical="center"/>
    </xf>
    <xf numFmtId="0" fontId="2" fillId="2" borderId="2" xfId="0" applyFont="1" applyFill="1" applyBorder="1" applyAlignment="1">
      <alignment horizontal="center" vertical="center"/>
    </xf>
    <xf numFmtId="165" fontId="2" fillId="2" borderId="2" xfId="0" applyNumberFormat="1" applyFont="1" applyFill="1" applyBorder="1" applyAlignment="1">
      <alignment horizontal="center" vertical="center"/>
    </xf>
    <xf numFmtId="0" fontId="4" fillId="0" borderId="18" xfId="0" applyFont="1" applyBorder="1" applyAlignment="1">
      <alignment horizontal="left" vertical="center" wrapText="1"/>
    </xf>
    <xf numFmtId="0" fontId="3" fillId="3" borderId="9" xfId="0" applyFont="1" applyFill="1" applyBorder="1" applyAlignment="1">
      <alignment horizontal="center" vertical="center"/>
    </xf>
    <xf numFmtId="0" fontId="12" fillId="0" borderId="0" xfId="0" applyFont="1"/>
    <xf numFmtId="0" fontId="13" fillId="0" borderId="0" xfId="1" applyFont="1"/>
    <xf numFmtId="0" fontId="14" fillId="0" borderId="0" xfId="0" applyFont="1" applyAlignment="1">
      <alignment vertical="center"/>
    </xf>
    <xf numFmtId="0" fontId="13" fillId="0" borderId="0" xfId="1" applyFont="1" applyAlignment="1">
      <alignment vertical="center"/>
    </xf>
    <xf numFmtId="0" fontId="6" fillId="0" borderId="0" xfId="0" applyFont="1" applyAlignment="1">
      <alignment horizontal="center" vertical="center"/>
    </xf>
    <xf numFmtId="0" fontId="3" fillId="0" borderId="0" xfId="0" applyFont="1" applyAlignment="1">
      <alignment horizontal="center" vertical="center"/>
    </xf>
    <xf numFmtId="2" fontId="2" fillId="0" borderId="0" xfId="0" applyNumberFormat="1" applyFont="1" applyAlignment="1">
      <alignment horizontal="center" vertical="center"/>
    </xf>
    <xf numFmtId="0" fontId="5" fillId="0" borderId="0" xfId="0" applyFont="1" applyAlignment="1">
      <alignment vertical="center"/>
    </xf>
    <xf numFmtId="0" fontId="15" fillId="0" borderId="0" xfId="1" applyFont="1"/>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16" fontId="3" fillId="3" borderId="11" xfId="0" applyNumberFormat="1" applyFont="1" applyFill="1" applyBorder="1" applyAlignment="1">
      <alignment horizontal="center" vertical="center"/>
    </xf>
    <xf numFmtId="0" fontId="3" fillId="3" borderId="6" xfId="0" applyFont="1" applyFill="1" applyBorder="1" applyAlignment="1">
      <alignment horizontal="center" vertical="center"/>
    </xf>
    <xf numFmtId="16" fontId="3" fillId="3" borderId="0" xfId="0" applyNumberFormat="1" applyFont="1" applyFill="1" applyAlignment="1">
      <alignment horizontal="center" vertical="center"/>
    </xf>
    <xf numFmtId="16" fontId="3" fillId="3" borderId="9" xfId="0" applyNumberFormat="1" applyFont="1" applyFill="1" applyBorder="1" applyAlignment="1">
      <alignment horizontal="center" vertical="center"/>
    </xf>
    <xf numFmtId="0" fontId="3" fillId="3" borderId="13" xfId="0" applyFont="1" applyFill="1" applyBorder="1" applyAlignment="1">
      <alignment horizontal="center" vertical="center"/>
    </xf>
    <xf numFmtId="0" fontId="3" fillId="3" borderId="10" xfId="0" applyFont="1" applyFill="1" applyBorder="1" applyAlignment="1">
      <alignment horizontal="center" vertical="center"/>
    </xf>
    <xf numFmtId="0" fontId="6" fillId="3" borderId="17"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0" xfId="0" applyFont="1" applyFill="1" applyAlignment="1">
      <alignment horizontal="center" vertical="center"/>
    </xf>
    <xf numFmtId="16" fontId="3" fillId="3" borderId="7" xfId="0" applyNumberFormat="1" applyFont="1" applyFill="1" applyBorder="1" applyAlignment="1">
      <alignment horizontal="center" vertical="center"/>
    </xf>
    <xf numFmtId="0" fontId="3" fillId="3" borderId="8" xfId="0" applyFont="1" applyFill="1" applyBorder="1" applyAlignment="1">
      <alignment horizontal="center" vertical="center"/>
    </xf>
    <xf numFmtId="16" fontId="3" fillId="3" borderId="13" xfId="0" applyNumberFormat="1" applyFont="1" applyFill="1" applyBorder="1" applyAlignment="1">
      <alignment horizontal="center" vertical="center"/>
    </xf>
    <xf numFmtId="16" fontId="3" fillId="0" borderId="0" xfId="0" applyNumberFormat="1" applyFont="1" applyAlignment="1">
      <alignment horizontal="center" vertical="center"/>
    </xf>
    <xf numFmtId="0" fontId="3" fillId="0" borderId="6" xfId="0" applyFont="1" applyBorder="1" applyAlignment="1">
      <alignment horizontal="center" vertical="center"/>
    </xf>
    <xf numFmtId="0" fontId="5" fillId="0" borderId="0" xfId="0" applyFont="1" applyAlignment="1">
      <alignment horizontal="left" vertical="center" wrapText="1"/>
    </xf>
    <xf numFmtId="0" fontId="6" fillId="3" borderId="0" xfId="0" applyFont="1" applyFill="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2" fillId="0" borderId="0" xfId="0" applyFont="1" applyAlignment="1">
      <alignment horizontal="left" vertical="center" wrapText="1"/>
    </xf>
    <xf numFmtId="0" fontId="3" fillId="3" borderId="9" xfId="0" applyFont="1" applyFill="1" applyBorder="1" applyAlignment="1">
      <alignment horizontal="center" vertical="center"/>
    </xf>
    <xf numFmtId="0" fontId="6" fillId="3" borderId="0" xfId="0" applyFont="1" applyFill="1" applyAlignment="1">
      <alignment horizontal="center" vertical="center" wrapText="1"/>
    </xf>
    <xf numFmtId="0" fontId="6" fillId="3" borderId="17" xfId="0" applyFont="1" applyFill="1" applyBorder="1" applyAlignment="1">
      <alignment horizontal="center" vertical="center" wrapText="1"/>
    </xf>
    <xf numFmtId="0" fontId="2" fillId="0" borderId="6" xfId="0" applyFont="1" applyBorder="1" applyAlignment="1">
      <alignment horizontal="left" vertical="center" wrapText="1"/>
    </xf>
    <xf numFmtId="0" fontId="16" fillId="0" borderId="0" xfId="0" applyFont="1"/>
  </cellXfs>
  <cellStyles count="2">
    <cellStyle name="Hiperligação" xfId="1" builtinId="8"/>
    <cellStyle name="Normal" xfId="0" builtinId="0"/>
  </cellStyles>
  <dxfs count="0"/>
  <tableStyles count="0" defaultTableStyle="TableStyleMedium2" defaultPivotStyle="PivotStyleLight16"/>
  <colors>
    <mruColors>
      <color rgb="FF1540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A53CB-369A-457D-8553-7AF14A57D39D}">
  <sheetPr codeName="Folha1"/>
  <dimension ref="B1:B31"/>
  <sheetViews>
    <sheetView showGridLines="0" tabSelected="1" workbookViewId="0">
      <selection activeCell="B1" sqref="B1"/>
    </sheetView>
  </sheetViews>
  <sheetFormatPr defaultRowHeight="14.5" x14ac:dyDescent="0.35"/>
  <cols>
    <col min="1" max="1" width="1.7265625" customWidth="1"/>
    <col min="2" max="2" width="97.54296875" customWidth="1"/>
  </cols>
  <sheetData>
    <row r="1" spans="2:2" ht="30" customHeight="1" x14ac:dyDescent="0.35">
      <c r="B1" s="47" t="s">
        <v>181</v>
      </c>
    </row>
    <row r="2" spans="2:2" x14ac:dyDescent="0.35">
      <c r="B2" s="45"/>
    </row>
    <row r="3" spans="2:2" x14ac:dyDescent="0.35">
      <c r="B3" s="46" t="s">
        <v>135</v>
      </c>
    </row>
    <row r="4" spans="2:2" x14ac:dyDescent="0.35">
      <c r="B4" s="46" t="s">
        <v>136</v>
      </c>
    </row>
    <row r="5" spans="2:2" x14ac:dyDescent="0.35">
      <c r="B5" s="46" t="s">
        <v>137</v>
      </c>
    </row>
    <row r="6" spans="2:2" x14ac:dyDescent="0.35">
      <c r="B6" s="46" t="s">
        <v>138</v>
      </c>
    </row>
    <row r="7" spans="2:2" x14ac:dyDescent="0.35">
      <c r="B7" s="46" t="s">
        <v>139</v>
      </c>
    </row>
    <row r="8" spans="2:2" x14ac:dyDescent="0.35">
      <c r="B8" s="46" t="s">
        <v>140</v>
      </c>
    </row>
    <row r="9" spans="2:2" x14ac:dyDescent="0.35">
      <c r="B9" s="46" t="s">
        <v>141</v>
      </c>
    </row>
    <row r="10" spans="2:2" x14ac:dyDescent="0.35">
      <c r="B10" s="46" t="s">
        <v>142</v>
      </c>
    </row>
    <row r="11" spans="2:2" x14ac:dyDescent="0.35">
      <c r="B11" s="46" t="s">
        <v>143</v>
      </c>
    </row>
    <row r="12" spans="2:2" x14ac:dyDescent="0.35">
      <c r="B12" s="46" t="s">
        <v>144</v>
      </c>
    </row>
    <row r="13" spans="2:2" x14ac:dyDescent="0.35">
      <c r="B13" s="46" t="s">
        <v>145</v>
      </c>
    </row>
    <row r="14" spans="2:2" x14ac:dyDescent="0.35">
      <c r="B14" s="48" t="s">
        <v>146</v>
      </c>
    </row>
    <row r="15" spans="2:2" x14ac:dyDescent="0.35">
      <c r="B15" s="46" t="s">
        <v>147</v>
      </c>
    </row>
    <row r="16" spans="2:2" x14ac:dyDescent="0.35">
      <c r="B16" s="46" t="s">
        <v>148</v>
      </c>
    </row>
    <row r="17" spans="2:2" x14ac:dyDescent="0.35">
      <c r="B17" s="46" t="s">
        <v>149</v>
      </c>
    </row>
    <row r="18" spans="2:2" x14ac:dyDescent="0.35">
      <c r="B18" s="46" t="s">
        <v>150</v>
      </c>
    </row>
    <row r="19" spans="2:2" x14ac:dyDescent="0.35">
      <c r="B19" s="46" t="s">
        <v>151</v>
      </c>
    </row>
    <row r="20" spans="2:2" x14ac:dyDescent="0.35">
      <c r="B20" s="46" t="s">
        <v>152</v>
      </c>
    </row>
    <row r="21" spans="2:2" x14ac:dyDescent="0.35">
      <c r="B21" s="46" t="s">
        <v>153</v>
      </c>
    </row>
    <row r="22" spans="2:2" x14ac:dyDescent="0.35">
      <c r="B22" s="46" t="s">
        <v>154</v>
      </c>
    </row>
    <row r="23" spans="2:2" x14ac:dyDescent="0.35">
      <c r="B23" s="46" t="s">
        <v>155</v>
      </c>
    </row>
    <row r="24" spans="2:2" x14ac:dyDescent="0.35">
      <c r="B24" s="46" t="s">
        <v>156</v>
      </c>
    </row>
    <row r="25" spans="2:2" x14ac:dyDescent="0.35">
      <c r="B25" s="46" t="s">
        <v>157</v>
      </c>
    </row>
    <row r="26" spans="2:2" x14ac:dyDescent="0.35">
      <c r="B26" s="46" t="s">
        <v>159</v>
      </c>
    </row>
    <row r="27" spans="2:2" x14ac:dyDescent="0.35">
      <c r="B27" s="45"/>
    </row>
    <row r="28" spans="2:2" x14ac:dyDescent="0.35">
      <c r="B28" s="45"/>
    </row>
    <row r="29" spans="2:2" x14ac:dyDescent="0.35">
      <c r="B29" s="45"/>
    </row>
    <row r="30" spans="2:2" x14ac:dyDescent="0.35">
      <c r="B30" s="45"/>
    </row>
    <row r="31" spans="2:2" x14ac:dyDescent="0.35">
      <c r="B31" s="45"/>
    </row>
  </sheetData>
  <hyperlinks>
    <hyperlink ref="B3" location="'REGIONAIS_RAM'!B1" display="1. Eleições Regionais para a Assembleia Legislativa da Região Autónoma da Madeira " xr:uid="{218A2CED-7392-481F-AF59-FCCA7B7EFAF3}"/>
    <hyperlink ref="B4" location="'CALHETA_MUN'!B1" display="2. Calheta - Município" xr:uid="{B1DC9CA9-1192-420B-9C83-A504B3122BC3}"/>
    <hyperlink ref="B5" location="'CALHETA_FREG'!B1" display="2.1 Calheta – Freguesias" xr:uid="{DCDB1B0F-0A6E-4B3C-9DDF-3C8646F60A7F}"/>
    <hyperlink ref="B6" location="'CÂMARA DE LOBOS_MUN'!B1" display="3. Câmara de Lobos – Município" xr:uid="{8F7A3B87-CC67-4270-9010-15915EADBBE1}"/>
    <hyperlink ref="B7" location="'CÂMARA DE LOBOS_FREG'!B1" display="3.1 Câmara de Lobos – Freguesias" xr:uid="{B51E0BC0-3846-4DE2-AAD4-5065DB29F46F}"/>
    <hyperlink ref="B8" location="'FUNCHAL_MUN'!B1" display="4. Funchal – Município" xr:uid="{77818B2F-8B89-497A-9574-D30736080715}"/>
    <hyperlink ref="B9" location="'FUNCHAL_FREG'!B1" display="4.1 Funchal – Freguesias " xr:uid="{B0600D5A-99F8-44F1-9335-6F2171A0B2E9}"/>
    <hyperlink ref="B10" location="'MACHICO_MUN'!B1" display="5. Machico – Município" xr:uid="{5089DA13-C66C-48AE-BC2F-11CC7FBC7C83}"/>
    <hyperlink ref="B11" location="'MACHICO_FREG'!B1" display="5.1 Machico – Freguesias " xr:uid="{2D812F02-B3CB-4C95-B213-40BF7DF80A18}"/>
    <hyperlink ref="B12" location="'PONTA DO SOL_MUN'!B1" display="6. Ponta do Sol – Município" xr:uid="{1FA428E5-1FBF-4780-9F1D-CBABA19286C3}"/>
    <hyperlink ref="B13" location="'PONTA DO SOL_FREG'!B1" display="6.1 Ponta do Sol – Freguesias " xr:uid="{5EC18685-902A-402A-AF63-5214E64407B1}"/>
    <hyperlink ref="B15" location="'PORTO MONIZ_FREG'!B1" display="7.1 Porto Moniz – Freguesias " xr:uid="{AA3CAB17-0F67-4982-BC07-15B06A36DCF1}"/>
    <hyperlink ref="B16" location="'RIBEIRA BRAVA_MUN'!B1" display="8. Ribeira Brava – Município" xr:uid="{ECFBBBFB-B12C-4B05-9C0B-3AAEECC5278E}"/>
    <hyperlink ref="B17" location="'RIBEIRA BRAVA_FREG'!B1" display="8.1 Ribeira Brava – Freguesias" xr:uid="{BA911611-1CDE-45FE-B833-E84DC8CA57EE}"/>
    <hyperlink ref="B18" location="'SANTA CRUZ_MUN'!B1" display="9. Santa Cruz – Município " xr:uid="{C19790AE-301F-4D2C-B2FA-3EDACF079AEF}"/>
    <hyperlink ref="B19" location="'SANTA CRUZ_FREG'!B1" display="9.1 Santa Cruz – Freguesias " xr:uid="{4D117AA5-BFC8-4E8A-AF1D-40226EDB5158}"/>
    <hyperlink ref="B20" location="'SANTANA_MUN'!B1" display="10. Santana – Município " xr:uid="{ABAE2557-E4C0-406B-8D0C-5FAAD62D68D4}"/>
    <hyperlink ref="B21" location="'SANTANA_FREG'!B1" display="10.1 Santana – Freguesias " xr:uid="{625F37D7-07A7-445F-A70B-CCB4122FB673}"/>
    <hyperlink ref="B22" location="'SÃO VICENTE_MUN'!B1" display="11. São Vicente – Município" xr:uid="{66784053-351E-4004-AE1B-7965E22146DE}"/>
    <hyperlink ref="B23" location="'SÃO VICENTE_FREG'!B1" display="11.1 São Vicente – Freguesias " xr:uid="{43B5DDDE-D02F-44F2-9AD9-61D99692C58B}"/>
    <hyperlink ref="B24" location="'PORTO SANTO_MUN'!B1" display="12. Porto Santo - Município" xr:uid="{933807B6-B787-447F-AA37-77A4886399AC}"/>
    <hyperlink ref="B25" location="'PORTO SANTO_FREG'!B1" display="12.1 Porto Santo – Freguesia" xr:uid="{75EC93BA-7847-4D3F-A105-A683BB5BC8B0}"/>
    <hyperlink ref="B26" location="'PARTIDOS'!B1" display="Designação dos partidos:" xr:uid="{89D9E407-22A3-4174-8369-1CB041C74534}"/>
    <hyperlink ref="B14" location="'PORTO MONIZ_MUN'!A1" display="7. Porto Moniz – Município" xr:uid="{AFE192D7-8216-4427-BBB8-8D44C37401AC}"/>
  </hyperlink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32A3C-79AD-4B43-8145-29418A4F935E}">
  <sheetPr codeName="Folha10"/>
  <dimension ref="B1:S195"/>
  <sheetViews>
    <sheetView showGridLines="0" zoomScaleNormal="100" workbookViewId="0">
      <selection activeCell="B1" sqref="B1:P1"/>
    </sheetView>
  </sheetViews>
  <sheetFormatPr defaultColWidth="9.1796875" defaultRowHeight="29.25" customHeight="1" x14ac:dyDescent="0.3"/>
  <cols>
    <col min="1" max="1" width="6.7265625" style="1" customWidth="1"/>
    <col min="2" max="2" width="16.453125" style="3" bestFit="1" customWidth="1"/>
    <col min="3" max="16" width="9.1796875" style="1"/>
    <col min="17" max="17" width="6.7265625" style="1" customWidth="1"/>
    <col min="18" max="18" width="13.26953125" style="1" bestFit="1" customWidth="1"/>
    <col min="19" max="16384" width="9.1796875" style="1"/>
  </cols>
  <sheetData>
    <row r="1" spans="2:19" ht="30" customHeight="1" x14ac:dyDescent="0.3">
      <c r="B1" s="77" t="s">
        <v>143</v>
      </c>
      <c r="C1" s="77"/>
      <c r="D1" s="77"/>
      <c r="E1" s="77"/>
      <c r="F1" s="77"/>
      <c r="G1" s="77"/>
      <c r="H1" s="77"/>
      <c r="I1" s="77"/>
      <c r="J1" s="77"/>
      <c r="K1" s="77"/>
      <c r="L1" s="77"/>
      <c r="M1" s="77"/>
      <c r="N1" s="77"/>
      <c r="O1" s="77"/>
      <c r="P1" s="77"/>
    </row>
    <row r="2" spans="2:19" ht="30" customHeight="1" x14ac:dyDescent="0.3">
      <c r="B2" s="78" t="s">
        <v>83</v>
      </c>
      <c r="C2" s="78"/>
      <c r="D2" s="78"/>
      <c r="E2" s="78"/>
      <c r="F2" s="78"/>
      <c r="G2" s="78"/>
      <c r="H2" s="78"/>
      <c r="I2" s="78"/>
      <c r="J2" s="78"/>
      <c r="K2" s="78"/>
      <c r="L2" s="78"/>
      <c r="M2" s="78"/>
      <c r="N2" s="78"/>
      <c r="O2" s="78"/>
      <c r="P2" s="78"/>
    </row>
    <row r="3" spans="2:19" ht="14.25" customHeight="1" x14ac:dyDescent="0.3">
      <c r="B3" s="17" t="s">
        <v>0</v>
      </c>
      <c r="C3" s="56">
        <v>2007</v>
      </c>
      <c r="D3" s="62"/>
      <c r="E3" s="54">
        <v>2011</v>
      </c>
      <c r="F3" s="55"/>
      <c r="G3" s="56">
        <v>2015</v>
      </c>
      <c r="H3" s="55"/>
      <c r="I3" s="56">
        <v>2019</v>
      </c>
      <c r="J3" s="55"/>
      <c r="K3" s="56">
        <v>2023</v>
      </c>
      <c r="L3" s="55"/>
      <c r="M3" s="56">
        <v>2024</v>
      </c>
      <c r="N3" s="55"/>
      <c r="O3" s="56">
        <v>2025</v>
      </c>
      <c r="P3" s="55"/>
      <c r="R3" s="53" t="s">
        <v>158</v>
      </c>
    </row>
    <row r="4" spans="2:19" ht="15" customHeight="1" x14ac:dyDescent="0.3">
      <c r="B4" s="64" t="s">
        <v>2</v>
      </c>
      <c r="C4" s="60">
        <v>44687</v>
      </c>
      <c r="D4" s="61"/>
      <c r="E4" s="66">
        <v>44843</v>
      </c>
      <c r="F4" s="67"/>
      <c r="G4" s="59">
        <v>44649</v>
      </c>
      <c r="H4" s="58"/>
      <c r="I4" s="59">
        <v>44826</v>
      </c>
      <c r="J4" s="58"/>
      <c r="K4" s="59">
        <v>45193</v>
      </c>
      <c r="L4" s="58"/>
      <c r="M4" s="59">
        <v>45438</v>
      </c>
      <c r="N4" s="58"/>
      <c r="O4" s="59">
        <v>45739</v>
      </c>
      <c r="P4" s="58"/>
    </row>
    <row r="5" spans="2:19" ht="14.25" customHeight="1" x14ac:dyDescent="0.3">
      <c r="B5" s="65"/>
      <c r="C5" s="38" t="s">
        <v>3</v>
      </c>
      <c r="D5" s="38" t="s">
        <v>4</v>
      </c>
      <c r="E5" s="35" t="s">
        <v>3</v>
      </c>
      <c r="F5" s="37" t="s">
        <v>4</v>
      </c>
      <c r="G5" s="35" t="s">
        <v>3</v>
      </c>
      <c r="H5" s="37" t="s">
        <v>4</v>
      </c>
      <c r="I5" s="35" t="s">
        <v>3</v>
      </c>
      <c r="J5" s="37" t="s">
        <v>4</v>
      </c>
      <c r="K5" s="35" t="s">
        <v>3</v>
      </c>
      <c r="L5" s="37" t="s">
        <v>4</v>
      </c>
      <c r="M5" s="44" t="s">
        <v>3</v>
      </c>
      <c r="N5" s="44" t="s">
        <v>4</v>
      </c>
      <c r="O5" s="44" t="s">
        <v>3</v>
      </c>
      <c r="P5" s="44" t="s">
        <v>4</v>
      </c>
    </row>
    <row r="6" spans="2:19" ht="24.75" customHeight="1" x14ac:dyDescent="0.3">
      <c r="B6" s="12" t="s">
        <v>5</v>
      </c>
      <c r="C6" s="18">
        <v>1767</v>
      </c>
      <c r="D6" s="25">
        <v>100</v>
      </c>
      <c r="E6" s="18">
        <v>2155</v>
      </c>
      <c r="F6" s="25">
        <v>100</v>
      </c>
      <c r="G6" s="18">
        <v>2273</v>
      </c>
      <c r="H6" s="25">
        <v>100</v>
      </c>
      <c r="I6" s="18">
        <v>2510</v>
      </c>
      <c r="J6" s="25">
        <v>100</v>
      </c>
      <c r="K6" s="18">
        <v>2537</v>
      </c>
      <c r="L6" s="25">
        <v>100</v>
      </c>
      <c r="M6" s="18">
        <v>2595</v>
      </c>
      <c r="N6" s="25">
        <v>100</v>
      </c>
      <c r="O6" s="18">
        <v>2625</v>
      </c>
      <c r="P6" s="25">
        <v>100</v>
      </c>
    </row>
    <row r="7" spans="2:19" ht="24.75" customHeight="1" x14ac:dyDescent="0.3">
      <c r="B7" s="13" t="s">
        <v>6</v>
      </c>
      <c r="C7" s="18">
        <v>1071</v>
      </c>
      <c r="D7" s="25">
        <f>C7*100/C6</f>
        <v>60.611205432937183</v>
      </c>
      <c r="E7" s="18">
        <v>1249</v>
      </c>
      <c r="F7" s="25">
        <f>E7*100/E6</f>
        <v>57.958236658932712</v>
      </c>
      <c r="G7" s="18">
        <v>1156</v>
      </c>
      <c r="H7" s="25">
        <f>G7*100/G6</f>
        <v>50.857897052353721</v>
      </c>
      <c r="I7" s="18">
        <v>1400</v>
      </c>
      <c r="J7" s="25">
        <f>I7*100/I6</f>
        <v>55.776892430278885</v>
      </c>
      <c r="K7" s="18">
        <v>1439</v>
      </c>
      <c r="L7" s="25">
        <f>K7*100/K6</f>
        <v>56.720536066219942</v>
      </c>
      <c r="M7" s="18">
        <v>1459</v>
      </c>
      <c r="N7" s="25">
        <f>M7*100/M6</f>
        <v>56.223506743737957</v>
      </c>
      <c r="O7" s="18">
        <v>1526</v>
      </c>
      <c r="P7" s="25">
        <f>O7*100/O6</f>
        <v>58.133333333333333</v>
      </c>
    </row>
    <row r="8" spans="2:19" ht="24.75" customHeight="1" x14ac:dyDescent="0.3">
      <c r="B8" s="13" t="s">
        <v>7</v>
      </c>
      <c r="C8" s="18">
        <v>7</v>
      </c>
      <c r="D8" s="25">
        <f>C8*100/C7</f>
        <v>0.65359477124183007</v>
      </c>
      <c r="E8" s="18">
        <v>7</v>
      </c>
      <c r="F8" s="25">
        <f>E8*100/E7</f>
        <v>0.56044835868694953</v>
      </c>
      <c r="G8" s="18">
        <v>11</v>
      </c>
      <c r="H8" s="25">
        <f>G8*100/G7</f>
        <v>0.95155709342560557</v>
      </c>
      <c r="I8" s="18">
        <v>7</v>
      </c>
      <c r="J8" s="25">
        <f>I8*100/I7</f>
        <v>0.5</v>
      </c>
      <c r="K8" s="18">
        <v>4</v>
      </c>
      <c r="L8" s="25">
        <f>K8*100/K7</f>
        <v>0.27797081306462823</v>
      </c>
      <c r="M8" s="18">
        <v>10</v>
      </c>
      <c r="N8" s="25">
        <f>M8*100/M7</f>
        <v>0.68540095956134339</v>
      </c>
      <c r="O8" s="18">
        <v>12</v>
      </c>
      <c r="P8" s="25">
        <f>O8*100/O7</f>
        <v>0.78636959370904325</v>
      </c>
      <c r="S8" s="1" t="s">
        <v>42</v>
      </c>
    </row>
    <row r="9" spans="2:19" ht="24.75" customHeight="1" x14ac:dyDescent="0.3">
      <c r="B9" s="13" t="s">
        <v>8</v>
      </c>
      <c r="C9" s="18">
        <v>8</v>
      </c>
      <c r="D9" s="25">
        <f>C9*100/C7</f>
        <v>0.7469654528478058</v>
      </c>
      <c r="E9" s="18">
        <v>24</v>
      </c>
      <c r="F9" s="25">
        <f>E9*100/E7</f>
        <v>1.9215372297838271</v>
      </c>
      <c r="G9" s="18">
        <v>41</v>
      </c>
      <c r="H9" s="25">
        <f>G9*100/G7</f>
        <v>3.546712802768166</v>
      </c>
      <c r="I9" s="18">
        <v>27</v>
      </c>
      <c r="J9" s="25">
        <f>I9*100/I7</f>
        <v>1.9285714285714286</v>
      </c>
      <c r="K9" s="18">
        <v>51</v>
      </c>
      <c r="L9" s="25">
        <f>K9*100/K7</f>
        <v>3.5441278665740099</v>
      </c>
      <c r="M9" s="18">
        <v>43</v>
      </c>
      <c r="N9" s="25">
        <f>M9*100/M7</f>
        <v>2.9472241261137766</v>
      </c>
      <c r="O9" s="18">
        <v>33</v>
      </c>
      <c r="P9" s="25">
        <f>O9*100/O7</f>
        <v>2.1625163826998688</v>
      </c>
    </row>
    <row r="10" spans="2:19" ht="24.75" customHeight="1" x14ac:dyDescent="0.3">
      <c r="B10" s="13" t="s">
        <v>10</v>
      </c>
      <c r="C10" s="10"/>
      <c r="D10" s="10"/>
      <c r="E10" s="10"/>
      <c r="F10" s="10"/>
      <c r="G10" s="10"/>
      <c r="H10" s="10"/>
      <c r="I10" s="18">
        <v>6</v>
      </c>
      <c r="J10" s="25">
        <f>I10*100/I7</f>
        <v>0.42857142857142855</v>
      </c>
      <c r="K10" s="9"/>
      <c r="L10" s="10"/>
      <c r="M10" s="9"/>
      <c r="N10" s="10"/>
      <c r="O10" s="9"/>
      <c r="P10" s="10"/>
    </row>
    <row r="11" spans="2:19" ht="24.75" customHeight="1" x14ac:dyDescent="0.3">
      <c r="B11" s="13" t="s">
        <v>11</v>
      </c>
      <c r="C11" s="10"/>
      <c r="D11" s="10"/>
      <c r="E11" s="10"/>
      <c r="F11" s="10"/>
      <c r="G11" s="10"/>
      <c r="H11" s="10"/>
      <c r="I11" s="10"/>
      <c r="J11" s="10"/>
      <c r="K11" s="18">
        <v>5</v>
      </c>
      <c r="L11" s="25">
        <f>K11*100/K7</f>
        <v>0.34746351633078526</v>
      </c>
      <c r="M11" s="18">
        <v>4</v>
      </c>
      <c r="N11" s="25">
        <f>M11*100/M7</f>
        <v>0.27416038382453733</v>
      </c>
      <c r="O11" s="18">
        <v>6</v>
      </c>
      <c r="P11" s="25">
        <f>O11*100/O7</f>
        <v>0.39318479685452162</v>
      </c>
    </row>
    <row r="12" spans="2:19" ht="24.75" customHeight="1" x14ac:dyDescent="0.3">
      <c r="B12" s="13" t="s">
        <v>13</v>
      </c>
      <c r="C12" s="18">
        <v>12</v>
      </c>
      <c r="D12" s="25">
        <f>C12*100/C7</f>
        <v>1.1204481792717087</v>
      </c>
      <c r="E12" s="18">
        <v>17</v>
      </c>
      <c r="F12" s="25">
        <f>E12*100/E7</f>
        <v>1.3610888710968776</v>
      </c>
      <c r="G12" s="18">
        <v>34</v>
      </c>
      <c r="H12" s="25">
        <f>G12*100/G7</f>
        <v>2.9411764705882355</v>
      </c>
      <c r="I12" s="18">
        <v>21</v>
      </c>
      <c r="J12" s="25">
        <f>I12*100/I7</f>
        <v>1.5</v>
      </c>
      <c r="K12" s="18">
        <v>25</v>
      </c>
      <c r="L12" s="25">
        <f>K12*100/K7</f>
        <v>1.7373175816539264</v>
      </c>
      <c r="M12" s="18">
        <v>15</v>
      </c>
      <c r="N12" s="25">
        <f>M12*100/M7</f>
        <v>1.0281014393420151</v>
      </c>
      <c r="O12" s="18">
        <v>8</v>
      </c>
      <c r="P12" s="25">
        <f>O12*100/O7</f>
        <v>0.52424639580602883</v>
      </c>
    </row>
    <row r="13" spans="2:19" ht="24.75" customHeight="1" x14ac:dyDescent="0.3">
      <c r="B13" s="14" t="s">
        <v>14</v>
      </c>
      <c r="C13" s="18">
        <v>42</v>
      </c>
      <c r="D13" s="25">
        <f>C13*100/C7</f>
        <v>3.9215686274509802</v>
      </c>
      <c r="E13" s="18">
        <v>121</v>
      </c>
      <c r="F13" s="25">
        <f>E13*100/E7</f>
        <v>9.6877502001601279</v>
      </c>
      <c r="G13" s="18">
        <v>88</v>
      </c>
      <c r="H13" s="25">
        <f>G13*100/G7</f>
        <v>7.6124567474048446</v>
      </c>
      <c r="I13" s="18">
        <v>53</v>
      </c>
      <c r="J13" s="25">
        <f>I13*100/I7</f>
        <v>3.7857142857142856</v>
      </c>
      <c r="K13" s="9"/>
      <c r="L13" s="10"/>
      <c r="M13" s="18">
        <v>26</v>
      </c>
      <c r="N13" s="25">
        <f>M13*100/M7</f>
        <v>1.7820424948594928</v>
      </c>
      <c r="O13" s="18">
        <v>21</v>
      </c>
      <c r="P13" s="25">
        <f>O13*100/O7</f>
        <v>1.3761467889908257</v>
      </c>
    </row>
    <row r="14" spans="2:19" ht="24.75" customHeight="1" x14ac:dyDescent="0.3">
      <c r="B14" s="13" t="s">
        <v>16</v>
      </c>
      <c r="C14" s="10"/>
      <c r="D14" s="10"/>
      <c r="E14" s="9"/>
      <c r="F14" s="10"/>
      <c r="G14" s="9"/>
      <c r="H14" s="10"/>
      <c r="I14" s="18">
        <v>8</v>
      </c>
      <c r="J14" s="25">
        <f>I14*100/I7</f>
        <v>0.5714285714285714</v>
      </c>
      <c r="K14" s="18">
        <v>102</v>
      </c>
      <c r="L14" s="25">
        <f>K14*100/K7</f>
        <v>7.0882557331480198</v>
      </c>
      <c r="M14" s="18">
        <v>102</v>
      </c>
      <c r="N14" s="25">
        <f>M14*100/M7</f>
        <v>6.9910897875257021</v>
      </c>
      <c r="O14" s="18">
        <v>67</v>
      </c>
      <c r="P14" s="25">
        <f>O14*100/O7</f>
        <v>4.3905635648754915</v>
      </c>
    </row>
    <row r="15" spans="2:19" ht="24.75" customHeight="1" x14ac:dyDescent="0.3">
      <c r="B15" s="13" t="s">
        <v>17</v>
      </c>
      <c r="C15" s="10"/>
      <c r="D15" s="10"/>
      <c r="E15" s="9"/>
      <c r="F15" s="10"/>
      <c r="G15" s="9"/>
      <c r="H15" s="10"/>
      <c r="I15" s="18">
        <v>6</v>
      </c>
      <c r="J15" s="25">
        <f>I15*100/I7</f>
        <v>0.42857142857142855</v>
      </c>
      <c r="K15" s="18">
        <v>24</v>
      </c>
      <c r="L15" s="25">
        <f>K15*100/K7</f>
        <v>1.6678248783877694</v>
      </c>
      <c r="M15" s="18">
        <v>22</v>
      </c>
      <c r="N15" s="25">
        <f>M15*100/M7</f>
        <v>1.5078821110349554</v>
      </c>
      <c r="O15" s="18">
        <v>31</v>
      </c>
      <c r="P15" s="25">
        <f>O15*100/O7</f>
        <v>2.0314547837483619</v>
      </c>
    </row>
    <row r="16" spans="2:19" ht="24.75" customHeight="1" x14ac:dyDescent="0.3">
      <c r="B16" s="13" t="s">
        <v>18</v>
      </c>
      <c r="C16" s="10"/>
      <c r="D16" s="10"/>
      <c r="E16" s="9"/>
      <c r="F16" s="10"/>
      <c r="G16" s="18">
        <v>132</v>
      </c>
      <c r="H16" s="25">
        <f>G16*100/G7</f>
        <v>11.418685121107266</v>
      </c>
      <c r="I16" s="18">
        <v>68</v>
      </c>
      <c r="J16" s="25">
        <f>I16*100/I7</f>
        <v>4.8571428571428568</v>
      </c>
      <c r="K16" s="18">
        <v>135</v>
      </c>
      <c r="L16" s="25">
        <f>K16*100/K7</f>
        <v>9.3815149409312024</v>
      </c>
      <c r="M16" s="18">
        <v>213</v>
      </c>
      <c r="N16" s="25">
        <f>M16*100/M7</f>
        <v>14.599040438656614</v>
      </c>
      <c r="O16" s="18">
        <v>287</v>
      </c>
      <c r="P16" s="25">
        <f>O16*100/O7</f>
        <v>18.807339449541285</v>
      </c>
    </row>
    <row r="17" spans="2:16" ht="24.75" customHeight="1" x14ac:dyDescent="0.3">
      <c r="B17" s="14" t="s">
        <v>19</v>
      </c>
      <c r="C17" s="10"/>
      <c r="D17" s="10"/>
      <c r="E17" s="9"/>
      <c r="F17" s="10"/>
      <c r="G17" s="10"/>
      <c r="H17" s="10"/>
      <c r="I17" s="10"/>
      <c r="J17" s="10"/>
      <c r="K17" s="18">
        <v>7</v>
      </c>
      <c r="L17" s="25">
        <f>K17*100/K7</f>
        <v>0.48644892286309938</v>
      </c>
      <c r="M17" s="18">
        <v>4</v>
      </c>
      <c r="N17" s="25">
        <f>M17*100/M7</f>
        <v>0.27416038382453733</v>
      </c>
      <c r="O17" s="18">
        <v>8</v>
      </c>
      <c r="P17" s="25">
        <f>O17*100/O7</f>
        <v>0.52424639580602883</v>
      </c>
    </row>
    <row r="18" spans="2:16" ht="24.75" customHeight="1" x14ac:dyDescent="0.3">
      <c r="B18" s="14" t="s">
        <v>20</v>
      </c>
      <c r="C18" s="10"/>
      <c r="D18" s="10"/>
      <c r="E18" s="9"/>
      <c r="F18" s="10"/>
      <c r="G18" s="18">
        <v>23</v>
      </c>
      <c r="H18" s="25">
        <f>G18*100/G7</f>
        <v>1.9896193771626298</v>
      </c>
      <c r="I18" s="10"/>
      <c r="J18" s="9"/>
      <c r="K18" s="10"/>
      <c r="L18" s="9"/>
      <c r="M18" s="10"/>
      <c r="N18" s="9"/>
      <c r="O18" s="10"/>
      <c r="P18" s="9"/>
    </row>
    <row r="19" spans="2:16" ht="24.75" customHeight="1" x14ac:dyDescent="0.3">
      <c r="B19" s="13" t="s">
        <v>21</v>
      </c>
      <c r="C19" s="18">
        <v>13</v>
      </c>
      <c r="D19" s="25">
        <f>C19*100/C7</f>
        <v>1.2138188608776843</v>
      </c>
      <c r="E19" s="18">
        <v>4</v>
      </c>
      <c r="F19" s="25">
        <f>E19*100/E7</f>
        <v>0.32025620496397117</v>
      </c>
      <c r="G19" s="10"/>
      <c r="H19" s="10"/>
      <c r="I19" s="18">
        <v>5</v>
      </c>
      <c r="J19" s="25">
        <f>I19*100/I7</f>
        <v>0.35714285714285715</v>
      </c>
      <c r="K19" s="18">
        <v>5</v>
      </c>
      <c r="L19" s="25">
        <f>K19*100/K7</f>
        <v>0.34746351633078526</v>
      </c>
      <c r="M19" s="18">
        <v>5</v>
      </c>
      <c r="N19" s="25">
        <f>M19*100/M7</f>
        <v>0.3427004797806717</v>
      </c>
      <c r="O19" s="10"/>
      <c r="P19" s="9"/>
    </row>
    <row r="20" spans="2:16" ht="24.75" customHeight="1" x14ac:dyDescent="0.3">
      <c r="B20" s="14" t="s">
        <v>189</v>
      </c>
      <c r="C20" s="9"/>
      <c r="D20" s="10"/>
      <c r="E20" s="9"/>
      <c r="F20" s="10"/>
      <c r="G20" s="10"/>
      <c r="H20" s="10"/>
      <c r="I20" s="9"/>
      <c r="J20" s="10"/>
      <c r="K20" s="9"/>
      <c r="L20" s="10"/>
      <c r="M20" s="9"/>
      <c r="N20" s="10"/>
      <c r="O20" s="24">
        <v>0</v>
      </c>
      <c r="P20" s="25">
        <f>O20*100/O7</f>
        <v>0</v>
      </c>
    </row>
    <row r="21" spans="2:16" ht="24.75" customHeight="1" x14ac:dyDescent="0.3">
      <c r="B21" s="14" t="s">
        <v>23</v>
      </c>
      <c r="C21" s="10"/>
      <c r="D21" s="10"/>
      <c r="E21" s="18">
        <v>23</v>
      </c>
      <c r="F21" s="25">
        <f>E21*100/E7</f>
        <v>1.8414731785428342</v>
      </c>
      <c r="G21" s="9"/>
      <c r="H21" s="10"/>
      <c r="I21" s="18">
        <v>13</v>
      </c>
      <c r="J21" s="25">
        <f>I21*100/I7</f>
        <v>0.9285714285714286</v>
      </c>
      <c r="K21" s="18">
        <v>19</v>
      </c>
      <c r="L21" s="25">
        <f>K21*100/K7</f>
        <v>1.3203613620569841</v>
      </c>
      <c r="M21" s="18">
        <v>18</v>
      </c>
      <c r="N21" s="25">
        <f>M21*100/M7</f>
        <v>1.2337217272104182</v>
      </c>
      <c r="O21" s="18">
        <v>16</v>
      </c>
      <c r="P21" s="25">
        <f>O21*100/O7</f>
        <v>1.0484927916120577</v>
      </c>
    </row>
    <row r="22" spans="2:16" ht="24.75" customHeight="1" x14ac:dyDescent="0.3">
      <c r="B22" s="14" t="s">
        <v>25</v>
      </c>
      <c r="C22" s="18">
        <v>35</v>
      </c>
      <c r="D22" s="25">
        <f>C22*100/C7</f>
        <v>3.2679738562091503</v>
      </c>
      <c r="E22" s="18">
        <v>21</v>
      </c>
      <c r="F22" s="25">
        <f>E22*100/E7</f>
        <v>1.6813450760608486</v>
      </c>
      <c r="G22" s="18">
        <v>46</v>
      </c>
      <c r="H22" s="25">
        <f>G22*100/G7</f>
        <v>3.9792387543252596</v>
      </c>
      <c r="I22" s="18">
        <v>10</v>
      </c>
      <c r="J22" s="25">
        <f>I22*100/I7</f>
        <v>0.7142857142857143</v>
      </c>
      <c r="K22" s="18">
        <v>25</v>
      </c>
      <c r="L22" s="25">
        <f>K22*100/K7</f>
        <v>1.7373175816539264</v>
      </c>
      <c r="M22" s="18">
        <v>11</v>
      </c>
      <c r="N22" s="25">
        <f>M22*100/M7</f>
        <v>0.7539410555174777</v>
      </c>
      <c r="O22" s="18">
        <v>20</v>
      </c>
      <c r="P22" s="25">
        <f>O22*100/O7</f>
        <v>1.3106159895150722</v>
      </c>
    </row>
    <row r="23" spans="2:16" ht="24.75" customHeight="1" x14ac:dyDescent="0.3">
      <c r="B23" s="13" t="s">
        <v>26</v>
      </c>
      <c r="C23" s="10"/>
      <c r="D23" s="10"/>
      <c r="E23" s="9"/>
      <c r="F23" s="10"/>
      <c r="G23" s="18">
        <v>15</v>
      </c>
      <c r="H23" s="25">
        <f>G23*100/G7</f>
        <v>1.2975778546712802</v>
      </c>
      <c r="I23" s="18">
        <v>6</v>
      </c>
      <c r="J23" s="25">
        <f>I23*100/I7</f>
        <v>0.42857142857142855</v>
      </c>
      <c r="K23" s="9"/>
      <c r="L23" s="10"/>
      <c r="M23" s="9"/>
      <c r="N23" s="10"/>
      <c r="O23" s="9"/>
      <c r="P23" s="10"/>
    </row>
    <row r="24" spans="2:16" ht="24.75" customHeight="1" x14ac:dyDescent="0.3">
      <c r="B24" s="14" t="s">
        <v>28</v>
      </c>
      <c r="C24" s="10"/>
      <c r="D24" s="10"/>
      <c r="E24" s="9"/>
      <c r="F24" s="10"/>
      <c r="G24" s="9"/>
      <c r="H24" s="10"/>
      <c r="I24" s="18">
        <v>2</v>
      </c>
      <c r="J24" s="25">
        <f>I24*100/I7</f>
        <v>0.14285714285714285</v>
      </c>
      <c r="K24" s="9"/>
      <c r="L24" s="10"/>
      <c r="M24" s="9"/>
      <c r="N24" s="10"/>
      <c r="O24" s="9"/>
      <c r="P24" s="10"/>
    </row>
    <row r="25" spans="2:16" ht="24.75" customHeight="1" x14ac:dyDescent="0.3">
      <c r="B25" s="14" t="s">
        <v>29</v>
      </c>
      <c r="C25" s="18">
        <v>10</v>
      </c>
      <c r="D25" s="25">
        <f>C25*100/C7</f>
        <v>0.93370681605975725</v>
      </c>
      <c r="E25" s="18">
        <v>35</v>
      </c>
      <c r="F25" s="25">
        <f>E25*100/E7</f>
        <v>2.8022417934347477</v>
      </c>
      <c r="G25" s="18">
        <v>17</v>
      </c>
      <c r="H25" s="25">
        <f>G25*100/G7</f>
        <v>1.4705882352941178</v>
      </c>
      <c r="I25" s="9"/>
      <c r="J25" s="10"/>
      <c r="K25" s="9"/>
      <c r="L25" s="10"/>
      <c r="M25" s="9"/>
      <c r="N25" s="10"/>
      <c r="O25" s="9"/>
      <c r="P25" s="10"/>
    </row>
    <row r="26" spans="2:16" ht="24.75" customHeight="1" x14ac:dyDescent="0.3">
      <c r="B26" s="14" t="s">
        <v>30</v>
      </c>
      <c r="C26" s="10"/>
      <c r="D26" s="10"/>
      <c r="E26" s="9"/>
      <c r="F26" s="10"/>
      <c r="G26" s="18">
        <v>8</v>
      </c>
      <c r="H26" s="25">
        <f>G26*100/G7</f>
        <v>0.69204152249134943</v>
      </c>
      <c r="I26" s="18">
        <v>3</v>
      </c>
      <c r="J26" s="25">
        <f>I26*100/I7</f>
        <v>0.21428571428571427</v>
      </c>
      <c r="K26" s="9"/>
      <c r="L26" s="10"/>
      <c r="M26" s="9"/>
      <c r="N26" s="10"/>
      <c r="O26" s="9"/>
      <c r="P26" s="10"/>
    </row>
    <row r="27" spans="2:16" ht="24.75" customHeight="1" x14ac:dyDescent="0.3">
      <c r="B27" s="14" t="s">
        <v>31</v>
      </c>
      <c r="C27" s="18">
        <v>637</v>
      </c>
      <c r="D27" s="25">
        <f>C27*100/C7</f>
        <v>59.477124183006538</v>
      </c>
      <c r="E27" s="18">
        <v>498</v>
      </c>
      <c r="F27" s="25">
        <f>E27*100/E7</f>
        <v>39.871897518014414</v>
      </c>
      <c r="G27" s="18">
        <v>442</v>
      </c>
      <c r="H27" s="25">
        <f>G27*100/G7</f>
        <v>38.235294117647058</v>
      </c>
      <c r="I27" s="18">
        <v>452</v>
      </c>
      <c r="J27" s="25">
        <f>I27*100/I7</f>
        <v>32.285714285714285</v>
      </c>
      <c r="K27" s="9"/>
      <c r="L27" s="10"/>
      <c r="M27" s="18">
        <v>496</v>
      </c>
      <c r="N27" s="25">
        <f>M27*100/M7</f>
        <v>33.995887594242632</v>
      </c>
      <c r="O27" s="18">
        <v>610</v>
      </c>
      <c r="P27" s="25">
        <f>O27*100/O7</f>
        <v>39.973787680209696</v>
      </c>
    </row>
    <row r="28" spans="2:16" ht="24.75" customHeight="1" x14ac:dyDescent="0.3">
      <c r="B28" s="14" t="s">
        <v>32</v>
      </c>
      <c r="C28" s="9"/>
      <c r="D28" s="10"/>
      <c r="E28" s="9"/>
      <c r="F28" s="10"/>
      <c r="G28" s="9"/>
      <c r="H28" s="10"/>
      <c r="I28" s="9"/>
      <c r="J28" s="10"/>
      <c r="K28" s="18">
        <v>536</v>
      </c>
      <c r="L28" s="25">
        <f>K28*100/K7</f>
        <v>37.248088950660183</v>
      </c>
      <c r="M28" s="9"/>
      <c r="N28" s="10"/>
      <c r="O28" s="9"/>
      <c r="P28" s="10"/>
    </row>
    <row r="29" spans="2:16" ht="24.75" customHeight="1" x14ac:dyDescent="0.3">
      <c r="B29" s="14" t="s">
        <v>51</v>
      </c>
      <c r="C29" s="9"/>
      <c r="D29" s="10"/>
      <c r="E29" s="9"/>
      <c r="F29" s="10"/>
      <c r="G29" s="9"/>
      <c r="H29" s="10"/>
      <c r="I29" s="9"/>
      <c r="J29" s="10"/>
      <c r="K29" s="10"/>
      <c r="L29" s="10"/>
      <c r="M29" s="10"/>
      <c r="N29" s="10"/>
      <c r="O29" s="24">
        <v>7</v>
      </c>
      <c r="P29" s="25">
        <f>O29*100/O7</f>
        <v>0.45871559633027525</v>
      </c>
    </row>
    <row r="30" spans="2:16" ht="24.75" customHeight="1" x14ac:dyDescent="0.3">
      <c r="B30" s="14" t="s">
        <v>47</v>
      </c>
      <c r="C30" s="10"/>
      <c r="D30" s="10"/>
      <c r="E30" s="9"/>
      <c r="F30" s="10"/>
      <c r="G30" s="18">
        <v>8</v>
      </c>
      <c r="H30" s="25">
        <f>G30*100/G7</f>
        <v>0.69204152249134943</v>
      </c>
      <c r="I30" s="10"/>
      <c r="J30" s="10"/>
      <c r="K30" s="10"/>
      <c r="L30" s="10"/>
      <c r="M30" s="10"/>
      <c r="N30" s="10"/>
      <c r="O30" s="10"/>
      <c r="P30" s="10"/>
    </row>
    <row r="31" spans="2:16" ht="24.75" customHeight="1" x14ac:dyDescent="0.3">
      <c r="B31" s="14" t="s">
        <v>33</v>
      </c>
      <c r="C31" s="18">
        <v>307</v>
      </c>
      <c r="D31" s="25">
        <f>C31*100/C7</f>
        <v>28.664799253034548</v>
      </c>
      <c r="E31" s="18">
        <v>400</v>
      </c>
      <c r="F31" s="25">
        <f>E31*100/E7</f>
        <v>32.025620496397117</v>
      </c>
      <c r="G31" s="10"/>
      <c r="H31" s="10"/>
      <c r="I31" s="18">
        <v>675</v>
      </c>
      <c r="J31" s="25">
        <f>I31*100/I7</f>
        <v>48.214285714285715</v>
      </c>
      <c r="K31" s="18">
        <v>487</v>
      </c>
      <c r="L31" s="25">
        <f>K31*100/K7</f>
        <v>33.842946490618488</v>
      </c>
      <c r="M31" s="18">
        <v>475</v>
      </c>
      <c r="N31" s="25">
        <f>M31*100/M7</f>
        <v>32.55654557916381</v>
      </c>
      <c r="O31" s="18">
        <v>388</v>
      </c>
      <c r="P31" s="25">
        <f>O31*100/O7</f>
        <v>25.4259501965924</v>
      </c>
    </row>
    <row r="32" spans="2:16" ht="24.75" customHeight="1" x14ac:dyDescent="0.3">
      <c r="B32" s="14" t="s">
        <v>35</v>
      </c>
      <c r="C32" s="10"/>
      <c r="D32" s="10"/>
      <c r="E32" s="9"/>
      <c r="F32" s="10"/>
      <c r="G32" s="18">
        <v>291</v>
      </c>
      <c r="H32" s="25">
        <f>G32*100/G7</f>
        <v>25.173010380622838</v>
      </c>
      <c r="I32" s="9"/>
      <c r="J32" s="10"/>
      <c r="K32" s="9"/>
      <c r="L32" s="10"/>
      <c r="M32" s="9"/>
      <c r="N32" s="10"/>
      <c r="O32" s="9"/>
      <c r="P32" s="10"/>
    </row>
    <row r="33" spans="2:16" ht="24.75" customHeight="1" x14ac:dyDescent="0.3">
      <c r="B33" s="14" t="s">
        <v>36</v>
      </c>
      <c r="C33" s="10"/>
      <c r="D33" s="10"/>
      <c r="E33" s="18">
        <v>99</v>
      </c>
      <c r="F33" s="25">
        <f>E33*100/E7</f>
        <v>7.9263410728582864</v>
      </c>
      <c r="G33" s="9"/>
      <c r="H33" s="10"/>
      <c r="I33" s="18">
        <v>8</v>
      </c>
      <c r="J33" s="25">
        <f>I33*100/I7</f>
        <v>0.5714285714285714</v>
      </c>
      <c r="K33" s="18">
        <v>9</v>
      </c>
      <c r="L33" s="25">
        <f>K33*100/K7</f>
        <v>0.62543432939541344</v>
      </c>
      <c r="M33" s="18">
        <v>11</v>
      </c>
      <c r="N33" s="25">
        <f>M33*100/M7</f>
        <v>0.7539410555174777</v>
      </c>
      <c r="O33" s="9"/>
      <c r="P33" s="10"/>
    </row>
    <row r="34" spans="2:16" ht="24.75" customHeight="1" x14ac:dyDescent="0.3">
      <c r="B34" s="14" t="s">
        <v>188</v>
      </c>
      <c r="C34" s="10"/>
      <c r="D34" s="10"/>
      <c r="E34" s="10"/>
      <c r="F34" s="10"/>
      <c r="G34" s="10"/>
      <c r="H34" s="10"/>
      <c r="I34" s="10"/>
      <c r="J34" s="10"/>
      <c r="K34" s="10"/>
      <c r="L34" s="10"/>
      <c r="M34" s="10"/>
      <c r="N34" s="10"/>
      <c r="O34" s="18">
        <v>12</v>
      </c>
      <c r="P34" s="25">
        <f>O34*100/O7</f>
        <v>0.78636959370904325</v>
      </c>
    </row>
    <row r="35" spans="2:16" ht="24.75" customHeight="1" x14ac:dyDescent="0.3">
      <c r="B35" s="14" t="s">
        <v>37</v>
      </c>
      <c r="C35" s="10"/>
      <c r="D35" s="10"/>
      <c r="E35" s="9"/>
      <c r="F35" s="10"/>
      <c r="G35" s="9"/>
      <c r="H35" s="10"/>
      <c r="I35" s="18">
        <v>16</v>
      </c>
      <c r="J35" s="25">
        <f>I35*100/I7</f>
        <v>1.1428571428571428</v>
      </c>
      <c r="K35" s="9"/>
      <c r="L35" s="10"/>
      <c r="M35" s="9"/>
      <c r="N35" s="10"/>
      <c r="O35" s="9"/>
      <c r="P35" s="10"/>
    </row>
    <row r="36" spans="2:16" ht="24.75" customHeight="1" x14ac:dyDescent="0.3">
      <c r="B36" s="14" t="s">
        <v>38</v>
      </c>
      <c r="C36" s="10"/>
      <c r="D36" s="10"/>
      <c r="E36" s="9"/>
      <c r="F36" s="10"/>
      <c r="G36" s="9"/>
      <c r="H36" s="10"/>
      <c r="I36" s="18">
        <v>14</v>
      </c>
      <c r="J36" s="25">
        <f>I36*100/I7</f>
        <v>1</v>
      </c>
      <c r="K36" s="18">
        <v>5</v>
      </c>
      <c r="L36" s="25">
        <f>K36*100/K7</f>
        <v>0.34746351633078526</v>
      </c>
      <c r="M36" s="18">
        <v>4</v>
      </c>
      <c r="N36" s="25">
        <f>M36*100/M7</f>
        <v>0.27416038382453733</v>
      </c>
      <c r="O36" s="9"/>
      <c r="P36" s="10"/>
    </row>
    <row r="37" spans="2:16" ht="5.15" customHeight="1" x14ac:dyDescent="0.3">
      <c r="B37" s="15"/>
      <c r="C37" s="16"/>
      <c r="D37" s="16"/>
      <c r="E37" s="16"/>
      <c r="F37" s="16"/>
      <c r="G37" s="16"/>
      <c r="H37" s="16"/>
      <c r="I37" s="16"/>
      <c r="J37" s="16"/>
      <c r="K37" s="16"/>
      <c r="L37" s="16"/>
      <c r="M37" s="16"/>
      <c r="N37" s="16"/>
      <c r="O37" s="16"/>
      <c r="P37" s="16"/>
    </row>
    <row r="38" spans="2:16" ht="14.25" customHeight="1" x14ac:dyDescent="0.3">
      <c r="B38" s="7" t="s">
        <v>198</v>
      </c>
      <c r="C38" s="4"/>
      <c r="D38" s="5"/>
      <c r="E38" s="4"/>
      <c r="F38" s="5"/>
      <c r="G38" s="4"/>
      <c r="H38" s="5"/>
      <c r="I38" s="4"/>
      <c r="J38" s="5"/>
      <c r="K38" s="4"/>
      <c r="L38" s="5"/>
      <c r="M38" s="4"/>
      <c r="N38" s="5"/>
      <c r="O38" s="4"/>
      <c r="P38" s="5"/>
    </row>
    <row r="39" spans="2:16" ht="37.5" customHeight="1" x14ac:dyDescent="0.3">
      <c r="B39" s="71" t="s">
        <v>196</v>
      </c>
      <c r="C39" s="71"/>
      <c r="D39" s="71"/>
      <c r="E39" s="71"/>
      <c r="F39" s="71"/>
      <c r="G39" s="71"/>
      <c r="H39" s="71"/>
      <c r="I39" s="71"/>
      <c r="J39" s="71"/>
      <c r="K39" s="71"/>
      <c r="L39" s="71"/>
      <c r="M39" s="71"/>
      <c r="N39" s="71"/>
      <c r="O39" s="71"/>
      <c r="P39" s="71"/>
    </row>
    <row r="40" spans="2:16" ht="14.25" customHeight="1" x14ac:dyDescent="0.3"/>
    <row r="41" spans="2:16" ht="30" customHeight="1" x14ac:dyDescent="0.3">
      <c r="B41" s="78" t="s">
        <v>84</v>
      </c>
      <c r="C41" s="78"/>
      <c r="D41" s="78"/>
      <c r="E41" s="78"/>
      <c r="F41" s="78"/>
      <c r="G41" s="78"/>
      <c r="H41" s="78"/>
      <c r="I41" s="78"/>
      <c r="J41" s="78"/>
      <c r="K41" s="78"/>
      <c r="L41" s="78"/>
      <c r="M41" s="78"/>
      <c r="N41" s="78"/>
      <c r="O41" s="78"/>
      <c r="P41" s="78"/>
    </row>
    <row r="42" spans="2:16" ht="14.25" customHeight="1" x14ac:dyDescent="0.3">
      <c r="B42" s="17" t="s">
        <v>0</v>
      </c>
      <c r="C42" s="56">
        <v>2007</v>
      </c>
      <c r="D42" s="62"/>
      <c r="E42" s="54">
        <v>2011</v>
      </c>
      <c r="F42" s="55"/>
      <c r="G42" s="56">
        <v>2015</v>
      </c>
      <c r="H42" s="55"/>
      <c r="I42" s="56">
        <v>2019</v>
      </c>
      <c r="J42" s="55"/>
      <c r="K42" s="56">
        <v>2023</v>
      </c>
      <c r="L42" s="55"/>
      <c r="M42" s="56">
        <v>2024</v>
      </c>
      <c r="N42" s="55"/>
      <c r="O42" s="56">
        <v>2025</v>
      </c>
      <c r="P42" s="55"/>
    </row>
    <row r="43" spans="2:16" ht="15" customHeight="1" x14ac:dyDescent="0.3">
      <c r="B43" s="64" t="s">
        <v>2</v>
      </c>
      <c r="C43" s="60">
        <v>44687</v>
      </c>
      <c r="D43" s="61"/>
      <c r="E43" s="66">
        <v>44843</v>
      </c>
      <c r="F43" s="67"/>
      <c r="G43" s="59">
        <v>44649</v>
      </c>
      <c r="H43" s="58"/>
      <c r="I43" s="59">
        <v>44826</v>
      </c>
      <c r="J43" s="58"/>
      <c r="K43" s="59">
        <v>45193</v>
      </c>
      <c r="L43" s="58"/>
      <c r="M43" s="59">
        <v>45438</v>
      </c>
      <c r="N43" s="58"/>
      <c r="O43" s="59">
        <v>45739</v>
      </c>
      <c r="P43" s="58"/>
    </row>
    <row r="44" spans="2:16" ht="14.25" customHeight="1" x14ac:dyDescent="0.3">
      <c r="B44" s="65"/>
      <c r="C44" s="38" t="s">
        <v>3</v>
      </c>
      <c r="D44" s="38" t="s">
        <v>4</v>
      </c>
      <c r="E44" s="35" t="s">
        <v>3</v>
      </c>
      <c r="F44" s="37" t="s">
        <v>4</v>
      </c>
      <c r="G44" s="35" t="s">
        <v>3</v>
      </c>
      <c r="H44" s="37" t="s">
        <v>4</v>
      </c>
      <c r="I44" s="35" t="s">
        <v>3</v>
      </c>
      <c r="J44" s="37" t="s">
        <v>4</v>
      </c>
      <c r="K44" s="35" t="s">
        <v>3</v>
      </c>
      <c r="L44" s="37" t="s">
        <v>4</v>
      </c>
      <c r="M44" s="35" t="s">
        <v>3</v>
      </c>
      <c r="N44" s="37" t="s">
        <v>4</v>
      </c>
      <c r="O44" s="35" t="s">
        <v>3</v>
      </c>
      <c r="P44" s="37" t="s">
        <v>4</v>
      </c>
    </row>
    <row r="45" spans="2:16" ht="25" customHeight="1" x14ac:dyDescent="0.3">
      <c r="B45" s="12" t="s">
        <v>5</v>
      </c>
      <c r="C45" s="18">
        <v>3394</v>
      </c>
      <c r="D45" s="25">
        <v>100</v>
      </c>
      <c r="E45" s="18">
        <v>3536</v>
      </c>
      <c r="F45" s="25">
        <v>100</v>
      </c>
      <c r="G45" s="18">
        <v>3617</v>
      </c>
      <c r="H45" s="25">
        <v>100</v>
      </c>
      <c r="I45" s="18">
        <v>3775</v>
      </c>
      <c r="J45" s="25">
        <v>100</v>
      </c>
      <c r="K45" s="18">
        <v>3556</v>
      </c>
      <c r="L45" s="25">
        <v>100</v>
      </c>
      <c r="M45" s="18">
        <v>3570</v>
      </c>
      <c r="N45" s="25">
        <v>100</v>
      </c>
      <c r="O45" s="18">
        <v>3584</v>
      </c>
      <c r="P45" s="25">
        <v>100</v>
      </c>
    </row>
    <row r="46" spans="2:16" ht="25" customHeight="1" x14ac:dyDescent="0.3">
      <c r="B46" s="13" t="s">
        <v>6</v>
      </c>
      <c r="C46" s="18">
        <v>2063</v>
      </c>
      <c r="D46" s="25">
        <f>C46*100/C45</f>
        <v>60.7837360047142</v>
      </c>
      <c r="E46" s="18">
        <v>2107</v>
      </c>
      <c r="F46" s="25">
        <f>E46*100/E45</f>
        <v>59.587104072398191</v>
      </c>
      <c r="G46" s="18">
        <v>1948</v>
      </c>
      <c r="H46" s="25">
        <f>G46*100/G45</f>
        <v>53.85678739286702</v>
      </c>
      <c r="I46" s="18">
        <v>2035</v>
      </c>
      <c r="J46" s="25">
        <f>I46*100/I45</f>
        <v>53.907284768211923</v>
      </c>
      <c r="K46" s="18">
        <v>2016</v>
      </c>
      <c r="L46" s="25">
        <f>K46*100/K45</f>
        <v>56.69291338582677</v>
      </c>
      <c r="M46" s="18">
        <v>1886</v>
      </c>
      <c r="N46" s="25">
        <f>M46*100/M45</f>
        <v>52.829131652661061</v>
      </c>
      <c r="O46" s="18">
        <v>2075</v>
      </c>
      <c r="P46" s="25">
        <f>O46*100/O45</f>
        <v>57.896205357142854</v>
      </c>
    </row>
    <row r="47" spans="2:16" ht="25" customHeight="1" x14ac:dyDescent="0.3">
      <c r="B47" s="13" t="s">
        <v>7</v>
      </c>
      <c r="C47" s="18">
        <v>5</v>
      </c>
      <c r="D47" s="25">
        <f>C47*100/C46</f>
        <v>0.24236548715462919</v>
      </c>
      <c r="E47" s="18">
        <v>14</v>
      </c>
      <c r="F47" s="25">
        <f>E47*100/E46</f>
        <v>0.66445182724252494</v>
      </c>
      <c r="G47" s="18">
        <v>8</v>
      </c>
      <c r="H47" s="25">
        <f>G47*100/G46</f>
        <v>0.41067761806981518</v>
      </c>
      <c r="I47" s="18">
        <v>13</v>
      </c>
      <c r="J47" s="25">
        <f>I47*100/I46</f>
        <v>0.63882063882063878</v>
      </c>
      <c r="K47" s="18">
        <v>12</v>
      </c>
      <c r="L47" s="25">
        <f>K47*100/K46</f>
        <v>0.59523809523809523</v>
      </c>
      <c r="M47" s="18">
        <v>4</v>
      </c>
      <c r="N47" s="25">
        <f>M47*100/M46</f>
        <v>0.21208907741251326</v>
      </c>
      <c r="O47" s="18">
        <v>12</v>
      </c>
      <c r="P47" s="25">
        <f>O47*100/O46</f>
        <v>0.57831325301204817</v>
      </c>
    </row>
    <row r="48" spans="2:16" ht="25" customHeight="1" x14ac:dyDescent="0.3">
      <c r="B48" s="13" t="s">
        <v>8</v>
      </c>
      <c r="C48" s="18">
        <v>13</v>
      </c>
      <c r="D48" s="25">
        <f>C48*100/C46</f>
        <v>0.63015026660203588</v>
      </c>
      <c r="E48" s="18">
        <v>24</v>
      </c>
      <c r="F48" s="25">
        <f>E48*100/E46</f>
        <v>1.1390602752728998</v>
      </c>
      <c r="G48" s="18">
        <v>35</v>
      </c>
      <c r="H48" s="25">
        <f>G48*100/G46</f>
        <v>1.7967145790554415</v>
      </c>
      <c r="I48" s="18">
        <v>25</v>
      </c>
      <c r="J48" s="25">
        <f>I48*100/I46</f>
        <v>1.2285012285012284</v>
      </c>
      <c r="K48" s="18">
        <v>34</v>
      </c>
      <c r="L48" s="25">
        <f>K48*100/K46</f>
        <v>1.6865079365079365</v>
      </c>
      <c r="M48" s="18">
        <v>17</v>
      </c>
      <c r="N48" s="25">
        <f>M48*100/M46</f>
        <v>0.9013785790031813</v>
      </c>
      <c r="O48" s="18">
        <v>27</v>
      </c>
      <c r="P48" s="25">
        <f>O48*100/O46</f>
        <v>1.3012048192771084</v>
      </c>
    </row>
    <row r="49" spans="2:16" ht="25" customHeight="1" x14ac:dyDescent="0.3">
      <c r="B49" s="13" t="s">
        <v>10</v>
      </c>
      <c r="C49" s="10"/>
      <c r="D49" s="10"/>
      <c r="E49" s="10"/>
      <c r="F49" s="10"/>
      <c r="G49" s="10"/>
      <c r="H49" s="10"/>
      <c r="I49" s="18">
        <v>8</v>
      </c>
      <c r="J49" s="25">
        <f>I49*100/I46</f>
        <v>0.3931203931203931</v>
      </c>
      <c r="K49" s="9"/>
      <c r="L49" s="10"/>
      <c r="M49" s="9"/>
      <c r="N49" s="10"/>
      <c r="O49" s="9"/>
      <c r="P49" s="10"/>
    </row>
    <row r="50" spans="2:16" ht="25" customHeight="1" x14ac:dyDescent="0.3">
      <c r="B50" s="13" t="s">
        <v>11</v>
      </c>
      <c r="C50" s="10"/>
      <c r="D50" s="10"/>
      <c r="E50" s="10"/>
      <c r="F50" s="10"/>
      <c r="G50" s="10"/>
      <c r="H50" s="10"/>
      <c r="I50" s="10"/>
      <c r="J50" s="10"/>
      <c r="K50" s="18">
        <v>9</v>
      </c>
      <c r="L50" s="25">
        <f>K50*100/K46</f>
        <v>0.44642857142857145</v>
      </c>
      <c r="M50" s="18">
        <v>7</v>
      </c>
      <c r="N50" s="25">
        <f>M50*100/M46</f>
        <v>0.37115588547189821</v>
      </c>
      <c r="O50" s="18">
        <v>7</v>
      </c>
      <c r="P50" s="25">
        <f>O50*100/O46</f>
        <v>0.33734939759036142</v>
      </c>
    </row>
    <row r="51" spans="2:16" ht="25" customHeight="1" x14ac:dyDescent="0.3">
      <c r="B51" s="13" t="s">
        <v>13</v>
      </c>
      <c r="C51" s="18">
        <v>22</v>
      </c>
      <c r="D51" s="25">
        <f>C51*100/C46</f>
        <v>1.0664081434803685</v>
      </c>
      <c r="E51" s="18">
        <v>22</v>
      </c>
      <c r="F51" s="25">
        <f>E51*100/E46</f>
        <v>1.0441385856668248</v>
      </c>
      <c r="G51" s="18">
        <v>34</v>
      </c>
      <c r="H51" s="25">
        <f>G51*100/G46</f>
        <v>1.7453798767967146</v>
      </c>
      <c r="I51" s="18">
        <v>10</v>
      </c>
      <c r="J51" s="25">
        <f>I51*100/I46</f>
        <v>0.49140049140049141</v>
      </c>
      <c r="K51" s="18">
        <v>29</v>
      </c>
      <c r="L51" s="25">
        <f>K51*100/K46</f>
        <v>1.4384920634920635</v>
      </c>
      <c r="M51" s="18">
        <v>17</v>
      </c>
      <c r="N51" s="25">
        <f>M51*100/M46</f>
        <v>0.9013785790031813</v>
      </c>
      <c r="O51" s="18">
        <v>22</v>
      </c>
      <c r="P51" s="25">
        <f>O51*100/O46</f>
        <v>1.0602409638554218</v>
      </c>
    </row>
    <row r="52" spans="2:16" ht="25" customHeight="1" x14ac:dyDescent="0.3">
      <c r="B52" s="14" t="s">
        <v>14</v>
      </c>
      <c r="C52" s="18">
        <v>78</v>
      </c>
      <c r="D52" s="25">
        <f>C52*100/C46</f>
        <v>3.7809015996122151</v>
      </c>
      <c r="E52" s="18">
        <v>214</v>
      </c>
      <c r="F52" s="25">
        <f>E52*100/E46</f>
        <v>10.156620787850024</v>
      </c>
      <c r="G52" s="18">
        <v>309</v>
      </c>
      <c r="H52" s="25">
        <f>G52*100/G46</f>
        <v>15.862422997946611</v>
      </c>
      <c r="I52" s="18">
        <v>81</v>
      </c>
      <c r="J52" s="25">
        <f>I52*100/I46</f>
        <v>3.9803439803439802</v>
      </c>
      <c r="K52" s="9"/>
      <c r="L52" s="10"/>
      <c r="M52" s="18">
        <v>57</v>
      </c>
      <c r="N52" s="25">
        <f>M52*100/M46</f>
        <v>3.0222693531283138</v>
      </c>
      <c r="O52" s="18">
        <v>40</v>
      </c>
      <c r="P52" s="25">
        <f>O52*100/O46</f>
        <v>1.927710843373494</v>
      </c>
    </row>
    <row r="53" spans="2:16" ht="25" customHeight="1" x14ac:dyDescent="0.3">
      <c r="B53" s="13" t="s">
        <v>16</v>
      </c>
      <c r="C53" s="10"/>
      <c r="D53" s="10"/>
      <c r="E53" s="9"/>
      <c r="F53" s="10"/>
      <c r="G53" s="9"/>
      <c r="H53" s="10"/>
      <c r="I53" s="18">
        <v>9</v>
      </c>
      <c r="J53" s="25">
        <f>I53*100/I46</f>
        <v>0.44226044226044225</v>
      </c>
      <c r="K53" s="18">
        <v>149</v>
      </c>
      <c r="L53" s="25">
        <f>K53*100/K46</f>
        <v>7.3908730158730158</v>
      </c>
      <c r="M53" s="18">
        <v>193</v>
      </c>
      <c r="N53" s="25">
        <f>M53*100/M46</f>
        <v>10.233297985153765</v>
      </c>
      <c r="O53" s="18">
        <v>139</v>
      </c>
      <c r="P53" s="25">
        <f>O53*100/O46</f>
        <v>6.6987951807228914</v>
      </c>
    </row>
    <row r="54" spans="2:16" ht="25" customHeight="1" x14ac:dyDescent="0.3">
      <c r="B54" s="13" t="s">
        <v>17</v>
      </c>
      <c r="C54" s="10"/>
      <c r="D54" s="10"/>
      <c r="E54" s="9"/>
      <c r="F54" s="10"/>
      <c r="G54" s="9"/>
      <c r="H54" s="10"/>
      <c r="I54" s="18">
        <v>8</v>
      </c>
      <c r="J54" s="25">
        <f>I54*100/I46</f>
        <v>0.3931203931203931</v>
      </c>
      <c r="K54" s="18">
        <v>31</v>
      </c>
      <c r="L54" s="25">
        <f>K54*100/K46</f>
        <v>1.5376984126984128</v>
      </c>
      <c r="M54" s="18">
        <v>20</v>
      </c>
      <c r="N54" s="25">
        <f>M54*100/M46</f>
        <v>1.0604453870625663</v>
      </c>
      <c r="O54" s="18">
        <v>16</v>
      </c>
      <c r="P54" s="25">
        <f>O54*100/O46</f>
        <v>0.77108433734939763</v>
      </c>
    </row>
    <row r="55" spans="2:16" ht="25" customHeight="1" x14ac:dyDescent="0.3">
      <c r="B55" s="13" t="s">
        <v>18</v>
      </c>
      <c r="C55" s="10"/>
      <c r="D55" s="10"/>
      <c r="E55" s="9"/>
      <c r="F55" s="10"/>
      <c r="G55" s="18">
        <v>58</v>
      </c>
      <c r="H55" s="25">
        <f>G55*100/G46</f>
        <v>2.9774127310061602</v>
      </c>
      <c r="I55" s="18">
        <v>59</v>
      </c>
      <c r="J55" s="25">
        <f>I55*100/I46</f>
        <v>2.8992628992628995</v>
      </c>
      <c r="K55" s="18">
        <v>103</v>
      </c>
      <c r="L55" s="25">
        <f>K55*100/K46</f>
        <v>5.1091269841269842</v>
      </c>
      <c r="M55" s="18">
        <v>139</v>
      </c>
      <c r="N55" s="25">
        <f>M55*100/M46</f>
        <v>7.3700954400848353</v>
      </c>
      <c r="O55" s="18">
        <v>297</v>
      </c>
      <c r="P55" s="25">
        <f>O55*100/O46</f>
        <v>14.313253012048193</v>
      </c>
    </row>
    <row r="56" spans="2:16" ht="25" customHeight="1" x14ac:dyDescent="0.3">
      <c r="B56" s="14" t="s">
        <v>19</v>
      </c>
      <c r="C56" s="10"/>
      <c r="D56" s="10"/>
      <c r="E56" s="9"/>
      <c r="F56" s="10"/>
      <c r="G56" s="10"/>
      <c r="H56" s="10"/>
      <c r="I56" s="10"/>
      <c r="J56" s="10"/>
      <c r="K56" s="18">
        <v>6</v>
      </c>
      <c r="L56" s="25">
        <f>K56*100/K46</f>
        <v>0.29761904761904762</v>
      </c>
      <c r="M56" s="18">
        <v>5</v>
      </c>
      <c r="N56" s="25">
        <f>M56*100/M46</f>
        <v>0.26511134676564158</v>
      </c>
      <c r="O56" s="18">
        <v>9</v>
      </c>
      <c r="P56" s="25">
        <f>O56*100/O46</f>
        <v>0.43373493975903615</v>
      </c>
    </row>
    <row r="57" spans="2:16" ht="25" customHeight="1" x14ac:dyDescent="0.3">
      <c r="B57" s="14" t="s">
        <v>20</v>
      </c>
      <c r="C57" s="10"/>
      <c r="D57" s="10"/>
      <c r="E57" s="9"/>
      <c r="F57" s="10"/>
      <c r="G57" s="18">
        <v>23</v>
      </c>
      <c r="H57" s="25">
        <f>G57*100/G46</f>
        <v>1.1806981519507187</v>
      </c>
      <c r="I57" s="10"/>
      <c r="J57" s="9"/>
      <c r="K57" s="10"/>
      <c r="L57" s="9"/>
      <c r="M57" s="10"/>
      <c r="N57" s="9"/>
      <c r="O57" s="10"/>
      <c r="P57" s="9"/>
    </row>
    <row r="58" spans="2:16" ht="25" customHeight="1" x14ac:dyDescent="0.3">
      <c r="B58" s="13" t="s">
        <v>21</v>
      </c>
      <c r="C58" s="18">
        <v>31</v>
      </c>
      <c r="D58" s="25">
        <f>C58*100/C46</f>
        <v>1.502666020358701</v>
      </c>
      <c r="E58" s="18">
        <v>25</v>
      </c>
      <c r="F58" s="25">
        <f>E58*100/E46</f>
        <v>1.1865211200759374</v>
      </c>
      <c r="G58" s="10"/>
      <c r="H58" s="10"/>
      <c r="I58" s="18">
        <v>4</v>
      </c>
      <c r="J58" s="25">
        <f>I58*100/I46</f>
        <v>0.19656019656019655</v>
      </c>
      <c r="K58" s="18">
        <v>3</v>
      </c>
      <c r="L58" s="25">
        <f>K58*100/K46</f>
        <v>0.14880952380952381</v>
      </c>
      <c r="M58" s="18">
        <v>6</v>
      </c>
      <c r="N58" s="25">
        <f>M58*100/M46</f>
        <v>0.31813361611876989</v>
      </c>
      <c r="O58" s="10"/>
      <c r="P58" s="9"/>
    </row>
    <row r="59" spans="2:16" ht="25" customHeight="1" x14ac:dyDescent="0.3">
      <c r="B59" s="14" t="s">
        <v>189</v>
      </c>
      <c r="C59" s="9"/>
      <c r="D59" s="10"/>
      <c r="E59" s="9"/>
      <c r="F59" s="10"/>
      <c r="G59" s="10"/>
      <c r="H59" s="10"/>
      <c r="I59" s="9"/>
      <c r="J59" s="10"/>
      <c r="K59" s="9"/>
      <c r="L59" s="10"/>
      <c r="M59" s="9"/>
      <c r="N59" s="10"/>
      <c r="O59" s="24">
        <v>0</v>
      </c>
      <c r="P59" s="25">
        <f>O59*100/O46</f>
        <v>0</v>
      </c>
    </row>
    <row r="60" spans="2:16" ht="25" customHeight="1" x14ac:dyDescent="0.3">
      <c r="B60" s="14" t="s">
        <v>23</v>
      </c>
      <c r="C60" s="10"/>
      <c r="D60" s="10"/>
      <c r="E60" s="18">
        <v>20</v>
      </c>
      <c r="F60" s="25">
        <f>E60*100/E46</f>
        <v>0.94921689606074988</v>
      </c>
      <c r="G60" s="9"/>
      <c r="H60" s="10"/>
      <c r="I60" s="18">
        <v>12</v>
      </c>
      <c r="J60" s="25">
        <f>I60*100/I46</f>
        <v>0.58968058968058967</v>
      </c>
      <c r="K60" s="18">
        <v>29</v>
      </c>
      <c r="L60" s="25">
        <f>K60*100/K46</f>
        <v>1.4384920634920635</v>
      </c>
      <c r="M60" s="18">
        <v>23</v>
      </c>
      <c r="N60" s="25">
        <f>M60*100/M46</f>
        <v>1.2195121951219512</v>
      </c>
      <c r="O60" s="18">
        <v>17</v>
      </c>
      <c r="P60" s="25">
        <f>O60*100/O46</f>
        <v>0.81927710843373491</v>
      </c>
    </row>
    <row r="61" spans="2:16" ht="25" customHeight="1" x14ac:dyDescent="0.3">
      <c r="B61" s="14" t="s">
        <v>25</v>
      </c>
      <c r="C61" s="18">
        <v>21</v>
      </c>
      <c r="D61" s="25">
        <f>C61*100/C46</f>
        <v>1.0179350460494425</v>
      </c>
      <c r="E61" s="18">
        <v>21</v>
      </c>
      <c r="F61" s="25">
        <f>E61*100/E46</f>
        <v>0.99667774086378735</v>
      </c>
      <c r="G61" s="18">
        <v>36</v>
      </c>
      <c r="H61" s="25">
        <f>G61*100/G46</f>
        <v>1.8480492813141685</v>
      </c>
      <c r="I61" s="18">
        <v>16</v>
      </c>
      <c r="J61" s="25">
        <f>I61*100/I46</f>
        <v>0.78624078624078619</v>
      </c>
      <c r="K61" s="18">
        <v>15</v>
      </c>
      <c r="L61" s="25">
        <f>K61*100/K46</f>
        <v>0.74404761904761907</v>
      </c>
      <c r="M61" s="18">
        <v>10</v>
      </c>
      <c r="N61" s="25">
        <f>M61*100/M46</f>
        <v>0.53022269353128315</v>
      </c>
      <c r="O61" s="18">
        <v>13</v>
      </c>
      <c r="P61" s="25">
        <f>O61*100/O46</f>
        <v>0.62650602409638556</v>
      </c>
    </row>
    <row r="62" spans="2:16" ht="25" customHeight="1" x14ac:dyDescent="0.3">
      <c r="B62" s="13" t="s">
        <v>26</v>
      </c>
      <c r="C62" s="10"/>
      <c r="D62" s="10"/>
      <c r="E62" s="9"/>
      <c r="F62" s="10"/>
      <c r="G62" s="18">
        <v>30</v>
      </c>
      <c r="H62" s="25">
        <f>G62*100/G46</f>
        <v>1.540041067761807</v>
      </c>
      <c r="I62" s="18">
        <v>6</v>
      </c>
      <c r="J62" s="25">
        <f>I62*100/I46</f>
        <v>0.29484029484029484</v>
      </c>
      <c r="K62" s="9"/>
      <c r="L62" s="10"/>
      <c r="M62" s="9"/>
      <c r="N62" s="10"/>
      <c r="O62" s="9"/>
      <c r="P62" s="10"/>
    </row>
    <row r="63" spans="2:16" ht="25" customHeight="1" x14ac:dyDescent="0.3">
      <c r="B63" s="14" t="s">
        <v>28</v>
      </c>
      <c r="C63" s="10"/>
      <c r="D63" s="10"/>
      <c r="E63" s="9"/>
      <c r="F63" s="10"/>
      <c r="G63" s="9"/>
      <c r="H63" s="10"/>
      <c r="I63" s="18">
        <v>1</v>
      </c>
      <c r="J63" s="25">
        <f>I63*100/I46</f>
        <v>4.9140049140049137E-2</v>
      </c>
      <c r="K63" s="9"/>
      <c r="L63" s="10"/>
      <c r="M63" s="9"/>
      <c r="N63" s="10"/>
      <c r="O63" s="9"/>
      <c r="P63" s="10"/>
    </row>
    <row r="64" spans="2:16" ht="25" customHeight="1" x14ac:dyDescent="0.3">
      <c r="B64" s="14" t="s">
        <v>29</v>
      </c>
      <c r="C64" s="18">
        <v>4</v>
      </c>
      <c r="D64" s="25">
        <f>C64*100/C46</f>
        <v>0.19389238972370335</v>
      </c>
      <c r="E64" s="18">
        <v>24</v>
      </c>
      <c r="F64" s="25">
        <f>E64*100/E46</f>
        <v>1.1390602752728998</v>
      </c>
      <c r="G64" s="18">
        <v>22</v>
      </c>
      <c r="H64" s="25">
        <f>G64*100/G46</f>
        <v>1.1293634496919918</v>
      </c>
      <c r="I64" s="9"/>
      <c r="J64" s="10"/>
      <c r="K64" s="9"/>
      <c r="L64" s="10"/>
      <c r="M64" s="9"/>
      <c r="N64" s="10"/>
      <c r="O64" s="9"/>
      <c r="P64" s="10"/>
    </row>
    <row r="65" spans="2:16" ht="25" customHeight="1" x14ac:dyDescent="0.3">
      <c r="B65" s="14" t="s">
        <v>30</v>
      </c>
      <c r="C65" s="10"/>
      <c r="D65" s="10"/>
      <c r="E65" s="9"/>
      <c r="F65" s="10"/>
      <c r="G65" s="18">
        <v>16</v>
      </c>
      <c r="H65" s="25">
        <f>G65*100/G46</f>
        <v>0.82135523613963035</v>
      </c>
      <c r="I65" s="18">
        <v>4</v>
      </c>
      <c r="J65" s="25">
        <f>I65*100/I46</f>
        <v>0.19656019656019655</v>
      </c>
      <c r="K65" s="9"/>
      <c r="L65" s="10"/>
      <c r="M65" s="9"/>
      <c r="N65" s="10"/>
      <c r="O65" s="9"/>
      <c r="P65" s="10"/>
    </row>
    <row r="66" spans="2:16" ht="25" customHeight="1" x14ac:dyDescent="0.3">
      <c r="B66" s="14" t="s">
        <v>31</v>
      </c>
      <c r="C66" s="18">
        <v>1445</v>
      </c>
      <c r="D66" s="25">
        <f>C66*100/C46</f>
        <v>70.04362578768783</v>
      </c>
      <c r="E66" s="18">
        <v>1174</v>
      </c>
      <c r="F66" s="25">
        <f>E66*100/E46</f>
        <v>55.719031798766018</v>
      </c>
      <c r="G66" s="18">
        <v>1125</v>
      </c>
      <c r="H66" s="25">
        <f>G66*100/G46</f>
        <v>57.751540041067763</v>
      </c>
      <c r="I66" s="18">
        <v>661</v>
      </c>
      <c r="J66" s="25">
        <f>I66*100/I46</f>
        <v>32.481572481572485</v>
      </c>
      <c r="K66" s="9"/>
      <c r="L66" s="10"/>
      <c r="M66" s="18">
        <v>653</v>
      </c>
      <c r="N66" s="25">
        <f>M66*100/M46</f>
        <v>34.623541887592786</v>
      </c>
      <c r="O66" s="18">
        <v>839</v>
      </c>
      <c r="P66" s="25">
        <f>O66*100/O46</f>
        <v>40.433734939759034</v>
      </c>
    </row>
    <row r="67" spans="2:16" ht="25" customHeight="1" x14ac:dyDescent="0.3">
      <c r="B67" s="14" t="s">
        <v>32</v>
      </c>
      <c r="C67" s="9"/>
      <c r="D67" s="10"/>
      <c r="E67" s="9"/>
      <c r="F67" s="10"/>
      <c r="G67" s="9"/>
      <c r="H67" s="10"/>
      <c r="I67" s="9"/>
      <c r="J67" s="10"/>
      <c r="K67" s="18">
        <v>913</v>
      </c>
      <c r="L67" s="25">
        <f>K67*100/K46</f>
        <v>45.287698412698411</v>
      </c>
      <c r="M67" s="9"/>
      <c r="N67" s="10"/>
      <c r="O67" s="9"/>
      <c r="P67" s="10"/>
    </row>
    <row r="68" spans="2:16" ht="25" customHeight="1" x14ac:dyDescent="0.3">
      <c r="B68" s="14" t="s">
        <v>190</v>
      </c>
      <c r="C68" s="9"/>
      <c r="D68" s="10"/>
      <c r="E68" s="9"/>
      <c r="F68" s="10"/>
      <c r="G68" s="9"/>
      <c r="H68" s="10"/>
      <c r="I68" s="9"/>
      <c r="J68" s="10"/>
      <c r="K68" s="10"/>
      <c r="L68" s="10"/>
      <c r="M68" s="10"/>
      <c r="N68" s="10"/>
      <c r="O68" s="24">
        <v>6</v>
      </c>
      <c r="P68" s="25">
        <f>O68*100/O46</f>
        <v>0.28915662650602408</v>
      </c>
    </row>
    <row r="69" spans="2:16" ht="25" customHeight="1" x14ac:dyDescent="0.3">
      <c r="B69" s="14" t="s">
        <v>47</v>
      </c>
      <c r="C69" s="10"/>
      <c r="D69" s="10"/>
      <c r="E69" s="9"/>
      <c r="F69" s="10"/>
      <c r="G69" s="18">
        <v>15</v>
      </c>
      <c r="H69" s="25">
        <f>G69*100/G46</f>
        <v>0.77002053388090352</v>
      </c>
      <c r="I69" s="10"/>
      <c r="J69" s="10"/>
      <c r="K69" s="10"/>
      <c r="L69" s="10"/>
      <c r="M69" s="10"/>
      <c r="N69" s="10"/>
      <c r="O69" s="10"/>
      <c r="P69" s="10"/>
    </row>
    <row r="70" spans="2:16" ht="25" customHeight="1" x14ac:dyDescent="0.3">
      <c r="B70" s="14" t="s">
        <v>33</v>
      </c>
      <c r="C70" s="18">
        <v>444</v>
      </c>
      <c r="D70" s="25">
        <f>C70*100/C46</f>
        <v>21.522055259331072</v>
      </c>
      <c r="E70" s="18">
        <v>399</v>
      </c>
      <c r="F70" s="25">
        <f>E70*100/E46</f>
        <v>18.93687707641196</v>
      </c>
      <c r="G70" s="10"/>
      <c r="H70" s="10"/>
      <c r="I70" s="18">
        <v>1086</v>
      </c>
      <c r="J70" s="25">
        <f>I70*100/I46</f>
        <v>53.366093366093367</v>
      </c>
      <c r="K70" s="18">
        <v>664</v>
      </c>
      <c r="L70" s="25">
        <f>K70*100/K46</f>
        <v>32.936507936507937</v>
      </c>
      <c r="M70" s="18">
        <v>728</v>
      </c>
      <c r="N70" s="25">
        <f>M70*100/M46</f>
        <v>38.600212089077409</v>
      </c>
      <c r="O70" s="18">
        <v>628</v>
      </c>
      <c r="P70" s="25">
        <f>O70*100/O46</f>
        <v>30.265060240963855</v>
      </c>
    </row>
    <row r="71" spans="2:16" ht="25" customHeight="1" x14ac:dyDescent="0.3">
      <c r="B71" s="14" t="s">
        <v>35</v>
      </c>
      <c r="C71" s="10"/>
      <c r="D71" s="10"/>
      <c r="E71" s="9"/>
      <c r="F71" s="10"/>
      <c r="G71" s="18">
        <v>237</v>
      </c>
      <c r="H71" s="25">
        <f>G71*100/G46</f>
        <v>12.166324435318275</v>
      </c>
      <c r="I71" s="9"/>
      <c r="J71" s="10"/>
      <c r="K71" s="9"/>
      <c r="L71" s="10"/>
      <c r="M71" s="9"/>
      <c r="N71" s="10"/>
      <c r="O71" s="9"/>
      <c r="P71" s="10"/>
    </row>
    <row r="72" spans="2:16" ht="25" customHeight="1" x14ac:dyDescent="0.3">
      <c r="B72" s="14" t="s">
        <v>36</v>
      </c>
      <c r="C72" s="10"/>
      <c r="D72" s="10"/>
      <c r="E72" s="18">
        <v>170</v>
      </c>
      <c r="F72" s="25">
        <f>E72*100/E46</f>
        <v>8.0683436165163744</v>
      </c>
      <c r="G72" s="9"/>
      <c r="H72" s="10"/>
      <c r="I72" s="18">
        <v>4</v>
      </c>
      <c r="J72" s="25">
        <f>I72*100/I46</f>
        <v>0.19656019656019655</v>
      </c>
      <c r="K72" s="18">
        <v>12</v>
      </c>
      <c r="L72" s="25">
        <f>K72*100/K46</f>
        <v>0.59523809523809523</v>
      </c>
      <c r="M72" s="18">
        <v>7</v>
      </c>
      <c r="N72" s="25">
        <f>M72*100/M46</f>
        <v>0.37115588547189821</v>
      </c>
      <c r="O72" s="9"/>
      <c r="P72" s="10"/>
    </row>
    <row r="73" spans="2:16" ht="25" customHeight="1" x14ac:dyDescent="0.3">
      <c r="B73" s="14" t="s">
        <v>188</v>
      </c>
      <c r="C73" s="10"/>
      <c r="D73" s="10"/>
      <c r="E73" s="10"/>
      <c r="F73" s="10"/>
      <c r="G73" s="10"/>
      <c r="H73" s="10"/>
      <c r="I73" s="10"/>
      <c r="J73" s="10"/>
      <c r="K73" s="10"/>
      <c r="L73" s="10"/>
      <c r="M73" s="10"/>
      <c r="N73" s="10"/>
      <c r="O73" s="18">
        <v>3</v>
      </c>
      <c r="P73" s="25">
        <f>O73*100/O46</f>
        <v>0.14457831325301204</v>
      </c>
    </row>
    <row r="74" spans="2:16" ht="25" customHeight="1" x14ac:dyDescent="0.3">
      <c r="B74" s="14" t="s">
        <v>37</v>
      </c>
      <c r="C74" s="10"/>
      <c r="D74" s="10"/>
      <c r="E74" s="9"/>
      <c r="F74" s="10"/>
      <c r="G74" s="9"/>
      <c r="H74" s="10"/>
      <c r="I74" s="18">
        <v>18</v>
      </c>
      <c r="J74" s="25">
        <f>I74*100/I46</f>
        <v>0.88452088452088451</v>
      </c>
      <c r="K74" s="9"/>
      <c r="L74" s="10"/>
      <c r="M74" s="9"/>
      <c r="N74" s="10"/>
      <c r="O74" s="9"/>
      <c r="P74" s="10"/>
    </row>
    <row r="75" spans="2:16" ht="25" customHeight="1" x14ac:dyDescent="0.3">
      <c r="B75" s="14" t="s">
        <v>38</v>
      </c>
      <c r="C75" s="10"/>
      <c r="D75" s="10"/>
      <c r="E75" s="9"/>
      <c r="F75" s="10"/>
      <c r="G75" s="9"/>
      <c r="H75" s="10"/>
      <c r="I75" s="18">
        <v>10</v>
      </c>
      <c r="J75" s="25">
        <f>I75*100/I46</f>
        <v>0.49140049140049141</v>
      </c>
      <c r="K75" s="18">
        <v>7</v>
      </c>
      <c r="L75" s="25">
        <f>K75*100/K46</f>
        <v>0.34722222222222221</v>
      </c>
      <c r="M75" s="24">
        <v>0</v>
      </c>
      <c r="N75" s="25">
        <f>M75*100/M46</f>
        <v>0</v>
      </c>
      <c r="O75" s="9"/>
      <c r="P75" s="10"/>
    </row>
    <row r="76" spans="2:16" ht="5.15" customHeight="1" x14ac:dyDescent="0.3">
      <c r="B76" s="15"/>
      <c r="C76" s="16"/>
      <c r="D76" s="16"/>
      <c r="E76" s="16"/>
      <c r="F76" s="16"/>
      <c r="G76" s="16"/>
      <c r="H76" s="16"/>
      <c r="I76" s="16"/>
      <c r="J76" s="16"/>
      <c r="K76" s="16"/>
      <c r="L76" s="16"/>
      <c r="M76" s="16"/>
      <c r="N76" s="16"/>
      <c r="O76" s="16"/>
      <c r="P76" s="16"/>
    </row>
    <row r="77" spans="2:16" ht="14.25" customHeight="1" x14ac:dyDescent="0.3">
      <c r="B77" s="7" t="s">
        <v>198</v>
      </c>
      <c r="C77" s="4"/>
      <c r="D77" s="5"/>
      <c r="E77" s="4"/>
      <c r="F77" s="5"/>
      <c r="G77" s="4"/>
      <c r="H77" s="5"/>
      <c r="I77" s="4"/>
      <c r="J77" s="5"/>
      <c r="K77" s="4"/>
      <c r="L77" s="5"/>
      <c r="M77" s="4"/>
      <c r="N77" s="5"/>
      <c r="O77" s="4"/>
      <c r="P77" s="5"/>
    </row>
    <row r="78" spans="2:16" ht="37.5" customHeight="1" x14ac:dyDescent="0.3">
      <c r="B78" s="71" t="s">
        <v>196</v>
      </c>
      <c r="C78" s="71"/>
      <c r="D78" s="71"/>
      <c r="E78" s="71"/>
      <c r="F78" s="71"/>
      <c r="G78" s="71"/>
      <c r="H78" s="71"/>
      <c r="I78" s="71"/>
      <c r="J78" s="71"/>
      <c r="K78" s="71"/>
      <c r="L78" s="71"/>
      <c r="M78" s="71"/>
      <c r="N78" s="71"/>
      <c r="O78" s="71"/>
      <c r="P78" s="71"/>
    </row>
    <row r="79" spans="2:16" ht="14.25" customHeight="1" x14ac:dyDescent="0.3"/>
    <row r="80" spans="2:16" ht="30" customHeight="1" x14ac:dyDescent="0.3">
      <c r="B80" s="78" t="s">
        <v>82</v>
      </c>
      <c r="C80" s="78"/>
      <c r="D80" s="78"/>
      <c r="E80" s="78"/>
      <c r="F80" s="78"/>
      <c r="G80" s="78"/>
      <c r="H80" s="78"/>
      <c r="I80" s="78"/>
      <c r="J80" s="78"/>
      <c r="K80" s="78"/>
      <c r="L80" s="78"/>
      <c r="M80" s="78"/>
      <c r="N80" s="78"/>
      <c r="O80" s="78"/>
      <c r="P80" s="78"/>
    </row>
    <row r="81" spans="2:16" ht="14.25" customHeight="1" x14ac:dyDescent="0.3">
      <c r="B81" s="17" t="s">
        <v>0</v>
      </c>
      <c r="C81" s="56">
        <v>2007</v>
      </c>
      <c r="D81" s="62"/>
      <c r="E81" s="54">
        <v>2011</v>
      </c>
      <c r="F81" s="55"/>
      <c r="G81" s="56">
        <v>2015</v>
      </c>
      <c r="H81" s="55"/>
      <c r="I81" s="56">
        <v>2019</v>
      </c>
      <c r="J81" s="55"/>
      <c r="K81" s="56">
        <v>2023</v>
      </c>
      <c r="L81" s="55"/>
      <c r="M81" s="56">
        <v>2024</v>
      </c>
      <c r="N81" s="55"/>
      <c r="O81" s="56">
        <v>2025</v>
      </c>
      <c r="P81" s="55"/>
    </row>
    <row r="82" spans="2:16" ht="15" customHeight="1" x14ac:dyDescent="0.3">
      <c r="B82" s="64" t="s">
        <v>2</v>
      </c>
      <c r="C82" s="60">
        <v>44687</v>
      </c>
      <c r="D82" s="61"/>
      <c r="E82" s="66">
        <v>44843</v>
      </c>
      <c r="F82" s="67"/>
      <c r="G82" s="59">
        <v>44649</v>
      </c>
      <c r="H82" s="58"/>
      <c r="I82" s="59">
        <v>44826</v>
      </c>
      <c r="J82" s="58"/>
      <c r="K82" s="59">
        <v>45193</v>
      </c>
      <c r="L82" s="58"/>
      <c r="M82" s="59">
        <v>45438</v>
      </c>
      <c r="N82" s="58"/>
      <c r="O82" s="59">
        <v>45739</v>
      </c>
      <c r="P82" s="58"/>
    </row>
    <row r="83" spans="2:16" ht="14.25" customHeight="1" x14ac:dyDescent="0.3">
      <c r="B83" s="65"/>
      <c r="C83" s="38" t="s">
        <v>3</v>
      </c>
      <c r="D83" s="38" t="s">
        <v>4</v>
      </c>
      <c r="E83" s="35" t="s">
        <v>3</v>
      </c>
      <c r="F83" s="37" t="s">
        <v>4</v>
      </c>
      <c r="G83" s="35" t="s">
        <v>3</v>
      </c>
      <c r="H83" s="37" t="s">
        <v>4</v>
      </c>
      <c r="I83" s="35" t="s">
        <v>3</v>
      </c>
      <c r="J83" s="37" t="s">
        <v>4</v>
      </c>
      <c r="K83" s="35" t="s">
        <v>3</v>
      </c>
      <c r="L83" s="37" t="s">
        <v>4</v>
      </c>
      <c r="M83" s="35" t="s">
        <v>3</v>
      </c>
      <c r="N83" s="37" t="s">
        <v>4</v>
      </c>
      <c r="O83" s="35" t="s">
        <v>3</v>
      </c>
      <c r="P83" s="37" t="s">
        <v>4</v>
      </c>
    </row>
    <row r="84" spans="2:16" ht="25" customHeight="1" x14ac:dyDescent="0.3">
      <c r="B84" s="12" t="s">
        <v>5</v>
      </c>
      <c r="C84" s="18">
        <v>10810</v>
      </c>
      <c r="D84" s="25">
        <v>100</v>
      </c>
      <c r="E84" s="18">
        <v>11292</v>
      </c>
      <c r="F84" s="25">
        <v>100</v>
      </c>
      <c r="G84" s="18">
        <v>11135</v>
      </c>
      <c r="H84" s="25">
        <v>100</v>
      </c>
      <c r="I84" s="18">
        <v>10964</v>
      </c>
      <c r="J84" s="25">
        <v>100</v>
      </c>
      <c r="K84" s="18">
        <v>10370</v>
      </c>
      <c r="L84" s="25">
        <v>100</v>
      </c>
      <c r="M84" s="18">
        <v>10341</v>
      </c>
      <c r="N84" s="25">
        <v>100</v>
      </c>
      <c r="O84" s="18">
        <v>10398</v>
      </c>
      <c r="P84" s="25">
        <v>100</v>
      </c>
    </row>
    <row r="85" spans="2:16" ht="25" customHeight="1" x14ac:dyDescent="0.3">
      <c r="B85" s="13" t="s">
        <v>6</v>
      </c>
      <c r="C85" s="18">
        <v>5889</v>
      </c>
      <c r="D85" s="25">
        <f>C85*100/C84</f>
        <v>54.477335800185017</v>
      </c>
      <c r="E85" s="18">
        <v>6016</v>
      </c>
      <c r="F85" s="25">
        <f>E85*100/E84</f>
        <v>53.276656039674108</v>
      </c>
      <c r="G85" s="18">
        <v>5076</v>
      </c>
      <c r="H85" s="25">
        <f>G85*100/G84</f>
        <v>45.585990121239334</v>
      </c>
      <c r="I85" s="18">
        <v>5740</v>
      </c>
      <c r="J85" s="25">
        <f>I85*100/I84</f>
        <v>52.35315578256111</v>
      </c>
      <c r="K85" s="18">
        <v>5318</v>
      </c>
      <c r="L85" s="25">
        <f>K85*100/K84</f>
        <v>51.282545805207327</v>
      </c>
      <c r="M85" s="18">
        <v>5180</v>
      </c>
      <c r="N85" s="25">
        <f>M85*100/M84</f>
        <v>50.091867324243303</v>
      </c>
      <c r="O85" s="18">
        <v>5466</v>
      </c>
      <c r="P85" s="25">
        <f>O85*100/O84</f>
        <v>52.567801500288518</v>
      </c>
    </row>
    <row r="86" spans="2:16" ht="25" customHeight="1" x14ac:dyDescent="0.3">
      <c r="B86" s="13" t="s">
        <v>7</v>
      </c>
      <c r="C86" s="18">
        <v>39</v>
      </c>
      <c r="D86" s="25">
        <f>C86*100/C85</f>
        <v>0.66225165562913912</v>
      </c>
      <c r="E86" s="18">
        <v>49</v>
      </c>
      <c r="F86" s="25">
        <f>E86*100/E85</f>
        <v>0.8144946808510638</v>
      </c>
      <c r="G86" s="18">
        <v>49</v>
      </c>
      <c r="H86" s="25">
        <f>G86*100/G85</f>
        <v>0.96532702915681634</v>
      </c>
      <c r="I86" s="18">
        <v>23</v>
      </c>
      <c r="J86" s="25">
        <f>I86*100/I85</f>
        <v>0.40069686411149824</v>
      </c>
      <c r="K86" s="18">
        <v>29</v>
      </c>
      <c r="L86" s="25">
        <f>K86*100/K85</f>
        <v>0.5453177886423467</v>
      </c>
      <c r="M86" s="18">
        <v>29</v>
      </c>
      <c r="N86" s="25">
        <f>M86*100/M85</f>
        <v>0.55984555984555984</v>
      </c>
      <c r="O86" s="18">
        <v>27</v>
      </c>
      <c r="P86" s="25">
        <f>O86*100/O85</f>
        <v>0.49396267837541163</v>
      </c>
    </row>
    <row r="87" spans="2:16" ht="25" customHeight="1" x14ac:dyDescent="0.3">
      <c r="B87" s="13" t="s">
        <v>8</v>
      </c>
      <c r="C87" s="18">
        <v>68</v>
      </c>
      <c r="D87" s="25">
        <f>C87*100/C85</f>
        <v>1.1546951944302937</v>
      </c>
      <c r="E87" s="18">
        <v>94</v>
      </c>
      <c r="F87" s="25">
        <f>E87*100/E85</f>
        <v>1.5625</v>
      </c>
      <c r="G87" s="18">
        <v>151</v>
      </c>
      <c r="H87" s="25">
        <f>G87*100/G85</f>
        <v>2.9747832939322301</v>
      </c>
      <c r="I87" s="18">
        <v>74</v>
      </c>
      <c r="J87" s="25">
        <f>I87*100/I85</f>
        <v>1.2891986062717771</v>
      </c>
      <c r="K87" s="18">
        <v>75</v>
      </c>
      <c r="L87" s="25">
        <f>K87*100/K85</f>
        <v>1.4103046257991727</v>
      </c>
      <c r="M87" s="18">
        <v>64</v>
      </c>
      <c r="N87" s="25">
        <f>M87*100/M85</f>
        <v>1.2355212355212355</v>
      </c>
      <c r="O87" s="18">
        <v>60</v>
      </c>
      <c r="P87" s="25">
        <f>O87*100/O85</f>
        <v>1.0976948408342482</v>
      </c>
    </row>
    <row r="88" spans="2:16" ht="25" customHeight="1" x14ac:dyDescent="0.3">
      <c r="B88" s="13" t="s">
        <v>10</v>
      </c>
      <c r="C88" s="10"/>
      <c r="D88" s="10"/>
      <c r="E88" s="10"/>
      <c r="F88" s="10"/>
      <c r="G88" s="10"/>
      <c r="H88" s="10"/>
      <c r="I88" s="18">
        <v>10</v>
      </c>
      <c r="J88" s="25">
        <f>I88*100/I85</f>
        <v>0.17421602787456447</v>
      </c>
      <c r="K88" s="9"/>
      <c r="L88" s="10"/>
      <c r="M88" s="9"/>
      <c r="N88" s="10"/>
      <c r="O88" s="9"/>
      <c r="P88" s="10"/>
    </row>
    <row r="89" spans="2:16" ht="25" customHeight="1" x14ac:dyDescent="0.3">
      <c r="B89" s="13" t="s">
        <v>11</v>
      </c>
      <c r="C89" s="10"/>
      <c r="D89" s="10"/>
      <c r="E89" s="10"/>
      <c r="F89" s="10"/>
      <c r="G89" s="10"/>
      <c r="H89" s="10"/>
      <c r="I89" s="10"/>
      <c r="J89" s="10"/>
      <c r="K89" s="18">
        <v>15</v>
      </c>
      <c r="L89" s="25">
        <f>K89*100/K85</f>
        <v>0.2820609251598345</v>
      </c>
      <c r="M89" s="18">
        <v>29</v>
      </c>
      <c r="N89" s="25">
        <f>M89*100/M85</f>
        <v>0.55984555984555984</v>
      </c>
      <c r="O89" s="18">
        <v>19</v>
      </c>
      <c r="P89" s="25">
        <f>O89*100/O85</f>
        <v>0.34760336626417854</v>
      </c>
    </row>
    <row r="90" spans="2:16" ht="25" customHeight="1" x14ac:dyDescent="0.3">
      <c r="B90" s="13" t="s">
        <v>13</v>
      </c>
      <c r="C90" s="18">
        <v>173</v>
      </c>
      <c r="D90" s="25">
        <f>C90*100/C85</f>
        <v>2.9376804211241296</v>
      </c>
      <c r="E90" s="18">
        <v>110</v>
      </c>
      <c r="F90" s="25">
        <f>E90*100/E85</f>
        <v>1.8284574468085106</v>
      </c>
      <c r="G90" s="18">
        <v>206</v>
      </c>
      <c r="H90" s="25">
        <f>G90*100/G85</f>
        <v>4.0583136327817178</v>
      </c>
      <c r="I90" s="18">
        <v>92</v>
      </c>
      <c r="J90" s="25">
        <f>I90*100/I85</f>
        <v>1.602787456445993</v>
      </c>
      <c r="K90" s="18">
        <v>96</v>
      </c>
      <c r="L90" s="25">
        <f>K90*100/K85</f>
        <v>1.805189921022941</v>
      </c>
      <c r="M90" s="18">
        <v>53</v>
      </c>
      <c r="N90" s="25">
        <f>M90*100/M85</f>
        <v>1.0231660231660231</v>
      </c>
      <c r="O90" s="18">
        <v>44</v>
      </c>
      <c r="P90" s="25">
        <f>O90*100/O85</f>
        <v>0.80497621661178187</v>
      </c>
    </row>
    <row r="91" spans="2:16" ht="25" customHeight="1" x14ac:dyDescent="0.3">
      <c r="B91" s="14" t="s">
        <v>14</v>
      </c>
      <c r="C91" s="18">
        <v>148</v>
      </c>
      <c r="D91" s="25">
        <f>C91*100/C85</f>
        <v>2.5131601290541687</v>
      </c>
      <c r="E91" s="18">
        <v>749</v>
      </c>
      <c r="F91" s="25">
        <f>E91*100/E85</f>
        <v>12.450132978723405</v>
      </c>
      <c r="G91" s="18">
        <v>509</v>
      </c>
      <c r="H91" s="25">
        <f>G91*100/G85</f>
        <v>10.027580772261624</v>
      </c>
      <c r="I91" s="18">
        <v>190</v>
      </c>
      <c r="J91" s="25">
        <f>I91*100/I85</f>
        <v>3.3101045296167246</v>
      </c>
      <c r="K91" s="9"/>
      <c r="L91" s="10"/>
      <c r="M91" s="18">
        <v>100</v>
      </c>
      <c r="N91" s="25">
        <f>M91*100/M85</f>
        <v>1.9305019305019304</v>
      </c>
      <c r="O91" s="18">
        <v>89</v>
      </c>
      <c r="P91" s="25">
        <f>O91*100/O85</f>
        <v>1.6282473472374679</v>
      </c>
    </row>
    <row r="92" spans="2:16" ht="25" customHeight="1" x14ac:dyDescent="0.3">
      <c r="B92" s="13" t="s">
        <v>16</v>
      </c>
      <c r="C92" s="10"/>
      <c r="D92" s="10"/>
      <c r="E92" s="9"/>
      <c r="F92" s="10"/>
      <c r="G92" s="9"/>
      <c r="H92" s="10"/>
      <c r="I92" s="18">
        <v>25</v>
      </c>
      <c r="J92" s="25">
        <f>I92*100/I85</f>
        <v>0.43554006968641112</v>
      </c>
      <c r="K92" s="18">
        <v>325</v>
      </c>
      <c r="L92" s="25">
        <f>K92*100/K85</f>
        <v>6.111320045129748</v>
      </c>
      <c r="M92" s="18">
        <v>335</v>
      </c>
      <c r="N92" s="25">
        <f>M92*100/M85</f>
        <v>6.4671814671814669</v>
      </c>
      <c r="O92" s="18">
        <v>207</v>
      </c>
      <c r="P92" s="25">
        <f>O92*100/O85</f>
        <v>3.7870472008781557</v>
      </c>
    </row>
    <row r="93" spans="2:16" ht="25" customHeight="1" x14ac:dyDescent="0.3">
      <c r="B93" s="13" t="s">
        <v>17</v>
      </c>
      <c r="C93" s="10"/>
      <c r="D93" s="10"/>
      <c r="E93" s="9"/>
      <c r="F93" s="10"/>
      <c r="G93" s="9"/>
      <c r="H93" s="10"/>
      <c r="I93" s="18">
        <v>14</v>
      </c>
      <c r="J93" s="25">
        <f>I93*100/I85</f>
        <v>0.24390243902439024</v>
      </c>
      <c r="K93" s="18">
        <v>97</v>
      </c>
      <c r="L93" s="25">
        <f>K93*100/K85</f>
        <v>1.8239939827002634</v>
      </c>
      <c r="M93" s="18">
        <v>104</v>
      </c>
      <c r="N93" s="25">
        <f>M93*100/M85</f>
        <v>2.0077220077220077</v>
      </c>
      <c r="O93" s="18">
        <v>71</v>
      </c>
      <c r="P93" s="25">
        <f>O93*100/O85</f>
        <v>1.2989388949871936</v>
      </c>
    </row>
    <row r="94" spans="2:16" ht="25" customHeight="1" x14ac:dyDescent="0.3">
      <c r="B94" s="13" t="s">
        <v>18</v>
      </c>
      <c r="C94" s="10"/>
      <c r="D94" s="10"/>
      <c r="E94" s="9"/>
      <c r="F94" s="10"/>
      <c r="G94" s="18">
        <v>511</v>
      </c>
      <c r="H94" s="25">
        <f>G94*100/G85</f>
        <v>10.066981875492514</v>
      </c>
      <c r="I94" s="18">
        <v>199</v>
      </c>
      <c r="J94" s="25">
        <f>I94*100/I85</f>
        <v>3.4668989547038329</v>
      </c>
      <c r="K94" s="18">
        <v>591</v>
      </c>
      <c r="L94" s="25">
        <f>K94*100/K85</f>
        <v>11.11320045129748</v>
      </c>
      <c r="M94" s="18">
        <v>830</v>
      </c>
      <c r="N94" s="25">
        <f>M94*100/M85</f>
        <v>16.023166023166024</v>
      </c>
      <c r="O94" s="18">
        <v>1083</v>
      </c>
      <c r="P94" s="25">
        <f>O94*100/O85</f>
        <v>19.813391877058177</v>
      </c>
    </row>
    <row r="95" spans="2:16" ht="25" customHeight="1" x14ac:dyDescent="0.3">
      <c r="B95" s="14" t="s">
        <v>19</v>
      </c>
      <c r="C95" s="10"/>
      <c r="D95" s="10"/>
      <c r="E95" s="9"/>
      <c r="F95" s="10"/>
      <c r="G95" s="10"/>
      <c r="H95" s="10"/>
      <c r="I95" s="10"/>
      <c r="J95" s="10"/>
      <c r="K95" s="18">
        <v>20</v>
      </c>
      <c r="L95" s="25">
        <f>K95*100/K85</f>
        <v>0.37608123354644601</v>
      </c>
      <c r="M95" s="18">
        <v>30</v>
      </c>
      <c r="N95" s="25">
        <f>M95*100/M85</f>
        <v>0.5791505791505791</v>
      </c>
      <c r="O95" s="18">
        <v>19</v>
      </c>
      <c r="P95" s="25">
        <f>O95*100/O85</f>
        <v>0.34760336626417854</v>
      </c>
    </row>
    <row r="96" spans="2:16" ht="25" customHeight="1" x14ac:dyDescent="0.3">
      <c r="B96" s="14" t="s">
        <v>20</v>
      </c>
      <c r="C96" s="10"/>
      <c r="D96" s="10"/>
      <c r="E96" s="9"/>
      <c r="F96" s="10"/>
      <c r="G96" s="18">
        <v>92</v>
      </c>
      <c r="H96" s="25">
        <f>G96*100/G85</f>
        <v>1.8124507486209613</v>
      </c>
      <c r="I96" s="10"/>
      <c r="J96" s="9"/>
      <c r="K96" s="10"/>
      <c r="L96" s="9"/>
      <c r="M96" s="10"/>
      <c r="N96" s="9"/>
      <c r="O96" s="10"/>
      <c r="P96" s="9"/>
    </row>
    <row r="97" spans="2:16" ht="25" customHeight="1" x14ac:dyDescent="0.3">
      <c r="B97" s="13" t="s">
        <v>21</v>
      </c>
      <c r="C97" s="18">
        <v>84</v>
      </c>
      <c r="D97" s="25">
        <f>C97*100/C85</f>
        <v>1.4263881813550687</v>
      </c>
      <c r="E97" s="18">
        <v>104</v>
      </c>
      <c r="F97" s="25">
        <f>E97*100/E85</f>
        <v>1.7287234042553192</v>
      </c>
      <c r="G97" s="10"/>
      <c r="H97" s="10"/>
      <c r="I97" s="18">
        <v>11</v>
      </c>
      <c r="J97" s="25">
        <f>I97*100/I85</f>
        <v>0.19163763066202091</v>
      </c>
      <c r="K97" s="18">
        <v>24</v>
      </c>
      <c r="L97" s="25">
        <f>K97*100/K85</f>
        <v>0.45129748025573524</v>
      </c>
      <c r="M97" s="18">
        <v>17</v>
      </c>
      <c r="N97" s="25">
        <f>M97*100/M85</f>
        <v>0.3281853281853282</v>
      </c>
      <c r="O97" s="10"/>
      <c r="P97" s="9"/>
    </row>
    <row r="98" spans="2:16" ht="25" customHeight="1" x14ac:dyDescent="0.3">
      <c r="B98" s="14" t="s">
        <v>189</v>
      </c>
      <c r="C98" s="9"/>
      <c r="D98" s="10"/>
      <c r="E98" s="9"/>
      <c r="F98" s="10"/>
      <c r="G98" s="10"/>
      <c r="H98" s="10"/>
      <c r="I98" s="9"/>
      <c r="J98" s="10"/>
      <c r="K98" s="9"/>
      <c r="L98" s="10"/>
      <c r="M98" s="9"/>
      <c r="N98" s="10"/>
      <c r="O98" s="18">
        <v>8</v>
      </c>
      <c r="P98" s="25">
        <f>O98*100/O85</f>
        <v>0.14635931211123307</v>
      </c>
    </row>
    <row r="99" spans="2:16" ht="25" customHeight="1" x14ac:dyDescent="0.3">
      <c r="B99" s="14" t="s">
        <v>23</v>
      </c>
      <c r="C99" s="10"/>
      <c r="D99" s="10"/>
      <c r="E99" s="18">
        <v>80</v>
      </c>
      <c r="F99" s="25">
        <f>E99*100/E85</f>
        <v>1.3297872340425532</v>
      </c>
      <c r="G99" s="9"/>
      <c r="H99" s="10"/>
      <c r="I99" s="18">
        <v>48</v>
      </c>
      <c r="J99" s="25">
        <f>I99*100/I85</f>
        <v>0.83623693379790942</v>
      </c>
      <c r="K99" s="18">
        <v>68</v>
      </c>
      <c r="L99" s="25">
        <f>K99*100/K85</f>
        <v>1.2786761940579165</v>
      </c>
      <c r="M99" s="18">
        <v>53</v>
      </c>
      <c r="N99" s="25">
        <f>M99*100/M85</f>
        <v>1.0231660231660231</v>
      </c>
      <c r="O99" s="18">
        <v>49</v>
      </c>
      <c r="P99" s="25">
        <f>O99*100/O85</f>
        <v>0.89645078668130262</v>
      </c>
    </row>
    <row r="100" spans="2:16" ht="25" customHeight="1" x14ac:dyDescent="0.3">
      <c r="B100" s="14" t="s">
        <v>25</v>
      </c>
      <c r="C100" s="18">
        <v>207</v>
      </c>
      <c r="D100" s="25">
        <f>C100*100/C85</f>
        <v>3.5150280183392768</v>
      </c>
      <c r="E100" s="18">
        <v>110</v>
      </c>
      <c r="F100" s="25">
        <f>E100*100/E85</f>
        <v>1.8284574468085106</v>
      </c>
      <c r="G100" s="18">
        <v>200</v>
      </c>
      <c r="H100" s="25">
        <f>G100*100/G85</f>
        <v>3.9401103230890464</v>
      </c>
      <c r="I100" s="18">
        <v>62</v>
      </c>
      <c r="J100" s="25">
        <f>I100*100/I85</f>
        <v>1.0801393728222997</v>
      </c>
      <c r="K100" s="18">
        <v>77</v>
      </c>
      <c r="L100" s="25">
        <f>K100*100/K85</f>
        <v>1.4479127491538173</v>
      </c>
      <c r="M100" s="18">
        <v>41</v>
      </c>
      <c r="N100" s="25">
        <f>M100*100/M85</f>
        <v>0.79150579150579148</v>
      </c>
      <c r="O100" s="18">
        <v>84</v>
      </c>
      <c r="P100" s="25">
        <f>O100*100/O85</f>
        <v>1.5367727771679474</v>
      </c>
    </row>
    <row r="101" spans="2:16" ht="25" customHeight="1" x14ac:dyDescent="0.3">
      <c r="B101" s="13" t="s">
        <v>26</v>
      </c>
      <c r="C101" s="10"/>
      <c r="D101" s="10"/>
      <c r="E101" s="9"/>
      <c r="F101" s="10"/>
      <c r="G101" s="18">
        <v>95</v>
      </c>
      <c r="H101" s="25">
        <f>G101*100/G85</f>
        <v>1.871552403467297</v>
      </c>
      <c r="I101" s="18">
        <v>33</v>
      </c>
      <c r="J101" s="25">
        <f>I101*100/I85</f>
        <v>0.57491289198606277</v>
      </c>
      <c r="K101" s="9"/>
      <c r="L101" s="10"/>
      <c r="M101" s="9"/>
      <c r="N101" s="10"/>
      <c r="O101" s="9"/>
      <c r="P101" s="10"/>
    </row>
    <row r="102" spans="2:16" ht="25" customHeight="1" x14ac:dyDescent="0.3">
      <c r="B102" s="14" t="s">
        <v>28</v>
      </c>
      <c r="C102" s="10"/>
      <c r="D102" s="10"/>
      <c r="E102" s="9"/>
      <c r="F102" s="10"/>
      <c r="G102" s="9"/>
      <c r="H102" s="10"/>
      <c r="I102" s="18">
        <v>16</v>
      </c>
      <c r="J102" s="25">
        <f>I102*100/I85</f>
        <v>0.27874564459930312</v>
      </c>
      <c r="K102" s="9"/>
      <c r="L102" s="10"/>
      <c r="M102" s="9"/>
      <c r="N102" s="10"/>
      <c r="O102" s="9"/>
      <c r="P102" s="10"/>
    </row>
    <row r="103" spans="2:16" ht="25" customHeight="1" x14ac:dyDescent="0.3">
      <c r="B103" s="14" t="s">
        <v>29</v>
      </c>
      <c r="C103" s="18">
        <v>78</v>
      </c>
      <c r="D103" s="25">
        <f>C103*100/C85</f>
        <v>1.3245033112582782</v>
      </c>
      <c r="E103" s="18">
        <v>157</v>
      </c>
      <c r="F103" s="25">
        <f>E103*100/E85</f>
        <v>2.6097074468085109</v>
      </c>
      <c r="G103" s="18">
        <v>53</v>
      </c>
      <c r="H103" s="25">
        <f>G103*100/G85</f>
        <v>1.0441292356185974</v>
      </c>
      <c r="I103" s="9"/>
      <c r="J103" s="10"/>
      <c r="K103" s="9"/>
      <c r="L103" s="10"/>
      <c r="M103" s="9"/>
      <c r="N103" s="10"/>
      <c r="O103" s="9"/>
      <c r="P103" s="10"/>
    </row>
    <row r="104" spans="2:16" ht="25" customHeight="1" x14ac:dyDescent="0.3">
      <c r="B104" s="14" t="s">
        <v>30</v>
      </c>
      <c r="C104" s="10"/>
      <c r="D104" s="10"/>
      <c r="E104" s="9"/>
      <c r="F104" s="10"/>
      <c r="G104" s="18">
        <v>104</v>
      </c>
      <c r="H104" s="25">
        <f>G104*100/G85</f>
        <v>2.048857368006304</v>
      </c>
      <c r="I104" s="18">
        <v>26</v>
      </c>
      <c r="J104" s="25">
        <f>I104*100/I85</f>
        <v>0.45296167247386759</v>
      </c>
      <c r="K104" s="9"/>
      <c r="L104" s="10"/>
      <c r="M104" s="9"/>
      <c r="N104" s="10"/>
      <c r="O104" s="9"/>
      <c r="P104" s="10"/>
    </row>
    <row r="105" spans="2:16" ht="25" customHeight="1" x14ac:dyDescent="0.3">
      <c r="B105" s="14" t="s">
        <v>31</v>
      </c>
      <c r="C105" s="18">
        <v>3386</v>
      </c>
      <c r="D105" s="25">
        <f>C105*100/C85</f>
        <v>57.497028357955507</v>
      </c>
      <c r="E105" s="18">
        <v>2447</v>
      </c>
      <c r="F105" s="25">
        <f>E105*100/E85</f>
        <v>40.674867021276597</v>
      </c>
      <c r="G105" s="18">
        <v>1960</v>
      </c>
      <c r="H105" s="25">
        <f>G105*100/G85</f>
        <v>38.613081166272657</v>
      </c>
      <c r="I105" s="18">
        <v>1928</v>
      </c>
      <c r="J105" s="25">
        <f>I105*100/I85</f>
        <v>33.588850174216027</v>
      </c>
      <c r="K105" s="9"/>
      <c r="L105" s="10"/>
      <c r="M105" s="18">
        <v>1689</v>
      </c>
      <c r="N105" s="25">
        <f>M105*100/M85</f>
        <v>32.606177606177603</v>
      </c>
      <c r="O105" s="18">
        <v>2175</v>
      </c>
      <c r="P105" s="25">
        <f>O105*100/O85</f>
        <v>39.79143798024149</v>
      </c>
    </row>
    <row r="106" spans="2:16" ht="25" customHeight="1" x14ac:dyDescent="0.3">
      <c r="B106" s="14" t="s">
        <v>32</v>
      </c>
      <c r="C106" s="9"/>
      <c r="D106" s="10"/>
      <c r="E106" s="9"/>
      <c r="F106" s="10"/>
      <c r="G106" s="9"/>
      <c r="H106" s="10"/>
      <c r="I106" s="9"/>
      <c r="J106" s="10"/>
      <c r="K106" s="18">
        <v>2029</v>
      </c>
      <c r="L106" s="25">
        <f>K106*100/K85</f>
        <v>38.153441143286948</v>
      </c>
      <c r="M106" s="9"/>
      <c r="N106" s="10"/>
      <c r="O106" s="9"/>
      <c r="P106" s="10"/>
    </row>
    <row r="107" spans="2:16" ht="25" customHeight="1" x14ac:dyDescent="0.3">
      <c r="B107" s="14" t="s">
        <v>190</v>
      </c>
      <c r="C107" s="9"/>
      <c r="D107" s="10"/>
      <c r="E107" s="9"/>
      <c r="F107" s="10"/>
      <c r="G107" s="9"/>
      <c r="H107" s="10"/>
      <c r="I107" s="9"/>
      <c r="J107" s="10"/>
      <c r="K107" s="10"/>
      <c r="L107" s="10"/>
      <c r="M107" s="10"/>
      <c r="N107" s="10"/>
      <c r="O107" s="24">
        <v>24</v>
      </c>
      <c r="P107" s="25">
        <f>O107*100/O85</f>
        <v>0.43907793633369924</v>
      </c>
    </row>
    <row r="108" spans="2:16" ht="25" customHeight="1" x14ac:dyDescent="0.3">
      <c r="B108" s="14" t="s">
        <v>47</v>
      </c>
      <c r="C108" s="10"/>
      <c r="D108" s="10"/>
      <c r="E108" s="9"/>
      <c r="F108" s="10"/>
      <c r="G108" s="18">
        <v>50</v>
      </c>
      <c r="H108" s="25">
        <f>G108*100/G85</f>
        <v>0.9850275807722616</v>
      </c>
      <c r="I108" s="9"/>
      <c r="J108" s="10"/>
      <c r="K108" s="9"/>
      <c r="L108" s="10"/>
      <c r="M108" s="9"/>
      <c r="N108" s="10"/>
      <c r="O108" s="9"/>
      <c r="P108" s="10"/>
    </row>
    <row r="109" spans="2:16" ht="25" customHeight="1" x14ac:dyDescent="0.3">
      <c r="B109" s="14" t="s">
        <v>33</v>
      </c>
      <c r="C109" s="18">
        <v>1706</v>
      </c>
      <c r="D109" s="25">
        <f>C109*100/C85</f>
        <v>28.969264730854135</v>
      </c>
      <c r="E109" s="18">
        <v>1628</v>
      </c>
      <c r="F109" s="25">
        <f>E109*100/E85</f>
        <v>27.061170212765958</v>
      </c>
      <c r="G109" s="10"/>
      <c r="H109" s="10"/>
      <c r="I109" s="18">
        <v>2863</v>
      </c>
      <c r="J109" s="25">
        <f>I109*100/I85</f>
        <v>49.878048780487802</v>
      </c>
      <c r="K109" s="18">
        <v>1826</v>
      </c>
      <c r="L109" s="25">
        <f>K109*100/K85</f>
        <v>34.336216622790523</v>
      </c>
      <c r="M109" s="18">
        <v>1764</v>
      </c>
      <c r="N109" s="25">
        <f>M109*100/M85</f>
        <v>34.054054054054056</v>
      </c>
      <c r="O109" s="18">
        <v>1490</v>
      </c>
      <c r="P109" s="25">
        <f>O109*100/O85</f>
        <v>27.259421880717159</v>
      </c>
    </row>
    <row r="110" spans="2:16" ht="25" customHeight="1" x14ac:dyDescent="0.3">
      <c r="B110" s="14" t="s">
        <v>35</v>
      </c>
      <c r="C110" s="10"/>
      <c r="D110" s="10"/>
      <c r="E110" s="9"/>
      <c r="F110" s="10"/>
      <c r="G110" s="18">
        <v>1096</v>
      </c>
      <c r="H110" s="25">
        <f>G110*100/G85</f>
        <v>21.591804570527973</v>
      </c>
      <c r="I110" s="9"/>
      <c r="J110" s="10"/>
      <c r="K110" s="9"/>
      <c r="L110" s="10"/>
      <c r="M110" s="9"/>
      <c r="N110" s="10"/>
      <c r="O110" s="9"/>
      <c r="P110" s="10"/>
    </row>
    <row r="111" spans="2:16" ht="25" customHeight="1" x14ac:dyDescent="0.3">
      <c r="B111" s="14" t="s">
        <v>36</v>
      </c>
      <c r="C111" s="10"/>
      <c r="D111" s="10"/>
      <c r="E111" s="18">
        <v>488</v>
      </c>
      <c r="F111" s="25">
        <f>E111*100/E85</f>
        <v>8.1117021276595747</v>
      </c>
      <c r="G111" s="9"/>
      <c r="H111" s="10"/>
      <c r="I111" s="18">
        <v>49</v>
      </c>
      <c r="J111" s="25">
        <f>I111*100/I85</f>
        <v>0.85365853658536583</v>
      </c>
      <c r="K111" s="18">
        <v>34</v>
      </c>
      <c r="L111" s="25">
        <f>K111*100/K85</f>
        <v>0.63933809702895827</v>
      </c>
      <c r="M111" s="18">
        <v>34</v>
      </c>
      <c r="N111" s="25">
        <f>M111*100/M85</f>
        <v>0.65637065637065639</v>
      </c>
      <c r="O111" s="9"/>
      <c r="P111" s="10"/>
    </row>
    <row r="112" spans="2:16" ht="25" customHeight="1" x14ac:dyDescent="0.3">
      <c r="B112" s="14" t="s">
        <v>188</v>
      </c>
      <c r="C112" s="10"/>
      <c r="D112" s="10"/>
      <c r="E112" s="10"/>
      <c r="F112" s="10"/>
      <c r="G112" s="10"/>
      <c r="H112" s="10"/>
      <c r="I112" s="10"/>
      <c r="J112" s="10"/>
      <c r="K112" s="10"/>
      <c r="L112" s="10"/>
      <c r="M112" s="10"/>
      <c r="N112" s="10"/>
      <c r="O112" s="18">
        <v>17</v>
      </c>
      <c r="P112" s="25">
        <f>O112*100/O85</f>
        <v>0.31101353823637029</v>
      </c>
    </row>
    <row r="113" spans="2:16" ht="25" customHeight="1" x14ac:dyDescent="0.3">
      <c r="B113" s="14" t="s">
        <v>37</v>
      </c>
      <c r="C113" s="10"/>
      <c r="D113" s="10"/>
      <c r="E113" s="9"/>
      <c r="F113" s="10"/>
      <c r="G113" s="9"/>
      <c r="H113" s="10"/>
      <c r="I113" s="18">
        <v>46</v>
      </c>
      <c r="J113" s="25">
        <f>I113*100/I85</f>
        <v>0.80139372822299648</v>
      </c>
      <c r="K113" s="9"/>
      <c r="L113" s="10"/>
      <c r="M113" s="9"/>
      <c r="N113" s="10"/>
      <c r="O113" s="9"/>
      <c r="P113" s="10"/>
    </row>
    <row r="114" spans="2:16" ht="25" customHeight="1" x14ac:dyDescent="0.3">
      <c r="B114" s="14" t="s">
        <v>38</v>
      </c>
      <c r="C114" s="10"/>
      <c r="D114" s="10"/>
      <c r="E114" s="9"/>
      <c r="F114" s="10"/>
      <c r="G114" s="9"/>
      <c r="H114" s="10"/>
      <c r="I114" s="18">
        <v>31</v>
      </c>
      <c r="J114" s="25">
        <f>I114*100/I85</f>
        <v>0.54006968641114983</v>
      </c>
      <c r="K114" s="18">
        <v>12</v>
      </c>
      <c r="L114" s="25">
        <f>K114*100/K85</f>
        <v>0.22564874012786762</v>
      </c>
      <c r="M114" s="18">
        <v>8</v>
      </c>
      <c r="N114" s="25">
        <f>M114*100/M85</f>
        <v>0.15444015444015444</v>
      </c>
      <c r="O114" s="9"/>
      <c r="P114" s="10"/>
    </row>
    <row r="115" spans="2:16" ht="5.15" customHeight="1" x14ac:dyDescent="0.3">
      <c r="B115" s="15"/>
      <c r="C115" s="16"/>
      <c r="D115" s="16"/>
      <c r="E115" s="16"/>
      <c r="F115" s="16"/>
      <c r="G115" s="16"/>
      <c r="H115" s="16"/>
      <c r="I115" s="16"/>
      <c r="J115" s="16"/>
      <c r="K115" s="16"/>
      <c r="L115" s="16"/>
      <c r="M115" s="16"/>
      <c r="N115" s="16"/>
      <c r="O115" s="16"/>
      <c r="P115" s="16"/>
    </row>
    <row r="116" spans="2:16" ht="14.25" customHeight="1" x14ac:dyDescent="0.3">
      <c r="B116" s="7" t="s">
        <v>198</v>
      </c>
      <c r="C116" s="4"/>
      <c r="D116" s="5"/>
      <c r="E116" s="4"/>
      <c r="F116" s="5"/>
      <c r="G116" s="4"/>
      <c r="H116" s="5"/>
      <c r="I116" s="4"/>
      <c r="J116" s="5"/>
      <c r="K116" s="4"/>
      <c r="L116" s="5"/>
      <c r="M116" s="4"/>
      <c r="N116" s="5"/>
      <c r="O116" s="4"/>
      <c r="P116" s="5"/>
    </row>
    <row r="117" spans="2:16" ht="37.5" customHeight="1" x14ac:dyDescent="0.3">
      <c r="B117" s="71" t="s">
        <v>196</v>
      </c>
      <c r="C117" s="71"/>
      <c r="D117" s="71"/>
      <c r="E117" s="71"/>
      <c r="F117" s="71"/>
      <c r="G117" s="71"/>
      <c r="H117" s="71"/>
      <c r="I117" s="71"/>
      <c r="J117" s="71"/>
      <c r="K117" s="71"/>
      <c r="L117" s="71"/>
      <c r="M117" s="71"/>
      <c r="N117" s="71"/>
      <c r="O117" s="71"/>
      <c r="P117" s="71"/>
    </row>
    <row r="118" spans="2:16" ht="14.25" customHeight="1" x14ac:dyDescent="0.3"/>
    <row r="119" spans="2:16" ht="30" customHeight="1" x14ac:dyDescent="0.3">
      <c r="B119" s="78" t="s">
        <v>85</v>
      </c>
      <c r="C119" s="78"/>
      <c r="D119" s="78"/>
      <c r="E119" s="78"/>
      <c r="F119" s="78"/>
      <c r="G119" s="78"/>
      <c r="H119" s="78"/>
      <c r="I119" s="78"/>
      <c r="J119" s="78"/>
      <c r="K119" s="78"/>
      <c r="L119" s="78"/>
      <c r="M119" s="78"/>
      <c r="N119" s="78"/>
      <c r="O119" s="78"/>
      <c r="P119" s="78"/>
    </row>
    <row r="120" spans="2:16" ht="14.25" customHeight="1" x14ac:dyDescent="0.3">
      <c r="B120" s="17" t="s">
        <v>0</v>
      </c>
      <c r="C120" s="56">
        <v>2007</v>
      </c>
      <c r="D120" s="62"/>
      <c r="E120" s="54">
        <v>2011</v>
      </c>
      <c r="F120" s="55"/>
      <c r="G120" s="56">
        <v>2015</v>
      </c>
      <c r="H120" s="55"/>
      <c r="I120" s="56">
        <v>2019</v>
      </c>
      <c r="J120" s="55"/>
      <c r="K120" s="56">
        <v>2023</v>
      </c>
      <c r="L120" s="55"/>
      <c r="M120" s="56">
        <v>2024</v>
      </c>
      <c r="N120" s="55"/>
      <c r="O120" s="56">
        <v>2025</v>
      </c>
      <c r="P120" s="55"/>
    </row>
    <row r="121" spans="2:16" ht="15" customHeight="1" x14ac:dyDescent="0.3">
      <c r="B121" s="64" t="s">
        <v>2</v>
      </c>
      <c r="C121" s="60">
        <v>44687</v>
      </c>
      <c r="D121" s="61"/>
      <c r="E121" s="66">
        <v>44843</v>
      </c>
      <c r="F121" s="67"/>
      <c r="G121" s="59">
        <v>44649</v>
      </c>
      <c r="H121" s="58"/>
      <c r="I121" s="59">
        <v>44826</v>
      </c>
      <c r="J121" s="58"/>
      <c r="K121" s="59">
        <v>45193</v>
      </c>
      <c r="L121" s="58"/>
      <c r="M121" s="59">
        <v>45438</v>
      </c>
      <c r="N121" s="58"/>
      <c r="O121" s="59">
        <v>45739</v>
      </c>
      <c r="P121" s="58"/>
    </row>
    <row r="122" spans="2:16" ht="14.25" customHeight="1" x14ac:dyDescent="0.3">
      <c r="B122" s="65"/>
      <c r="C122" s="38" t="s">
        <v>3</v>
      </c>
      <c r="D122" s="38" t="s">
        <v>4</v>
      </c>
      <c r="E122" s="35" t="s">
        <v>3</v>
      </c>
      <c r="F122" s="37" t="s">
        <v>4</v>
      </c>
      <c r="G122" s="35" t="s">
        <v>3</v>
      </c>
      <c r="H122" s="37" t="s">
        <v>4</v>
      </c>
      <c r="I122" s="35" t="s">
        <v>3</v>
      </c>
      <c r="J122" s="37" t="s">
        <v>4</v>
      </c>
      <c r="K122" s="35" t="s">
        <v>3</v>
      </c>
      <c r="L122" s="37" t="s">
        <v>4</v>
      </c>
      <c r="M122" s="35" t="s">
        <v>3</v>
      </c>
      <c r="N122" s="37" t="s">
        <v>4</v>
      </c>
      <c r="O122" s="35" t="s">
        <v>3</v>
      </c>
      <c r="P122" s="37" t="s">
        <v>4</v>
      </c>
    </row>
    <row r="123" spans="2:16" ht="25" customHeight="1" x14ac:dyDescent="0.3">
      <c r="B123" s="12" t="s">
        <v>5</v>
      </c>
      <c r="C123" s="18">
        <v>2765</v>
      </c>
      <c r="D123" s="25">
        <v>100</v>
      </c>
      <c r="E123" s="18">
        <v>2707</v>
      </c>
      <c r="F123" s="25">
        <v>100</v>
      </c>
      <c r="G123" s="18">
        <v>2495</v>
      </c>
      <c r="H123" s="25">
        <v>100</v>
      </c>
      <c r="I123" s="18">
        <v>2355</v>
      </c>
      <c r="J123" s="25">
        <v>100</v>
      </c>
      <c r="K123" s="18">
        <v>2184</v>
      </c>
      <c r="L123" s="25">
        <v>100</v>
      </c>
      <c r="M123" s="18">
        <v>2159</v>
      </c>
      <c r="N123" s="25">
        <v>100</v>
      </c>
      <c r="O123" s="18">
        <v>2159</v>
      </c>
      <c r="P123" s="25">
        <v>100</v>
      </c>
    </row>
    <row r="124" spans="2:16" ht="25" customHeight="1" x14ac:dyDescent="0.3">
      <c r="B124" s="13" t="s">
        <v>6</v>
      </c>
      <c r="C124" s="18">
        <v>1734</v>
      </c>
      <c r="D124" s="25">
        <f>C124*100/C123</f>
        <v>62.712477396021697</v>
      </c>
      <c r="E124" s="18">
        <v>1679</v>
      </c>
      <c r="F124" s="25">
        <f>E124*100/E123</f>
        <v>62.024381233838199</v>
      </c>
      <c r="G124" s="18">
        <v>1506</v>
      </c>
      <c r="H124" s="25">
        <f>G124*100/G123</f>
        <v>60.360721442885769</v>
      </c>
      <c r="I124" s="18">
        <v>1446</v>
      </c>
      <c r="J124" s="25">
        <f>I124*100/I123</f>
        <v>61.401273885350321</v>
      </c>
      <c r="K124" s="18">
        <v>1321</v>
      </c>
      <c r="L124" s="25">
        <f>K124*100/K123</f>
        <v>60.485347985347985</v>
      </c>
      <c r="M124" s="18">
        <v>1246</v>
      </c>
      <c r="N124" s="25">
        <f>M124*100/M123</f>
        <v>57.711903659101438</v>
      </c>
      <c r="O124" s="18">
        <v>1318</v>
      </c>
      <c r="P124" s="25">
        <f>O124*100/O123</f>
        <v>61.046780917091247</v>
      </c>
    </row>
    <row r="125" spans="2:16" ht="25" customHeight="1" x14ac:dyDescent="0.3">
      <c r="B125" s="13" t="s">
        <v>7</v>
      </c>
      <c r="C125" s="18">
        <v>6</v>
      </c>
      <c r="D125" s="25">
        <f>C125*100/C124</f>
        <v>0.34602076124567471</v>
      </c>
      <c r="E125" s="18">
        <v>9</v>
      </c>
      <c r="F125" s="25">
        <f>E125*100/E124</f>
        <v>0.53603335318642054</v>
      </c>
      <c r="G125" s="18">
        <v>8</v>
      </c>
      <c r="H125" s="25">
        <f>G125*100/G124</f>
        <v>0.53120849933598935</v>
      </c>
      <c r="I125" s="18">
        <v>6</v>
      </c>
      <c r="J125" s="25">
        <f>I125*100/I124</f>
        <v>0.41493775933609961</v>
      </c>
      <c r="K125" s="18">
        <v>4</v>
      </c>
      <c r="L125" s="25">
        <f>K125*100/K124</f>
        <v>0.30280090840272522</v>
      </c>
      <c r="M125" s="18">
        <v>1</v>
      </c>
      <c r="N125" s="25">
        <f>M125*100/M124</f>
        <v>8.0256821829855537E-2</v>
      </c>
      <c r="O125" s="18">
        <v>4</v>
      </c>
      <c r="P125" s="25">
        <f>O125*100/O124</f>
        <v>0.30349013657056145</v>
      </c>
    </row>
    <row r="126" spans="2:16" ht="25" customHeight="1" x14ac:dyDescent="0.3">
      <c r="B126" s="13" t="s">
        <v>8</v>
      </c>
      <c r="C126" s="18">
        <v>35</v>
      </c>
      <c r="D126" s="25">
        <f>C126*100/C124</f>
        <v>2.0184544405997693</v>
      </c>
      <c r="E126" s="18">
        <v>35</v>
      </c>
      <c r="F126" s="25">
        <f>E126*100/E124</f>
        <v>2.084574151280524</v>
      </c>
      <c r="G126" s="18">
        <v>65</v>
      </c>
      <c r="H126" s="25">
        <f>G126*100/G124</f>
        <v>4.3160690571049134</v>
      </c>
      <c r="I126" s="18">
        <v>45</v>
      </c>
      <c r="J126" s="25">
        <f>I126*100/I124</f>
        <v>3.1120331950207469</v>
      </c>
      <c r="K126" s="18">
        <v>35</v>
      </c>
      <c r="L126" s="25">
        <f>K126*100/K124</f>
        <v>2.6495079485238455</v>
      </c>
      <c r="M126" s="18">
        <v>21</v>
      </c>
      <c r="N126" s="25">
        <f>M126*100/M124</f>
        <v>1.6853932584269662</v>
      </c>
      <c r="O126" s="18">
        <v>16</v>
      </c>
      <c r="P126" s="25">
        <f>O126*100/O124</f>
        <v>1.2139605462822458</v>
      </c>
    </row>
    <row r="127" spans="2:16" ht="25" customHeight="1" x14ac:dyDescent="0.3">
      <c r="B127" s="13" t="s">
        <v>10</v>
      </c>
      <c r="C127" s="10"/>
      <c r="D127" s="10"/>
      <c r="E127" s="10"/>
      <c r="F127" s="10"/>
      <c r="G127" s="10"/>
      <c r="H127" s="10"/>
      <c r="I127" s="18">
        <v>11</v>
      </c>
      <c r="J127" s="25">
        <f>I127*100/I124</f>
        <v>0.76071922544951587</v>
      </c>
      <c r="K127" s="9"/>
      <c r="L127" s="10"/>
      <c r="M127" s="9"/>
      <c r="N127" s="10"/>
      <c r="O127" s="9"/>
      <c r="P127" s="10"/>
    </row>
    <row r="128" spans="2:16" ht="25" customHeight="1" x14ac:dyDescent="0.3">
      <c r="B128" s="13" t="s">
        <v>11</v>
      </c>
      <c r="C128" s="10"/>
      <c r="D128" s="10"/>
      <c r="E128" s="10"/>
      <c r="F128" s="10"/>
      <c r="G128" s="10"/>
      <c r="H128" s="10"/>
      <c r="I128" s="10"/>
      <c r="J128" s="10"/>
      <c r="K128" s="18">
        <v>7</v>
      </c>
      <c r="L128" s="25">
        <f>K128*100/K124</f>
        <v>0.52990158970476908</v>
      </c>
      <c r="M128" s="18">
        <v>6</v>
      </c>
      <c r="N128" s="25">
        <f>M128*100/M124</f>
        <v>0.48154093097913325</v>
      </c>
      <c r="O128" s="18">
        <v>3</v>
      </c>
      <c r="P128" s="25">
        <f>O128*100/O124</f>
        <v>0.22761760242792109</v>
      </c>
    </row>
    <row r="129" spans="2:16" ht="25" customHeight="1" x14ac:dyDescent="0.3">
      <c r="B129" s="13" t="s">
        <v>13</v>
      </c>
      <c r="C129" s="18">
        <v>38</v>
      </c>
      <c r="D129" s="25">
        <f>C129*100/C124</f>
        <v>2.1914648212226067</v>
      </c>
      <c r="E129" s="18">
        <v>25</v>
      </c>
      <c r="F129" s="25">
        <f>E129*100/E124</f>
        <v>1.4889815366289458</v>
      </c>
      <c r="G129" s="18">
        <v>69</v>
      </c>
      <c r="H129" s="25">
        <f>G129*100/G124</f>
        <v>4.5816733067729087</v>
      </c>
      <c r="I129" s="18">
        <v>41</v>
      </c>
      <c r="J129" s="25">
        <f>I129*100/I124</f>
        <v>2.835408022130014</v>
      </c>
      <c r="K129" s="18">
        <v>14</v>
      </c>
      <c r="L129" s="25">
        <f>K129*100/K124</f>
        <v>1.0598031794095382</v>
      </c>
      <c r="M129" s="18">
        <v>10</v>
      </c>
      <c r="N129" s="25">
        <f>M129*100/M124</f>
        <v>0.8025682182985554</v>
      </c>
      <c r="O129" s="18">
        <v>13</v>
      </c>
      <c r="P129" s="25">
        <f>O129*100/O124</f>
        <v>0.98634294385432475</v>
      </c>
    </row>
    <row r="130" spans="2:16" ht="25" customHeight="1" x14ac:dyDescent="0.3">
      <c r="B130" s="14" t="s">
        <v>14</v>
      </c>
      <c r="C130" s="18">
        <v>45</v>
      </c>
      <c r="D130" s="25">
        <f>C130*100/C124</f>
        <v>2.5951557093425603</v>
      </c>
      <c r="E130" s="18">
        <v>178</v>
      </c>
      <c r="F130" s="25">
        <f>E130*100/E124</f>
        <v>10.601548540798094</v>
      </c>
      <c r="G130" s="18">
        <v>125</v>
      </c>
      <c r="H130" s="25">
        <f>G130*100/G124</f>
        <v>8.3001328021248337</v>
      </c>
      <c r="I130" s="18">
        <v>40</v>
      </c>
      <c r="J130" s="25">
        <f>I130*100/I124</f>
        <v>2.7662517289073305</v>
      </c>
      <c r="K130" s="9"/>
      <c r="L130" s="10"/>
      <c r="M130" s="27">
        <v>31</v>
      </c>
      <c r="N130" s="25">
        <f>M130*100/M124</f>
        <v>2.4879614767255216</v>
      </c>
      <c r="O130" s="27">
        <v>25</v>
      </c>
      <c r="P130" s="25">
        <f>O130*100/O124</f>
        <v>1.896813353566009</v>
      </c>
    </row>
    <row r="131" spans="2:16" ht="25" customHeight="1" x14ac:dyDescent="0.3">
      <c r="B131" s="13" t="s">
        <v>16</v>
      </c>
      <c r="C131" s="10"/>
      <c r="D131" s="10"/>
      <c r="E131" s="9"/>
      <c r="F131" s="10"/>
      <c r="G131" s="9"/>
      <c r="H131" s="10"/>
      <c r="I131" s="18">
        <v>8</v>
      </c>
      <c r="J131" s="25">
        <f>I131*100/I124</f>
        <v>0.55325034578146615</v>
      </c>
      <c r="K131" s="18">
        <v>75</v>
      </c>
      <c r="L131" s="25">
        <f>K131*100/K124</f>
        <v>5.6775170325510977</v>
      </c>
      <c r="M131" s="18">
        <v>77</v>
      </c>
      <c r="N131" s="25">
        <f>M131*100/M124</f>
        <v>6.1797752808988768</v>
      </c>
      <c r="O131" s="18">
        <v>43</v>
      </c>
      <c r="P131" s="25">
        <f>O131*100/O124</f>
        <v>3.2625189681335356</v>
      </c>
    </row>
    <row r="132" spans="2:16" ht="25" customHeight="1" x14ac:dyDescent="0.3">
      <c r="B132" s="13" t="s">
        <v>17</v>
      </c>
      <c r="C132" s="10"/>
      <c r="D132" s="10"/>
      <c r="E132" s="9"/>
      <c r="F132" s="10"/>
      <c r="G132" s="9"/>
      <c r="H132" s="10"/>
      <c r="I132" s="18">
        <v>3</v>
      </c>
      <c r="J132" s="25">
        <f>I132*100/I124</f>
        <v>0.2074688796680498</v>
      </c>
      <c r="K132" s="18">
        <v>18</v>
      </c>
      <c r="L132" s="25">
        <f>K132*100/K124</f>
        <v>1.3626040878122634</v>
      </c>
      <c r="M132" s="18">
        <v>24</v>
      </c>
      <c r="N132" s="25">
        <f>M132*100/M124</f>
        <v>1.926163723916533</v>
      </c>
      <c r="O132" s="18">
        <v>21</v>
      </c>
      <c r="P132" s="25">
        <f>O132*100/O124</f>
        <v>1.5933232169954477</v>
      </c>
    </row>
    <row r="133" spans="2:16" ht="25" customHeight="1" x14ac:dyDescent="0.3">
      <c r="B133" s="13" t="s">
        <v>18</v>
      </c>
      <c r="C133" s="10"/>
      <c r="D133" s="10"/>
      <c r="E133" s="9"/>
      <c r="F133" s="10"/>
      <c r="G133" s="18">
        <v>114</v>
      </c>
      <c r="H133" s="25">
        <f>G133*100/G124</f>
        <v>7.569721115537849</v>
      </c>
      <c r="I133" s="18">
        <v>38</v>
      </c>
      <c r="J133" s="25">
        <f>I133*100/I124</f>
        <v>2.627939142461964</v>
      </c>
      <c r="K133" s="18">
        <v>112</v>
      </c>
      <c r="L133" s="25">
        <f>K133*100/K124</f>
        <v>8.4784254352763053</v>
      </c>
      <c r="M133" s="18">
        <v>195</v>
      </c>
      <c r="N133" s="25">
        <f>M133*100/M124</f>
        <v>15.65008025682183</v>
      </c>
      <c r="O133" s="18">
        <v>245</v>
      </c>
      <c r="P133" s="25">
        <f>O133*100/O124</f>
        <v>18.588770864946888</v>
      </c>
    </row>
    <row r="134" spans="2:16" ht="25" customHeight="1" x14ac:dyDescent="0.3">
      <c r="B134" s="14" t="s">
        <v>19</v>
      </c>
      <c r="C134" s="10"/>
      <c r="D134" s="10"/>
      <c r="E134" s="9"/>
      <c r="F134" s="10"/>
      <c r="G134" s="10"/>
      <c r="H134" s="10"/>
      <c r="I134" s="10"/>
      <c r="J134" s="10"/>
      <c r="K134" s="18">
        <v>7</v>
      </c>
      <c r="L134" s="25">
        <f>K134*100/K124</f>
        <v>0.52990158970476908</v>
      </c>
      <c r="M134" s="18">
        <v>9</v>
      </c>
      <c r="N134" s="25">
        <f>M134*100/M124</f>
        <v>0.7223113964686998</v>
      </c>
      <c r="O134" s="18">
        <v>16</v>
      </c>
      <c r="P134" s="25">
        <f>O134*100/O124</f>
        <v>1.2139605462822458</v>
      </c>
    </row>
    <row r="135" spans="2:16" ht="25" customHeight="1" x14ac:dyDescent="0.3">
      <c r="B135" s="14" t="s">
        <v>20</v>
      </c>
      <c r="C135" s="10"/>
      <c r="D135" s="10"/>
      <c r="E135" s="9"/>
      <c r="F135" s="10"/>
      <c r="G135" s="18">
        <v>33</v>
      </c>
      <c r="H135" s="25">
        <f>G135*100/G124</f>
        <v>2.191235059760956</v>
      </c>
      <c r="I135" s="10"/>
      <c r="J135" s="9"/>
      <c r="K135" s="10"/>
      <c r="L135" s="9"/>
      <c r="M135" s="10"/>
      <c r="N135" s="9"/>
      <c r="O135" s="10"/>
      <c r="P135" s="9"/>
    </row>
    <row r="136" spans="2:16" ht="25" customHeight="1" x14ac:dyDescent="0.3">
      <c r="B136" s="13" t="s">
        <v>21</v>
      </c>
      <c r="C136" s="18">
        <v>20</v>
      </c>
      <c r="D136" s="25">
        <f>C136*100/C124</f>
        <v>1.1534025374855825</v>
      </c>
      <c r="E136" s="18">
        <v>40</v>
      </c>
      <c r="F136" s="25">
        <f>E136*100/E124</f>
        <v>2.3823704586063132</v>
      </c>
      <c r="G136" s="10"/>
      <c r="H136" s="10"/>
      <c r="I136" s="18">
        <v>6</v>
      </c>
      <c r="J136" s="25">
        <f>I136*100/I124</f>
        <v>0.41493775933609961</v>
      </c>
      <c r="K136" s="18">
        <v>11</v>
      </c>
      <c r="L136" s="25">
        <f>K136*100/K124</f>
        <v>0.8327024981074943</v>
      </c>
      <c r="M136" s="18">
        <v>6</v>
      </c>
      <c r="N136" s="25">
        <f>M136*100/M124</f>
        <v>0.48154093097913325</v>
      </c>
      <c r="O136" s="10"/>
      <c r="P136" s="9"/>
    </row>
    <row r="137" spans="2:16" ht="25" customHeight="1" x14ac:dyDescent="0.3">
      <c r="B137" s="14" t="s">
        <v>189</v>
      </c>
      <c r="C137" s="9"/>
      <c r="D137" s="10"/>
      <c r="E137" s="9"/>
      <c r="F137" s="10"/>
      <c r="G137" s="10"/>
      <c r="H137" s="10"/>
      <c r="I137" s="9"/>
      <c r="J137" s="10"/>
      <c r="K137" s="9"/>
      <c r="L137" s="10"/>
      <c r="M137" s="9"/>
      <c r="N137" s="10"/>
      <c r="O137" s="18">
        <v>2</v>
      </c>
      <c r="P137" s="25">
        <f>O137*100/O124</f>
        <v>0.15174506828528073</v>
      </c>
    </row>
    <row r="138" spans="2:16" ht="25" customHeight="1" x14ac:dyDescent="0.3">
      <c r="B138" s="14" t="s">
        <v>23</v>
      </c>
      <c r="C138" s="10"/>
      <c r="D138" s="10"/>
      <c r="E138" s="18">
        <v>28</v>
      </c>
      <c r="F138" s="25">
        <f>E138*100/E124</f>
        <v>1.6676593210244193</v>
      </c>
      <c r="G138" s="9"/>
      <c r="H138" s="10"/>
      <c r="I138" s="18">
        <v>6</v>
      </c>
      <c r="J138" s="25">
        <f>I138*100/I124</f>
        <v>0.41493775933609961</v>
      </c>
      <c r="K138" s="18">
        <v>18</v>
      </c>
      <c r="L138" s="25">
        <f>K138*100/K124</f>
        <v>1.3626040878122634</v>
      </c>
      <c r="M138" s="18">
        <v>6</v>
      </c>
      <c r="N138" s="25">
        <f>M138*100/M124</f>
        <v>0.48154093097913325</v>
      </c>
      <c r="O138" s="18">
        <v>12</v>
      </c>
      <c r="P138" s="25">
        <f>O138*100/O124</f>
        <v>0.91047040971168436</v>
      </c>
    </row>
    <row r="139" spans="2:16" ht="25" customHeight="1" x14ac:dyDescent="0.3">
      <c r="B139" s="14" t="s">
        <v>25</v>
      </c>
      <c r="C139" s="18">
        <v>53</v>
      </c>
      <c r="D139" s="25">
        <f>C139*100/C124</f>
        <v>3.0565167243367934</v>
      </c>
      <c r="E139" s="18">
        <v>38</v>
      </c>
      <c r="F139" s="25">
        <f>E139*100/E124</f>
        <v>2.2632519356759975</v>
      </c>
      <c r="G139" s="18">
        <v>63</v>
      </c>
      <c r="H139" s="25">
        <f>G139*100/G124</f>
        <v>4.1832669322709162</v>
      </c>
      <c r="I139" s="18">
        <v>15</v>
      </c>
      <c r="J139" s="25">
        <f>I139*100/I124</f>
        <v>1.0373443983402491</v>
      </c>
      <c r="K139" s="18">
        <v>19</v>
      </c>
      <c r="L139" s="25">
        <f>K139*100/K124</f>
        <v>1.4383043149129446</v>
      </c>
      <c r="M139" s="18">
        <v>13</v>
      </c>
      <c r="N139" s="25">
        <f>M139*100/M124</f>
        <v>1.043338683788122</v>
      </c>
      <c r="O139" s="18">
        <v>16</v>
      </c>
      <c r="P139" s="25">
        <f>O139*100/O124</f>
        <v>1.2139605462822458</v>
      </c>
    </row>
    <row r="140" spans="2:16" ht="25" customHeight="1" x14ac:dyDescent="0.3">
      <c r="B140" s="13" t="s">
        <v>26</v>
      </c>
      <c r="C140" s="10"/>
      <c r="D140" s="10"/>
      <c r="E140" s="9"/>
      <c r="F140" s="10"/>
      <c r="G140" s="18">
        <v>24</v>
      </c>
      <c r="H140" s="25">
        <f>G140*100/G124</f>
        <v>1.593625498007968</v>
      </c>
      <c r="I140" s="18">
        <v>9</v>
      </c>
      <c r="J140" s="25">
        <f>I140*100/I124</f>
        <v>0.62240663900414939</v>
      </c>
      <c r="K140" s="9"/>
      <c r="L140" s="10"/>
      <c r="M140" s="9"/>
      <c r="N140" s="10"/>
      <c r="O140" s="9"/>
      <c r="P140" s="10"/>
    </row>
    <row r="141" spans="2:16" ht="25" customHeight="1" x14ac:dyDescent="0.3">
      <c r="B141" s="14" t="s">
        <v>28</v>
      </c>
      <c r="C141" s="10"/>
      <c r="D141" s="10"/>
      <c r="E141" s="9"/>
      <c r="F141" s="10"/>
      <c r="G141" s="9"/>
      <c r="H141" s="10"/>
      <c r="I141" s="18">
        <v>5</v>
      </c>
      <c r="J141" s="25">
        <f>I141*100/I124</f>
        <v>0.34578146611341631</v>
      </c>
      <c r="K141" s="9"/>
      <c r="L141" s="10"/>
      <c r="M141" s="9"/>
      <c r="N141" s="10"/>
      <c r="O141" s="9"/>
      <c r="P141" s="10"/>
    </row>
    <row r="142" spans="2:16" ht="25" customHeight="1" x14ac:dyDescent="0.3">
      <c r="B142" s="14" t="s">
        <v>29</v>
      </c>
      <c r="C142" s="18">
        <v>23</v>
      </c>
      <c r="D142" s="25">
        <f>C142*100/C124</f>
        <v>1.3264129181084199</v>
      </c>
      <c r="E142" s="18">
        <v>32</v>
      </c>
      <c r="F142" s="25">
        <f>E142*100/E124</f>
        <v>1.9058963668850506</v>
      </c>
      <c r="G142" s="18">
        <v>30</v>
      </c>
      <c r="H142" s="25">
        <f>G142*100/G124</f>
        <v>1.9920318725099602</v>
      </c>
      <c r="I142" s="9"/>
      <c r="J142" s="10"/>
      <c r="K142" s="9"/>
      <c r="L142" s="10"/>
      <c r="M142" s="9"/>
      <c r="N142" s="10"/>
      <c r="O142" s="9"/>
      <c r="P142" s="10"/>
    </row>
    <row r="143" spans="2:16" ht="25" customHeight="1" x14ac:dyDescent="0.3">
      <c r="B143" s="14" t="s">
        <v>30</v>
      </c>
      <c r="C143" s="10"/>
      <c r="D143" s="10"/>
      <c r="E143" s="9"/>
      <c r="F143" s="10"/>
      <c r="G143" s="18">
        <v>22</v>
      </c>
      <c r="H143" s="25">
        <f>G143*100/G124</f>
        <v>1.4608233731739708</v>
      </c>
      <c r="I143" s="18">
        <v>10</v>
      </c>
      <c r="J143" s="25">
        <f>I143*100/I124</f>
        <v>0.69156293222683263</v>
      </c>
      <c r="K143" s="9"/>
      <c r="L143" s="10"/>
      <c r="M143" s="9"/>
      <c r="N143" s="10"/>
      <c r="O143" s="9"/>
      <c r="P143" s="10"/>
    </row>
    <row r="144" spans="2:16" ht="25" customHeight="1" x14ac:dyDescent="0.3">
      <c r="B144" s="14" t="s">
        <v>31</v>
      </c>
      <c r="C144" s="18">
        <v>1218</v>
      </c>
      <c r="D144" s="25">
        <f>C144*100/C124</f>
        <v>70.242214532871969</v>
      </c>
      <c r="E144" s="18">
        <v>959</v>
      </c>
      <c r="F144" s="25">
        <f>E144*100/E124</f>
        <v>57.117331745086361</v>
      </c>
      <c r="G144" s="18">
        <v>672</v>
      </c>
      <c r="H144" s="25">
        <f>G144*100/G124</f>
        <v>44.621513944223111</v>
      </c>
      <c r="I144" s="18">
        <v>554</v>
      </c>
      <c r="J144" s="25">
        <f>I144*100/I124</f>
        <v>38.312586445366527</v>
      </c>
      <c r="K144" s="9"/>
      <c r="L144" s="10"/>
      <c r="M144" s="18">
        <v>422</v>
      </c>
      <c r="N144" s="25">
        <f>M144*100/M124</f>
        <v>33.86837881219904</v>
      </c>
      <c r="O144" s="18">
        <v>511</v>
      </c>
      <c r="P144" s="25">
        <f>O144*100/O124</f>
        <v>38.770864946889226</v>
      </c>
    </row>
    <row r="145" spans="2:16" ht="25" customHeight="1" x14ac:dyDescent="0.3">
      <c r="B145" s="14" t="s">
        <v>32</v>
      </c>
      <c r="C145" s="9"/>
      <c r="D145" s="10"/>
      <c r="E145" s="9"/>
      <c r="F145" s="10"/>
      <c r="G145" s="9"/>
      <c r="H145" s="10"/>
      <c r="I145" s="9"/>
      <c r="J145" s="10"/>
      <c r="K145" s="18">
        <v>522</v>
      </c>
      <c r="L145" s="25">
        <f>K145*100/K124</f>
        <v>39.51551854655564</v>
      </c>
      <c r="M145" s="9"/>
      <c r="N145" s="10"/>
      <c r="O145" s="9"/>
      <c r="P145" s="10"/>
    </row>
    <row r="146" spans="2:16" ht="25" customHeight="1" x14ac:dyDescent="0.3">
      <c r="B146" s="14" t="s">
        <v>190</v>
      </c>
      <c r="C146" s="9"/>
      <c r="D146" s="10"/>
      <c r="E146" s="9"/>
      <c r="F146" s="10"/>
      <c r="G146" s="9"/>
      <c r="H146" s="10"/>
      <c r="I146" s="9"/>
      <c r="J146" s="10"/>
      <c r="K146" s="10"/>
      <c r="L146" s="10"/>
      <c r="M146" s="10"/>
      <c r="N146" s="10"/>
      <c r="O146" s="24">
        <v>6</v>
      </c>
      <c r="P146" s="25">
        <f>O146*100/O124</f>
        <v>0.45523520485584218</v>
      </c>
    </row>
    <row r="147" spans="2:16" ht="25" customHeight="1" x14ac:dyDescent="0.3">
      <c r="B147" s="14" t="s">
        <v>47</v>
      </c>
      <c r="C147" s="10"/>
      <c r="D147" s="10"/>
      <c r="E147" s="9"/>
      <c r="F147" s="10"/>
      <c r="G147" s="18">
        <v>18</v>
      </c>
      <c r="H147" s="25">
        <f>G147*100/G124</f>
        <v>1.1952191235059761</v>
      </c>
      <c r="I147" s="10"/>
      <c r="J147" s="10"/>
      <c r="K147" s="10"/>
      <c r="L147" s="10"/>
      <c r="M147" s="10"/>
      <c r="N147" s="10"/>
      <c r="O147" s="10"/>
      <c r="P147" s="10"/>
    </row>
    <row r="148" spans="2:16" ht="25" customHeight="1" x14ac:dyDescent="0.3">
      <c r="B148" s="14" t="s">
        <v>33</v>
      </c>
      <c r="C148" s="18">
        <v>296</v>
      </c>
      <c r="D148" s="25">
        <f>C148*100/C124</f>
        <v>17.070357554786622</v>
      </c>
      <c r="E148" s="18">
        <v>214</v>
      </c>
      <c r="F148" s="25">
        <f>E148*100/E124</f>
        <v>12.745681953543777</v>
      </c>
      <c r="G148" s="10"/>
      <c r="H148" s="10"/>
      <c r="I148" s="18">
        <v>603</v>
      </c>
      <c r="J148" s="25">
        <f>I148*100/I124</f>
        <v>41.701244813278009</v>
      </c>
      <c r="K148" s="18">
        <v>458</v>
      </c>
      <c r="L148" s="25">
        <f>K148*100/K124</f>
        <v>34.670704012112033</v>
      </c>
      <c r="M148" s="18">
        <v>409</v>
      </c>
      <c r="N148" s="25">
        <f>M148*100/M124</f>
        <v>32.825040128410912</v>
      </c>
      <c r="O148" s="18">
        <v>377</v>
      </c>
      <c r="P148" s="25">
        <f>O148*100/O124</f>
        <v>28.603945371775417</v>
      </c>
    </row>
    <row r="149" spans="2:16" ht="25" customHeight="1" x14ac:dyDescent="0.3">
      <c r="B149" s="14" t="s">
        <v>35</v>
      </c>
      <c r="C149" s="10"/>
      <c r="D149" s="10"/>
      <c r="E149" s="9"/>
      <c r="F149" s="10"/>
      <c r="G149" s="18">
        <v>263</v>
      </c>
      <c r="H149" s="25">
        <f>G149*100/G124</f>
        <v>17.463479415670651</v>
      </c>
      <c r="I149" s="9"/>
      <c r="J149" s="10"/>
      <c r="K149" s="9"/>
      <c r="L149" s="10"/>
      <c r="M149" s="9"/>
      <c r="N149" s="10"/>
      <c r="O149" s="9"/>
      <c r="P149" s="10"/>
    </row>
    <row r="150" spans="2:16" ht="25" customHeight="1" x14ac:dyDescent="0.3">
      <c r="B150" s="14" t="s">
        <v>36</v>
      </c>
      <c r="C150" s="10"/>
      <c r="D150" s="10"/>
      <c r="E150" s="18">
        <v>121</v>
      </c>
      <c r="F150" s="25">
        <f>E150*100/E124</f>
        <v>7.2066706372840974</v>
      </c>
      <c r="G150" s="9"/>
      <c r="H150" s="10"/>
      <c r="I150" s="18">
        <v>8</v>
      </c>
      <c r="J150" s="25">
        <f>I150*100/I124</f>
        <v>0.55325034578146615</v>
      </c>
      <c r="K150" s="18">
        <v>13</v>
      </c>
      <c r="L150" s="25">
        <f>K150*100/K124</f>
        <v>0.98410295230885692</v>
      </c>
      <c r="M150" s="18">
        <v>12</v>
      </c>
      <c r="N150" s="25">
        <f>M150*100/M124</f>
        <v>0.96308186195826651</v>
      </c>
      <c r="O150" s="9"/>
      <c r="P150" s="10"/>
    </row>
    <row r="151" spans="2:16" ht="25" customHeight="1" x14ac:dyDescent="0.3">
      <c r="B151" s="14" t="s">
        <v>188</v>
      </c>
      <c r="C151" s="10"/>
      <c r="D151" s="10"/>
      <c r="E151" s="10"/>
      <c r="F151" s="10"/>
      <c r="G151" s="10"/>
      <c r="H151" s="10"/>
      <c r="I151" s="10"/>
      <c r="J151" s="10"/>
      <c r="K151" s="10"/>
      <c r="L151" s="10"/>
      <c r="M151" s="10"/>
      <c r="N151" s="10"/>
      <c r="O151" s="18">
        <v>8</v>
      </c>
      <c r="P151" s="25">
        <f>O151*100/O124</f>
        <v>0.60698027314112291</v>
      </c>
    </row>
    <row r="152" spans="2:16" ht="25" customHeight="1" x14ac:dyDescent="0.3">
      <c r="B152" s="14" t="s">
        <v>37</v>
      </c>
      <c r="C152" s="10"/>
      <c r="D152" s="10"/>
      <c r="E152" s="9"/>
      <c r="F152" s="10"/>
      <c r="G152" s="9"/>
      <c r="H152" s="10"/>
      <c r="I152" s="18">
        <v>10</v>
      </c>
      <c r="J152" s="25">
        <f>I152*100/I124</f>
        <v>0.69156293222683263</v>
      </c>
      <c r="K152" s="9"/>
      <c r="L152" s="10"/>
      <c r="M152" s="9"/>
      <c r="N152" s="10"/>
      <c r="O152" s="9"/>
      <c r="P152" s="10"/>
    </row>
    <row r="153" spans="2:16" ht="25" customHeight="1" x14ac:dyDescent="0.3">
      <c r="B153" s="14" t="s">
        <v>38</v>
      </c>
      <c r="C153" s="10"/>
      <c r="D153" s="10"/>
      <c r="E153" s="9"/>
      <c r="F153" s="10"/>
      <c r="G153" s="9"/>
      <c r="H153" s="10"/>
      <c r="I153" s="18">
        <v>28</v>
      </c>
      <c r="J153" s="25">
        <f>I153*100/I124</f>
        <v>1.9363762102351314</v>
      </c>
      <c r="K153" s="18">
        <v>8</v>
      </c>
      <c r="L153" s="25">
        <f>K153*100/K124</f>
        <v>0.60560181680545044</v>
      </c>
      <c r="M153" s="18">
        <v>4</v>
      </c>
      <c r="N153" s="25">
        <f>M153*100/M124</f>
        <v>0.32102728731942215</v>
      </c>
      <c r="O153" s="9"/>
      <c r="P153" s="10"/>
    </row>
    <row r="154" spans="2:16" ht="5.15" customHeight="1" x14ac:dyDescent="0.3">
      <c r="B154" s="15"/>
      <c r="C154" s="16"/>
      <c r="D154" s="16"/>
      <c r="E154" s="16"/>
      <c r="F154" s="16"/>
      <c r="G154" s="16"/>
      <c r="H154" s="16"/>
      <c r="I154" s="16"/>
      <c r="J154" s="16"/>
      <c r="K154" s="16"/>
      <c r="L154" s="16"/>
      <c r="M154" s="16"/>
      <c r="N154" s="16"/>
      <c r="O154" s="16"/>
      <c r="P154" s="16"/>
    </row>
    <row r="155" spans="2:16" ht="14.25" customHeight="1" x14ac:dyDescent="0.3">
      <c r="B155" s="7" t="s">
        <v>198</v>
      </c>
      <c r="C155" s="4"/>
      <c r="D155" s="5"/>
      <c r="E155" s="4"/>
      <c r="F155" s="5"/>
      <c r="G155" s="4"/>
      <c r="H155" s="5"/>
      <c r="I155" s="4"/>
      <c r="J155" s="5"/>
      <c r="K155" s="4"/>
      <c r="L155" s="5"/>
      <c r="M155" s="4"/>
      <c r="N155" s="5"/>
      <c r="O155" s="4"/>
      <c r="P155" s="5"/>
    </row>
    <row r="156" spans="2:16" ht="37.5" customHeight="1" x14ac:dyDescent="0.3">
      <c r="B156" s="71" t="s">
        <v>196</v>
      </c>
      <c r="C156" s="71"/>
      <c r="D156" s="71"/>
      <c r="E156" s="71"/>
      <c r="F156" s="71"/>
      <c r="G156" s="71"/>
      <c r="H156" s="71"/>
      <c r="I156" s="71"/>
      <c r="J156" s="71"/>
      <c r="K156" s="71"/>
      <c r="L156" s="71"/>
      <c r="M156" s="71"/>
      <c r="N156" s="71"/>
      <c r="O156" s="71"/>
      <c r="P156" s="71"/>
    </row>
    <row r="157" spans="2:16" ht="14.25" customHeight="1" x14ac:dyDescent="0.3"/>
    <row r="158" spans="2:16" ht="30" customHeight="1" x14ac:dyDescent="0.3">
      <c r="B158" s="78" t="s">
        <v>86</v>
      </c>
      <c r="C158" s="78"/>
      <c r="D158" s="78"/>
      <c r="E158" s="78"/>
      <c r="F158" s="78"/>
      <c r="G158" s="78"/>
      <c r="H158" s="78"/>
      <c r="I158" s="78"/>
      <c r="J158" s="78"/>
      <c r="K158" s="78"/>
      <c r="L158" s="78"/>
      <c r="M158" s="78"/>
      <c r="N158" s="78"/>
      <c r="O158" s="78"/>
      <c r="P158" s="78"/>
    </row>
    <row r="159" spans="2:16" ht="14.25" customHeight="1" x14ac:dyDescent="0.3">
      <c r="B159" s="17" t="s">
        <v>0</v>
      </c>
      <c r="C159" s="56">
        <v>2007</v>
      </c>
      <c r="D159" s="62"/>
      <c r="E159" s="54">
        <v>2011</v>
      </c>
      <c r="F159" s="55"/>
      <c r="G159" s="56">
        <v>2015</v>
      </c>
      <c r="H159" s="55"/>
      <c r="I159" s="56">
        <v>2019</v>
      </c>
      <c r="J159" s="55"/>
      <c r="K159" s="56">
        <v>2023</v>
      </c>
      <c r="L159" s="55"/>
      <c r="M159" s="56">
        <v>2024</v>
      </c>
      <c r="N159" s="55"/>
      <c r="O159" s="56">
        <v>2025</v>
      </c>
      <c r="P159" s="55"/>
    </row>
    <row r="160" spans="2:16" ht="15" customHeight="1" x14ac:dyDescent="0.3">
      <c r="B160" s="64" t="s">
        <v>2</v>
      </c>
      <c r="C160" s="60">
        <v>44687</v>
      </c>
      <c r="D160" s="61"/>
      <c r="E160" s="66">
        <v>44843</v>
      </c>
      <c r="F160" s="67"/>
      <c r="G160" s="59">
        <v>44649</v>
      </c>
      <c r="H160" s="58"/>
      <c r="I160" s="59">
        <v>44826</v>
      </c>
      <c r="J160" s="58"/>
      <c r="K160" s="59">
        <v>45193</v>
      </c>
      <c r="L160" s="58"/>
      <c r="M160" s="59">
        <v>45438</v>
      </c>
      <c r="N160" s="58"/>
      <c r="O160" s="59">
        <v>45739</v>
      </c>
      <c r="P160" s="58"/>
    </row>
    <row r="161" spans="2:16" ht="14.25" customHeight="1" x14ac:dyDescent="0.3">
      <c r="B161" s="65"/>
      <c r="C161" s="38" t="s">
        <v>3</v>
      </c>
      <c r="D161" s="38" t="s">
        <v>4</v>
      </c>
      <c r="E161" s="35" t="s">
        <v>3</v>
      </c>
      <c r="F161" s="37" t="s">
        <v>4</v>
      </c>
      <c r="G161" s="35" t="s">
        <v>3</v>
      </c>
      <c r="H161" s="37" t="s">
        <v>4</v>
      </c>
      <c r="I161" s="35" t="s">
        <v>3</v>
      </c>
      <c r="J161" s="37" t="s">
        <v>4</v>
      </c>
      <c r="K161" s="35" t="s">
        <v>3</v>
      </c>
      <c r="L161" s="37" t="s">
        <v>4</v>
      </c>
      <c r="M161" s="35" t="s">
        <v>3</v>
      </c>
      <c r="N161" s="37" t="s">
        <v>4</v>
      </c>
      <c r="O161" s="35" t="s">
        <v>3</v>
      </c>
      <c r="P161" s="37" t="s">
        <v>4</v>
      </c>
    </row>
    <row r="162" spans="2:16" ht="25" customHeight="1" x14ac:dyDescent="0.3">
      <c r="B162" s="12" t="s">
        <v>5</v>
      </c>
      <c r="C162" s="18">
        <v>1278</v>
      </c>
      <c r="D162" s="25">
        <v>100</v>
      </c>
      <c r="E162" s="18">
        <v>1340</v>
      </c>
      <c r="F162" s="25">
        <v>100</v>
      </c>
      <c r="G162" s="18">
        <v>1302</v>
      </c>
      <c r="H162" s="25">
        <v>100</v>
      </c>
      <c r="I162" s="18">
        <v>1229</v>
      </c>
      <c r="J162" s="25">
        <v>100</v>
      </c>
      <c r="K162" s="18">
        <v>1157</v>
      </c>
      <c r="L162" s="25">
        <v>100</v>
      </c>
      <c r="M162" s="18">
        <v>1156</v>
      </c>
      <c r="N162" s="25">
        <v>100</v>
      </c>
      <c r="O162" s="18">
        <v>1161</v>
      </c>
      <c r="P162" s="25">
        <v>100</v>
      </c>
    </row>
    <row r="163" spans="2:16" ht="25" customHeight="1" x14ac:dyDescent="0.3">
      <c r="B163" s="13" t="s">
        <v>6</v>
      </c>
      <c r="C163" s="18">
        <v>769</v>
      </c>
      <c r="D163" s="25">
        <f>C163*100/C162</f>
        <v>60.172143974960875</v>
      </c>
      <c r="E163" s="18">
        <v>762</v>
      </c>
      <c r="F163" s="25">
        <f>E163*100/E162</f>
        <v>56.865671641791046</v>
      </c>
      <c r="G163" s="18">
        <v>679</v>
      </c>
      <c r="H163" s="25">
        <f>G163*100/G162</f>
        <v>52.1505376344086</v>
      </c>
      <c r="I163" s="18">
        <v>722</v>
      </c>
      <c r="J163" s="25">
        <f>I163*100/I162</f>
        <v>58.746948738812044</v>
      </c>
      <c r="K163" s="18">
        <v>657</v>
      </c>
      <c r="L163" s="25">
        <f>K163*100/K162</f>
        <v>56.784788245462401</v>
      </c>
      <c r="M163" s="18">
        <v>677</v>
      </c>
      <c r="N163" s="25">
        <f>M163*100/M162</f>
        <v>58.564013840830448</v>
      </c>
      <c r="O163" s="18">
        <v>686</v>
      </c>
      <c r="P163" s="25">
        <f>O163*100/O162</f>
        <v>59.0869939707149</v>
      </c>
    </row>
    <row r="164" spans="2:16" ht="25" customHeight="1" x14ac:dyDescent="0.3">
      <c r="B164" s="13" t="s">
        <v>7</v>
      </c>
      <c r="C164" s="18">
        <v>2</v>
      </c>
      <c r="D164" s="25">
        <f>C164*100/C163</f>
        <v>0.26007802340702213</v>
      </c>
      <c r="E164" s="18">
        <v>7</v>
      </c>
      <c r="F164" s="25">
        <f>E164*100/E163</f>
        <v>0.9186351706036745</v>
      </c>
      <c r="G164" s="18">
        <v>4</v>
      </c>
      <c r="H164" s="25">
        <f>G164*100/G163</f>
        <v>0.5891016200294551</v>
      </c>
      <c r="I164" s="18">
        <v>4</v>
      </c>
      <c r="J164" s="25">
        <f>I164*100/I163</f>
        <v>0.554016620498615</v>
      </c>
      <c r="K164" s="18">
        <v>7</v>
      </c>
      <c r="L164" s="25">
        <f>K164*100/K163</f>
        <v>1.06544901065449</v>
      </c>
      <c r="M164" s="24">
        <v>0</v>
      </c>
      <c r="N164" s="25">
        <f>M164*100/M163</f>
        <v>0</v>
      </c>
      <c r="O164" s="24">
        <v>3</v>
      </c>
      <c r="P164" s="25">
        <f>O164*100/O163</f>
        <v>0.43731778425655976</v>
      </c>
    </row>
    <row r="165" spans="2:16" ht="25" customHeight="1" x14ac:dyDescent="0.3">
      <c r="B165" s="13" t="s">
        <v>8</v>
      </c>
      <c r="C165" s="18">
        <v>11</v>
      </c>
      <c r="D165" s="25">
        <f>C165*100/C163</f>
        <v>1.4304291287386215</v>
      </c>
      <c r="E165" s="18">
        <v>11</v>
      </c>
      <c r="F165" s="25">
        <f>E165*100/E163</f>
        <v>1.4435695538057742</v>
      </c>
      <c r="G165" s="18">
        <v>23</v>
      </c>
      <c r="H165" s="25">
        <f>G165*100/G163</f>
        <v>3.3873343151693667</v>
      </c>
      <c r="I165" s="18">
        <v>13</v>
      </c>
      <c r="J165" s="25">
        <f>I165*100/I163</f>
        <v>1.8005540166204985</v>
      </c>
      <c r="K165" s="18">
        <v>21</v>
      </c>
      <c r="L165" s="25">
        <f>K165*100/K163</f>
        <v>3.1963470319634704</v>
      </c>
      <c r="M165" s="18">
        <v>9</v>
      </c>
      <c r="N165" s="25">
        <f>M165*100/M163</f>
        <v>1.3293943870014771</v>
      </c>
      <c r="O165" s="18">
        <v>7</v>
      </c>
      <c r="P165" s="25">
        <f>O165*100/O163</f>
        <v>1.0204081632653061</v>
      </c>
    </row>
    <row r="166" spans="2:16" ht="25" customHeight="1" x14ac:dyDescent="0.3">
      <c r="B166" s="13" t="s">
        <v>10</v>
      </c>
      <c r="C166" s="10"/>
      <c r="D166" s="10"/>
      <c r="E166" s="10"/>
      <c r="F166" s="10"/>
      <c r="G166" s="10"/>
      <c r="H166" s="10"/>
      <c r="I166" s="18">
        <v>4</v>
      </c>
      <c r="J166" s="25">
        <f>I166*100/I163</f>
        <v>0.554016620498615</v>
      </c>
      <c r="K166" s="9"/>
      <c r="L166" s="10"/>
      <c r="M166" s="9"/>
      <c r="N166" s="10"/>
      <c r="O166" s="9"/>
      <c r="P166" s="10"/>
    </row>
    <row r="167" spans="2:16" ht="25" customHeight="1" x14ac:dyDescent="0.3">
      <c r="B167" s="13" t="s">
        <v>11</v>
      </c>
      <c r="C167" s="10"/>
      <c r="D167" s="10"/>
      <c r="E167" s="10"/>
      <c r="F167" s="10"/>
      <c r="G167" s="10"/>
      <c r="H167" s="10"/>
      <c r="I167" s="10"/>
      <c r="J167" s="10"/>
      <c r="K167" s="18">
        <v>2</v>
      </c>
      <c r="L167" s="25">
        <f>K167*100/K163</f>
        <v>0.30441400304414001</v>
      </c>
      <c r="M167" s="18">
        <v>2</v>
      </c>
      <c r="N167" s="25">
        <f>M167*100/M163</f>
        <v>0.29542097488921715</v>
      </c>
      <c r="O167" s="24">
        <v>0</v>
      </c>
      <c r="P167" s="25">
        <f>O167*100/O163</f>
        <v>0</v>
      </c>
    </row>
    <row r="168" spans="2:16" ht="25" customHeight="1" x14ac:dyDescent="0.3">
      <c r="B168" s="13" t="s">
        <v>13</v>
      </c>
      <c r="C168" s="18">
        <v>13</v>
      </c>
      <c r="D168" s="25">
        <f>C168*100/C163</f>
        <v>1.6905071521456436</v>
      </c>
      <c r="E168" s="18">
        <v>17</v>
      </c>
      <c r="F168" s="25">
        <f>E168*100/E163</f>
        <v>2.2309711286089238</v>
      </c>
      <c r="G168" s="18">
        <v>21</v>
      </c>
      <c r="H168" s="25">
        <f>G168*100/G163</f>
        <v>3.0927835051546393</v>
      </c>
      <c r="I168" s="18">
        <v>10</v>
      </c>
      <c r="J168" s="25">
        <f>I168*100/I163</f>
        <v>1.3850415512465375</v>
      </c>
      <c r="K168" s="18">
        <v>16</v>
      </c>
      <c r="L168" s="25">
        <f>K168*100/K163</f>
        <v>2.4353120243531201</v>
      </c>
      <c r="M168" s="18">
        <v>6</v>
      </c>
      <c r="N168" s="25">
        <f>M168*100/M163</f>
        <v>0.88626292466765144</v>
      </c>
      <c r="O168" s="18">
        <v>3</v>
      </c>
      <c r="P168" s="25">
        <f>O168*100/O163</f>
        <v>0.43731778425655976</v>
      </c>
    </row>
    <row r="169" spans="2:16" ht="25" customHeight="1" x14ac:dyDescent="0.3">
      <c r="B169" s="14" t="s">
        <v>14</v>
      </c>
      <c r="C169" s="18">
        <v>23</v>
      </c>
      <c r="D169" s="25">
        <f>C169*100/C163</f>
        <v>2.990897269180754</v>
      </c>
      <c r="E169" s="18">
        <v>108</v>
      </c>
      <c r="F169" s="25">
        <f>E169*100/E163</f>
        <v>14.173228346456693</v>
      </c>
      <c r="G169" s="18">
        <v>64</v>
      </c>
      <c r="H169" s="25">
        <f>G169*100/G163</f>
        <v>9.4256259204712816</v>
      </c>
      <c r="I169" s="18">
        <v>29</v>
      </c>
      <c r="J169" s="25">
        <f>I169*100/I163</f>
        <v>4.0166204986149587</v>
      </c>
      <c r="K169" s="9"/>
      <c r="L169" s="10"/>
      <c r="M169" s="18">
        <v>20</v>
      </c>
      <c r="N169" s="25">
        <f>M169*100/M163</f>
        <v>2.9542097488921715</v>
      </c>
      <c r="O169" s="18">
        <v>9</v>
      </c>
      <c r="P169" s="25">
        <f>O169*100/O163</f>
        <v>1.3119533527696794</v>
      </c>
    </row>
    <row r="170" spans="2:16" ht="25" customHeight="1" x14ac:dyDescent="0.3">
      <c r="B170" s="13" t="s">
        <v>16</v>
      </c>
      <c r="C170" s="10"/>
      <c r="D170" s="10"/>
      <c r="E170" s="9"/>
      <c r="F170" s="10"/>
      <c r="G170" s="9"/>
      <c r="H170" s="10"/>
      <c r="I170" s="18">
        <v>3</v>
      </c>
      <c r="J170" s="25">
        <f>I170*100/I163</f>
        <v>0.41551246537396119</v>
      </c>
      <c r="K170" s="18">
        <v>44</v>
      </c>
      <c r="L170" s="25">
        <f>K170*100/K163</f>
        <v>6.6971080669710803</v>
      </c>
      <c r="M170" s="18">
        <v>48</v>
      </c>
      <c r="N170" s="25">
        <f>M170*100/M163</f>
        <v>7.0901033973412115</v>
      </c>
      <c r="O170" s="18">
        <v>21</v>
      </c>
      <c r="P170" s="25">
        <f>O170*100/O163</f>
        <v>3.0612244897959182</v>
      </c>
    </row>
    <row r="171" spans="2:16" ht="25" customHeight="1" x14ac:dyDescent="0.3">
      <c r="B171" s="13" t="s">
        <v>17</v>
      </c>
      <c r="C171" s="10"/>
      <c r="D171" s="10"/>
      <c r="E171" s="9"/>
      <c r="F171" s="10"/>
      <c r="G171" s="9"/>
      <c r="H171" s="10"/>
      <c r="I171" s="18">
        <v>1</v>
      </c>
      <c r="J171" s="25">
        <f>I171*100/I163</f>
        <v>0.13850415512465375</v>
      </c>
      <c r="K171" s="18">
        <v>6</v>
      </c>
      <c r="L171" s="25">
        <f>K171*100/K163</f>
        <v>0.91324200913242004</v>
      </c>
      <c r="M171" s="18">
        <v>12</v>
      </c>
      <c r="N171" s="25">
        <f>M171*100/M163</f>
        <v>1.7725258493353029</v>
      </c>
      <c r="O171" s="18">
        <v>5</v>
      </c>
      <c r="P171" s="25">
        <f>O171*100/O163</f>
        <v>0.7288629737609329</v>
      </c>
    </row>
    <row r="172" spans="2:16" ht="25" customHeight="1" x14ac:dyDescent="0.3">
      <c r="B172" s="13" t="s">
        <v>18</v>
      </c>
      <c r="C172" s="10"/>
      <c r="D172" s="10"/>
      <c r="E172" s="9"/>
      <c r="F172" s="10"/>
      <c r="G172" s="18">
        <v>115</v>
      </c>
      <c r="H172" s="25">
        <f>G172*100/G163</f>
        <v>16.936671575846834</v>
      </c>
      <c r="I172" s="18">
        <v>78</v>
      </c>
      <c r="J172" s="25">
        <f>I172*100/I163</f>
        <v>10.803324099722992</v>
      </c>
      <c r="K172" s="18">
        <v>134</v>
      </c>
      <c r="L172" s="25">
        <f>K172*100/K163</f>
        <v>20.395738203957382</v>
      </c>
      <c r="M172" s="18">
        <v>183</v>
      </c>
      <c r="N172" s="25">
        <f>M172*100/M163</f>
        <v>27.031019202363368</v>
      </c>
      <c r="O172" s="18">
        <v>191</v>
      </c>
      <c r="P172" s="25">
        <f>O172*100/O163</f>
        <v>27.842565597667637</v>
      </c>
    </row>
    <row r="173" spans="2:16" ht="25" customHeight="1" x14ac:dyDescent="0.3">
      <c r="B173" s="14" t="s">
        <v>19</v>
      </c>
      <c r="C173" s="10"/>
      <c r="D173" s="10"/>
      <c r="E173" s="9"/>
      <c r="F173" s="10"/>
      <c r="G173" s="10"/>
      <c r="H173" s="10"/>
      <c r="I173" s="10"/>
      <c r="J173" s="10"/>
      <c r="K173" s="18">
        <v>5</v>
      </c>
      <c r="L173" s="25">
        <f>K173*100/K163</f>
        <v>0.76103500761035003</v>
      </c>
      <c r="M173" s="18">
        <v>5</v>
      </c>
      <c r="N173" s="25">
        <f>M173*100/M163</f>
        <v>0.73855243722304287</v>
      </c>
      <c r="O173" s="18">
        <v>2</v>
      </c>
      <c r="P173" s="25">
        <f>O173*100/O163</f>
        <v>0.29154518950437319</v>
      </c>
    </row>
    <row r="174" spans="2:16" ht="25" customHeight="1" x14ac:dyDescent="0.3">
      <c r="B174" s="14" t="s">
        <v>20</v>
      </c>
      <c r="C174" s="10"/>
      <c r="D174" s="10"/>
      <c r="E174" s="9"/>
      <c r="F174" s="10"/>
      <c r="G174" s="18">
        <v>10</v>
      </c>
      <c r="H174" s="25">
        <f>G174*100/G163</f>
        <v>1.4727540500736378</v>
      </c>
      <c r="I174" s="10"/>
      <c r="J174" s="9"/>
      <c r="K174" s="10"/>
      <c r="L174" s="9"/>
      <c r="M174" s="10"/>
      <c r="N174" s="9"/>
      <c r="O174" s="10"/>
      <c r="P174" s="9"/>
    </row>
    <row r="175" spans="2:16" ht="25" customHeight="1" x14ac:dyDescent="0.3">
      <c r="B175" s="13" t="s">
        <v>21</v>
      </c>
      <c r="C175" s="18">
        <v>19</v>
      </c>
      <c r="D175" s="25">
        <f>C175*100/C163</f>
        <v>2.4707412223667102</v>
      </c>
      <c r="E175" s="18">
        <v>9</v>
      </c>
      <c r="F175" s="25">
        <f>E175*100/E163</f>
        <v>1.1811023622047243</v>
      </c>
      <c r="G175" s="10"/>
      <c r="H175" s="10"/>
      <c r="I175" s="18">
        <v>1</v>
      </c>
      <c r="J175" s="25">
        <f>I175*100/I163</f>
        <v>0.13850415512465375</v>
      </c>
      <c r="K175" s="18">
        <v>4</v>
      </c>
      <c r="L175" s="25">
        <f>K175*100/K163</f>
        <v>0.60882800608828003</v>
      </c>
      <c r="M175" s="18">
        <v>7</v>
      </c>
      <c r="N175" s="25">
        <f>M175*100/M163</f>
        <v>1.0339734121122599</v>
      </c>
      <c r="O175" s="10"/>
      <c r="P175" s="9"/>
    </row>
    <row r="176" spans="2:16" ht="25" customHeight="1" x14ac:dyDescent="0.3">
      <c r="B176" s="14" t="s">
        <v>189</v>
      </c>
      <c r="C176" s="9"/>
      <c r="D176" s="10"/>
      <c r="E176" s="9"/>
      <c r="F176" s="10"/>
      <c r="G176" s="10"/>
      <c r="H176" s="10"/>
      <c r="I176" s="9"/>
      <c r="J176" s="10"/>
      <c r="K176" s="9"/>
      <c r="L176" s="10"/>
      <c r="M176" s="9"/>
      <c r="N176" s="10"/>
      <c r="O176" s="18">
        <v>1</v>
      </c>
      <c r="P176" s="25">
        <f>O176*100/O163</f>
        <v>0.1457725947521866</v>
      </c>
    </row>
    <row r="177" spans="2:16" ht="25" customHeight="1" x14ac:dyDescent="0.3">
      <c r="B177" s="14" t="s">
        <v>23</v>
      </c>
      <c r="C177" s="10"/>
      <c r="D177" s="10"/>
      <c r="E177" s="18">
        <v>4</v>
      </c>
      <c r="F177" s="25">
        <f>E177*100/E163</f>
        <v>0.52493438320209973</v>
      </c>
      <c r="G177" s="9"/>
      <c r="H177" s="10"/>
      <c r="I177" s="18">
        <v>8</v>
      </c>
      <c r="J177" s="25">
        <f>I177*100/I163</f>
        <v>1.10803324099723</v>
      </c>
      <c r="K177" s="18">
        <v>8</v>
      </c>
      <c r="L177" s="25">
        <f>K177*100/K163</f>
        <v>1.2176560121765601</v>
      </c>
      <c r="M177" s="18">
        <v>7</v>
      </c>
      <c r="N177" s="25">
        <f>M177*100/M163</f>
        <v>1.0339734121122599</v>
      </c>
      <c r="O177" s="18">
        <v>4</v>
      </c>
      <c r="P177" s="25">
        <f>O177*100/O163</f>
        <v>0.58309037900874638</v>
      </c>
    </row>
    <row r="178" spans="2:16" ht="25" customHeight="1" x14ac:dyDescent="0.3">
      <c r="B178" s="14" t="s">
        <v>25</v>
      </c>
      <c r="C178" s="18">
        <v>30</v>
      </c>
      <c r="D178" s="25">
        <f>C178*100/C163</f>
        <v>3.9011703511053315</v>
      </c>
      <c r="E178" s="18">
        <v>17</v>
      </c>
      <c r="F178" s="25">
        <f>E178*100/E163</f>
        <v>2.2309711286089238</v>
      </c>
      <c r="G178" s="18">
        <v>24</v>
      </c>
      <c r="H178" s="25">
        <f>G178*100/G163</f>
        <v>3.5346097201767304</v>
      </c>
      <c r="I178" s="18">
        <v>5</v>
      </c>
      <c r="J178" s="25">
        <f>I178*100/I163</f>
        <v>0.69252077562326875</v>
      </c>
      <c r="K178" s="18">
        <v>12</v>
      </c>
      <c r="L178" s="25">
        <f>K178*100/K163</f>
        <v>1.8264840182648401</v>
      </c>
      <c r="M178" s="18">
        <v>6</v>
      </c>
      <c r="N178" s="25">
        <f>M178*100/M163</f>
        <v>0.88626292466765144</v>
      </c>
      <c r="O178" s="18">
        <v>13</v>
      </c>
      <c r="P178" s="25">
        <f>O178*100/O163</f>
        <v>1.8950437317784257</v>
      </c>
    </row>
    <row r="179" spans="2:16" ht="25" customHeight="1" x14ac:dyDescent="0.3">
      <c r="B179" s="13" t="s">
        <v>26</v>
      </c>
      <c r="C179" s="10"/>
      <c r="D179" s="10"/>
      <c r="E179" s="9"/>
      <c r="F179" s="10"/>
      <c r="G179" s="18">
        <v>4</v>
      </c>
      <c r="H179" s="25">
        <f>G179*100/G163</f>
        <v>0.5891016200294551</v>
      </c>
      <c r="I179" s="18">
        <v>4</v>
      </c>
      <c r="J179" s="25">
        <f>I179*100/I163</f>
        <v>0.554016620498615</v>
      </c>
      <c r="K179" s="9"/>
      <c r="L179" s="10"/>
      <c r="M179" s="9"/>
      <c r="N179" s="10"/>
      <c r="O179" s="9"/>
      <c r="P179" s="10"/>
    </row>
    <row r="180" spans="2:16" ht="25" customHeight="1" x14ac:dyDescent="0.3">
      <c r="B180" s="14" t="s">
        <v>28</v>
      </c>
      <c r="C180" s="10"/>
      <c r="D180" s="10"/>
      <c r="E180" s="9"/>
      <c r="F180" s="10"/>
      <c r="G180" s="9"/>
      <c r="H180" s="10"/>
      <c r="I180" s="33">
        <v>0</v>
      </c>
      <c r="J180" s="25">
        <f>I180*100/I163</f>
        <v>0</v>
      </c>
      <c r="K180" s="40"/>
      <c r="L180" s="10"/>
      <c r="M180" s="40"/>
      <c r="N180" s="10"/>
      <c r="O180" s="40"/>
      <c r="P180" s="10"/>
    </row>
    <row r="181" spans="2:16" ht="25" customHeight="1" x14ac:dyDescent="0.3">
      <c r="B181" s="14" t="s">
        <v>29</v>
      </c>
      <c r="C181" s="18">
        <v>11</v>
      </c>
      <c r="D181" s="25">
        <f>C181*100/C163</f>
        <v>1.4304291287386215</v>
      </c>
      <c r="E181" s="18">
        <v>8</v>
      </c>
      <c r="F181" s="25">
        <f>E181*100/E163</f>
        <v>1.0498687664041995</v>
      </c>
      <c r="G181" s="18">
        <v>2</v>
      </c>
      <c r="H181" s="25">
        <f>G181*100/G163</f>
        <v>0.29455081001472755</v>
      </c>
      <c r="I181" s="9"/>
      <c r="J181" s="10"/>
      <c r="K181" s="9"/>
      <c r="L181" s="10"/>
      <c r="M181" s="9"/>
      <c r="N181" s="10"/>
      <c r="O181" s="9"/>
      <c r="P181" s="10"/>
    </row>
    <row r="182" spans="2:16" ht="25" customHeight="1" x14ac:dyDescent="0.3">
      <c r="B182" s="14" t="s">
        <v>30</v>
      </c>
      <c r="C182" s="10"/>
      <c r="D182" s="10"/>
      <c r="E182" s="9"/>
      <c r="F182" s="10"/>
      <c r="G182" s="18">
        <v>8</v>
      </c>
      <c r="H182" s="25">
        <f>G182*100/G163</f>
        <v>1.1782032400589102</v>
      </c>
      <c r="I182" s="33">
        <v>0</v>
      </c>
      <c r="J182" s="25">
        <f>I182*100/I163</f>
        <v>0</v>
      </c>
      <c r="K182" s="40"/>
      <c r="L182" s="10"/>
      <c r="M182" s="40"/>
      <c r="N182" s="10"/>
      <c r="O182" s="40"/>
      <c r="P182" s="10"/>
    </row>
    <row r="183" spans="2:16" ht="25" customHeight="1" x14ac:dyDescent="0.3">
      <c r="B183" s="14" t="s">
        <v>31</v>
      </c>
      <c r="C183" s="18">
        <v>554</v>
      </c>
      <c r="D183" s="25">
        <f>C183*100/C163</f>
        <v>72.041612483745126</v>
      </c>
      <c r="E183" s="18">
        <v>439</v>
      </c>
      <c r="F183" s="25">
        <f>E183*100/E163</f>
        <v>57.611548556430449</v>
      </c>
      <c r="G183" s="18">
        <v>359</v>
      </c>
      <c r="H183" s="25">
        <f>G183*100/G163</f>
        <v>52.87187039764359</v>
      </c>
      <c r="I183" s="18">
        <v>323</v>
      </c>
      <c r="J183" s="25">
        <f>I183*100/I163</f>
        <v>44.736842105263158</v>
      </c>
      <c r="K183" s="9"/>
      <c r="L183" s="10"/>
      <c r="M183" s="18">
        <v>230</v>
      </c>
      <c r="N183" s="25">
        <f>M183*100/M163</f>
        <v>33.973412112259972</v>
      </c>
      <c r="O183" s="18">
        <v>307</v>
      </c>
      <c r="P183" s="25">
        <f>O183*100/O163</f>
        <v>44.752186588921283</v>
      </c>
    </row>
    <row r="184" spans="2:16" ht="25" customHeight="1" x14ac:dyDescent="0.3">
      <c r="B184" s="14" t="s">
        <v>32</v>
      </c>
      <c r="C184" s="9"/>
      <c r="D184" s="10"/>
      <c r="E184" s="9"/>
      <c r="F184" s="10"/>
      <c r="G184" s="9"/>
      <c r="H184" s="10"/>
      <c r="I184" s="9"/>
      <c r="J184" s="10"/>
      <c r="K184" s="18">
        <v>282</v>
      </c>
      <c r="L184" s="25">
        <f>K184*100/K163</f>
        <v>42.922374429223744</v>
      </c>
      <c r="M184" s="9"/>
      <c r="N184" s="10"/>
      <c r="O184" s="9"/>
      <c r="P184" s="10"/>
    </row>
    <row r="185" spans="2:16" ht="25" customHeight="1" x14ac:dyDescent="0.3">
      <c r="B185" s="14" t="s">
        <v>190</v>
      </c>
      <c r="C185" s="9"/>
      <c r="D185" s="10"/>
      <c r="E185" s="9"/>
      <c r="F185" s="10"/>
      <c r="G185" s="9"/>
      <c r="H185" s="10"/>
      <c r="I185" s="9"/>
      <c r="J185" s="10"/>
      <c r="K185" s="10"/>
      <c r="L185" s="10"/>
      <c r="M185" s="10"/>
      <c r="N185" s="10"/>
      <c r="O185" s="24">
        <v>6</v>
      </c>
      <c r="P185" s="25">
        <f>O185*100/O163</f>
        <v>0.87463556851311952</v>
      </c>
    </row>
    <row r="186" spans="2:16" ht="25" customHeight="1" x14ac:dyDescent="0.3">
      <c r="B186" s="14" t="s">
        <v>47</v>
      </c>
      <c r="C186" s="10"/>
      <c r="D186" s="10"/>
      <c r="E186" s="9"/>
      <c r="F186" s="10"/>
      <c r="G186" s="18">
        <v>4</v>
      </c>
      <c r="H186" s="25">
        <f>G186*100/G163</f>
        <v>0.5891016200294551</v>
      </c>
      <c r="I186" s="10"/>
      <c r="J186" s="10"/>
      <c r="K186" s="10"/>
      <c r="L186" s="10"/>
      <c r="M186" s="10"/>
      <c r="N186" s="10"/>
      <c r="O186" s="10"/>
      <c r="P186" s="10"/>
    </row>
    <row r="187" spans="2:16" ht="25" customHeight="1" x14ac:dyDescent="0.3">
      <c r="B187" s="14" t="s">
        <v>33</v>
      </c>
      <c r="C187" s="18">
        <v>106</v>
      </c>
      <c r="D187" s="25">
        <f>C187*100/C163</f>
        <v>13.784135240572171</v>
      </c>
      <c r="E187" s="18">
        <v>79</v>
      </c>
      <c r="F187" s="25">
        <f>E187*100/E163</f>
        <v>10.36745406824147</v>
      </c>
      <c r="G187" s="10"/>
      <c r="H187" s="10"/>
      <c r="I187" s="18">
        <v>227</v>
      </c>
      <c r="J187" s="25">
        <f>I187*100/I163</f>
        <v>31.440443213296398</v>
      </c>
      <c r="K187" s="18">
        <v>106</v>
      </c>
      <c r="L187" s="25">
        <f>K187*100/K163</f>
        <v>16.133942161339423</v>
      </c>
      <c r="M187" s="18">
        <v>136</v>
      </c>
      <c r="N187" s="25">
        <f>M187*100/M163</f>
        <v>20.088626292466767</v>
      </c>
      <c r="O187" s="18">
        <v>105</v>
      </c>
      <c r="P187" s="25">
        <f>O187*100/O163</f>
        <v>15.306122448979592</v>
      </c>
    </row>
    <row r="188" spans="2:16" ht="25" customHeight="1" x14ac:dyDescent="0.3">
      <c r="B188" s="14" t="s">
        <v>35</v>
      </c>
      <c r="C188" s="10"/>
      <c r="D188" s="10"/>
      <c r="E188" s="9"/>
      <c r="F188" s="10"/>
      <c r="G188" s="18">
        <v>41</v>
      </c>
      <c r="H188" s="25">
        <f>G188*100/G163</f>
        <v>6.0382916053019144</v>
      </c>
      <c r="I188" s="9"/>
      <c r="J188" s="10"/>
      <c r="K188" s="9"/>
      <c r="L188" s="10"/>
      <c r="M188" s="9"/>
      <c r="N188" s="10"/>
      <c r="O188" s="9"/>
      <c r="P188" s="10"/>
    </row>
    <row r="189" spans="2:16" ht="25" customHeight="1" x14ac:dyDescent="0.3">
      <c r="B189" s="14" t="s">
        <v>36</v>
      </c>
      <c r="C189" s="10"/>
      <c r="D189" s="10"/>
      <c r="E189" s="18">
        <v>63</v>
      </c>
      <c r="F189" s="25">
        <f>E189*100/E163</f>
        <v>8.2677165354330704</v>
      </c>
      <c r="G189" s="9"/>
      <c r="H189" s="10"/>
      <c r="I189" s="18">
        <v>2</v>
      </c>
      <c r="J189" s="25">
        <f>I189*100/I163</f>
        <v>0.2770083102493075</v>
      </c>
      <c r="K189" s="18">
        <v>7</v>
      </c>
      <c r="L189" s="25">
        <f>K189*100/K163</f>
        <v>1.06544901065449</v>
      </c>
      <c r="M189" s="18">
        <v>6</v>
      </c>
      <c r="N189" s="25">
        <f>M189*100/M163</f>
        <v>0.88626292466765144</v>
      </c>
      <c r="O189" s="9"/>
      <c r="P189" s="10"/>
    </row>
    <row r="190" spans="2:16" ht="25" customHeight="1" x14ac:dyDescent="0.3">
      <c r="B190" s="14" t="s">
        <v>188</v>
      </c>
      <c r="C190" s="10"/>
      <c r="D190" s="10"/>
      <c r="E190" s="10"/>
      <c r="F190" s="10"/>
      <c r="G190" s="10"/>
      <c r="H190" s="10"/>
      <c r="I190" s="10"/>
      <c r="J190" s="10"/>
      <c r="K190" s="10"/>
      <c r="L190" s="10"/>
      <c r="M190" s="10"/>
      <c r="N190" s="10"/>
      <c r="O190" s="18">
        <v>9</v>
      </c>
      <c r="P190" s="25">
        <f>O190*100/O163</f>
        <v>1.3119533527696794</v>
      </c>
    </row>
    <row r="191" spans="2:16" ht="25" customHeight="1" x14ac:dyDescent="0.3">
      <c r="B191" s="14" t="s">
        <v>37</v>
      </c>
      <c r="C191" s="10"/>
      <c r="D191" s="10"/>
      <c r="E191" s="9"/>
      <c r="F191" s="10"/>
      <c r="G191" s="9"/>
      <c r="H191" s="10"/>
      <c r="I191" s="18">
        <v>5</v>
      </c>
      <c r="J191" s="25">
        <f>I191*100/I163</f>
        <v>0.69252077562326875</v>
      </c>
      <c r="K191" s="9"/>
      <c r="L191" s="10"/>
      <c r="M191" s="9"/>
      <c r="N191" s="10"/>
      <c r="O191" s="9"/>
      <c r="P191" s="10"/>
    </row>
    <row r="192" spans="2:16" ht="25" customHeight="1" x14ac:dyDescent="0.3">
      <c r="B192" s="14" t="s">
        <v>38</v>
      </c>
      <c r="C192" s="10"/>
      <c r="D192" s="10"/>
      <c r="E192" s="9"/>
      <c r="F192" s="10"/>
      <c r="G192" s="9"/>
      <c r="H192" s="10"/>
      <c r="I192" s="18">
        <v>5</v>
      </c>
      <c r="J192" s="25">
        <f>I192*100/I163</f>
        <v>0.69252077562326875</v>
      </c>
      <c r="K192" s="18">
        <v>3</v>
      </c>
      <c r="L192" s="25">
        <f>K192*100/K163</f>
        <v>0.45662100456621002</v>
      </c>
      <c r="M192" s="24">
        <v>0</v>
      </c>
      <c r="N192" s="25">
        <f>M192*100/M163</f>
        <v>0</v>
      </c>
      <c r="O192" s="9"/>
      <c r="P192" s="10"/>
    </row>
    <row r="193" spans="2:16" ht="5.15" customHeight="1" x14ac:dyDescent="0.3">
      <c r="B193" s="15"/>
      <c r="C193" s="16"/>
      <c r="D193" s="16"/>
      <c r="E193" s="16"/>
      <c r="F193" s="16"/>
      <c r="G193" s="16"/>
      <c r="H193" s="16"/>
      <c r="I193" s="16"/>
      <c r="J193" s="16"/>
      <c r="K193" s="16"/>
      <c r="L193" s="16"/>
      <c r="M193" s="16"/>
      <c r="N193" s="16"/>
      <c r="O193" s="16"/>
      <c r="P193" s="16"/>
    </row>
    <row r="194" spans="2:16" ht="14.25" customHeight="1" x14ac:dyDescent="0.3">
      <c r="B194" s="7" t="s">
        <v>198</v>
      </c>
      <c r="C194" s="4"/>
      <c r="D194" s="5"/>
      <c r="E194" s="4"/>
      <c r="F194" s="5"/>
      <c r="G194" s="4"/>
      <c r="H194" s="5"/>
      <c r="I194" s="4"/>
      <c r="J194" s="5"/>
      <c r="K194" s="4"/>
      <c r="L194" s="5"/>
      <c r="M194" s="4"/>
      <c r="N194" s="5"/>
      <c r="O194" s="4"/>
      <c r="P194" s="5"/>
    </row>
    <row r="195" spans="2:16" ht="37.5" customHeight="1" x14ac:dyDescent="0.3">
      <c r="B195" s="71" t="s">
        <v>196</v>
      </c>
      <c r="C195" s="71"/>
      <c r="D195" s="71"/>
      <c r="E195" s="71"/>
      <c r="F195" s="71"/>
      <c r="G195" s="71"/>
      <c r="H195" s="71"/>
      <c r="I195" s="71"/>
      <c r="J195" s="71"/>
      <c r="K195" s="71"/>
      <c r="L195" s="71"/>
      <c r="M195" s="71"/>
      <c r="N195" s="71"/>
      <c r="O195" s="71"/>
      <c r="P195" s="71"/>
    </row>
  </sheetData>
  <mergeCells count="86">
    <mergeCell ref="B119:P119"/>
    <mergeCell ref="B158:P158"/>
    <mergeCell ref="O82:P82"/>
    <mergeCell ref="O120:P120"/>
    <mergeCell ref="O121:P121"/>
    <mergeCell ref="E121:F121"/>
    <mergeCell ref="M82:N82"/>
    <mergeCell ref="B121:B122"/>
    <mergeCell ref="M120:N120"/>
    <mergeCell ref="K82:L82"/>
    <mergeCell ref="K120:L120"/>
    <mergeCell ref="O159:P159"/>
    <mergeCell ref="O160:P160"/>
    <mergeCell ref="B156:P156"/>
    <mergeCell ref="B117:P117"/>
    <mergeCell ref="B82:B83"/>
    <mergeCell ref="C82:D82"/>
    <mergeCell ref="E82:F82"/>
    <mergeCell ref="G82:H82"/>
    <mergeCell ref="B160:B161"/>
    <mergeCell ref="C160:D160"/>
    <mergeCell ref="E160:F160"/>
    <mergeCell ref="G160:H160"/>
    <mergeCell ref="I160:J160"/>
    <mergeCell ref="K160:L160"/>
    <mergeCell ref="I120:J120"/>
    <mergeCell ref="C121:D121"/>
    <mergeCell ref="C3:D3"/>
    <mergeCell ref="K3:L3"/>
    <mergeCell ref="E3:F3"/>
    <mergeCell ref="G3:H3"/>
    <mergeCell ref="I3:J3"/>
    <mergeCell ref="O42:P42"/>
    <mergeCell ref="O43:P43"/>
    <mergeCell ref="O81:P81"/>
    <mergeCell ref="B78:P78"/>
    <mergeCell ref="B39:P39"/>
    <mergeCell ref="B43:B44"/>
    <mergeCell ref="C43:D43"/>
    <mergeCell ref="E43:F43"/>
    <mergeCell ref="G43:H43"/>
    <mergeCell ref="B41:P41"/>
    <mergeCell ref="B80:P80"/>
    <mergeCell ref="B195:P195"/>
    <mergeCell ref="B4:B5"/>
    <mergeCell ref="E4:F4"/>
    <mergeCell ref="G4:H4"/>
    <mergeCell ref="C4:D4"/>
    <mergeCell ref="I4:J4"/>
    <mergeCell ref="K4:L4"/>
    <mergeCell ref="C159:D159"/>
    <mergeCell ref="E159:F159"/>
    <mergeCell ref="G159:H159"/>
    <mergeCell ref="I159:J159"/>
    <mergeCell ref="I82:J82"/>
    <mergeCell ref="K159:L159"/>
    <mergeCell ref="C120:D120"/>
    <mergeCell ref="E120:F120"/>
    <mergeCell ref="G120:H120"/>
    <mergeCell ref="B1:P1"/>
    <mergeCell ref="B2:P2"/>
    <mergeCell ref="I42:J42"/>
    <mergeCell ref="I81:J81"/>
    <mergeCell ref="C42:D42"/>
    <mergeCell ref="E42:F42"/>
    <mergeCell ref="G42:H42"/>
    <mergeCell ref="C81:D81"/>
    <mergeCell ref="E81:F81"/>
    <mergeCell ref="G81:H81"/>
    <mergeCell ref="K42:L42"/>
    <mergeCell ref="K43:L43"/>
    <mergeCell ref="I43:J43"/>
    <mergeCell ref="K81:L81"/>
    <mergeCell ref="O3:P3"/>
    <mergeCell ref="O4:P4"/>
    <mergeCell ref="M159:N159"/>
    <mergeCell ref="K121:L121"/>
    <mergeCell ref="I121:J121"/>
    <mergeCell ref="G121:H121"/>
    <mergeCell ref="M160:N160"/>
    <mergeCell ref="M121:N121"/>
    <mergeCell ref="M3:N3"/>
    <mergeCell ref="M4:N4"/>
    <mergeCell ref="M42:N42"/>
    <mergeCell ref="M43:N43"/>
    <mergeCell ref="M81:N81"/>
  </mergeCells>
  <hyperlinks>
    <hyperlink ref="R3" location="ÍNDICE!A1" display="(Voltar ao Índice)" xr:uid="{1E56F326-5CA1-4002-BCD7-0B2EC038F4AC}"/>
  </hyperlinks>
  <printOptions horizontalCentered="1"/>
  <pageMargins left="0.47244094488188981" right="0.47244094488188981" top="0.6692913385826772" bottom="0.6692913385826772" header="0" footer="0"/>
  <pageSetup paperSize="9" scale="85"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92125-8F56-4EB2-8675-F648646C92C0}">
  <sheetPr codeName="Folha11">
    <pageSetUpPr fitToPage="1"/>
  </sheetPr>
  <dimension ref="B1:AJ51"/>
  <sheetViews>
    <sheetView showGridLines="0" zoomScaleNormal="100" workbookViewId="0">
      <pane xSplit="2" topLeftCell="C1" activePane="topRight" state="frozen"/>
      <selection activeCell="B2" sqref="B2"/>
      <selection pane="topRight" activeCell="B1" sqref="B1:AF1"/>
    </sheetView>
  </sheetViews>
  <sheetFormatPr defaultColWidth="9.1796875" defaultRowHeight="14" x14ac:dyDescent="0.3"/>
  <cols>
    <col min="1" max="1" width="6.7265625" style="1" customWidth="1"/>
    <col min="2" max="2" width="16.453125" style="3" bestFit="1" customWidth="1"/>
    <col min="3" max="32" width="9.1796875" style="1"/>
    <col min="33" max="33" width="6.7265625" style="1" customWidth="1"/>
    <col min="34" max="34" width="13.26953125" style="1" bestFit="1" customWidth="1"/>
    <col min="35" max="16384" width="9.1796875" style="1"/>
  </cols>
  <sheetData>
    <row r="1" spans="2:36" ht="30" customHeight="1" x14ac:dyDescent="0.3">
      <c r="B1" s="72" t="s">
        <v>144</v>
      </c>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row>
    <row r="2" spans="2:36" ht="30" customHeight="1" x14ac:dyDescent="0.3">
      <c r="B2" s="63" t="s">
        <v>171</v>
      </c>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row>
    <row r="3" spans="2:36" x14ac:dyDescent="0.3">
      <c r="B3" s="17" t="s">
        <v>0</v>
      </c>
      <c r="C3" s="54">
        <v>1976</v>
      </c>
      <c r="D3" s="55"/>
      <c r="E3" s="54">
        <v>1980</v>
      </c>
      <c r="F3" s="55"/>
      <c r="G3" s="54">
        <v>1984</v>
      </c>
      <c r="H3" s="55"/>
      <c r="I3" s="54">
        <v>1988</v>
      </c>
      <c r="J3" s="55"/>
      <c r="K3" s="56">
        <v>1992</v>
      </c>
      <c r="L3" s="55"/>
      <c r="M3" s="56">
        <v>1996</v>
      </c>
      <c r="N3" s="55"/>
      <c r="O3" s="56">
        <v>2000</v>
      </c>
      <c r="P3" s="55"/>
      <c r="Q3" s="54">
        <v>2004</v>
      </c>
      <c r="R3" s="55"/>
      <c r="S3" s="56" t="s">
        <v>44</v>
      </c>
      <c r="T3" s="62"/>
      <c r="U3" s="54">
        <v>2011</v>
      </c>
      <c r="V3" s="55"/>
      <c r="W3" s="56" t="s">
        <v>45</v>
      </c>
      <c r="X3" s="55"/>
      <c r="Y3" s="56" t="s">
        <v>46</v>
      </c>
      <c r="Z3" s="55"/>
      <c r="AA3" s="56">
        <v>2023</v>
      </c>
      <c r="AB3" s="55"/>
      <c r="AC3" s="56">
        <v>2024</v>
      </c>
      <c r="AD3" s="55"/>
      <c r="AE3" s="56">
        <v>2025</v>
      </c>
      <c r="AF3" s="55"/>
      <c r="AH3" s="53" t="s">
        <v>158</v>
      </c>
    </row>
    <row r="4" spans="2:36" ht="15" customHeight="1" x14ac:dyDescent="0.3">
      <c r="B4" s="64" t="s">
        <v>2</v>
      </c>
      <c r="C4" s="57">
        <v>44739</v>
      </c>
      <c r="D4" s="58"/>
      <c r="E4" s="57">
        <v>44839</v>
      </c>
      <c r="F4" s="58"/>
      <c r="G4" s="57">
        <v>44848</v>
      </c>
      <c r="H4" s="58"/>
      <c r="I4" s="57">
        <v>44843</v>
      </c>
      <c r="J4" s="58"/>
      <c r="K4" s="59">
        <v>44845</v>
      </c>
      <c r="L4" s="58"/>
      <c r="M4" s="59">
        <v>44847</v>
      </c>
      <c r="N4" s="58"/>
      <c r="O4" s="59">
        <v>44849</v>
      </c>
      <c r="P4" s="58"/>
      <c r="Q4" s="57">
        <v>44851</v>
      </c>
      <c r="R4" s="58"/>
      <c r="S4" s="60">
        <v>44687</v>
      </c>
      <c r="T4" s="61"/>
      <c r="U4" s="66">
        <v>44843</v>
      </c>
      <c r="V4" s="67"/>
      <c r="W4" s="59">
        <v>44649</v>
      </c>
      <c r="X4" s="58"/>
      <c r="Y4" s="59">
        <v>44826</v>
      </c>
      <c r="Z4" s="58"/>
      <c r="AA4" s="59">
        <v>45193</v>
      </c>
      <c r="AB4" s="58"/>
      <c r="AC4" s="59">
        <v>45438</v>
      </c>
      <c r="AD4" s="58"/>
      <c r="AE4" s="59">
        <v>45739</v>
      </c>
      <c r="AF4" s="58"/>
    </row>
    <row r="5" spans="2:36" x14ac:dyDescent="0.3">
      <c r="B5" s="65"/>
      <c r="C5" s="37" t="s">
        <v>3</v>
      </c>
      <c r="D5" s="37" t="s">
        <v>4</v>
      </c>
      <c r="E5" s="37" t="s">
        <v>3</v>
      </c>
      <c r="F5" s="37" t="s">
        <v>4</v>
      </c>
      <c r="G5" s="37" t="s">
        <v>3</v>
      </c>
      <c r="H5" s="37" t="s">
        <v>4</v>
      </c>
      <c r="I5" s="37" t="s">
        <v>3</v>
      </c>
      <c r="J5" s="37" t="s">
        <v>4</v>
      </c>
      <c r="K5" s="37" t="s">
        <v>3</v>
      </c>
      <c r="L5" s="36" t="s">
        <v>4</v>
      </c>
      <c r="M5" s="37" t="s">
        <v>3</v>
      </c>
      <c r="N5" s="36" t="s">
        <v>4</v>
      </c>
      <c r="O5" s="35" t="s">
        <v>3</v>
      </c>
      <c r="P5" s="37" t="s">
        <v>4</v>
      </c>
      <c r="Q5" s="35" t="s">
        <v>3</v>
      </c>
      <c r="R5" s="38" t="s">
        <v>4</v>
      </c>
      <c r="S5" s="38" t="s">
        <v>3</v>
      </c>
      <c r="T5" s="38" t="s">
        <v>4</v>
      </c>
      <c r="U5" s="35" t="s">
        <v>3</v>
      </c>
      <c r="V5" s="37" t="s">
        <v>4</v>
      </c>
      <c r="W5" s="35" t="s">
        <v>3</v>
      </c>
      <c r="X5" s="37" t="s">
        <v>4</v>
      </c>
      <c r="Y5" s="35" t="s">
        <v>3</v>
      </c>
      <c r="Z5" s="37" t="s">
        <v>4</v>
      </c>
      <c r="AA5" s="35" t="s">
        <v>3</v>
      </c>
      <c r="AB5" s="37" t="s">
        <v>4</v>
      </c>
      <c r="AC5" s="44" t="s">
        <v>3</v>
      </c>
      <c r="AD5" s="44" t="s">
        <v>4</v>
      </c>
      <c r="AE5" s="44" t="s">
        <v>3</v>
      </c>
      <c r="AF5" s="44" t="s">
        <v>4</v>
      </c>
    </row>
    <row r="6" spans="2:36" ht="25" customHeight="1" x14ac:dyDescent="0.3">
      <c r="B6" s="12" t="s">
        <v>5</v>
      </c>
      <c r="C6" s="18">
        <v>5686</v>
      </c>
      <c r="D6" s="25">
        <v>100</v>
      </c>
      <c r="E6" s="18">
        <v>5647</v>
      </c>
      <c r="F6" s="25">
        <v>100</v>
      </c>
      <c r="G6" s="18">
        <v>6047</v>
      </c>
      <c r="H6" s="25">
        <v>100</v>
      </c>
      <c r="I6" s="18">
        <v>6441</v>
      </c>
      <c r="J6" s="25">
        <v>100</v>
      </c>
      <c r="K6" s="18">
        <v>6676</v>
      </c>
      <c r="L6" s="25">
        <v>100</v>
      </c>
      <c r="M6" s="18">
        <v>7308</v>
      </c>
      <c r="N6" s="25">
        <v>100</v>
      </c>
      <c r="O6" s="18">
        <v>6012</v>
      </c>
      <c r="P6" s="25">
        <v>100</v>
      </c>
      <c r="Q6" s="18">
        <v>7975</v>
      </c>
      <c r="R6" s="25">
        <v>100</v>
      </c>
      <c r="S6" s="18">
        <v>8200</v>
      </c>
      <c r="T6" s="25">
        <v>100</v>
      </c>
      <c r="U6" s="18">
        <v>9571</v>
      </c>
      <c r="V6" s="25">
        <v>100</v>
      </c>
      <c r="W6" s="18">
        <v>9810</v>
      </c>
      <c r="X6" s="25">
        <v>100</v>
      </c>
      <c r="Y6" s="18">
        <v>9906</v>
      </c>
      <c r="Z6" s="25">
        <v>100</v>
      </c>
      <c r="AA6" s="18">
        <v>9778</v>
      </c>
      <c r="AB6" s="25">
        <v>100</v>
      </c>
      <c r="AC6" s="18">
        <v>9788</v>
      </c>
      <c r="AD6" s="25">
        <v>100</v>
      </c>
      <c r="AE6" s="18">
        <v>9916</v>
      </c>
      <c r="AF6" s="25">
        <v>100</v>
      </c>
      <c r="AH6" s="21">
        <f>+W6-'PONTA DO SOL_FREG'!G6-'PONTA DO SOL_FREG'!G45-'PONTA DO SOL_FREG'!G84</f>
        <v>0</v>
      </c>
      <c r="AJ6" s="21">
        <f>+Y6-'PONTA DO SOL_FREG'!I6-'PONTA DO SOL_FREG'!I45-'PONTA DO SOL_FREG'!I84</f>
        <v>0</v>
      </c>
    </row>
    <row r="7" spans="2:36" ht="25" customHeight="1" x14ac:dyDescent="0.3">
      <c r="B7" s="13" t="s">
        <v>6</v>
      </c>
      <c r="C7" s="18">
        <v>4574</v>
      </c>
      <c r="D7" s="25">
        <f>C7*100/C6</f>
        <v>80.443193809356316</v>
      </c>
      <c r="E7" s="18">
        <v>4900</v>
      </c>
      <c r="F7" s="25">
        <f>E7*100/E6</f>
        <v>86.771737205595898</v>
      </c>
      <c r="G7" s="18">
        <v>4751</v>
      </c>
      <c r="H7" s="25">
        <f>G7*100/G6</f>
        <v>78.567884901604103</v>
      </c>
      <c r="I7" s="18">
        <v>4649</v>
      </c>
      <c r="J7" s="25">
        <f>I7*100/I6</f>
        <v>72.178233193603475</v>
      </c>
      <c r="K7" s="18">
        <v>4646</v>
      </c>
      <c r="L7" s="25">
        <f>K7*100/K6</f>
        <v>69.592570401437982</v>
      </c>
      <c r="M7" s="18">
        <v>4690</v>
      </c>
      <c r="N7" s="25">
        <f>M7*100/M6</f>
        <v>64.17624521072797</v>
      </c>
      <c r="O7" s="18">
        <v>4586</v>
      </c>
      <c r="P7" s="25">
        <f>O7*100/O6</f>
        <v>76.280771789753828</v>
      </c>
      <c r="Q7" s="18">
        <v>5076</v>
      </c>
      <c r="R7" s="25">
        <f>Q7*100/Q6</f>
        <v>63.648902821316618</v>
      </c>
      <c r="S7" s="18">
        <v>5098</v>
      </c>
      <c r="T7" s="25">
        <f>S7*100/S6</f>
        <v>62.170731707317074</v>
      </c>
      <c r="U7" s="18">
        <v>5141</v>
      </c>
      <c r="V7" s="25">
        <f>U7*100/U6</f>
        <v>53.714345418451572</v>
      </c>
      <c r="W7" s="18">
        <v>4406</v>
      </c>
      <c r="X7" s="25">
        <f>W7*100/W6</f>
        <v>44.913353720693173</v>
      </c>
      <c r="Y7" s="18">
        <v>5122</v>
      </c>
      <c r="Z7" s="25">
        <f>Y7*100/Y6</f>
        <v>51.706036745406827</v>
      </c>
      <c r="AA7" s="18">
        <v>4977</v>
      </c>
      <c r="AB7" s="25">
        <f>AA7*100/AA6</f>
        <v>50.899979545919408</v>
      </c>
      <c r="AC7" s="18">
        <v>4830</v>
      </c>
      <c r="AD7" s="25">
        <f>AC7*100/AC6</f>
        <v>49.346138128320391</v>
      </c>
      <c r="AE7" s="18">
        <v>5207</v>
      </c>
      <c r="AF7" s="25">
        <f>AE7*100/AE6</f>
        <v>52.511093182734975</v>
      </c>
      <c r="AH7" s="21">
        <f>+W7-'PONTA DO SOL_FREG'!G7-'PONTA DO SOL_FREG'!G46-'PONTA DO SOL_FREG'!G85</f>
        <v>0</v>
      </c>
      <c r="AJ7" s="21">
        <f>+Y7-'PONTA DO SOL_FREG'!I7-'PONTA DO SOL_FREG'!I46-'PONTA DO SOL_FREG'!I85</f>
        <v>0</v>
      </c>
    </row>
    <row r="8" spans="2:36" ht="25" customHeight="1" x14ac:dyDescent="0.3">
      <c r="B8" s="14" t="s">
        <v>7</v>
      </c>
      <c r="C8" s="18">
        <v>27</v>
      </c>
      <c r="D8" s="25">
        <f t="shared" ref="D8" si="0">C8*100/C7</f>
        <v>0.59029296020988198</v>
      </c>
      <c r="E8" s="18">
        <v>19</v>
      </c>
      <c r="F8" s="25">
        <f t="shared" ref="F8" si="1">E8*100/E7</f>
        <v>0.38775510204081631</v>
      </c>
      <c r="G8" s="18">
        <v>11</v>
      </c>
      <c r="H8" s="25">
        <f>G8*100/G7</f>
        <v>0.23153020416754366</v>
      </c>
      <c r="I8" s="18">
        <v>12</v>
      </c>
      <c r="J8" s="25">
        <f>I8*100/I7</f>
        <v>0.25812002581200261</v>
      </c>
      <c r="K8" s="18">
        <v>18</v>
      </c>
      <c r="L8" s="25">
        <f>K8*100/K7</f>
        <v>0.38743004735256137</v>
      </c>
      <c r="M8" s="18">
        <v>23</v>
      </c>
      <c r="N8" s="25">
        <f>M8*100/M7</f>
        <v>0.49040511727078889</v>
      </c>
      <c r="O8" s="18">
        <v>13</v>
      </c>
      <c r="P8" s="25">
        <f>O8*100/O7</f>
        <v>0.28347143480157</v>
      </c>
      <c r="Q8" s="18">
        <v>24</v>
      </c>
      <c r="R8" s="25">
        <f>Q8*100/Q7</f>
        <v>0.4728132387706856</v>
      </c>
      <c r="S8" s="18">
        <v>26</v>
      </c>
      <c r="T8" s="25">
        <f>S8*100/S7</f>
        <v>0.51000392310710085</v>
      </c>
      <c r="U8" s="18">
        <v>30</v>
      </c>
      <c r="V8" s="25">
        <f>U8*100/U7</f>
        <v>0.58354405757634698</v>
      </c>
      <c r="W8" s="18">
        <v>28</v>
      </c>
      <c r="X8" s="25">
        <f>W8*100/W7</f>
        <v>0.63549704947798458</v>
      </c>
      <c r="Y8" s="18">
        <v>15</v>
      </c>
      <c r="Z8" s="25">
        <f>Y8*100/Y7</f>
        <v>0.29285435376805935</v>
      </c>
      <c r="AA8" s="18">
        <v>23</v>
      </c>
      <c r="AB8" s="25">
        <f>AA8*100/AA7</f>
        <v>0.4621257785814748</v>
      </c>
      <c r="AC8" s="18">
        <v>20</v>
      </c>
      <c r="AD8" s="25">
        <f>AC8*100/AC7</f>
        <v>0.41407867494824019</v>
      </c>
      <c r="AE8" s="18">
        <v>20</v>
      </c>
      <c r="AF8" s="25">
        <f>AE8*100/AE7</f>
        <v>0.3840983291722681</v>
      </c>
      <c r="AH8" s="21">
        <f>+W8-'PONTA DO SOL_FREG'!G8-'PONTA DO SOL_FREG'!G47-'PONTA DO SOL_FREG'!G86</f>
        <v>0</v>
      </c>
      <c r="AJ8" s="21">
        <f>+Y8-'PONTA DO SOL_FREG'!I8-'PONTA DO SOL_FREG'!I47-'PONTA DO SOL_FREG'!I86</f>
        <v>0</v>
      </c>
    </row>
    <row r="9" spans="2:36" ht="25" customHeight="1" x14ac:dyDescent="0.3">
      <c r="B9" s="13" t="s">
        <v>8</v>
      </c>
      <c r="C9" s="24">
        <v>0</v>
      </c>
      <c r="D9" s="25">
        <f>C9*100/C7</f>
        <v>0</v>
      </c>
      <c r="E9" s="18">
        <v>50</v>
      </c>
      <c r="F9" s="25">
        <f>E9*100/E7</f>
        <v>1.0204081632653061</v>
      </c>
      <c r="G9" s="18">
        <v>24</v>
      </c>
      <c r="H9" s="25">
        <f>G9*100/G7</f>
        <v>0.50515680909282257</v>
      </c>
      <c r="I9" s="18">
        <v>31</v>
      </c>
      <c r="J9" s="25">
        <f>I9*100/I7</f>
        <v>0.66681006668100662</v>
      </c>
      <c r="K9" s="18">
        <v>51</v>
      </c>
      <c r="L9" s="25">
        <f>K9*100/K7</f>
        <v>1.0977184674989238</v>
      </c>
      <c r="M9" s="18">
        <v>38</v>
      </c>
      <c r="N9" s="25">
        <f>M9*100/M7</f>
        <v>0.81023454157782515</v>
      </c>
      <c r="O9" s="18">
        <v>38</v>
      </c>
      <c r="P9" s="25">
        <f>O9*100/O7</f>
        <v>0.82860880941997384</v>
      </c>
      <c r="Q9" s="18">
        <v>55</v>
      </c>
      <c r="R9" s="25">
        <f>Q9*100/Q7</f>
        <v>1.0835303388494877</v>
      </c>
      <c r="S9" s="18">
        <v>57</v>
      </c>
      <c r="T9" s="25">
        <f>S9*100/S7</f>
        <v>1.118085523734798</v>
      </c>
      <c r="U9" s="18">
        <v>92</v>
      </c>
      <c r="V9" s="25">
        <f>U9*100/U7</f>
        <v>1.7895351099007974</v>
      </c>
      <c r="W9" s="18">
        <v>140</v>
      </c>
      <c r="X9" s="25">
        <f>W9*100/W7</f>
        <v>3.1774852473899227</v>
      </c>
      <c r="Y9" s="18">
        <v>70</v>
      </c>
      <c r="Z9" s="25">
        <f>Y9*100/Y7</f>
        <v>1.3666536509176104</v>
      </c>
      <c r="AA9" s="18">
        <v>132</v>
      </c>
      <c r="AB9" s="25">
        <f>AA9*100/AA7</f>
        <v>2.6522001205545509</v>
      </c>
      <c r="AC9" s="18">
        <v>83</v>
      </c>
      <c r="AD9" s="25">
        <f>AC9*100/AC7</f>
        <v>1.7184265010351967</v>
      </c>
      <c r="AE9" s="18">
        <v>92</v>
      </c>
      <c r="AF9" s="25">
        <f>AE9*100/AE7</f>
        <v>1.7668523141924333</v>
      </c>
      <c r="AH9" s="21">
        <f>+W9-'PONTA DO SOL_FREG'!G9-'PONTA DO SOL_FREG'!G48-'PONTA DO SOL_FREG'!G87</f>
        <v>0</v>
      </c>
      <c r="AJ9" s="21">
        <f>+Y9-'PONTA DO SOL_FREG'!I9-'PONTA DO SOL_FREG'!I48-'PONTA DO SOL_FREG'!I87</f>
        <v>0</v>
      </c>
    </row>
    <row r="10" spans="2:36" ht="25" customHeight="1" x14ac:dyDescent="0.3">
      <c r="B10" s="14" t="s">
        <v>10</v>
      </c>
      <c r="C10" s="9"/>
      <c r="D10" s="11"/>
      <c r="E10" s="11"/>
      <c r="F10" s="11"/>
      <c r="G10" s="11"/>
      <c r="H10" s="11"/>
      <c r="I10" s="11"/>
      <c r="J10" s="11"/>
      <c r="K10" s="11"/>
      <c r="L10" s="11"/>
      <c r="M10" s="11"/>
      <c r="N10" s="11"/>
      <c r="O10" s="11"/>
      <c r="P10" s="11"/>
      <c r="Q10" s="11"/>
      <c r="R10" s="11"/>
      <c r="S10" s="11"/>
      <c r="T10" s="11"/>
      <c r="U10" s="11"/>
      <c r="V10" s="11"/>
      <c r="W10" s="11"/>
      <c r="X10" s="11"/>
      <c r="Y10" s="18">
        <v>9</v>
      </c>
      <c r="Z10" s="25">
        <f>Y10*100/Y7</f>
        <v>0.17571261226083562</v>
      </c>
      <c r="AA10" s="9"/>
      <c r="AB10" s="10"/>
      <c r="AC10" s="9"/>
      <c r="AD10" s="10"/>
      <c r="AE10" s="9"/>
      <c r="AF10" s="10"/>
      <c r="AH10" s="21">
        <f>+W10-'PONTA DO SOL_FREG'!G10-'PONTA DO SOL_FREG'!G49-'PONTA DO SOL_FREG'!G88</f>
        <v>0</v>
      </c>
      <c r="AJ10" s="21">
        <f>+Y10-'PONTA DO SOL_FREG'!I10-'PONTA DO SOL_FREG'!I49-'PONTA DO SOL_FREG'!I88</f>
        <v>0</v>
      </c>
    </row>
    <row r="11" spans="2:36" ht="25" customHeight="1" x14ac:dyDescent="0.3">
      <c r="B11" s="14" t="s">
        <v>11</v>
      </c>
      <c r="C11" s="9"/>
      <c r="D11" s="11"/>
      <c r="E11" s="11"/>
      <c r="F11" s="11"/>
      <c r="G11" s="11"/>
      <c r="H11" s="11"/>
      <c r="I11" s="11"/>
      <c r="J11" s="11"/>
      <c r="K11" s="11"/>
      <c r="L11" s="11"/>
      <c r="M11" s="11"/>
      <c r="N11" s="11"/>
      <c r="O11" s="11"/>
      <c r="P11" s="11"/>
      <c r="Q11" s="11"/>
      <c r="R11" s="11"/>
      <c r="S11" s="11"/>
      <c r="T11" s="11"/>
      <c r="U11" s="11"/>
      <c r="V11" s="11"/>
      <c r="W11" s="11"/>
      <c r="X11" s="11"/>
      <c r="Y11" s="11"/>
      <c r="Z11" s="11"/>
      <c r="AA11" s="18">
        <v>19</v>
      </c>
      <c r="AB11" s="25">
        <f>AA11*100/AA7</f>
        <v>0.38175607795860961</v>
      </c>
      <c r="AC11" s="18">
        <v>15</v>
      </c>
      <c r="AD11" s="25">
        <f>AC11*100/AC7</f>
        <v>0.3105590062111801</v>
      </c>
      <c r="AE11" s="24">
        <v>13</v>
      </c>
      <c r="AF11" s="25">
        <f>AE11*100/AE7</f>
        <v>0.24966391396197427</v>
      </c>
      <c r="AH11" s="21"/>
      <c r="AJ11" s="21"/>
    </row>
    <row r="12" spans="2:36" ht="25" customHeight="1" x14ac:dyDescent="0.3">
      <c r="B12" s="14" t="s">
        <v>12</v>
      </c>
      <c r="C12" s="9"/>
      <c r="D12" s="11"/>
      <c r="E12" s="18">
        <v>47</v>
      </c>
      <c r="F12" s="25">
        <f>E12*100/E7</f>
        <v>0.95918367346938771</v>
      </c>
      <c r="G12" s="18">
        <v>36</v>
      </c>
      <c r="H12" s="25">
        <f>G12*100/G7</f>
        <v>0.7577352136392338</v>
      </c>
      <c r="I12" s="9"/>
      <c r="J12" s="11"/>
      <c r="K12" s="9"/>
      <c r="L12" s="11"/>
      <c r="M12" s="9"/>
      <c r="N12" s="11"/>
      <c r="O12" s="9"/>
      <c r="P12" s="11"/>
      <c r="Q12" s="9"/>
      <c r="R12" s="11"/>
      <c r="S12" s="9"/>
      <c r="T12" s="11"/>
      <c r="U12" s="11"/>
      <c r="V12" s="11"/>
      <c r="W12" s="9"/>
      <c r="X12" s="11"/>
      <c r="Y12" s="11"/>
      <c r="Z12" s="11"/>
      <c r="AA12" s="11"/>
      <c r="AB12" s="11"/>
      <c r="AC12" s="11"/>
      <c r="AD12" s="11"/>
      <c r="AE12" s="9"/>
      <c r="AF12" s="9"/>
    </row>
    <row r="13" spans="2:36" ht="25" customHeight="1" x14ac:dyDescent="0.3">
      <c r="B13" s="13" t="s">
        <v>13</v>
      </c>
      <c r="C13" s="9"/>
      <c r="D13" s="11"/>
      <c r="E13" s="9"/>
      <c r="F13" s="11"/>
      <c r="G13" s="9"/>
      <c r="H13" s="11"/>
      <c r="I13" s="9"/>
      <c r="J13" s="11"/>
      <c r="K13" s="9"/>
      <c r="L13" s="11"/>
      <c r="M13" s="9"/>
      <c r="N13" s="11"/>
      <c r="O13" s="9"/>
      <c r="P13" s="11"/>
      <c r="Q13" s="18">
        <v>80</v>
      </c>
      <c r="R13" s="25">
        <f>Q13*100/Q7</f>
        <v>1.5760441292356187</v>
      </c>
      <c r="S13" s="18">
        <v>92</v>
      </c>
      <c r="T13" s="25">
        <f>S13*100/S7</f>
        <v>1.8046292663789723</v>
      </c>
      <c r="U13" s="18">
        <v>76</v>
      </c>
      <c r="V13" s="25">
        <f>U13*100/U7</f>
        <v>1.4783116125267457</v>
      </c>
      <c r="W13" s="18">
        <v>187</v>
      </c>
      <c r="X13" s="25">
        <f>W13*100/W7</f>
        <v>4.2442124375851114</v>
      </c>
      <c r="Y13" s="18">
        <v>47</v>
      </c>
      <c r="Z13" s="25">
        <f>Y13*100/Y7</f>
        <v>0.91761030847325264</v>
      </c>
      <c r="AA13" s="18">
        <v>48</v>
      </c>
      <c r="AB13" s="25">
        <f>AA13*100/AA7</f>
        <v>0.9644364074743822</v>
      </c>
      <c r="AC13" s="18">
        <v>33</v>
      </c>
      <c r="AD13" s="25">
        <f>AC13*100/AC7</f>
        <v>0.68322981366459623</v>
      </c>
      <c r="AE13" s="18">
        <v>29</v>
      </c>
      <c r="AF13" s="25">
        <f>AE13*100/AE7</f>
        <v>0.5569425772997888</v>
      </c>
      <c r="AH13" s="21">
        <f>+W13-'PONTA DO SOL_FREG'!G12-'PONTA DO SOL_FREG'!G51-'PONTA DO SOL_FREG'!G90</f>
        <v>0</v>
      </c>
      <c r="AJ13" s="21">
        <f>+Y13-'PONTA DO SOL_FREG'!I12-'PONTA DO SOL_FREG'!I51-'PONTA DO SOL_FREG'!I90</f>
        <v>0</v>
      </c>
    </row>
    <row r="14" spans="2:36" ht="25" customHeight="1" x14ac:dyDescent="0.3">
      <c r="B14" s="14" t="s">
        <v>14</v>
      </c>
      <c r="C14" s="18">
        <v>124</v>
      </c>
      <c r="D14" s="25">
        <f>C14*100/C7</f>
        <v>2.7109750765194578</v>
      </c>
      <c r="E14" s="18">
        <v>230</v>
      </c>
      <c r="F14" s="25">
        <f>E14*100/E7</f>
        <v>4.6938775510204085</v>
      </c>
      <c r="G14" s="18">
        <v>447</v>
      </c>
      <c r="H14" s="25">
        <f>G14*100/G7</f>
        <v>9.4085455693538194</v>
      </c>
      <c r="I14" s="18">
        <v>877</v>
      </c>
      <c r="J14" s="25">
        <f>I14*100/I7</f>
        <v>18.86427188642719</v>
      </c>
      <c r="K14" s="18">
        <v>746</v>
      </c>
      <c r="L14" s="25">
        <f>K14*100/K7</f>
        <v>16.05682307361171</v>
      </c>
      <c r="M14" s="18">
        <v>529</v>
      </c>
      <c r="N14" s="25">
        <f>M14*100/M7</f>
        <v>11.279317697228144</v>
      </c>
      <c r="O14" s="18">
        <v>388</v>
      </c>
      <c r="P14" s="25">
        <f>O14*100/O7</f>
        <v>8.4605320540776283</v>
      </c>
      <c r="Q14" s="18">
        <v>303</v>
      </c>
      <c r="R14" s="25">
        <f>Q14*100/Q7</f>
        <v>5.9692671394799053</v>
      </c>
      <c r="S14" s="18">
        <v>288</v>
      </c>
      <c r="T14" s="25">
        <f>S14*100/S7</f>
        <v>5.6492742251863479</v>
      </c>
      <c r="U14" s="18">
        <v>873</v>
      </c>
      <c r="V14" s="25">
        <f>U14*100/U7</f>
        <v>16.981132075471699</v>
      </c>
      <c r="W14" s="18">
        <v>748</v>
      </c>
      <c r="X14" s="25">
        <f>W14*100/W7</f>
        <v>16.976849750340445</v>
      </c>
      <c r="Y14" s="18">
        <v>321</v>
      </c>
      <c r="Z14" s="25">
        <f>Y14*100/Y7</f>
        <v>6.2670831706364698</v>
      </c>
      <c r="AA14" s="9"/>
      <c r="AB14" s="10"/>
      <c r="AC14" s="18">
        <v>167</v>
      </c>
      <c r="AD14" s="25">
        <f>AC14*100/AC7</f>
        <v>3.4575569358178053</v>
      </c>
      <c r="AE14" s="18">
        <v>199</v>
      </c>
      <c r="AF14" s="25">
        <f>AE14*100/AE7</f>
        <v>3.8217783752640675</v>
      </c>
      <c r="AH14" s="21">
        <f>+W14-'PONTA DO SOL_FREG'!G13-'PONTA DO SOL_FREG'!G52-'PONTA DO SOL_FREG'!G91</f>
        <v>0</v>
      </c>
      <c r="AJ14" s="21">
        <f>+Y14-'PONTA DO SOL_FREG'!I13-'PONTA DO SOL_FREG'!I52-'PONTA DO SOL_FREG'!I91</f>
        <v>0</v>
      </c>
    </row>
    <row r="15" spans="2:36" ht="25" customHeight="1" x14ac:dyDescent="0.3">
      <c r="B15" s="13" t="s">
        <v>15</v>
      </c>
      <c r="C15" s="9"/>
      <c r="D15" s="11"/>
      <c r="E15" s="9"/>
      <c r="F15" s="11"/>
      <c r="G15" s="9"/>
      <c r="H15" s="11"/>
      <c r="I15" s="18">
        <v>22</v>
      </c>
      <c r="J15" s="25">
        <f>I15*100/I7</f>
        <v>0.47322004732200473</v>
      </c>
      <c r="K15" s="9"/>
      <c r="L15" s="11"/>
      <c r="M15" s="9"/>
      <c r="N15" s="11"/>
      <c r="O15" s="9"/>
      <c r="P15" s="11"/>
      <c r="Q15" s="9"/>
      <c r="R15" s="11"/>
      <c r="S15" s="9"/>
      <c r="T15" s="11"/>
      <c r="U15" s="9"/>
      <c r="V15" s="11"/>
      <c r="W15" s="9"/>
      <c r="X15" s="11"/>
      <c r="Y15" s="11"/>
      <c r="Z15" s="11"/>
      <c r="AA15" s="11"/>
      <c r="AB15" s="11"/>
      <c r="AC15" s="11"/>
      <c r="AD15" s="11"/>
      <c r="AE15" s="9"/>
      <c r="AF15" s="9"/>
      <c r="AH15" s="21">
        <f>+W15-'PONTA DO SOL_FREG'!G15-'PONTA DO SOL_FREG'!G54-'PONTA DO SOL_FREG'!G93</f>
        <v>0</v>
      </c>
      <c r="AJ15" s="21">
        <f>+Y17-'PONTA DO SOL_FREG'!I15-'PONTA DO SOL_FREG'!I54-'PONTA DO SOL_FREG'!I93</f>
        <v>0</v>
      </c>
    </row>
    <row r="16" spans="2:36" ht="25" customHeight="1" x14ac:dyDescent="0.3">
      <c r="B16" s="14" t="s">
        <v>16</v>
      </c>
      <c r="C16" s="9"/>
      <c r="D16" s="11"/>
      <c r="E16" s="9"/>
      <c r="F16" s="11"/>
      <c r="G16" s="9"/>
      <c r="H16" s="11"/>
      <c r="I16" s="11"/>
      <c r="J16" s="11"/>
      <c r="K16" s="11"/>
      <c r="L16" s="11"/>
      <c r="M16" s="9"/>
      <c r="N16" s="11"/>
      <c r="O16" s="9"/>
      <c r="P16" s="11"/>
      <c r="Q16" s="9"/>
      <c r="R16" s="11"/>
      <c r="S16" s="9"/>
      <c r="T16" s="11"/>
      <c r="U16" s="9"/>
      <c r="V16" s="11"/>
      <c r="W16" s="9"/>
      <c r="X16" s="11"/>
      <c r="Y16" s="18">
        <v>6</v>
      </c>
      <c r="Z16" s="25">
        <f>Y16*100/Y7</f>
        <v>0.11714174150722374</v>
      </c>
      <c r="AA16" s="18">
        <v>297</v>
      </c>
      <c r="AB16" s="25">
        <f>AA16*100/AA7</f>
        <v>5.9674502712477393</v>
      </c>
      <c r="AC16" s="18">
        <v>325</v>
      </c>
      <c r="AD16" s="25">
        <f>AC16*100/AC7</f>
        <v>6.7287784679089029</v>
      </c>
      <c r="AE16" s="18">
        <v>196</v>
      </c>
      <c r="AF16" s="25">
        <f>AE16*100/AE7</f>
        <v>3.7641636258882274</v>
      </c>
    </row>
    <row r="17" spans="2:36" ht="25" customHeight="1" x14ac:dyDescent="0.3">
      <c r="B17" s="14" t="s">
        <v>17</v>
      </c>
      <c r="C17" s="9"/>
      <c r="D17" s="11"/>
      <c r="E17" s="9"/>
      <c r="F17" s="11"/>
      <c r="G17" s="9"/>
      <c r="H17" s="11"/>
      <c r="I17" s="11"/>
      <c r="J17" s="11"/>
      <c r="K17" s="11"/>
      <c r="L17" s="11"/>
      <c r="M17" s="9"/>
      <c r="N17" s="11"/>
      <c r="O17" s="9"/>
      <c r="P17" s="11"/>
      <c r="Q17" s="9"/>
      <c r="R17" s="11"/>
      <c r="S17" s="9"/>
      <c r="T17" s="11"/>
      <c r="U17" s="9"/>
      <c r="V17" s="11"/>
      <c r="W17" s="9"/>
      <c r="X17" s="11"/>
      <c r="Y17" s="18">
        <v>20</v>
      </c>
      <c r="Z17" s="25">
        <f>Y17*100/Y7</f>
        <v>0.39047247169074578</v>
      </c>
      <c r="AA17" s="18">
        <v>79</v>
      </c>
      <c r="AB17" s="25">
        <f>AA17*100/AA7</f>
        <v>1.5873015873015872</v>
      </c>
      <c r="AC17" s="18">
        <v>56</v>
      </c>
      <c r="AD17" s="25">
        <f>AC17*100/AC7</f>
        <v>1.1594202898550725</v>
      </c>
      <c r="AE17" s="18">
        <v>64</v>
      </c>
      <c r="AF17" s="25">
        <f>AE17*100/AE7</f>
        <v>1.229114653351258</v>
      </c>
    </row>
    <row r="18" spans="2:36" ht="25" customHeight="1" x14ac:dyDescent="0.3">
      <c r="B18" s="13" t="s">
        <v>18</v>
      </c>
      <c r="C18" s="9"/>
      <c r="D18" s="11"/>
      <c r="E18" s="9"/>
      <c r="F18" s="11"/>
      <c r="G18" s="9"/>
      <c r="H18" s="11"/>
      <c r="I18" s="11"/>
      <c r="J18" s="11"/>
      <c r="K18" s="11"/>
      <c r="L18" s="11"/>
      <c r="M18" s="9"/>
      <c r="N18" s="11"/>
      <c r="O18" s="9"/>
      <c r="P18" s="11"/>
      <c r="Q18" s="9"/>
      <c r="R18" s="11"/>
      <c r="S18" s="9"/>
      <c r="T18" s="11"/>
      <c r="U18" s="9"/>
      <c r="V18" s="11"/>
      <c r="W18" s="18">
        <v>200</v>
      </c>
      <c r="X18" s="25">
        <f>W18*100/W7</f>
        <v>4.5392646391284615</v>
      </c>
      <c r="Y18" s="18">
        <v>46</v>
      </c>
      <c r="Z18" s="25">
        <f>Y18*100/Y7</f>
        <v>0.89808668488871535</v>
      </c>
      <c r="AA18" s="18">
        <v>340</v>
      </c>
      <c r="AB18" s="25">
        <f>AA18*100/AA7</f>
        <v>6.83142455294354</v>
      </c>
      <c r="AC18" s="18">
        <v>579</v>
      </c>
      <c r="AD18" s="25">
        <f>AC18*100/AC7</f>
        <v>11.987577639751553</v>
      </c>
      <c r="AE18" s="18">
        <v>757</v>
      </c>
      <c r="AF18" s="25">
        <f>AE18*100/AE7</f>
        <v>14.538121759170348</v>
      </c>
      <c r="AH18" s="21">
        <f>+W18-'PONTA DO SOL_FREG'!G16-'PONTA DO SOL_FREG'!G55-'PONTA DO SOL_FREG'!G94</f>
        <v>0</v>
      </c>
      <c r="AJ18" s="21">
        <f>+Y18-'PONTA DO SOL_FREG'!I16-'PONTA DO SOL_FREG'!I55-'PONTA DO SOL_FREG'!I94</f>
        <v>0</v>
      </c>
    </row>
    <row r="19" spans="2:36" ht="25" customHeight="1" x14ac:dyDescent="0.3">
      <c r="B19" s="14" t="s">
        <v>19</v>
      </c>
      <c r="C19" s="9"/>
      <c r="D19" s="11"/>
      <c r="E19" s="9"/>
      <c r="F19" s="11"/>
      <c r="G19" s="9"/>
      <c r="H19" s="11"/>
      <c r="I19" s="11"/>
      <c r="J19" s="11"/>
      <c r="K19" s="11"/>
      <c r="L19" s="11"/>
      <c r="M19" s="9"/>
      <c r="N19" s="11"/>
      <c r="O19" s="9"/>
      <c r="P19" s="11"/>
      <c r="Q19" s="9"/>
      <c r="R19" s="11"/>
      <c r="S19" s="9"/>
      <c r="T19" s="11"/>
      <c r="U19" s="9"/>
      <c r="V19" s="11"/>
      <c r="W19" s="11"/>
      <c r="X19" s="11"/>
      <c r="Y19" s="11"/>
      <c r="Z19" s="11"/>
      <c r="AA19" s="24">
        <v>16</v>
      </c>
      <c r="AB19" s="25">
        <f>AA19*100/AA7</f>
        <v>0.32147880249146071</v>
      </c>
      <c r="AC19" s="18">
        <v>24</v>
      </c>
      <c r="AD19" s="25">
        <f>AC19*100/AC7</f>
        <v>0.49689440993788819</v>
      </c>
      <c r="AE19" s="18">
        <v>17</v>
      </c>
      <c r="AF19" s="25">
        <f>AE19*100/AE7</f>
        <v>0.32648357979642789</v>
      </c>
      <c r="AH19" s="21"/>
      <c r="AJ19" s="21"/>
    </row>
    <row r="20" spans="2:36" ht="25" customHeight="1" x14ac:dyDescent="0.3">
      <c r="B20" s="14" t="s">
        <v>20</v>
      </c>
      <c r="C20" s="9"/>
      <c r="D20" s="11"/>
      <c r="E20" s="9"/>
      <c r="F20" s="11"/>
      <c r="G20" s="9"/>
      <c r="H20" s="11"/>
      <c r="I20" s="11"/>
      <c r="J20" s="11"/>
      <c r="K20" s="11"/>
      <c r="L20" s="11"/>
      <c r="M20" s="9"/>
      <c r="N20" s="11"/>
      <c r="O20" s="9"/>
      <c r="P20" s="11"/>
      <c r="Q20" s="9"/>
      <c r="R20" s="11"/>
      <c r="S20" s="9"/>
      <c r="T20" s="11"/>
      <c r="U20" s="9"/>
      <c r="V20" s="11"/>
      <c r="W20" s="18">
        <v>53</v>
      </c>
      <c r="X20" s="25">
        <f>W20*100/W7</f>
        <v>1.2029051293690423</v>
      </c>
      <c r="Y20" s="11"/>
      <c r="Z20" s="11"/>
      <c r="AA20" s="11"/>
      <c r="AB20" s="11"/>
      <c r="AC20" s="11"/>
      <c r="AD20" s="11"/>
      <c r="AE20" s="11"/>
      <c r="AF20" s="11"/>
      <c r="AH20" s="21">
        <f>+W20-'PONTA DO SOL_FREG'!G18-'PONTA DO SOL_FREG'!G57-'PONTA DO SOL_FREG'!G96</f>
        <v>0</v>
      </c>
      <c r="AJ20" s="21">
        <f>+Y20-'PONTA DO SOL_FREG'!I18-'PONTA DO SOL_FREG'!I57-'PONTA DO SOL_FREG'!I96</f>
        <v>0</v>
      </c>
    </row>
    <row r="21" spans="2:36" ht="25" customHeight="1" x14ac:dyDescent="0.3">
      <c r="B21" s="13" t="s">
        <v>21</v>
      </c>
      <c r="C21" s="9"/>
      <c r="D21" s="11"/>
      <c r="E21" s="9"/>
      <c r="F21" s="11"/>
      <c r="G21" s="9"/>
      <c r="H21" s="11"/>
      <c r="I21" s="9"/>
      <c r="J21" s="11"/>
      <c r="K21" s="9"/>
      <c r="L21" s="11"/>
      <c r="M21" s="9"/>
      <c r="N21" s="11"/>
      <c r="O21" s="9"/>
      <c r="P21" s="11"/>
      <c r="Q21" s="9"/>
      <c r="R21" s="11"/>
      <c r="S21" s="18">
        <v>63</v>
      </c>
      <c r="T21" s="25">
        <f>S21*100/S7</f>
        <v>1.2357787367595134</v>
      </c>
      <c r="U21" s="18">
        <v>44</v>
      </c>
      <c r="V21" s="25">
        <f>U21*100/U7</f>
        <v>0.85586461777864231</v>
      </c>
      <c r="W21" s="9"/>
      <c r="X21" s="11"/>
      <c r="Y21" s="18">
        <v>10</v>
      </c>
      <c r="Z21" s="25">
        <f>Y21*100/Y7</f>
        <v>0.19523623584537289</v>
      </c>
      <c r="AA21" s="18">
        <v>17</v>
      </c>
      <c r="AB21" s="25">
        <f>AA21*100/AA7</f>
        <v>0.34157122764717701</v>
      </c>
      <c r="AC21" s="18">
        <v>13</v>
      </c>
      <c r="AD21" s="25">
        <f>AC21*100/AC7</f>
        <v>0.2691511387163561</v>
      </c>
      <c r="AE21" s="10"/>
      <c r="AF21" s="9"/>
      <c r="AH21" s="21">
        <f>+W21-'PONTA DO SOL_FREG'!G19-'PONTA DO SOL_FREG'!G58-'PONTA DO SOL_FREG'!G97</f>
        <v>0</v>
      </c>
      <c r="AJ21" s="21">
        <f>+Y21-'PONTA DO SOL_FREG'!I19-'PONTA DO SOL_FREG'!I58-'PONTA DO SOL_FREG'!I97</f>
        <v>0</v>
      </c>
    </row>
    <row r="22" spans="2:36" ht="25" customHeight="1" x14ac:dyDescent="0.3">
      <c r="B22" s="14" t="s">
        <v>22</v>
      </c>
      <c r="C22" s="24">
        <v>0</v>
      </c>
      <c r="D22" s="25">
        <f>C22*100/C7</f>
        <v>0</v>
      </c>
      <c r="E22" s="9"/>
      <c r="F22" s="11"/>
      <c r="G22" s="9"/>
      <c r="H22" s="11"/>
      <c r="I22" s="9"/>
      <c r="J22" s="11"/>
      <c r="K22" s="9"/>
      <c r="L22" s="11"/>
      <c r="M22" s="9"/>
      <c r="N22" s="11"/>
      <c r="O22" s="9"/>
      <c r="P22" s="11"/>
      <c r="Q22" s="9"/>
      <c r="R22" s="11"/>
      <c r="S22" s="9"/>
      <c r="T22" s="11"/>
      <c r="U22" s="9"/>
      <c r="V22" s="11"/>
      <c r="W22" s="9"/>
      <c r="X22" s="11"/>
      <c r="Y22" s="11"/>
      <c r="Z22" s="11"/>
      <c r="AA22" s="11"/>
      <c r="AB22" s="11"/>
      <c r="AC22" s="11"/>
      <c r="AD22" s="11"/>
      <c r="AE22" s="10"/>
      <c r="AF22" s="9"/>
      <c r="AH22" s="21">
        <f>+W24-'PONTA DO SOL_FREG'!G21-'PONTA DO SOL_FREG'!G60-'PONTA DO SOL_FREG'!G99</f>
        <v>0</v>
      </c>
      <c r="AJ22" s="21">
        <f>+Y24-'PONTA DO SOL_FREG'!I21-'PONTA DO SOL_FREG'!I60-'PONTA DO SOL_FREG'!I99</f>
        <v>0</v>
      </c>
    </row>
    <row r="23" spans="2:36" ht="25" customHeight="1" x14ac:dyDescent="0.3">
      <c r="B23" s="14" t="s">
        <v>189</v>
      </c>
      <c r="C23" s="24"/>
      <c r="D23" s="25"/>
      <c r="E23" s="9"/>
      <c r="F23" s="11"/>
      <c r="G23" s="9"/>
      <c r="H23" s="11"/>
      <c r="I23" s="9"/>
      <c r="J23" s="11"/>
      <c r="K23" s="9"/>
      <c r="L23" s="11"/>
      <c r="M23" s="9"/>
      <c r="N23" s="11"/>
      <c r="O23" s="9"/>
      <c r="P23" s="11"/>
      <c r="Q23" s="9"/>
      <c r="R23" s="11"/>
      <c r="S23" s="9"/>
      <c r="T23" s="11"/>
      <c r="U23" s="9"/>
      <c r="V23" s="11"/>
      <c r="W23" s="9"/>
      <c r="X23" s="11"/>
      <c r="Y23" s="11"/>
      <c r="Z23" s="11"/>
      <c r="AA23" s="11"/>
      <c r="AB23" s="11"/>
      <c r="AC23" s="11"/>
      <c r="AD23" s="11"/>
      <c r="AE23" s="18">
        <v>4</v>
      </c>
      <c r="AF23" s="25">
        <f>AE23*100/AE7</f>
        <v>7.6819665834453627E-2</v>
      </c>
      <c r="AH23" s="21"/>
      <c r="AJ23" s="21"/>
    </row>
    <row r="24" spans="2:36" ht="25" customHeight="1" x14ac:dyDescent="0.3">
      <c r="B24" s="14" t="s">
        <v>23</v>
      </c>
      <c r="C24" s="9"/>
      <c r="D24" s="11"/>
      <c r="E24" s="9"/>
      <c r="F24" s="11"/>
      <c r="G24" s="9"/>
      <c r="H24" s="11"/>
      <c r="I24" s="9"/>
      <c r="J24" s="11"/>
      <c r="K24" s="9"/>
      <c r="L24" s="11"/>
      <c r="M24" s="9"/>
      <c r="N24" s="11"/>
      <c r="O24" s="9"/>
      <c r="P24" s="11"/>
      <c r="Q24" s="9"/>
      <c r="R24" s="11"/>
      <c r="S24" s="9"/>
      <c r="T24" s="11"/>
      <c r="U24" s="18">
        <v>72</v>
      </c>
      <c r="V24" s="25">
        <f>U24*100/U7</f>
        <v>1.4005057381832329</v>
      </c>
      <c r="W24" s="9"/>
      <c r="X24" s="11"/>
      <c r="Y24" s="18">
        <v>44</v>
      </c>
      <c r="Z24" s="25">
        <f>Y24*100/Y7</f>
        <v>0.85903943771964075</v>
      </c>
      <c r="AA24" s="18">
        <v>40</v>
      </c>
      <c r="AB24" s="25">
        <f>AA24*100/AA7</f>
        <v>0.80369700622865181</v>
      </c>
      <c r="AC24" s="18">
        <v>38</v>
      </c>
      <c r="AD24" s="25">
        <f>AC24*100/AC7</f>
        <v>0.78674948240165632</v>
      </c>
      <c r="AE24" s="18">
        <v>37</v>
      </c>
      <c r="AF24" s="25">
        <f>AE24*100/AE7</f>
        <v>0.710581908968696</v>
      </c>
    </row>
    <row r="25" spans="2:36" ht="25" customHeight="1" x14ac:dyDescent="0.3">
      <c r="B25" s="13" t="s">
        <v>24</v>
      </c>
      <c r="C25" s="18">
        <v>32</v>
      </c>
      <c r="D25" s="25">
        <f>C25*100/C7</f>
        <v>0.69960647135986009</v>
      </c>
      <c r="E25" s="9"/>
      <c r="F25" s="11"/>
      <c r="G25" s="9"/>
      <c r="H25" s="11"/>
      <c r="I25" s="9"/>
      <c r="J25" s="11"/>
      <c r="K25" s="9"/>
      <c r="L25" s="11"/>
      <c r="M25" s="9"/>
      <c r="N25" s="11"/>
      <c r="O25" s="9"/>
      <c r="P25" s="11"/>
      <c r="Q25" s="9"/>
      <c r="R25" s="11"/>
      <c r="S25" s="9"/>
      <c r="T25" s="11"/>
      <c r="U25" s="9"/>
      <c r="V25" s="11"/>
      <c r="W25" s="9"/>
      <c r="X25" s="11"/>
      <c r="Y25" s="11"/>
      <c r="Z25" s="11"/>
      <c r="AA25" s="11"/>
      <c r="AB25" s="11"/>
      <c r="AC25" s="11"/>
      <c r="AD25" s="11"/>
      <c r="AE25" s="9"/>
      <c r="AF25" s="9"/>
    </row>
    <row r="26" spans="2:36" ht="25" customHeight="1" x14ac:dyDescent="0.3">
      <c r="B26" s="14" t="s">
        <v>25</v>
      </c>
      <c r="C26" s="9"/>
      <c r="D26" s="11"/>
      <c r="E26" s="9"/>
      <c r="F26" s="11"/>
      <c r="G26" s="9"/>
      <c r="H26" s="11"/>
      <c r="I26" s="9"/>
      <c r="J26" s="11"/>
      <c r="K26" s="18">
        <v>24</v>
      </c>
      <c r="L26" s="25">
        <f>K26*100/K7</f>
        <v>0.51657339647008182</v>
      </c>
      <c r="M26" s="18">
        <v>29</v>
      </c>
      <c r="N26" s="25">
        <f>M26*100/M7</f>
        <v>0.61833688699360345</v>
      </c>
      <c r="O26" s="18">
        <v>24</v>
      </c>
      <c r="P26" s="25">
        <f>O26*100/O7</f>
        <v>0.52333187963366767</v>
      </c>
      <c r="Q26" s="18">
        <v>51</v>
      </c>
      <c r="R26" s="25">
        <f>Q26*100/Q7</f>
        <v>1.0047281323877069</v>
      </c>
      <c r="S26" s="18">
        <v>78</v>
      </c>
      <c r="T26" s="25">
        <f>S26*100/S7</f>
        <v>1.5300117693213025</v>
      </c>
      <c r="U26" s="18">
        <v>75</v>
      </c>
      <c r="V26" s="25">
        <f>U26*100/U7</f>
        <v>1.4588601439408675</v>
      </c>
      <c r="W26" s="18">
        <v>110</v>
      </c>
      <c r="X26" s="25">
        <f>W26*100/W7</f>
        <v>2.4965955515206537</v>
      </c>
      <c r="Y26" s="18">
        <v>30</v>
      </c>
      <c r="Z26" s="25">
        <f>Y26*100/Y7</f>
        <v>0.5857087075361187</v>
      </c>
      <c r="AA26" s="18">
        <v>41</v>
      </c>
      <c r="AB26" s="25">
        <f>AA26*100/AA7</f>
        <v>0.82378943138436811</v>
      </c>
      <c r="AC26" s="18">
        <v>19</v>
      </c>
      <c r="AD26" s="25">
        <f>AC26*100/AC7</f>
        <v>0.39337474120082816</v>
      </c>
      <c r="AE26" s="18">
        <v>31</v>
      </c>
      <c r="AF26" s="25">
        <f>AE26*100/AE7</f>
        <v>0.59535241021701557</v>
      </c>
      <c r="AH26" s="21">
        <f>+W26-'PONTA DO SOL_FREG'!G22-'PONTA DO SOL_FREG'!G61-'PONTA DO SOL_FREG'!G100</f>
        <v>0</v>
      </c>
      <c r="AJ26" s="21">
        <f>+Y26-'PONTA DO SOL_FREG'!I22-'PONTA DO SOL_FREG'!I61-'PONTA DO SOL_FREG'!I100</f>
        <v>0</v>
      </c>
    </row>
    <row r="27" spans="2:36" ht="25" customHeight="1" x14ac:dyDescent="0.3">
      <c r="B27" s="13" t="s">
        <v>26</v>
      </c>
      <c r="C27" s="9"/>
      <c r="D27" s="11"/>
      <c r="E27" s="18">
        <v>9</v>
      </c>
      <c r="F27" s="25">
        <f>E27*100/E7</f>
        <v>0.18367346938775511</v>
      </c>
      <c r="G27" s="18">
        <v>10</v>
      </c>
      <c r="H27" s="25">
        <f>G27*100/G7</f>
        <v>0.21048200378867607</v>
      </c>
      <c r="I27" s="24">
        <v>0</v>
      </c>
      <c r="J27" s="25">
        <f>I27*100/I7</f>
        <v>0</v>
      </c>
      <c r="K27" s="9"/>
      <c r="L27" s="11"/>
      <c r="M27" s="9"/>
      <c r="N27" s="11"/>
      <c r="O27" s="9"/>
      <c r="P27" s="11"/>
      <c r="Q27" s="9"/>
      <c r="R27" s="11"/>
      <c r="S27" s="9"/>
      <c r="T27" s="11"/>
      <c r="U27" s="9"/>
      <c r="V27" s="11"/>
      <c r="W27" s="18">
        <v>57</v>
      </c>
      <c r="X27" s="25">
        <f>W27*100/W7</f>
        <v>1.2936904221516115</v>
      </c>
      <c r="Y27" s="18">
        <v>17</v>
      </c>
      <c r="Z27" s="25">
        <f>Y27*100/Y7</f>
        <v>0.33190160093713394</v>
      </c>
      <c r="AA27" s="9"/>
      <c r="AB27" s="10"/>
      <c r="AC27" s="9"/>
      <c r="AD27" s="10"/>
      <c r="AE27" s="10"/>
      <c r="AF27" s="10"/>
      <c r="AH27" s="21">
        <f>+W27-'PONTA DO SOL_FREG'!G23-'PONTA DO SOL_FREG'!G62-'PONTA DO SOL_FREG'!G101</f>
        <v>0</v>
      </c>
      <c r="AJ27" s="21">
        <f>+Y27-'PONTA DO SOL_FREG'!I23-'PONTA DO SOL_FREG'!I62-'PONTA DO SOL_FREG'!I101</f>
        <v>0</v>
      </c>
    </row>
    <row r="28" spans="2:36" ht="25" customHeight="1" x14ac:dyDescent="0.3">
      <c r="B28" s="14" t="s">
        <v>27</v>
      </c>
      <c r="C28" s="9"/>
      <c r="D28" s="11"/>
      <c r="E28" s="9"/>
      <c r="F28" s="11"/>
      <c r="G28" s="9"/>
      <c r="H28" s="11"/>
      <c r="I28" s="24">
        <v>0</v>
      </c>
      <c r="J28" s="25">
        <f>I28*100/I7</f>
        <v>0</v>
      </c>
      <c r="K28" s="24">
        <v>0</v>
      </c>
      <c r="L28" s="25">
        <f>K28*100/K7</f>
        <v>0</v>
      </c>
      <c r="M28" s="25">
        <v>0</v>
      </c>
      <c r="N28" s="25">
        <f>M28*100/M7</f>
        <v>0</v>
      </c>
      <c r="O28" s="9"/>
      <c r="P28" s="11"/>
      <c r="Q28" s="9"/>
      <c r="R28" s="11"/>
      <c r="S28" s="9"/>
      <c r="T28" s="11"/>
      <c r="U28" s="9"/>
      <c r="V28" s="11"/>
      <c r="W28" s="9"/>
      <c r="X28" s="11"/>
      <c r="Y28" s="11"/>
      <c r="Z28" s="11"/>
      <c r="AA28" s="11"/>
      <c r="AB28" s="11"/>
      <c r="AC28" s="11"/>
      <c r="AD28" s="11"/>
      <c r="AE28" s="9"/>
      <c r="AF28" s="9"/>
    </row>
    <row r="29" spans="2:36" ht="25" customHeight="1" x14ac:dyDescent="0.3">
      <c r="B29" s="14" t="s">
        <v>28</v>
      </c>
      <c r="C29" s="9"/>
      <c r="D29" s="11"/>
      <c r="E29" s="9"/>
      <c r="F29" s="11"/>
      <c r="G29" s="9"/>
      <c r="H29" s="11"/>
      <c r="I29" s="11"/>
      <c r="J29" s="11"/>
      <c r="K29" s="11"/>
      <c r="L29" s="11"/>
      <c r="M29" s="11"/>
      <c r="N29" s="11"/>
      <c r="O29" s="11"/>
      <c r="P29" s="11"/>
      <c r="Q29" s="9"/>
      <c r="R29" s="11"/>
      <c r="S29" s="9"/>
      <c r="T29" s="11"/>
      <c r="U29" s="9"/>
      <c r="V29" s="11"/>
      <c r="W29" s="9"/>
      <c r="X29" s="11"/>
      <c r="Y29" s="18">
        <v>13</v>
      </c>
      <c r="Z29" s="25">
        <f>Y29*100/Y7</f>
        <v>0.25380710659898476</v>
      </c>
      <c r="AA29" s="9"/>
      <c r="AB29" s="10"/>
      <c r="AC29" s="9"/>
      <c r="AD29" s="10"/>
      <c r="AE29" s="9"/>
      <c r="AF29" s="9"/>
      <c r="AH29" s="21">
        <f>+W29-'PONTA DO SOL_FREG'!G24-'PONTA DO SOL_FREG'!G63-'PONTA DO SOL_FREG'!G102</f>
        <v>0</v>
      </c>
      <c r="AJ29" s="21">
        <f>+Y29-'PONTA DO SOL_FREG'!I24-'PONTA DO SOL_FREG'!I63-'PONTA DO SOL_FREG'!I102</f>
        <v>0</v>
      </c>
    </row>
    <row r="30" spans="2:36" ht="25" customHeight="1" x14ac:dyDescent="0.3">
      <c r="B30" s="14" t="s">
        <v>29</v>
      </c>
      <c r="C30" s="9"/>
      <c r="D30" s="11"/>
      <c r="E30" s="9"/>
      <c r="F30" s="11"/>
      <c r="G30" s="9"/>
      <c r="H30" s="11"/>
      <c r="I30" s="9"/>
      <c r="J30" s="11"/>
      <c r="K30" s="9"/>
      <c r="L30" s="11"/>
      <c r="M30" s="9"/>
      <c r="N30" s="11"/>
      <c r="O30" s="9"/>
      <c r="P30" s="11"/>
      <c r="Q30" s="9"/>
      <c r="R30" s="11"/>
      <c r="S30" s="18">
        <v>66</v>
      </c>
      <c r="T30" s="25">
        <f>S30*100/S7</f>
        <v>1.2946253432718713</v>
      </c>
      <c r="U30" s="18">
        <v>118</v>
      </c>
      <c r="V30" s="25">
        <f>U30*100/U7</f>
        <v>2.2952732931336315</v>
      </c>
      <c r="W30" s="18">
        <v>93</v>
      </c>
      <c r="X30" s="25">
        <f>W30*100/W7</f>
        <v>2.1107580571947344</v>
      </c>
      <c r="Y30" s="11"/>
      <c r="Z30" s="11"/>
      <c r="AA30" s="11"/>
      <c r="AB30" s="11"/>
      <c r="AC30" s="11"/>
      <c r="AD30" s="11"/>
      <c r="AE30" s="9"/>
      <c r="AF30" s="10"/>
      <c r="AH30" s="21">
        <f>+W30-'PONTA DO SOL_FREG'!G25-'PONTA DO SOL_FREG'!G64-'PONTA DO SOL_FREG'!G103</f>
        <v>0</v>
      </c>
      <c r="AJ30" s="21">
        <f>+Y30-'PONTA DO SOL_FREG'!I25-'PONTA DO SOL_FREG'!I64-'PONTA DO SOL_FREG'!I103</f>
        <v>0</v>
      </c>
    </row>
    <row r="31" spans="2:36" ht="25" customHeight="1" x14ac:dyDescent="0.3">
      <c r="B31" s="14" t="s">
        <v>30</v>
      </c>
      <c r="C31" s="9"/>
      <c r="D31" s="11"/>
      <c r="E31" s="9"/>
      <c r="F31" s="11"/>
      <c r="G31" s="9"/>
      <c r="H31" s="11"/>
      <c r="I31" s="9"/>
      <c r="J31" s="11"/>
      <c r="K31" s="9"/>
      <c r="L31" s="11"/>
      <c r="M31" s="9"/>
      <c r="N31" s="11"/>
      <c r="O31" s="9"/>
      <c r="P31" s="11"/>
      <c r="Q31" s="9"/>
      <c r="R31" s="11"/>
      <c r="S31" s="9"/>
      <c r="T31" s="11"/>
      <c r="U31" s="11"/>
      <c r="V31" s="11"/>
      <c r="W31" s="18">
        <v>26</v>
      </c>
      <c r="X31" s="25">
        <f>W31*100/W7</f>
        <v>0.59010440308669998</v>
      </c>
      <c r="Y31" s="18">
        <v>5</v>
      </c>
      <c r="Z31" s="25">
        <f>Y31*100/Y7</f>
        <v>9.7618117922686445E-2</v>
      </c>
      <c r="AA31" s="9"/>
      <c r="AB31" s="10"/>
      <c r="AC31" s="9"/>
      <c r="AD31" s="10"/>
      <c r="AE31" s="9"/>
      <c r="AF31" s="10"/>
      <c r="AH31" s="21">
        <f>+W31-'PONTA DO SOL_FREG'!G26-'PONTA DO SOL_FREG'!G65-'PONTA DO SOL_FREG'!G104</f>
        <v>0</v>
      </c>
      <c r="AJ31" s="21">
        <f>+Y31-'PONTA DO SOL_FREG'!I26-'PONTA DO SOL_FREG'!I65-'PONTA DO SOL_FREG'!I104</f>
        <v>0</v>
      </c>
    </row>
    <row r="32" spans="2:36" ht="25" customHeight="1" x14ac:dyDescent="0.3">
      <c r="B32" s="14" t="s">
        <v>31</v>
      </c>
      <c r="C32" s="18">
        <v>3994</v>
      </c>
      <c r="D32" s="25">
        <f>C32*100/C7</f>
        <v>87.319632706602533</v>
      </c>
      <c r="E32" s="18">
        <v>4263</v>
      </c>
      <c r="F32" s="25">
        <f>E32*100/E7</f>
        <v>87</v>
      </c>
      <c r="G32" s="18">
        <v>3821</v>
      </c>
      <c r="H32" s="25">
        <f>G32*100/G7</f>
        <v>80.425173647653125</v>
      </c>
      <c r="I32" s="18">
        <v>3479</v>
      </c>
      <c r="J32" s="25">
        <f>I32*100/I7</f>
        <v>74.833297483329744</v>
      </c>
      <c r="K32" s="18">
        <v>3363</v>
      </c>
      <c r="L32" s="25">
        <f>K32*100/K7</f>
        <v>72.384847180370215</v>
      </c>
      <c r="M32" s="18">
        <v>3172</v>
      </c>
      <c r="N32" s="25">
        <f>M32*100/M7</f>
        <v>67.633262260127935</v>
      </c>
      <c r="O32" s="18">
        <v>2706</v>
      </c>
      <c r="P32" s="25">
        <f>O32*100/O7</f>
        <v>59.005669428696031</v>
      </c>
      <c r="Q32" s="18">
        <v>2775</v>
      </c>
      <c r="R32" s="25">
        <f>Q32*100/Q7</f>
        <v>54.66903073286052</v>
      </c>
      <c r="S32" s="18">
        <v>3430</v>
      </c>
      <c r="T32" s="25">
        <f>S32*100/S7</f>
        <v>67.281286779129076</v>
      </c>
      <c r="U32" s="18">
        <v>2945</v>
      </c>
      <c r="V32" s="25">
        <f>U32*100/U7</f>
        <v>57.284574985411396</v>
      </c>
      <c r="W32" s="18">
        <v>2365</v>
      </c>
      <c r="X32" s="25">
        <f>W32*100/W7</f>
        <v>53.676804357694053</v>
      </c>
      <c r="Y32" s="18">
        <v>2581</v>
      </c>
      <c r="Z32" s="25">
        <f>Y32*100/Y7</f>
        <v>50.390472471690742</v>
      </c>
      <c r="AA32" s="9"/>
      <c r="AB32" s="10"/>
      <c r="AC32" s="18">
        <v>2401</v>
      </c>
      <c r="AD32" s="25">
        <f>AC32*100/AC7</f>
        <v>49.710144927536234</v>
      </c>
      <c r="AE32" s="18">
        <v>2846</v>
      </c>
      <c r="AF32" s="25">
        <f>AE32*100/AE7</f>
        <v>54.65719224121375</v>
      </c>
      <c r="AH32" s="21">
        <f>+W32-'PONTA DO SOL_FREG'!G27-'PONTA DO SOL_FREG'!G66-'PONTA DO SOL_FREG'!G105</f>
        <v>0</v>
      </c>
      <c r="AJ32" s="21">
        <f>+Y32-'PONTA DO SOL_FREG'!I27-'PONTA DO SOL_FREG'!I66-'PONTA DO SOL_FREG'!I105</f>
        <v>0</v>
      </c>
    </row>
    <row r="33" spans="2:36" ht="25" customHeight="1" x14ac:dyDescent="0.3">
      <c r="B33" s="14" t="s">
        <v>32</v>
      </c>
      <c r="C33" s="9"/>
      <c r="D33" s="10"/>
      <c r="E33" s="9"/>
      <c r="F33" s="10"/>
      <c r="G33" s="9"/>
      <c r="H33" s="10"/>
      <c r="I33" s="9"/>
      <c r="J33" s="10"/>
      <c r="K33" s="9"/>
      <c r="L33" s="10"/>
      <c r="M33" s="9"/>
      <c r="N33" s="10"/>
      <c r="O33" s="9"/>
      <c r="P33" s="10"/>
      <c r="Q33" s="9"/>
      <c r="R33" s="10"/>
      <c r="S33" s="9"/>
      <c r="T33" s="10"/>
      <c r="U33" s="9"/>
      <c r="V33" s="10"/>
      <c r="W33" s="9"/>
      <c r="X33" s="10"/>
      <c r="Y33" s="9"/>
      <c r="Z33" s="10"/>
      <c r="AA33" s="18">
        <v>2623</v>
      </c>
      <c r="AB33" s="25">
        <f>AA33*100/AA7</f>
        <v>52.702431183443842</v>
      </c>
      <c r="AC33" s="11"/>
      <c r="AD33" s="11"/>
      <c r="AE33" s="9"/>
      <c r="AF33" s="10"/>
      <c r="AH33" s="21"/>
      <c r="AJ33" s="21"/>
    </row>
    <row r="34" spans="2:36" ht="25" customHeight="1" x14ac:dyDescent="0.3">
      <c r="B34" s="14" t="s">
        <v>190</v>
      </c>
      <c r="C34" s="9"/>
      <c r="D34" s="10"/>
      <c r="E34" s="9"/>
      <c r="F34" s="10"/>
      <c r="G34" s="9"/>
      <c r="H34" s="10"/>
      <c r="I34" s="9"/>
      <c r="J34" s="10"/>
      <c r="K34" s="9"/>
      <c r="L34" s="10"/>
      <c r="M34" s="9"/>
      <c r="N34" s="10"/>
      <c r="O34" s="9"/>
      <c r="P34" s="10"/>
      <c r="Q34" s="9"/>
      <c r="R34" s="10"/>
      <c r="S34" s="9"/>
      <c r="T34" s="10"/>
      <c r="U34" s="9"/>
      <c r="V34" s="10"/>
      <c r="W34" s="9"/>
      <c r="X34" s="10"/>
      <c r="Y34" s="9"/>
      <c r="Z34" s="10"/>
      <c r="AA34" s="10"/>
      <c r="AB34" s="10"/>
      <c r="AC34" s="10"/>
      <c r="AD34" s="10"/>
      <c r="AE34" s="24">
        <v>12</v>
      </c>
      <c r="AF34" s="25">
        <f>AE34*100/AE7</f>
        <v>0.23045899750336085</v>
      </c>
      <c r="AH34" s="21"/>
      <c r="AJ34" s="21"/>
    </row>
    <row r="35" spans="2:36" ht="25" customHeight="1" x14ac:dyDescent="0.3">
      <c r="B35" s="14" t="s">
        <v>47</v>
      </c>
      <c r="C35" s="9"/>
      <c r="D35" s="11"/>
      <c r="E35" s="9"/>
      <c r="F35" s="11"/>
      <c r="G35" s="9"/>
      <c r="H35" s="11"/>
      <c r="I35" s="9"/>
      <c r="J35" s="11"/>
      <c r="K35" s="9"/>
      <c r="L35" s="11"/>
      <c r="M35" s="9"/>
      <c r="N35" s="11"/>
      <c r="O35" s="9"/>
      <c r="P35" s="11"/>
      <c r="Q35" s="9"/>
      <c r="R35" s="11"/>
      <c r="S35" s="9"/>
      <c r="T35" s="11"/>
      <c r="U35" s="11"/>
      <c r="V35" s="11"/>
      <c r="W35" s="18">
        <v>35</v>
      </c>
      <c r="X35" s="25">
        <f>W35*100/W7</f>
        <v>0.79437131184748067</v>
      </c>
      <c r="Y35" s="11"/>
      <c r="Z35" s="11"/>
      <c r="AA35" s="11"/>
      <c r="AB35" s="11"/>
      <c r="AC35" s="11"/>
      <c r="AD35" s="11"/>
      <c r="AE35" s="9"/>
      <c r="AF35" s="10"/>
      <c r="AH35" s="21">
        <f>+W35-'PONTA DO SOL_FREG'!G30-'PONTA DO SOL_FREG'!G69-'PONTA DO SOL_FREG'!G108</f>
        <v>0</v>
      </c>
      <c r="AJ35" s="21">
        <f>+Y35-'PONTA DO SOL_FREG'!I30-'PONTA DO SOL_FREG'!I69-'PONTA DO SOL_FREG'!I108</f>
        <v>0</v>
      </c>
    </row>
    <row r="36" spans="2:36" ht="25" customHeight="1" x14ac:dyDescent="0.3">
      <c r="B36" s="14" t="s">
        <v>33</v>
      </c>
      <c r="C36" s="27">
        <v>356</v>
      </c>
      <c r="D36" s="26">
        <f>C36*100/C7</f>
        <v>7.7831219938784431</v>
      </c>
      <c r="E36" s="18">
        <v>221</v>
      </c>
      <c r="F36" s="25">
        <f>E36*100/E7</f>
        <v>4.5102040816326534</v>
      </c>
      <c r="G36" s="18">
        <v>369</v>
      </c>
      <c r="H36" s="25">
        <f>G36*100/G7</f>
        <v>7.7667859398021468</v>
      </c>
      <c r="I36" s="18">
        <v>154</v>
      </c>
      <c r="J36" s="25">
        <f>I36*100/I7</f>
        <v>3.3125403312540329</v>
      </c>
      <c r="K36" s="18">
        <v>275</v>
      </c>
      <c r="L36" s="25">
        <f>K36*100/K7</f>
        <v>5.9190701678863542</v>
      </c>
      <c r="M36" s="18">
        <v>751</v>
      </c>
      <c r="N36" s="25">
        <f>M36*100/M7</f>
        <v>16.012793176972281</v>
      </c>
      <c r="O36" s="18">
        <v>1284</v>
      </c>
      <c r="P36" s="25">
        <f>O36*100/O7</f>
        <v>27.998255560401223</v>
      </c>
      <c r="Q36" s="18">
        <v>1788</v>
      </c>
      <c r="R36" s="25">
        <f>Q36*100/Q7</f>
        <v>35.224586288416077</v>
      </c>
      <c r="S36" s="18">
        <v>998</v>
      </c>
      <c r="T36" s="25">
        <f>S36*100/S7</f>
        <v>19.576304433111023</v>
      </c>
      <c r="U36" s="18">
        <v>506</v>
      </c>
      <c r="V36" s="25">
        <f>U36*100/U7</f>
        <v>9.8424431044543859</v>
      </c>
      <c r="W36" s="9"/>
      <c r="X36" s="11"/>
      <c r="Y36" s="18">
        <v>1755</v>
      </c>
      <c r="Z36" s="25">
        <f>Y36*100/Y7</f>
        <v>34.263959390862944</v>
      </c>
      <c r="AA36" s="18">
        <v>1239</v>
      </c>
      <c r="AB36" s="25">
        <f>AA36*100/AA7</f>
        <v>24.894514767932488</v>
      </c>
      <c r="AC36" s="18">
        <v>1011</v>
      </c>
      <c r="AD36" s="25">
        <f>AC36*100/AC7</f>
        <v>20.93167701863354</v>
      </c>
      <c r="AE36" s="18">
        <v>870</v>
      </c>
      <c r="AF36" s="25">
        <f>AE36*100/AE7</f>
        <v>16.708277318993662</v>
      </c>
      <c r="AH36" s="21">
        <f>+W36-'PONTA DO SOL_FREG'!G31-'PONTA DO SOL_FREG'!G70-'PONTA DO SOL_FREG'!G109</f>
        <v>0</v>
      </c>
      <c r="AJ36" s="21">
        <f>+Y36-'PONTA DO SOL_FREG'!I31-'PONTA DO SOL_FREG'!I70-'PONTA DO SOL_FREG'!I109</f>
        <v>0</v>
      </c>
    </row>
    <row r="37" spans="2:36" ht="25" customHeight="1" x14ac:dyDescent="0.3">
      <c r="B37" s="14" t="s">
        <v>35</v>
      </c>
      <c r="C37" s="9"/>
      <c r="D37" s="11"/>
      <c r="E37" s="9"/>
      <c r="F37" s="11"/>
      <c r="G37" s="9"/>
      <c r="H37" s="11"/>
      <c r="I37" s="9"/>
      <c r="J37" s="11"/>
      <c r="K37" s="9"/>
      <c r="L37" s="11"/>
      <c r="M37" s="9"/>
      <c r="N37" s="11"/>
      <c r="O37" s="9"/>
      <c r="P37" s="11"/>
      <c r="Q37" s="9"/>
      <c r="R37" s="11"/>
      <c r="S37" s="9"/>
      <c r="T37" s="11"/>
      <c r="U37" s="11"/>
      <c r="V37" s="11"/>
      <c r="W37" s="18">
        <v>364</v>
      </c>
      <c r="X37" s="25">
        <f>W37*100/W7</f>
        <v>8.2614616432137993</v>
      </c>
      <c r="Y37" s="11"/>
      <c r="Z37" s="11"/>
      <c r="AA37" s="11"/>
      <c r="AB37" s="11"/>
      <c r="AC37" s="11"/>
      <c r="AD37" s="11"/>
      <c r="AE37" s="9"/>
      <c r="AF37" s="10"/>
      <c r="AH37" s="21">
        <f>+W37-'PONTA DO SOL_FREG'!G32-'PONTA DO SOL_FREG'!G71-'PONTA DO SOL_FREG'!G110</f>
        <v>0</v>
      </c>
      <c r="AJ37" s="21">
        <f>+Y37-'PONTA DO SOL_FREG'!I32-'PONTA DO SOL_FREG'!I71-'PONTA DO SOL_FREG'!I110</f>
        <v>0</v>
      </c>
    </row>
    <row r="38" spans="2:36" ht="25" customHeight="1" x14ac:dyDescent="0.3">
      <c r="B38" s="13" t="s">
        <v>34</v>
      </c>
      <c r="C38" s="9"/>
      <c r="D38" s="11"/>
      <c r="E38" s="9"/>
      <c r="F38" s="11"/>
      <c r="G38" s="9"/>
      <c r="H38" s="11"/>
      <c r="I38" s="9"/>
      <c r="J38" s="11"/>
      <c r="K38" s="18">
        <v>57</v>
      </c>
      <c r="L38" s="25">
        <f>K38*100/K7</f>
        <v>1.2268618166164442</v>
      </c>
      <c r="M38" s="18">
        <v>21</v>
      </c>
      <c r="N38" s="25">
        <f>M38*100/M7</f>
        <v>0.44776119402985076</v>
      </c>
      <c r="O38" s="18">
        <v>41</v>
      </c>
      <c r="P38" s="25">
        <f>O38*100/O7</f>
        <v>0.89402529437418232</v>
      </c>
      <c r="Q38" s="9"/>
      <c r="R38" s="11"/>
      <c r="S38" s="9"/>
      <c r="T38" s="11"/>
      <c r="U38" s="9"/>
      <c r="V38" s="11"/>
      <c r="W38" s="9"/>
      <c r="X38" s="11"/>
      <c r="Y38" s="11"/>
      <c r="Z38" s="11"/>
      <c r="AA38" s="11"/>
      <c r="AB38" s="11"/>
      <c r="AC38" s="11"/>
      <c r="AD38" s="11"/>
      <c r="AE38" s="9"/>
      <c r="AF38" s="10"/>
    </row>
    <row r="39" spans="2:36" ht="25" customHeight="1" x14ac:dyDescent="0.3">
      <c r="B39" s="14" t="s">
        <v>36</v>
      </c>
      <c r="C39" s="9"/>
      <c r="D39" s="11"/>
      <c r="E39" s="9"/>
      <c r="F39" s="11"/>
      <c r="G39" s="9"/>
      <c r="H39" s="11"/>
      <c r="I39" s="9"/>
      <c r="J39" s="11"/>
      <c r="K39" s="9"/>
      <c r="L39" s="11"/>
      <c r="M39" s="9"/>
      <c r="N39" s="11"/>
      <c r="O39" s="9"/>
      <c r="P39" s="11"/>
      <c r="Q39" s="9"/>
      <c r="R39" s="11"/>
      <c r="S39" s="11"/>
      <c r="T39" s="11"/>
      <c r="U39" s="18">
        <v>310</v>
      </c>
      <c r="V39" s="25">
        <f>U39*100/U7</f>
        <v>6.029955261622252</v>
      </c>
      <c r="W39" s="9"/>
      <c r="X39" s="11"/>
      <c r="Y39" s="18">
        <v>25</v>
      </c>
      <c r="Z39" s="25">
        <f>Y39*100/Y7</f>
        <v>0.48809058961343227</v>
      </c>
      <c r="AA39" s="18">
        <v>51</v>
      </c>
      <c r="AB39" s="25">
        <f>AA39*100/AA7</f>
        <v>1.0247136829415311</v>
      </c>
      <c r="AC39" s="18">
        <v>33</v>
      </c>
      <c r="AD39" s="25">
        <f>AC39*100/AC7</f>
        <v>0.68322981366459623</v>
      </c>
      <c r="AE39" s="10"/>
      <c r="AF39" s="10"/>
      <c r="AH39" s="21">
        <f>+W39-'PONTA DO SOL_FREG'!G33-'PONTA DO SOL_FREG'!G72-'PONTA DO SOL_FREG'!G111</f>
        <v>0</v>
      </c>
      <c r="AJ39" s="21">
        <f>+Y39-'PONTA DO SOL_FREG'!I33-'PONTA DO SOL_FREG'!I72-'PONTA DO SOL_FREG'!I111</f>
        <v>0</v>
      </c>
    </row>
    <row r="40" spans="2:36" ht="25" customHeight="1" x14ac:dyDescent="0.3">
      <c r="B40" s="14" t="s">
        <v>188</v>
      </c>
      <c r="C40" s="9"/>
      <c r="D40" s="11"/>
      <c r="E40" s="9"/>
      <c r="F40" s="11"/>
      <c r="G40" s="9"/>
      <c r="H40" s="11"/>
      <c r="I40" s="9"/>
      <c r="J40" s="11"/>
      <c r="K40" s="9"/>
      <c r="L40" s="11"/>
      <c r="M40" s="9"/>
      <c r="N40" s="11"/>
      <c r="O40" s="9"/>
      <c r="P40" s="11"/>
      <c r="Q40" s="9"/>
      <c r="R40" s="11"/>
      <c r="S40" s="11"/>
      <c r="T40" s="11"/>
      <c r="U40" s="11"/>
      <c r="V40" s="11"/>
      <c r="W40" s="11"/>
      <c r="X40" s="11"/>
      <c r="Y40" s="11"/>
      <c r="Z40" s="11"/>
      <c r="AA40" s="11"/>
      <c r="AB40" s="11"/>
      <c r="AC40" s="11"/>
      <c r="AD40" s="11"/>
      <c r="AE40" s="24">
        <v>20</v>
      </c>
      <c r="AF40" s="25">
        <f>AE40*100/AE7</f>
        <v>0.3840983291722681</v>
      </c>
      <c r="AH40" s="21"/>
      <c r="AJ40" s="21"/>
    </row>
    <row r="41" spans="2:36" ht="25" customHeight="1" x14ac:dyDescent="0.3">
      <c r="B41" s="14" t="s">
        <v>37</v>
      </c>
      <c r="C41" s="9"/>
      <c r="D41" s="11"/>
      <c r="E41" s="9"/>
      <c r="F41" s="11"/>
      <c r="G41" s="9"/>
      <c r="H41" s="11"/>
      <c r="I41" s="9"/>
      <c r="J41" s="11"/>
      <c r="K41" s="9"/>
      <c r="L41" s="11"/>
      <c r="M41" s="9"/>
      <c r="N41" s="11"/>
      <c r="O41" s="9"/>
      <c r="P41" s="11"/>
      <c r="Q41" s="9"/>
      <c r="R41" s="11"/>
      <c r="S41" s="11"/>
      <c r="T41" s="11"/>
      <c r="U41" s="11"/>
      <c r="V41" s="11"/>
      <c r="W41" s="9"/>
      <c r="X41" s="11"/>
      <c r="Y41" s="18">
        <v>58</v>
      </c>
      <c r="Z41" s="25">
        <f>Y41*100/Y7</f>
        <v>1.1323701679031628</v>
      </c>
      <c r="AA41" s="9"/>
      <c r="AB41" s="10"/>
      <c r="AC41" s="9"/>
      <c r="AD41" s="10"/>
      <c r="AE41" s="10"/>
      <c r="AF41" s="10"/>
      <c r="AH41" s="21">
        <f>+W41-'PONTA DO SOL_FREG'!G36-'PONTA DO SOL_FREG'!G75-'PONTA DO SOL_FREG'!G114</f>
        <v>0</v>
      </c>
      <c r="AJ41" s="21">
        <f>+Y41-'PONTA DO SOL_FREG'!I35-'PONTA DO SOL_FREG'!I74-'PONTA DO SOL_FREG'!I113</f>
        <v>0</v>
      </c>
    </row>
    <row r="42" spans="2:36" ht="25" customHeight="1" x14ac:dyDescent="0.3">
      <c r="B42" s="14" t="s">
        <v>38</v>
      </c>
      <c r="C42" s="9"/>
      <c r="D42" s="11"/>
      <c r="E42" s="9"/>
      <c r="F42" s="11"/>
      <c r="G42" s="9"/>
      <c r="H42" s="11"/>
      <c r="I42" s="9"/>
      <c r="J42" s="11"/>
      <c r="K42" s="9"/>
      <c r="L42" s="11"/>
      <c r="M42" s="9"/>
      <c r="N42" s="11"/>
      <c r="O42" s="9"/>
      <c r="P42" s="11"/>
      <c r="Q42" s="9"/>
      <c r="R42" s="11"/>
      <c r="S42" s="11"/>
      <c r="T42" s="11"/>
      <c r="U42" s="11"/>
      <c r="V42" s="11"/>
      <c r="W42" s="9"/>
      <c r="X42" s="11"/>
      <c r="Y42" s="18">
        <v>50</v>
      </c>
      <c r="Z42" s="25">
        <f>Y42*100/Y7</f>
        <v>0.97618117922686454</v>
      </c>
      <c r="AA42" s="18">
        <v>12</v>
      </c>
      <c r="AB42" s="25">
        <f>AA42*100/AA7</f>
        <v>0.24110910186859555</v>
      </c>
      <c r="AC42" s="18">
        <v>13</v>
      </c>
      <c r="AD42" s="25">
        <f>AC42*100/AC7</f>
        <v>0.2691511387163561</v>
      </c>
      <c r="AE42" s="9"/>
      <c r="AF42" s="10"/>
      <c r="AH42" s="21">
        <f>+W42-'PONTA DO SOL_FREG'!G37-'PONTA DO SOL_FREG'!G76-'PONTA DO SOL_FREG'!G115</f>
        <v>0</v>
      </c>
      <c r="AJ42" s="21">
        <f>+Y42-'PONTA DO SOL_FREG'!I36-'PONTA DO SOL_FREG'!I75-'PONTA DO SOL_FREG'!I114</f>
        <v>0</v>
      </c>
    </row>
    <row r="43" spans="2:36" ht="25" customHeight="1" x14ac:dyDescent="0.3">
      <c r="B43" s="14" t="s">
        <v>39</v>
      </c>
      <c r="C43" s="9"/>
      <c r="D43" s="11"/>
      <c r="E43" s="24">
        <v>0</v>
      </c>
      <c r="F43" s="25">
        <f>E43*100/E7</f>
        <v>0</v>
      </c>
      <c r="G43" s="9"/>
      <c r="H43" s="11"/>
      <c r="I43" s="9"/>
      <c r="J43" s="11"/>
      <c r="K43" s="9"/>
      <c r="L43" s="11"/>
      <c r="M43" s="9"/>
      <c r="N43" s="11"/>
      <c r="O43" s="9"/>
      <c r="P43" s="11"/>
      <c r="Q43" s="9"/>
      <c r="R43" s="11"/>
      <c r="S43" s="11"/>
      <c r="T43" s="11"/>
      <c r="U43" s="9"/>
      <c r="V43" s="11"/>
      <c r="W43" s="9"/>
      <c r="X43" s="11"/>
      <c r="Y43" s="11"/>
      <c r="Z43" s="11"/>
      <c r="AA43" s="11"/>
      <c r="AB43" s="11"/>
      <c r="AC43" s="11"/>
      <c r="AD43" s="11"/>
      <c r="AE43" s="9"/>
      <c r="AF43" s="10"/>
      <c r="AH43" s="21"/>
      <c r="AJ43" s="21"/>
    </row>
    <row r="44" spans="2:36" ht="25" customHeight="1" x14ac:dyDescent="0.3">
      <c r="B44" s="14" t="s">
        <v>40</v>
      </c>
      <c r="C44" s="18">
        <v>41</v>
      </c>
      <c r="D44" s="25">
        <f>C44*100/C7</f>
        <v>0.89637079142982068</v>
      </c>
      <c r="E44" s="18">
        <v>61</v>
      </c>
      <c r="F44" s="25">
        <f>E44*100/E7</f>
        <v>1.2448979591836735</v>
      </c>
      <c r="G44" s="18">
        <v>33</v>
      </c>
      <c r="H44" s="25">
        <f>G44*100/G7</f>
        <v>0.69459061250263099</v>
      </c>
      <c r="I44" s="18">
        <v>74</v>
      </c>
      <c r="J44" s="25">
        <f>I44*100/I7</f>
        <v>1.5917401591740159</v>
      </c>
      <c r="K44" s="18">
        <v>112</v>
      </c>
      <c r="L44" s="25">
        <f>K44*100/K7</f>
        <v>2.4106758501937149</v>
      </c>
      <c r="M44" s="24">
        <v>127</v>
      </c>
      <c r="N44" s="25">
        <f>M44*100/M7</f>
        <v>2.7078891257995736</v>
      </c>
      <c r="O44" s="18">
        <v>92</v>
      </c>
      <c r="P44" s="25">
        <f>O44*100/O7</f>
        <v>2.006105538595726</v>
      </c>
      <c r="Q44" s="9"/>
      <c r="R44" s="11"/>
      <c r="S44" s="11"/>
      <c r="T44" s="11"/>
      <c r="U44" s="9"/>
      <c r="V44" s="11"/>
      <c r="W44" s="11"/>
      <c r="X44" s="11"/>
      <c r="Y44" s="11"/>
      <c r="Z44" s="11"/>
      <c r="AA44" s="11"/>
      <c r="AB44" s="11"/>
      <c r="AC44" s="11"/>
      <c r="AD44" s="11"/>
      <c r="AE44" s="9"/>
      <c r="AF44" s="10"/>
      <c r="AH44" s="21">
        <f>+W44-'PONTA DO SOL_FREG'!G38-'PONTA DO SOL_FREG'!G77-'PONTA DO SOL_FREG'!G116</f>
        <v>0</v>
      </c>
      <c r="AJ44" s="21">
        <f>+Y44-'PONTA DO SOL_FREG'!I38-'PONTA DO SOL_FREG'!I77-'PONTA DO SOL_FREG'!I116</f>
        <v>0</v>
      </c>
    </row>
    <row r="45" spans="2:36" ht="5.15" customHeight="1" x14ac:dyDescent="0.3">
      <c r="B45" s="15"/>
      <c r="C45" s="16"/>
      <c r="D45" s="16"/>
      <c r="E45" s="16"/>
      <c r="F45" s="16"/>
      <c r="G45" s="19"/>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row>
    <row r="46" spans="2:36" x14ac:dyDescent="0.3">
      <c r="B46" s="7" t="s">
        <v>185</v>
      </c>
      <c r="C46" s="4"/>
      <c r="D46" s="5"/>
      <c r="E46" s="4"/>
      <c r="F46" s="5"/>
      <c r="G46" s="20"/>
      <c r="H46" s="5"/>
      <c r="I46" s="4"/>
      <c r="J46" s="5"/>
      <c r="K46" s="4"/>
      <c r="L46" s="5"/>
      <c r="M46" s="4"/>
      <c r="N46" s="5"/>
      <c r="O46" s="4"/>
      <c r="P46" s="5"/>
      <c r="Q46" s="4"/>
      <c r="R46" s="5"/>
      <c r="S46" s="4"/>
      <c r="T46" s="5"/>
      <c r="U46" s="4"/>
      <c r="V46" s="5"/>
      <c r="W46" s="4"/>
      <c r="X46" s="5"/>
      <c r="Y46" s="4"/>
      <c r="Z46" s="5"/>
      <c r="AA46" s="4"/>
      <c r="AB46" s="5"/>
      <c r="AC46" s="4"/>
      <c r="AD46" s="5"/>
      <c r="AE46" s="18"/>
      <c r="AF46" s="25"/>
    </row>
    <row r="47" spans="2:36" ht="13.9" customHeight="1" x14ac:dyDescent="0.3">
      <c r="B47" s="75" t="s">
        <v>187</v>
      </c>
      <c r="C47" s="75"/>
      <c r="D47" s="75"/>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9"/>
    </row>
    <row r="48" spans="2:36" ht="25.5" customHeight="1" x14ac:dyDescent="0.3">
      <c r="B48" s="75"/>
      <c r="C48" s="75"/>
      <c r="D48" s="75"/>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9"/>
    </row>
    <row r="49" spans="31:32" x14ac:dyDescent="0.3">
      <c r="AE49" s="25"/>
      <c r="AF49" s="25"/>
    </row>
    <row r="50" spans="31:32" x14ac:dyDescent="0.3">
      <c r="AE50" s="4"/>
      <c r="AF50" s="4"/>
    </row>
    <row r="51" spans="31:32" x14ac:dyDescent="0.3">
      <c r="AE51" s="52"/>
      <c r="AF51" s="52"/>
    </row>
  </sheetData>
  <mergeCells count="34">
    <mergeCell ref="AE3:AF3"/>
    <mergeCell ref="AE4:AF4"/>
    <mergeCell ref="B1:AF1"/>
    <mergeCell ref="B2:AF2"/>
    <mergeCell ref="B47:AF48"/>
    <mergeCell ref="K4:L4"/>
    <mergeCell ref="M4:N4"/>
    <mergeCell ref="O4:P4"/>
    <mergeCell ref="Q4:R4"/>
    <mergeCell ref="B4:B5"/>
    <mergeCell ref="C4:D4"/>
    <mergeCell ref="E4:F4"/>
    <mergeCell ref="G4:H4"/>
    <mergeCell ref="I4:J4"/>
    <mergeCell ref="AA3:AB3"/>
    <mergeCell ref="AA4:AB4"/>
    <mergeCell ref="Y4:Z4"/>
    <mergeCell ref="U3:V3"/>
    <mergeCell ref="W3:X3"/>
    <mergeCell ref="Y3:Z3"/>
    <mergeCell ref="AC3:AD3"/>
    <mergeCell ref="AC4:AD4"/>
    <mergeCell ref="U4:V4"/>
    <mergeCell ref="W4:X4"/>
    <mergeCell ref="M3:N3"/>
    <mergeCell ref="O3:P3"/>
    <mergeCell ref="Q3:R3"/>
    <mergeCell ref="S3:T3"/>
    <mergeCell ref="S4:T4"/>
    <mergeCell ref="C3:D3"/>
    <mergeCell ref="E3:F3"/>
    <mergeCell ref="G3:H3"/>
    <mergeCell ref="I3:J3"/>
    <mergeCell ref="K3:L3"/>
  </mergeCells>
  <hyperlinks>
    <hyperlink ref="AH3" location="ÍNDICE!A1" display="(Voltar ao Índice)" xr:uid="{6131F24D-E282-4517-BD29-F59511986035}"/>
  </hyperlinks>
  <printOptions horizontalCentered="1"/>
  <pageMargins left="0.47244094488188981" right="0.47244094488188981" top="0.6692913385826772" bottom="0.6692913385826772" header="0" footer="0"/>
  <pageSetup paperSize="9" scale="44"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55E9F-D876-490D-8F4B-6A4330E53889}">
  <sheetPr codeName="Folha12"/>
  <dimension ref="B1:R117"/>
  <sheetViews>
    <sheetView showGridLines="0" zoomScaleNormal="100" workbookViewId="0">
      <selection activeCell="B1" sqref="B1:P1"/>
    </sheetView>
  </sheetViews>
  <sheetFormatPr defaultColWidth="9.1796875" defaultRowHeight="14" x14ac:dyDescent="0.3"/>
  <cols>
    <col min="1" max="1" width="6.7265625" style="1" customWidth="1"/>
    <col min="2" max="2" width="16.453125" style="3" bestFit="1" customWidth="1"/>
    <col min="3" max="16" width="9.1796875" style="1"/>
    <col min="17" max="17" width="6.7265625" style="1" customWidth="1"/>
    <col min="18" max="18" width="13.26953125" style="1" bestFit="1" customWidth="1"/>
    <col min="19" max="16384" width="9.1796875" style="1"/>
  </cols>
  <sheetData>
    <row r="1" spans="2:18" ht="30" customHeight="1" x14ac:dyDescent="0.3">
      <c r="B1" s="72" t="s">
        <v>145</v>
      </c>
      <c r="C1" s="72"/>
      <c r="D1" s="72"/>
      <c r="E1" s="72"/>
      <c r="F1" s="72"/>
      <c r="G1" s="72"/>
      <c r="H1" s="72"/>
      <c r="I1" s="72"/>
      <c r="J1" s="72"/>
      <c r="K1" s="72"/>
      <c r="L1" s="72"/>
      <c r="M1" s="72"/>
      <c r="N1" s="72"/>
      <c r="O1" s="72"/>
      <c r="P1" s="72"/>
    </row>
    <row r="2" spans="2:18" ht="30" customHeight="1" x14ac:dyDescent="0.3">
      <c r="B2" s="63" t="s">
        <v>87</v>
      </c>
      <c r="C2" s="63"/>
      <c r="D2" s="63"/>
      <c r="E2" s="63"/>
      <c r="F2" s="63"/>
      <c r="G2" s="63"/>
      <c r="H2" s="63"/>
      <c r="I2" s="63"/>
      <c r="J2" s="63"/>
      <c r="K2" s="63"/>
      <c r="L2" s="63"/>
      <c r="M2" s="63"/>
      <c r="N2" s="63"/>
      <c r="O2" s="63"/>
      <c r="P2" s="63"/>
    </row>
    <row r="3" spans="2:18" x14ac:dyDescent="0.3">
      <c r="B3" s="17" t="s">
        <v>0</v>
      </c>
      <c r="C3" s="56">
        <v>2007</v>
      </c>
      <c r="D3" s="62"/>
      <c r="E3" s="54">
        <v>2011</v>
      </c>
      <c r="F3" s="55"/>
      <c r="G3" s="56">
        <v>2015</v>
      </c>
      <c r="H3" s="55"/>
      <c r="I3" s="56">
        <v>2019</v>
      </c>
      <c r="J3" s="55"/>
      <c r="K3" s="56">
        <v>2023</v>
      </c>
      <c r="L3" s="55"/>
      <c r="M3" s="54">
        <v>2024</v>
      </c>
      <c r="N3" s="62"/>
      <c r="O3" s="54">
        <v>2025</v>
      </c>
      <c r="P3" s="62"/>
      <c r="R3" s="53" t="s">
        <v>158</v>
      </c>
    </row>
    <row r="4" spans="2:18" ht="15" customHeight="1" x14ac:dyDescent="0.3">
      <c r="B4" s="64" t="s">
        <v>2</v>
      </c>
      <c r="C4" s="60">
        <v>44687</v>
      </c>
      <c r="D4" s="61"/>
      <c r="E4" s="66">
        <v>44843</v>
      </c>
      <c r="F4" s="67"/>
      <c r="G4" s="59">
        <v>44649</v>
      </c>
      <c r="H4" s="58"/>
      <c r="I4" s="59">
        <v>44826</v>
      </c>
      <c r="J4" s="58"/>
      <c r="K4" s="59">
        <v>45193</v>
      </c>
      <c r="L4" s="58"/>
      <c r="M4" s="57">
        <v>45438</v>
      </c>
      <c r="N4" s="65"/>
      <c r="O4" s="57">
        <v>45374</v>
      </c>
      <c r="P4" s="65"/>
    </row>
    <row r="5" spans="2:18" x14ac:dyDescent="0.3">
      <c r="B5" s="65"/>
      <c r="C5" s="38" t="s">
        <v>3</v>
      </c>
      <c r="D5" s="38" t="s">
        <v>4</v>
      </c>
      <c r="E5" s="35" t="s">
        <v>3</v>
      </c>
      <c r="F5" s="37" t="s">
        <v>4</v>
      </c>
      <c r="G5" s="35" t="s">
        <v>3</v>
      </c>
      <c r="H5" s="37" t="s">
        <v>4</v>
      </c>
      <c r="I5" s="35" t="s">
        <v>3</v>
      </c>
      <c r="J5" s="37" t="s">
        <v>4</v>
      </c>
      <c r="K5" s="35" t="s">
        <v>3</v>
      </c>
      <c r="L5" s="37" t="s">
        <v>4</v>
      </c>
      <c r="M5" s="44" t="s">
        <v>3</v>
      </c>
      <c r="N5" s="44" t="s">
        <v>4</v>
      </c>
      <c r="O5" s="44" t="s">
        <v>3</v>
      </c>
      <c r="P5" s="44" t="s">
        <v>4</v>
      </c>
    </row>
    <row r="6" spans="2:18" ht="25" customHeight="1" x14ac:dyDescent="0.3">
      <c r="B6" s="12" t="s">
        <v>5</v>
      </c>
      <c r="C6" s="18">
        <v>3498</v>
      </c>
      <c r="D6" s="25">
        <v>100</v>
      </c>
      <c r="E6" s="18">
        <v>4187</v>
      </c>
      <c r="F6" s="25">
        <v>100</v>
      </c>
      <c r="G6" s="18">
        <v>4306</v>
      </c>
      <c r="H6" s="25">
        <v>100</v>
      </c>
      <c r="I6" s="18">
        <v>4401</v>
      </c>
      <c r="J6" s="25">
        <v>100</v>
      </c>
      <c r="K6" s="18">
        <v>4316</v>
      </c>
      <c r="L6" s="25">
        <v>100</v>
      </c>
      <c r="M6" s="18">
        <v>4322</v>
      </c>
      <c r="N6" s="25">
        <v>100</v>
      </c>
      <c r="O6" s="18">
        <v>4399</v>
      </c>
      <c r="P6" s="25">
        <v>100</v>
      </c>
    </row>
    <row r="7" spans="2:18" ht="25" customHeight="1" x14ac:dyDescent="0.3">
      <c r="B7" s="13" t="s">
        <v>6</v>
      </c>
      <c r="C7" s="18">
        <v>2099</v>
      </c>
      <c r="D7" s="25">
        <f>C7*100/C6</f>
        <v>60.005717552887361</v>
      </c>
      <c r="E7" s="18">
        <v>2108</v>
      </c>
      <c r="F7" s="25">
        <f>E7*100/E6</f>
        <v>50.346310007165037</v>
      </c>
      <c r="G7" s="18">
        <v>1838</v>
      </c>
      <c r="H7" s="25">
        <f>G7*100/G6</f>
        <v>42.684626103111938</v>
      </c>
      <c r="I7" s="18">
        <v>2195</v>
      </c>
      <c r="J7" s="25">
        <f>I7*100/I6</f>
        <v>49.875028402635763</v>
      </c>
      <c r="K7" s="18">
        <v>2137</v>
      </c>
      <c r="L7" s="25">
        <f>K7*100/K6</f>
        <v>49.513438368860058</v>
      </c>
      <c r="M7" s="18">
        <v>2077</v>
      </c>
      <c r="N7" s="25">
        <f>M7*100/M6</f>
        <v>48.056455344747803</v>
      </c>
      <c r="O7" s="18">
        <v>2264</v>
      </c>
      <c r="P7" s="25">
        <f>O7*100/O6</f>
        <v>51.466242327801773</v>
      </c>
    </row>
    <row r="8" spans="2:18" ht="25" customHeight="1" x14ac:dyDescent="0.3">
      <c r="B8" s="14" t="s">
        <v>7</v>
      </c>
      <c r="C8" s="18">
        <v>10</v>
      </c>
      <c r="D8" s="25">
        <f>C8*100/C7</f>
        <v>0.47641734159123394</v>
      </c>
      <c r="E8" s="18">
        <v>11</v>
      </c>
      <c r="F8" s="25">
        <f>E8*100/E7</f>
        <v>0.5218216318785579</v>
      </c>
      <c r="G8" s="18">
        <v>14</v>
      </c>
      <c r="H8" s="25">
        <f>G8*100/G7</f>
        <v>0.76169749727965175</v>
      </c>
      <c r="I8" s="18">
        <v>7</v>
      </c>
      <c r="J8" s="25">
        <f>I8*100/I7</f>
        <v>0.31890660592255127</v>
      </c>
      <c r="K8" s="18">
        <v>10</v>
      </c>
      <c r="L8" s="25">
        <f>K8*100/K7</f>
        <v>0.46794571829667758</v>
      </c>
      <c r="M8" s="18">
        <v>5</v>
      </c>
      <c r="N8" s="25">
        <f>M8*100/M7</f>
        <v>0.24073182474723159</v>
      </c>
      <c r="O8" s="18">
        <v>8</v>
      </c>
      <c r="P8" s="25">
        <f>O8*100/O7</f>
        <v>0.35335689045936397</v>
      </c>
    </row>
    <row r="9" spans="2:18" ht="25" customHeight="1" x14ac:dyDescent="0.3">
      <c r="B9" s="13" t="s">
        <v>8</v>
      </c>
      <c r="C9" s="18">
        <v>23</v>
      </c>
      <c r="D9" s="25">
        <f>C9*100/C7</f>
        <v>1.0957598856598381</v>
      </c>
      <c r="E9" s="18">
        <v>40</v>
      </c>
      <c r="F9" s="25">
        <f>E9*100/E7</f>
        <v>1.8975332068311195</v>
      </c>
      <c r="G9" s="18">
        <v>49</v>
      </c>
      <c r="H9" s="25">
        <f>G9*100/G7</f>
        <v>2.6659412404787814</v>
      </c>
      <c r="I9" s="18">
        <v>31</v>
      </c>
      <c r="J9" s="25">
        <f>I9*100/I7</f>
        <v>1.4123006833712983</v>
      </c>
      <c r="K9" s="18">
        <v>67</v>
      </c>
      <c r="L9" s="25">
        <f>K9*100/K7</f>
        <v>3.1352363125877396</v>
      </c>
      <c r="M9" s="18">
        <v>35</v>
      </c>
      <c r="N9" s="25">
        <f>M9*100/M7</f>
        <v>1.6851227732306211</v>
      </c>
      <c r="O9" s="18">
        <v>43</v>
      </c>
      <c r="P9" s="25">
        <f>O9*100/O7</f>
        <v>1.8992932862190812</v>
      </c>
    </row>
    <row r="10" spans="2:18" ht="25" customHeight="1" x14ac:dyDescent="0.3">
      <c r="B10" s="14" t="s">
        <v>10</v>
      </c>
      <c r="C10" s="11"/>
      <c r="D10" s="11"/>
      <c r="E10" s="11"/>
      <c r="F10" s="11"/>
      <c r="G10" s="11"/>
      <c r="H10" s="11"/>
      <c r="I10" s="18">
        <v>5</v>
      </c>
      <c r="J10" s="25">
        <f>I10*100/I7</f>
        <v>0.22779043280182232</v>
      </c>
      <c r="K10" s="9"/>
      <c r="L10" s="10"/>
      <c r="M10" s="9"/>
      <c r="N10" s="10"/>
      <c r="O10" s="9"/>
      <c r="P10" s="10"/>
    </row>
    <row r="11" spans="2:18" ht="25" customHeight="1" x14ac:dyDescent="0.3">
      <c r="B11" s="14" t="s">
        <v>11</v>
      </c>
      <c r="C11" s="11"/>
      <c r="D11" s="11"/>
      <c r="E11" s="11"/>
      <c r="F11" s="11"/>
      <c r="G11" s="11"/>
      <c r="H11" s="11"/>
      <c r="I11" s="11"/>
      <c r="J11" s="11"/>
      <c r="K11" s="18">
        <v>7</v>
      </c>
      <c r="L11" s="25">
        <f>K11*100/K7</f>
        <v>0.32756200280767434</v>
      </c>
      <c r="M11" s="18">
        <v>5</v>
      </c>
      <c r="N11" s="25">
        <f>M11*100/M7</f>
        <v>0.24073182474723159</v>
      </c>
      <c r="O11" s="18">
        <v>4</v>
      </c>
      <c r="P11" s="25">
        <f>O11*100/O7</f>
        <v>0.17667844522968199</v>
      </c>
    </row>
    <row r="12" spans="2:18" ht="25" customHeight="1" x14ac:dyDescent="0.3">
      <c r="B12" s="13" t="s">
        <v>13</v>
      </c>
      <c r="C12" s="18">
        <v>20</v>
      </c>
      <c r="D12" s="25">
        <f>C12*100/C7</f>
        <v>0.95283468318246789</v>
      </c>
      <c r="E12" s="18">
        <v>19</v>
      </c>
      <c r="F12" s="25">
        <f>E12*100/E7</f>
        <v>0.90132827324478182</v>
      </c>
      <c r="G12" s="18">
        <v>36</v>
      </c>
      <c r="H12" s="25">
        <f>G12*100/G7</f>
        <v>1.9586507072905333</v>
      </c>
      <c r="I12" s="18">
        <v>16</v>
      </c>
      <c r="J12" s="25">
        <f>I12*100/I7</f>
        <v>0.72892938496583148</v>
      </c>
      <c r="K12" s="18">
        <v>15</v>
      </c>
      <c r="L12" s="25">
        <f>K12*100/K7</f>
        <v>0.7019185774450164</v>
      </c>
      <c r="M12" s="18">
        <v>11</v>
      </c>
      <c r="N12" s="25">
        <f>M12*100/M7</f>
        <v>0.52961001444390954</v>
      </c>
      <c r="O12" s="18">
        <v>12</v>
      </c>
      <c r="P12" s="25">
        <f>O12*100/O7</f>
        <v>0.53003533568904593</v>
      </c>
    </row>
    <row r="13" spans="2:18" ht="25" customHeight="1" x14ac:dyDescent="0.3">
      <c r="B13" s="14" t="s">
        <v>14</v>
      </c>
      <c r="C13" s="18">
        <v>136</v>
      </c>
      <c r="D13" s="25">
        <f>C13*100/C7</f>
        <v>6.4792758456407817</v>
      </c>
      <c r="E13" s="18">
        <v>348</v>
      </c>
      <c r="F13" s="25">
        <f>E13*100/E7</f>
        <v>16.508538899430739</v>
      </c>
      <c r="G13" s="18">
        <v>344</v>
      </c>
      <c r="H13" s="25">
        <f>G13*100/G7</f>
        <v>18.715995647442874</v>
      </c>
      <c r="I13" s="18">
        <v>135</v>
      </c>
      <c r="J13" s="25">
        <f>I13*100/I7</f>
        <v>6.1503416856492024</v>
      </c>
      <c r="K13" s="9"/>
      <c r="L13" s="10"/>
      <c r="M13" s="18">
        <v>70</v>
      </c>
      <c r="N13" s="25">
        <f>M13*100/M7</f>
        <v>3.3702455464612422</v>
      </c>
      <c r="O13" s="18">
        <v>74</v>
      </c>
      <c r="P13" s="25">
        <f>O13*100/O7</f>
        <v>3.2685512367491167</v>
      </c>
    </row>
    <row r="14" spans="2:18" ht="25" customHeight="1" x14ac:dyDescent="0.3">
      <c r="B14" s="14" t="s">
        <v>16</v>
      </c>
      <c r="C14" s="9"/>
      <c r="D14" s="11"/>
      <c r="E14" s="9"/>
      <c r="F14" s="11"/>
      <c r="G14" s="9"/>
      <c r="H14" s="11"/>
      <c r="I14" s="18">
        <v>2</v>
      </c>
      <c r="J14" s="25">
        <f>I14*100/I7</f>
        <v>9.1116173120728935E-2</v>
      </c>
      <c r="K14" s="18">
        <v>110</v>
      </c>
      <c r="L14" s="25">
        <f>K14*100/K7</f>
        <v>5.1474029012634537</v>
      </c>
      <c r="M14" s="18">
        <v>124</v>
      </c>
      <c r="N14" s="25">
        <f>M14*100/M7</f>
        <v>5.9701492537313436</v>
      </c>
      <c r="O14" s="18">
        <v>95</v>
      </c>
      <c r="P14" s="25">
        <f>O14*100/O7</f>
        <v>4.1961130742049466</v>
      </c>
    </row>
    <row r="15" spans="2:18" ht="25" customHeight="1" x14ac:dyDescent="0.3">
      <c r="B15" s="14" t="s">
        <v>17</v>
      </c>
      <c r="C15" s="9"/>
      <c r="D15" s="11"/>
      <c r="E15" s="9"/>
      <c r="F15" s="11"/>
      <c r="G15" s="9"/>
      <c r="H15" s="11"/>
      <c r="I15" s="18">
        <v>7</v>
      </c>
      <c r="J15" s="25">
        <f>I15*100/I7</f>
        <v>0.31890660592255127</v>
      </c>
      <c r="K15" s="18">
        <v>22</v>
      </c>
      <c r="L15" s="25">
        <f>K15*100/K7</f>
        <v>1.0294805802526907</v>
      </c>
      <c r="M15" s="18">
        <v>16</v>
      </c>
      <c r="N15" s="25">
        <f>M15*100/M7</f>
        <v>0.77034183919114108</v>
      </c>
      <c r="O15" s="18">
        <v>24</v>
      </c>
      <c r="P15" s="25">
        <f>O15*100/O7</f>
        <v>1.0600706713780919</v>
      </c>
    </row>
    <row r="16" spans="2:18" ht="25" customHeight="1" x14ac:dyDescent="0.3">
      <c r="B16" s="13" t="s">
        <v>18</v>
      </c>
      <c r="C16" s="9"/>
      <c r="D16" s="11"/>
      <c r="E16" s="9"/>
      <c r="F16" s="11"/>
      <c r="G16" s="18">
        <v>38</v>
      </c>
      <c r="H16" s="25">
        <f>G16*100/G7</f>
        <v>2.0674646354733408</v>
      </c>
      <c r="I16" s="18">
        <v>12</v>
      </c>
      <c r="J16" s="25">
        <f>I16*100/I7</f>
        <v>0.54669703872437359</v>
      </c>
      <c r="K16" s="18">
        <v>143</v>
      </c>
      <c r="L16" s="25">
        <f>K16*100/K7</f>
        <v>6.6916237716424893</v>
      </c>
      <c r="M16" s="18">
        <v>193</v>
      </c>
      <c r="N16" s="25">
        <f>M16*100/M7</f>
        <v>9.2922484352431383</v>
      </c>
      <c r="O16" s="18">
        <v>306</v>
      </c>
      <c r="P16" s="25">
        <f>O16*100/O7</f>
        <v>13.515901060070671</v>
      </c>
    </row>
    <row r="17" spans="2:16" ht="25" customHeight="1" x14ac:dyDescent="0.3">
      <c r="B17" s="14" t="s">
        <v>19</v>
      </c>
      <c r="C17" s="9"/>
      <c r="D17" s="11"/>
      <c r="E17" s="9"/>
      <c r="F17" s="11"/>
      <c r="G17" s="11"/>
      <c r="H17" s="11"/>
      <c r="I17" s="11"/>
      <c r="J17" s="11"/>
      <c r="K17" s="18">
        <v>6</v>
      </c>
      <c r="L17" s="25">
        <f>K17*100/K7</f>
        <v>0.28076743097800655</v>
      </c>
      <c r="M17" s="18">
        <v>13</v>
      </c>
      <c r="N17" s="25">
        <f>M17*100/M7</f>
        <v>0.62590274434280213</v>
      </c>
      <c r="O17" s="18">
        <v>4</v>
      </c>
      <c r="P17" s="25">
        <f>O17*100/O7</f>
        <v>0.17667844522968199</v>
      </c>
    </row>
    <row r="18" spans="2:16" ht="25" customHeight="1" x14ac:dyDescent="0.3">
      <c r="B18" s="14" t="s">
        <v>20</v>
      </c>
      <c r="C18" s="9"/>
      <c r="D18" s="11"/>
      <c r="E18" s="9"/>
      <c r="F18" s="11"/>
      <c r="G18" s="18">
        <v>20</v>
      </c>
      <c r="H18" s="25">
        <f>G18*100/G7</f>
        <v>1.088139281828074</v>
      </c>
      <c r="I18" s="11"/>
      <c r="J18" s="11"/>
      <c r="K18" s="11"/>
      <c r="L18" s="11"/>
      <c r="M18" s="11"/>
      <c r="N18" s="11"/>
      <c r="O18" s="11"/>
      <c r="P18" s="11"/>
    </row>
    <row r="19" spans="2:16" ht="25" customHeight="1" x14ac:dyDescent="0.3">
      <c r="B19" s="13" t="s">
        <v>21</v>
      </c>
      <c r="C19" s="18">
        <v>14</v>
      </c>
      <c r="D19" s="25">
        <f>C19*100/C7</f>
        <v>0.66698427822772743</v>
      </c>
      <c r="E19" s="18">
        <v>9</v>
      </c>
      <c r="F19" s="25">
        <f>E19*100/E7</f>
        <v>0.42694497153700189</v>
      </c>
      <c r="G19" s="9"/>
      <c r="H19" s="11"/>
      <c r="I19" s="18">
        <v>4</v>
      </c>
      <c r="J19" s="25">
        <f>I19*100/I7</f>
        <v>0.18223234624145787</v>
      </c>
      <c r="K19" s="18">
        <v>10</v>
      </c>
      <c r="L19" s="25">
        <f>K19*100/K7</f>
        <v>0.46794571829667758</v>
      </c>
      <c r="M19" s="18">
        <v>6</v>
      </c>
      <c r="N19" s="25">
        <f>M19*100/M7</f>
        <v>0.28887818969667789</v>
      </c>
      <c r="O19" s="11"/>
      <c r="P19" s="11"/>
    </row>
    <row r="20" spans="2:16" ht="25" customHeight="1" x14ac:dyDescent="0.3">
      <c r="B20" s="14" t="s">
        <v>189</v>
      </c>
      <c r="C20" s="9"/>
      <c r="D20" s="10"/>
      <c r="E20" s="9"/>
      <c r="F20" s="10"/>
      <c r="G20" s="9"/>
      <c r="H20" s="11"/>
      <c r="I20" s="9"/>
      <c r="J20" s="10"/>
      <c r="K20" s="9"/>
      <c r="L20" s="10"/>
      <c r="M20" s="9"/>
      <c r="N20" s="10"/>
      <c r="O20" s="18">
        <v>2</v>
      </c>
      <c r="P20" s="25">
        <f>O20*100/O7</f>
        <v>8.8339222614840993E-2</v>
      </c>
    </row>
    <row r="21" spans="2:16" ht="25" customHeight="1" x14ac:dyDescent="0.3">
      <c r="B21" s="14" t="s">
        <v>23</v>
      </c>
      <c r="C21" s="9"/>
      <c r="D21" s="11"/>
      <c r="E21" s="18">
        <v>19</v>
      </c>
      <c r="F21" s="25">
        <f>E21*100/E7</f>
        <v>0.90132827324478182</v>
      </c>
      <c r="G21" s="9"/>
      <c r="H21" s="11"/>
      <c r="I21" s="18">
        <v>12</v>
      </c>
      <c r="J21" s="25">
        <f>I21*100/I7</f>
        <v>0.54669703872437359</v>
      </c>
      <c r="K21" s="18">
        <v>13</v>
      </c>
      <c r="L21" s="25">
        <f>K21*100/K7</f>
        <v>0.60832943378568083</v>
      </c>
      <c r="M21" s="18">
        <v>19</v>
      </c>
      <c r="N21" s="25">
        <f>M21*100/M7</f>
        <v>0.91478093403948002</v>
      </c>
      <c r="O21" s="18">
        <v>16</v>
      </c>
      <c r="P21" s="25">
        <f>O21*100/O7</f>
        <v>0.70671378091872794</v>
      </c>
    </row>
    <row r="22" spans="2:16" ht="25" customHeight="1" x14ac:dyDescent="0.3">
      <c r="B22" s="14" t="s">
        <v>25</v>
      </c>
      <c r="C22" s="18">
        <v>21</v>
      </c>
      <c r="D22" s="25">
        <f>C22*100/C7</f>
        <v>1.0004764173415912</v>
      </c>
      <c r="E22" s="18">
        <v>26</v>
      </c>
      <c r="F22" s="25">
        <f>E22*100/E7</f>
        <v>1.2333965844402277</v>
      </c>
      <c r="G22" s="18">
        <v>33</v>
      </c>
      <c r="H22" s="25">
        <f>G22*100/G7</f>
        <v>1.7954298150163222</v>
      </c>
      <c r="I22" s="18">
        <v>13</v>
      </c>
      <c r="J22" s="25">
        <f>I22*100/I7</f>
        <v>0.592255125284738</v>
      </c>
      <c r="K22" s="18">
        <v>17</v>
      </c>
      <c r="L22" s="25">
        <f>K22*100/K7</f>
        <v>0.79550772110435186</v>
      </c>
      <c r="M22" s="18">
        <v>8</v>
      </c>
      <c r="N22" s="25">
        <f>M22*100/M7</f>
        <v>0.38517091959557054</v>
      </c>
      <c r="O22" s="18">
        <v>12</v>
      </c>
      <c r="P22" s="25">
        <f>O22*100/O7</f>
        <v>0.53003533568904593</v>
      </c>
    </row>
    <row r="23" spans="2:16" ht="25" customHeight="1" x14ac:dyDescent="0.3">
      <c r="B23" s="13" t="s">
        <v>26</v>
      </c>
      <c r="C23" s="9"/>
      <c r="D23" s="11"/>
      <c r="E23" s="9"/>
      <c r="F23" s="11"/>
      <c r="G23" s="18">
        <v>23</v>
      </c>
      <c r="H23" s="25">
        <f>G23*100/G7</f>
        <v>1.2513601741022851</v>
      </c>
      <c r="I23" s="18">
        <v>8</v>
      </c>
      <c r="J23" s="25">
        <f>I23*100/I7</f>
        <v>0.36446469248291574</v>
      </c>
      <c r="K23" s="9"/>
      <c r="L23" s="10"/>
      <c r="M23" s="9"/>
      <c r="N23" s="10"/>
      <c r="O23" s="9"/>
      <c r="P23" s="10"/>
    </row>
    <row r="24" spans="2:16" ht="25" customHeight="1" x14ac:dyDescent="0.3">
      <c r="B24" s="14" t="s">
        <v>28</v>
      </c>
      <c r="C24" s="9"/>
      <c r="D24" s="11"/>
      <c r="E24" s="9"/>
      <c r="F24" s="11"/>
      <c r="G24" s="9"/>
      <c r="H24" s="11"/>
      <c r="I24" s="18">
        <v>7</v>
      </c>
      <c r="J24" s="25">
        <f>I24*100/I7</f>
        <v>0.31890660592255127</v>
      </c>
      <c r="K24" s="9"/>
      <c r="L24" s="10"/>
      <c r="M24" s="9"/>
      <c r="N24" s="10"/>
      <c r="O24" s="9"/>
      <c r="P24" s="10"/>
    </row>
    <row r="25" spans="2:16" ht="25" customHeight="1" x14ac:dyDescent="0.3">
      <c r="B25" s="14" t="s">
        <v>29</v>
      </c>
      <c r="C25" s="18">
        <v>22</v>
      </c>
      <c r="D25" s="25">
        <f>C25*100/C7</f>
        <v>1.0481181515007145</v>
      </c>
      <c r="E25" s="18">
        <v>27</v>
      </c>
      <c r="F25" s="25">
        <f>E25*100/E7</f>
        <v>1.2808349146110056</v>
      </c>
      <c r="G25" s="18">
        <v>23</v>
      </c>
      <c r="H25" s="25">
        <f>G25*100/G7</f>
        <v>1.2513601741022851</v>
      </c>
      <c r="I25" s="11"/>
      <c r="J25" s="11"/>
      <c r="K25" s="11"/>
      <c r="L25" s="11"/>
      <c r="M25" s="11"/>
      <c r="N25" s="11"/>
      <c r="O25" s="11"/>
      <c r="P25" s="11"/>
    </row>
    <row r="26" spans="2:16" ht="25" customHeight="1" x14ac:dyDescent="0.3">
      <c r="B26" s="14" t="s">
        <v>30</v>
      </c>
      <c r="C26" s="9"/>
      <c r="D26" s="11"/>
      <c r="E26" s="11"/>
      <c r="F26" s="11"/>
      <c r="G26" s="18">
        <v>6</v>
      </c>
      <c r="H26" s="25">
        <f>G26*100/G7</f>
        <v>0.32644178454842221</v>
      </c>
      <c r="I26" s="18">
        <v>4</v>
      </c>
      <c r="J26" s="25">
        <f>I26*100/I7</f>
        <v>0.18223234624145787</v>
      </c>
      <c r="K26" s="9"/>
      <c r="L26" s="10"/>
      <c r="M26" s="9"/>
      <c r="N26" s="10"/>
      <c r="O26" s="9"/>
      <c r="P26" s="10"/>
    </row>
    <row r="27" spans="2:16" ht="25" customHeight="1" x14ac:dyDescent="0.3">
      <c r="B27" s="14" t="s">
        <v>31</v>
      </c>
      <c r="C27" s="18">
        <v>1485</v>
      </c>
      <c r="D27" s="25">
        <f>C27*100/C7</f>
        <v>70.747975226298237</v>
      </c>
      <c r="E27" s="18">
        <v>1330</v>
      </c>
      <c r="F27" s="25">
        <f>E27*100/E7</f>
        <v>63.092979127134726</v>
      </c>
      <c r="G27" s="18">
        <v>1066</v>
      </c>
      <c r="H27" s="25">
        <f>G27*100/G7</f>
        <v>57.99782372143634</v>
      </c>
      <c r="I27" s="18">
        <v>1182</v>
      </c>
      <c r="J27" s="25">
        <f>I27*100/I7</f>
        <v>53.849658314350798</v>
      </c>
      <c r="K27" s="9"/>
      <c r="L27" s="10"/>
      <c r="M27" s="18">
        <v>1129</v>
      </c>
      <c r="N27" s="25">
        <f>M27*100/M7</f>
        <v>54.357246027924894</v>
      </c>
      <c r="O27" s="18">
        <v>1306</v>
      </c>
      <c r="P27" s="25">
        <f>O27*100/O7</f>
        <v>57.685512367491164</v>
      </c>
    </row>
    <row r="28" spans="2:16" ht="25" customHeight="1" x14ac:dyDescent="0.3">
      <c r="B28" s="14" t="s">
        <v>32</v>
      </c>
      <c r="C28" s="9"/>
      <c r="D28" s="10"/>
      <c r="E28" s="9"/>
      <c r="F28" s="10"/>
      <c r="G28" s="9"/>
      <c r="H28" s="10"/>
      <c r="I28" s="9"/>
      <c r="J28" s="10"/>
      <c r="K28" s="18">
        <v>1169</v>
      </c>
      <c r="L28" s="25">
        <f>K28*100/K7</f>
        <v>54.702854468881611</v>
      </c>
      <c r="M28" s="11"/>
      <c r="N28" s="11"/>
      <c r="O28" s="11"/>
      <c r="P28" s="11"/>
    </row>
    <row r="29" spans="2:16" ht="25" customHeight="1" x14ac:dyDescent="0.3">
      <c r="B29" s="14" t="s">
        <v>190</v>
      </c>
      <c r="C29" s="9"/>
      <c r="D29" s="10"/>
      <c r="E29" s="9"/>
      <c r="F29" s="10"/>
      <c r="G29" s="9"/>
      <c r="H29" s="10"/>
      <c r="I29" s="9"/>
      <c r="J29" s="9"/>
      <c r="K29" s="9"/>
      <c r="L29" s="10"/>
      <c r="M29" s="11"/>
      <c r="N29" s="11"/>
      <c r="O29" s="18">
        <v>5</v>
      </c>
      <c r="P29" s="25">
        <f>O29*100/O7</f>
        <v>0.22084805653710246</v>
      </c>
    </row>
    <row r="30" spans="2:16" ht="25" customHeight="1" x14ac:dyDescent="0.3">
      <c r="B30" s="14" t="s">
        <v>47</v>
      </c>
      <c r="C30" s="9"/>
      <c r="D30" s="11"/>
      <c r="E30" s="11"/>
      <c r="F30" s="11"/>
      <c r="G30" s="18">
        <v>8</v>
      </c>
      <c r="H30" s="25">
        <f>G30*100/G7</f>
        <v>0.43525571273122959</v>
      </c>
      <c r="I30" s="11"/>
      <c r="J30" s="11"/>
      <c r="K30" s="11"/>
      <c r="L30" s="11"/>
      <c r="M30" s="11"/>
      <c r="N30" s="11"/>
      <c r="O30" s="11"/>
      <c r="P30" s="11"/>
    </row>
    <row r="31" spans="2:16" ht="25" customHeight="1" x14ac:dyDescent="0.3">
      <c r="B31" s="14" t="s">
        <v>33</v>
      </c>
      <c r="C31" s="18">
        <v>368</v>
      </c>
      <c r="D31" s="25">
        <f>C31*100/C7</f>
        <v>17.532158170557409</v>
      </c>
      <c r="E31" s="18">
        <v>168</v>
      </c>
      <c r="F31" s="25">
        <f>E31*100/E7</f>
        <v>7.9696394686907022</v>
      </c>
      <c r="G31" s="9"/>
      <c r="H31" s="11"/>
      <c r="I31" s="18">
        <v>697</v>
      </c>
      <c r="J31" s="25">
        <f>I31*100/I7</f>
        <v>31.753986332574033</v>
      </c>
      <c r="K31" s="18">
        <v>521</v>
      </c>
      <c r="L31" s="25">
        <f>K31*100/K7</f>
        <v>24.379971923256903</v>
      </c>
      <c r="M31" s="18">
        <v>426</v>
      </c>
      <c r="N31" s="25">
        <f>M31*100/M7</f>
        <v>20.51035146846413</v>
      </c>
      <c r="O31" s="18">
        <v>343</v>
      </c>
      <c r="P31" s="25">
        <f>O31*100/O7</f>
        <v>15.150176678445229</v>
      </c>
    </row>
    <row r="32" spans="2:16" ht="25" customHeight="1" x14ac:dyDescent="0.3">
      <c r="B32" s="14" t="s">
        <v>35</v>
      </c>
      <c r="C32" s="9"/>
      <c r="D32" s="11"/>
      <c r="E32" s="11"/>
      <c r="F32" s="11"/>
      <c r="G32" s="18">
        <v>178</v>
      </c>
      <c r="H32" s="25">
        <f>G32*100/G7</f>
        <v>9.6844396082698587</v>
      </c>
      <c r="I32" s="11"/>
      <c r="J32" s="11"/>
      <c r="K32" s="11"/>
      <c r="L32" s="11"/>
      <c r="M32" s="11"/>
      <c r="N32" s="11"/>
      <c r="O32" s="11"/>
      <c r="P32" s="11"/>
    </row>
    <row r="33" spans="2:16" ht="25" customHeight="1" x14ac:dyDescent="0.3">
      <c r="B33" s="14" t="s">
        <v>36</v>
      </c>
      <c r="C33" s="11"/>
      <c r="D33" s="11"/>
      <c r="E33" s="18">
        <v>111</v>
      </c>
      <c r="F33" s="25">
        <f>E33*100/E7</f>
        <v>5.2656546489563567</v>
      </c>
      <c r="G33" s="9"/>
      <c r="H33" s="11"/>
      <c r="I33" s="18">
        <v>10</v>
      </c>
      <c r="J33" s="25">
        <f>I33*100/I7</f>
        <v>0.45558086560364464</v>
      </c>
      <c r="K33" s="18">
        <v>22</v>
      </c>
      <c r="L33" s="25">
        <f>K33*100/K7</f>
        <v>1.0294805802526907</v>
      </c>
      <c r="M33" s="18">
        <v>12</v>
      </c>
      <c r="N33" s="25">
        <f>M33*100/M7</f>
        <v>0.57775637939335578</v>
      </c>
      <c r="O33" s="11"/>
      <c r="P33" s="11"/>
    </row>
    <row r="34" spans="2:16" ht="25" customHeight="1" x14ac:dyDescent="0.3">
      <c r="B34" s="14" t="s">
        <v>188</v>
      </c>
      <c r="C34" s="11"/>
      <c r="D34" s="11"/>
      <c r="E34" s="11"/>
      <c r="F34" s="11"/>
      <c r="G34" s="11"/>
      <c r="H34" s="11"/>
      <c r="I34" s="11"/>
      <c r="J34" s="11"/>
      <c r="K34" s="11"/>
      <c r="L34" s="11"/>
      <c r="M34" s="11"/>
      <c r="N34" s="11"/>
      <c r="O34" s="18">
        <v>10</v>
      </c>
      <c r="P34" s="25">
        <f>O34*100/O7</f>
        <v>0.44169611307420492</v>
      </c>
    </row>
    <row r="35" spans="2:16" ht="25" customHeight="1" x14ac:dyDescent="0.3">
      <c r="B35" s="14" t="s">
        <v>37</v>
      </c>
      <c r="C35" s="11"/>
      <c r="D35" s="11"/>
      <c r="E35" s="11"/>
      <c r="F35" s="11"/>
      <c r="G35" s="9"/>
      <c r="H35" s="11"/>
      <c r="I35" s="18">
        <v>23</v>
      </c>
      <c r="J35" s="25">
        <f>I35*100/I7</f>
        <v>1.0478359908883828</v>
      </c>
      <c r="K35" s="9"/>
      <c r="L35" s="10"/>
      <c r="M35" s="9"/>
      <c r="N35" s="10"/>
      <c r="O35" s="9"/>
      <c r="P35" s="10"/>
    </row>
    <row r="36" spans="2:16" ht="25" customHeight="1" x14ac:dyDescent="0.3">
      <c r="B36" s="14" t="s">
        <v>38</v>
      </c>
      <c r="C36" s="11"/>
      <c r="D36" s="11"/>
      <c r="E36" s="11"/>
      <c r="F36" s="11"/>
      <c r="G36" s="9"/>
      <c r="H36" s="11"/>
      <c r="I36" s="18">
        <v>20</v>
      </c>
      <c r="J36" s="25">
        <f>I36*100/I7</f>
        <v>0.91116173120728927</v>
      </c>
      <c r="K36" s="18">
        <v>5</v>
      </c>
      <c r="L36" s="25">
        <f>K36*100/K7</f>
        <v>0.23397285914833879</v>
      </c>
      <c r="M36" s="18">
        <v>5</v>
      </c>
      <c r="N36" s="25">
        <f>M36*100/M7</f>
        <v>0.24073182474723159</v>
      </c>
      <c r="O36" s="9"/>
      <c r="P36" s="10"/>
    </row>
    <row r="37" spans="2:16" ht="5.15" customHeight="1" x14ac:dyDescent="0.3">
      <c r="B37" s="15"/>
      <c r="C37" s="16"/>
      <c r="D37" s="16"/>
      <c r="E37" s="16"/>
      <c r="F37" s="16"/>
      <c r="G37" s="16"/>
      <c r="H37" s="16"/>
      <c r="I37" s="16"/>
      <c r="J37" s="16"/>
      <c r="K37" s="16"/>
      <c r="L37" s="16"/>
      <c r="M37" s="16"/>
      <c r="N37" s="16"/>
      <c r="O37" s="16"/>
      <c r="P37" s="16"/>
    </row>
    <row r="38" spans="2:16" x14ac:dyDescent="0.3">
      <c r="B38" s="7" t="s">
        <v>198</v>
      </c>
      <c r="C38" s="4"/>
      <c r="D38" s="5"/>
      <c r="E38" s="4"/>
      <c r="F38" s="5"/>
      <c r="G38" s="4"/>
      <c r="H38" s="5"/>
      <c r="I38" s="4"/>
      <c r="J38" s="5"/>
      <c r="K38" s="4"/>
      <c r="L38" s="5"/>
      <c r="M38" s="4"/>
      <c r="N38" s="5"/>
      <c r="O38" s="4"/>
      <c r="P38" s="5"/>
    </row>
    <row r="39" spans="2:16" ht="45.65" customHeight="1" x14ac:dyDescent="0.3">
      <c r="B39" s="71" t="s">
        <v>196</v>
      </c>
      <c r="C39" s="71"/>
      <c r="D39" s="71"/>
      <c r="E39" s="71"/>
      <c r="F39" s="71"/>
      <c r="G39" s="71"/>
      <c r="H39" s="71"/>
      <c r="I39" s="71"/>
      <c r="J39" s="71"/>
      <c r="K39" s="71"/>
      <c r="L39" s="71"/>
      <c r="M39" s="71"/>
      <c r="N39" s="71"/>
      <c r="O39" s="71"/>
      <c r="P39" s="71"/>
    </row>
    <row r="41" spans="2:16" ht="30" customHeight="1" x14ac:dyDescent="0.3">
      <c r="B41" s="63" t="s">
        <v>172</v>
      </c>
      <c r="C41" s="63"/>
      <c r="D41" s="63"/>
      <c r="E41" s="63"/>
      <c r="F41" s="63"/>
      <c r="G41" s="63"/>
      <c r="H41" s="63"/>
      <c r="I41" s="63"/>
      <c r="J41" s="63"/>
      <c r="K41" s="63"/>
      <c r="L41" s="63"/>
      <c r="M41" s="63"/>
      <c r="N41" s="63"/>
      <c r="O41" s="63"/>
      <c r="P41" s="63"/>
    </row>
    <row r="42" spans="2:16" x14ac:dyDescent="0.3">
      <c r="B42" s="17" t="s">
        <v>0</v>
      </c>
      <c r="C42" s="56">
        <v>2007</v>
      </c>
      <c r="D42" s="62"/>
      <c r="E42" s="54">
        <v>2011</v>
      </c>
      <c r="F42" s="55"/>
      <c r="G42" s="56">
        <v>2015</v>
      </c>
      <c r="H42" s="55"/>
      <c r="I42" s="56">
        <v>2019</v>
      </c>
      <c r="J42" s="55"/>
      <c r="K42" s="56">
        <v>2023</v>
      </c>
      <c r="L42" s="55"/>
      <c r="M42" s="56">
        <v>2024</v>
      </c>
      <c r="N42" s="55"/>
      <c r="O42" s="54">
        <v>2025</v>
      </c>
      <c r="P42" s="62"/>
    </row>
    <row r="43" spans="2:16" ht="15" customHeight="1" x14ac:dyDescent="0.3">
      <c r="B43" s="64" t="s">
        <v>2</v>
      </c>
      <c r="C43" s="60">
        <v>44687</v>
      </c>
      <c r="D43" s="61"/>
      <c r="E43" s="66">
        <v>44843</v>
      </c>
      <c r="F43" s="67"/>
      <c r="G43" s="59">
        <v>44649</v>
      </c>
      <c r="H43" s="58"/>
      <c r="I43" s="59">
        <v>44826</v>
      </c>
      <c r="J43" s="58"/>
      <c r="K43" s="59">
        <v>45193</v>
      </c>
      <c r="L43" s="58"/>
      <c r="M43" s="59">
        <v>45438</v>
      </c>
      <c r="N43" s="58"/>
      <c r="O43" s="57">
        <v>45374</v>
      </c>
      <c r="P43" s="65"/>
    </row>
    <row r="44" spans="2:16" x14ac:dyDescent="0.3">
      <c r="B44" s="65"/>
      <c r="C44" s="38" t="s">
        <v>3</v>
      </c>
      <c r="D44" s="38" t="s">
        <v>4</v>
      </c>
      <c r="E44" s="35" t="s">
        <v>3</v>
      </c>
      <c r="F44" s="37" t="s">
        <v>4</v>
      </c>
      <c r="G44" s="35" t="s">
        <v>3</v>
      </c>
      <c r="H44" s="37" t="s">
        <v>4</v>
      </c>
      <c r="I44" s="35" t="s">
        <v>3</v>
      </c>
      <c r="J44" s="37" t="s">
        <v>4</v>
      </c>
      <c r="K44" s="35" t="s">
        <v>3</v>
      </c>
      <c r="L44" s="37" t="s">
        <v>4</v>
      </c>
      <c r="M44" s="35" t="s">
        <v>3</v>
      </c>
      <c r="N44" s="37" t="s">
        <v>4</v>
      </c>
      <c r="O44" s="35" t="s">
        <v>3</v>
      </c>
      <c r="P44" s="37" t="s">
        <v>4</v>
      </c>
    </row>
    <row r="45" spans="2:16" ht="25" customHeight="1" x14ac:dyDescent="0.3">
      <c r="B45" s="12" t="s">
        <v>5</v>
      </c>
      <c r="C45" s="18">
        <v>555</v>
      </c>
      <c r="D45" s="25">
        <v>100</v>
      </c>
      <c r="E45" s="18">
        <v>619</v>
      </c>
      <c r="F45" s="25">
        <v>100</v>
      </c>
      <c r="G45" s="18">
        <v>641</v>
      </c>
      <c r="H45" s="25">
        <v>100</v>
      </c>
      <c r="I45" s="18">
        <v>614</v>
      </c>
      <c r="J45" s="25">
        <v>100</v>
      </c>
      <c r="K45" s="18">
        <v>587</v>
      </c>
      <c r="L45" s="25">
        <v>100</v>
      </c>
      <c r="M45" s="18">
        <v>574</v>
      </c>
      <c r="N45" s="25">
        <v>100</v>
      </c>
      <c r="O45" s="18">
        <v>597</v>
      </c>
      <c r="P45" s="25">
        <v>100</v>
      </c>
    </row>
    <row r="46" spans="2:16" ht="25" customHeight="1" x14ac:dyDescent="0.3">
      <c r="B46" s="13" t="s">
        <v>6</v>
      </c>
      <c r="C46" s="18">
        <v>327</v>
      </c>
      <c r="D46" s="25">
        <f>C46*100/C45</f>
        <v>58.918918918918919</v>
      </c>
      <c r="E46" s="18">
        <v>331</v>
      </c>
      <c r="F46" s="25">
        <f>E46*100/E45</f>
        <v>53.47334410339257</v>
      </c>
      <c r="G46" s="18">
        <v>284</v>
      </c>
      <c r="H46" s="25">
        <f>G46*100/G45</f>
        <v>44.305772230889232</v>
      </c>
      <c r="I46" s="18">
        <v>310</v>
      </c>
      <c r="J46" s="25">
        <f>I46*100/I45</f>
        <v>50.488599348534201</v>
      </c>
      <c r="K46" s="18">
        <v>313</v>
      </c>
      <c r="L46" s="25">
        <f>K46*100/K45</f>
        <v>53.321976149914818</v>
      </c>
      <c r="M46" s="18">
        <v>311</v>
      </c>
      <c r="N46" s="25">
        <f>M46*100/M45</f>
        <v>54.181184668989545</v>
      </c>
      <c r="O46" s="18">
        <v>319</v>
      </c>
      <c r="P46" s="25">
        <f>O46*100/O45</f>
        <v>53.433835845896148</v>
      </c>
    </row>
    <row r="47" spans="2:16" ht="25" customHeight="1" x14ac:dyDescent="0.3">
      <c r="B47" s="14" t="s">
        <v>7</v>
      </c>
      <c r="C47" s="18">
        <v>4</v>
      </c>
      <c r="D47" s="25">
        <f>C47*100/C46</f>
        <v>1.2232415902140672</v>
      </c>
      <c r="E47" s="18">
        <v>2</v>
      </c>
      <c r="F47" s="25">
        <f>E47*100/E46</f>
        <v>0.60422960725075525</v>
      </c>
      <c r="G47" s="18">
        <v>2</v>
      </c>
      <c r="H47" s="25">
        <f>G47*100/G46</f>
        <v>0.70422535211267601</v>
      </c>
      <c r="I47" s="24">
        <v>0</v>
      </c>
      <c r="J47" s="25">
        <f>I47*100/I46</f>
        <v>0</v>
      </c>
      <c r="K47" s="24">
        <v>2</v>
      </c>
      <c r="L47" s="25">
        <f>K47*100/K46</f>
        <v>0.63897763578274758</v>
      </c>
      <c r="M47" s="24">
        <v>1</v>
      </c>
      <c r="N47" s="25">
        <f>M47*100/M46</f>
        <v>0.32154340836012862</v>
      </c>
      <c r="O47" s="24">
        <v>2</v>
      </c>
      <c r="P47" s="25">
        <f>O47*100/O46</f>
        <v>0.62695924764890287</v>
      </c>
    </row>
    <row r="48" spans="2:16" ht="25" customHeight="1" x14ac:dyDescent="0.3">
      <c r="B48" s="13" t="s">
        <v>8</v>
      </c>
      <c r="C48" s="18">
        <v>2</v>
      </c>
      <c r="D48" s="25">
        <f>C48*100/C46</f>
        <v>0.6116207951070336</v>
      </c>
      <c r="E48" s="18">
        <v>4</v>
      </c>
      <c r="F48" s="25">
        <f>E48*100/E46</f>
        <v>1.2084592145015105</v>
      </c>
      <c r="G48" s="18">
        <v>13</v>
      </c>
      <c r="H48" s="25">
        <f>G48*100/G46</f>
        <v>4.577464788732394</v>
      </c>
      <c r="I48" s="18">
        <v>8</v>
      </c>
      <c r="J48" s="25">
        <f>I48*100/I46</f>
        <v>2.5806451612903225</v>
      </c>
      <c r="K48" s="18">
        <v>6</v>
      </c>
      <c r="L48" s="25">
        <f>K48*100/K46</f>
        <v>1.9169329073482428</v>
      </c>
      <c r="M48" s="18">
        <v>3</v>
      </c>
      <c r="N48" s="25">
        <f>M48*100/M46</f>
        <v>0.96463022508038587</v>
      </c>
      <c r="O48" s="24">
        <v>0</v>
      </c>
      <c r="P48" s="25">
        <f>O48*100/O46</f>
        <v>0</v>
      </c>
    </row>
    <row r="49" spans="2:16" ht="25" customHeight="1" x14ac:dyDescent="0.3">
      <c r="B49" s="14" t="s">
        <v>10</v>
      </c>
      <c r="C49" s="11"/>
      <c r="D49" s="11"/>
      <c r="E49" s="11"/>
      <c r="F49" s="11"/>
      <c r="G49" s="11"/>
      <c r="H49" s="11"/>
      <c r="I49" s="24">
        <v>0</v>
      </c>
      <c r="J49" s="25">
        <f>I49*100/I46</f>
        <v>0</v>
      </c>
      <c r="K49" s="11"/>
      <c r="L49" s="10"/>
      <c r="M49" s="11"/>
      <c r="N49" s="10"/>
      <c r="O49" s="11"/>
      <c r="P49" s="10"/>
    </row>
    <row r="50" spans="2:16" ht="25" customHeight="1" x14ac:dyDescent="0.3">
      <c r="B50" s="14" t="s">
        <v>11</v>
      </c>
      <c r="C50" s="11"/>
      <c r="D50" s="11"/>
      <c r="E50" s="11"/>
      <c r="F50" s="11"/>
      <c r="G50" s="11"/>
      <c r="H50" s="11"/>
      <c r="I50" s="11"/>
      <c r="J50" s="11"/>
      <c r="K50" s="24">
        <v>3</v>
      </c>
      <c r="L50" s="25">
        <f>K50*100/K46</f>
        <v>0.95846645367412142</v>
      </c>
      <c r="M50" s="24">
        <v>1</v>
      </c>
      <c r="N50" s="25">
        <f>M50*100/M46</f>
        <v>0.32154340836012862</v>
      </c>
      <c r="O50" s="24">
        <v>1</v>
      </c>
      <c r="P50" s="25">
        <f>O50*100/O46</f>
        <v>0.31347962382445144</v>
      </c>
    </row>
    <row r="51" spans="2:16" ht="25" customHeight="1" x14ac:dyDescent="0.3">
      <c r="B51" s="13" t="s">
        <v>13</v>
      </c>
      <c r="C51" s="18">
        <v>5</v>
      </c>
      <c r="D51" s="25">
        <f>C51*100/C46</f>
        <v>1.5290519877675841</v>
      </c>
      <c r="E51" s="18">
        <v>1</v>
      </c>
      <c r="F51" s="25">
        <f>E51*100/E46</f>
        <v>0.30211480362537763</v>
      </c>
      <c r="G51" s="18">
        <v>6</v>
      </c>
      <c r="H51" s="25">
        <f>G51*100/G46</f>
        <v>2.112676056338028</v>
      </c>
      <c r="I51" s="18">
        <v>3</v>
      </c>
      <c r="J51" s="25">
        <f>I51*100/I46</f>
        <v>0.967741935483871</v>
      </c>
      <c r="K51" s="18">
        <v>1</v>
      </c>
      <c r="L51" s="25">
        <f>K51*100/K46</f>
        <v>0.31948881789137379</v>
      </c>
      <c r="M51" s="24">
        <v>0</v>
      </c>
      <c r="N51" s="25">
        <f>M51*100/M46</f>
        <v>0</v>
      </c>
      <c r="O51" s="24">
        <v>0</v>
      </c>
      <c r="P51" s="25">
        <f>O51*100/O46</f>
        <v>0</v>
      </c>
    </row>
    <row r="52" spans="2:16" ht="25" customHeight="1" x14ac:dyDescent="0.3">
      <c r="B52" s="14" t="s">
        <v>14</v>
      </c>
      <c r="C52" s="18">
        <v>24</v>
      </c>
      <c r="D52" s="25">
        <f>C52*100/C46</f>
        <v>7.3394495412844041</v>
      </c>
      <c r="E52" s="18">
        <v>46</v>
      </c>
      <c r="F52" s="25">
        <f>E52*100/E46</f>
        <v>13.897280966767372</v>
      </c>
      <c r="G52" s="18">
        <v>40</v>
      </c>
      <c r="H52" s="25">
        <f>G52*100/G46</f>
        <v>14.084507042253522</v>
      </c>
      <c r="I52" s="18">
        <v>20</v>
      </c>
      <c r="J52" s="25">
        <f>I52*100/I46</f>
        <v>6.4516129032258061</v>
      </c>
      <c r="K52" s="9"/>
      <c r="L52" s="10"/>
      <c r="M52" s="18">
        <v>3</v>
      </c>
      <c r="N52" s="25">
        <f>M52*100/M46</f>
        <v>0.96463022508038587</v>
      </c>
      <c r="O52" s="18">
        <v>17</v>
      </c>
      <c r="P52" s="25">
        <f>O52*100/O46</f>
        <v>5.3291536050156738</v>
      </c>
    </row>
    <row r="53" spans="2:16" ht="25" customHeight="1" x14ac:dyDescent="0.3">
      <c r="B53" s="14" t="s">
        <v>16</v>
      </c>
      <c r="C53" s="9"/>
      <c r="D53" s="11"/>
      <c r="E53" s="9"/>
      <c r="F53" s="11"/>
      <c r="G53" s="9"/>
      <c r="H53" s="11"/>
      <c r="I53" s="18">
        <v>1</v>
      </c>
      <c r="J53" s="25">
        <f>I53*100/I46</f>
        <v>0.32258064516129031</v>
      </c>
      <c r="K53" s="18">
        <v>29</v>
      </c>
      <c r="L53" s="25">
        <f>K53*100/K46</f>
        <v>9.2651757188498394</v>
      </c>
      <c r="M53" s="18">
        <v>34</v>
      </c>
      <c r="N53" s="25">
        <f>M53*100/M46</f>
        <v>10.932475884244372</v>
      </c>
      <c r="O53" s="18">
        <v>17</v>
      </c>
      <c r="P53" s="25">
        <f>O53*100/O46</f>
        <v>5.3291536050156738</v>
      </c>
    </row>
    <row r="54" spans="2:16" ht="25" customHeight="1" x14ac:dyDescent="0.3">
      <c r="B54" s="14" t="s">
        <v>17</v>
      </c>
      <c r="C54" s="9"/>
      <c r="D54" s="11"/>
      <c r="E54" s="9"/>
      <c r="F54" s="11"/>
      <c r="G54" s="9"/>
      <c r="H54" s="11"/>
      <c r="I54" s="18">
        <v>2</v>
      </c>
      <c r="J54" s="25">
        <f>I54*100/I46</f>
        <v>0.64516129032258063</v>
      </c>
      <c r="K54" s="18">
        <v>3</v>
      </c>
      <c r="L54" s="25">
        <f>K54*100/K46</f>
        <v>0.95846645367412142</v>
      </c>
      <c r="M54" s="18">
        <v>4</v>
      </c>
      <c r="N54" s="25">
        <f>M54*100/M46</f>
        <v>1.2861736334405145</v>
      </c>
      <c r="O54" s="18">
        <v>3</v>
      </c>
      <c r="P54" s="25">
        <f>O54*100/O46</f>
        <v>0.94043887147335425</v>
      </c>
    </row>
    <row r="55" spans="2:16" ht="25" customHeight="1" x14ac:dyDescent="0.3">
      <c r="B55" s="13" t="s">
        <v>18</v>
      </c>
      <c r="C55" s="9"/>
      <c r="D55" s="11"/>
      <c r="E55" s="9"/>
      <c r="F55" s="11"/>
      <c r="G55" s="18">
        <v>21</v>
      </c>
      <c r="H55" s="25">
        <f>G55*100/G46</f>
        <v>7.394366197183099</v>
      </c>
      <c r="I55" s="18">
        <v>2</v>
      </c>
      <c r="J55" s="25">
        <f>I55*100/I46</f>
        <v>0.64516129032258063</v>
      </c>
      <c r="K55" s="18">
        <v>29</v>
      </c>
      <c r="L55" s="25">
        <f>K55*100/K46</f>
        <v>9.2651757188498394</v>
      </c>
      <c r="M55" s="18">
        <v>41</v>
      </c>
      <c r="N55" s="25">
        <f>M55*100/M46</f>
        <v>13.183279742765274</v>
      </c>
      <c r="O55" s="18">
        <v>44</v>
      </c>
      <c r="P55" s="25">
        <f>O55*100/O46</f>
        <v>13.793103448275861</v>
      </c>
    </row>
    <row r="56" spans="2:16" ht="25" customHeight="1" x14ac:dyDescent="0.3">
      <c r="B56" s="14" t="s">
        <v>19</v>
      </c>
      <c r="C56" s="9"/>
      <c r="D56" s="11"/>
      <c r="E56" s="9"/>
      <c r="F56" s="11"/>
      <c r="G56" s="11"/>
      <c r="H56" s="11"/>
      <c r="I56" s="11"/>
      <c r="J56" s="11"/>
      <c r="K56" s="18">
        <v>1</v>
      </c>
      <c r="L56" s="25">
        <f>K56*100/K46</f>
        <v>0.31948881789137379</v>
      </c>
      <c r="M56" s="18">
        <v>2</v>
      </c>
      <c r="N56" s="25">
        <f>M56*100/M46</f>
        <v>0.64308681672025725</v>
      </c>
      <c r="O56" s="18">
        <v>1</v>
      </c>
      <c r="P56" s="25">
        <f>O56*100/O46</f>
        <v>0.31347962382445144</v>
      </c>
    </row>
    <row r="57" spans="2:16" ht="25" customHeight="1" x14ac:dyDescent="0.3">
      <c r="B57" s="14" t="s">
        <v>20</v>
      </c>
      <c r="C57" s="9"/>
      <c r="D57" s="11"/>
      <c r="E57" s="9"/>
      <c r="F57" s="11"/>
      <c r="G57" s="18">
        <v>4</v>
      </c>
      <c r="H57" s="25">
        <f>G57*100/G46</f>
        <v>1.408450704225352</v>
      </c>
      <c r="I57" s="11"/>
      <c r="J57" s="11"/>
      <c r="K57" s="11"/>
      <c r="L57" s="11"/>
      <c r="M57" s="11"/>
      <c r="N57" s="11"/>
      <c r="O57" s="11"/>
      <c r="P57" s="11"/>
    </row>
    <row r="58" spans="2:16" ht="25" customHeight="1" x14ac:dyDescent="0.3">
      <c r="B58" s="13" t="s">
        <v>21</v>
      </c>
      <c r="C58" s="18">
        <v>7</v>
      </c>
      <c r="D58" s="25">
        <f>C58*100/C46</f>
        <v>2.1406727828746179</v>
      </c>
      <c r="E58" s="18">
        <v>5</v>
      </c>
      <c r="F58" s="25">
        <f>E58*100/E46</f>
        <v>1.5105740181268883</v>
      </c>
      <c r="G58" s="9"/>
      <c r="H58" s="11"/>
      <c r="I58" s="24">
        <v>0</v>
      </c>
      <c r="J58" s="25">
        <f>I58*100/I46</f>
        <v>0</v>
      </c>
      <c r="K58" s="24">
        <v>2</v>
      </c>
      <c r="L58" s="25">
        <f>K58*100/K46</f>
        <v>0.63897763578274758</v>
      </c>
      <c r="M58" s="24">
        <v>0</v>
      </c>
      <c r="N58" s="25">
        <f>M58*100/M46</f>
        <v>0</v>
      </c>
      <c r="O58" s="11"/>
      <c r="P58" s="11"/>
    </row>
    <row r="59" spans="2:16" ht="25" customHeight="1" x14ac:dyDescent="0.3">
      <c r="B59" s="14" t="s">
        <v>189</v>
      </c>
      <c r="C59" s="9"/>
      <c r="D59" s="10"/>
      <c r="E59" s="9"/>
      <c r="F59" s="10"/>
      <c r="G59" s="9"/>
      <c r="H59" s="11"/>
      <c r="I59" s="11"/>
      <c r="J59" s="10"/>
      <c r="K59" s="11"/>
      <c r="L59" s="10"/>
      <c r="M59" s="11"/>
      <c r="N59" s="10"/>
      <c r="O59" s="24">
        <v>0</v>
      </c>
      <c r="P59" s="25">
        <f>O59*100/O46</f>
        <v>0</v>
      </c>
    </row>
    <row r="60" spans="2:16" ht="25" customHeight="1" x14ac:dyDescent="0.3">
      <c r="B60" s="14" t="s">
        <v>23</v>
      </c>
      <c r="C60" s="9"/>
      <c r="D60" s="11"/>
      <c r="E60" s="18">
        <v>5</v>
      </c>
      <c r="F60" s="25">
        <f>E60*100/E46</f>
        <v>1.5105740181268883</v>
      </c>
      <c r="G60" s="9"/>
      <c r="H60" s="11"/>
      <c r="I60" s="18">
        <v>1</v>
      </c>
      <c r="J60" s="25">
        <f>I60*100/I46</f>
        <v>0.32258064516129031</v>
      </c>
      <c r="K60" s="18">
        <v>4</v>
      </c>
      <c r="L60" s="25">
        <f>K60*100/K46</f>
        <v>1.2779552715654952</v>
      </c>
      <c r="M60" s="18">
        <v>3</v>
      </c>
      <c r="N60" s="25">
        <f>M60*100/M46</f>
        <v>0.96463022508038587</v>
      </c>
      <c r="O60" s="18">
        <v>5</v>
      </c>
      <c r="P60" s="25">
        <f>O60*100/O46</f>
        <v>1.567398119122257</v>
      </c>
    </row>
    <row r="61" spans="2:16" ht="25" customHeight="1" x14ac:dyDescent="0.3">
      <c r="B61" s="14" t="s">
        <v>25</v>
      </c>
      <c r="C61" s="18">
        <v>8</v>
      </c>
      <c r="D61" s="25">
        <f>C61*100/C46</f>
        <v>2.4464831804281344</v>
      </c>
      <c r="E61" s="18">
        <v>3</v>
      </c>
      <c r="F61" s="25">
        <f>E61*100/E46</f>
        <v>0.90634441087613293</v>
      </c>
      <c r="G61" s="18">
        <v>3</v>
      </c>
      <c r="H61" s="25">
        <f>G61*100/G46</f>
        <v>1.056338028169014</v>
      </c>
      <c r="I61" s="18">
        <v>2</v>
      </c>
      <c r="J61" s="25">
        <f>I61*100/I46</f>
        <v>0.64516129032258063</v>
      </c>
      <c r="K61" s="18">
        <v>1</v>
      </c>
      <c r="L61" s="25">
        <f>K61*100/K46</f>
        <v>0.31948881789137379</v>
      </c>
      <c r="M61" s="24">
        <v>0</v>
      </c>
      <c r="N61" s="25">
        <f>M61*100/M46</f>
        <v>0</v>
      </c>
      <c r="O61" s="24">
        <v>0</v>
      </c>
      <c r="P61" s="25">
        <f>O61*100/O46</f>
        <v>0</v>
      </c>
    </row>
    <row r="62" spans="2:16" ht="25" customHeight="1" x14ac:dyDescent="0.3">
      <c r="B62" s="13" t="s">
        <v>26</v>
      </c>
      <c r="C62" s="9"/>
      <c r="D62" s="11"/>
      <c r="E62" s="9"/>
      <c r="F62" s="11"/>
      <c r="G62" s="18">
        <v>2</v>
      </c>
      <c r="H62" s="25">
        <f>G62*100/G46</f>
        <v>0.70422535211267601</v>
      </c>
      <c r="I62" s="24">
        <v>0</v>
      </c>
      <c r="J62" s="25">
        <f>I62*100/I46</f>
        <v>0</v>
      </c>
      <c r="K62" s="11"/>
      <c r="L62" s="10"/>
      <c r="M62" s="11"/>
      <c r="N62" s="10"/>
      <c r="O62" s="11"/>
      <c r="P62" s="10"/>
    </row>
    <row r="63" spans="2:16" ht="25" customHeight="1" x14ac:dyDescent="0.3">
      <c r="B63" s="14" t="s">
        <v>28</v>
      </c>
      <c r="C63" s="9"/>
      <c r="D63" s="11"/>
      <c r="E63" s="9"/>
      <c r="F63" s="11"/>
      <c r="G63" s="9"/>
      <c r="H63" s="11"/>
      <c r="I63" s="24">
        <v>0</v>
      </c>
      <c r="J63" s="25">
        <f>I63*100/I46</f>
        <v>0</v>
      </c>
      <c r="K63" s="11"/>
      <c r="L63" s="10"/>
      <c r="M63" s="11"/>
      <c r="N63" s="10"/>
      <c r="O63" s="11"/>
      <c r="P63" s="10"/>
    </row>
    <row r="64" spans="2:16" ht="25" customHeight="1" x14ac:dyDescent="0.3">
      <c r="B64" s="14" t="s">
        <v>29</v>
      </c>
      <c r="C64" s="18">
        <v>5</v>
      </c>
      <c r="D64" s="25">
        <f>C64*100/C46</f>
        <v>1.5290519877675841</v>
      </c>
      <c r="E64" s="18">
        <v>8</v>
      </c>
      <c r="F64" s="25">
        <f>E64*100/E46</f>
        <v>2.416918429003021</v>
      </c>
      <c r="G64" s="18">
        <v>12</v>
      </c>
      <c r="H64" s="25">
        <f>G64*100/G46</f>
        <v>4.225352112676056</v>
      </c>
      <c r="I64" s="11"/>
      <c r="J64" s="11"/>
      <c r="K64" s="11"/>
      <c r="L64" s="11"/>
      <c r="M64" s="11"/>
      <c r="N64" s="11"/>
      <c r="O64" s="11"/>
      <c r="P64" s="11"/>
    </row>
    <row r="65" spans="2:16" ht="25" customHeight="1" x14ac:dyDescent="0.3">
      <c r="B65" s="14" t="s">
        <v>30</v>
      </c>
      <c r="C65" s="9"/>
      <c r="D65" s="11"/>
      <c r="E65" s="11"/>
      <c r="F65" s="11"/>
      <c r="G65" s="24">
        <v>0</v>
      </c>
      <c r="H65" s="25">
        <f>G65*100/G46</f>
        <v>0</v>
      </c>
      <c r="I65" s="24">
        <v>0</v>
      </c>
      <c r="J65" s="25">
        <f>I65*100/I46</f>
        <v>0</v>
      </c>
      <c r="K65" s="11"/>
      <c r="L65" s="10"/>
      <c r="M65" s="11"/>
      <c r="N65" s="10"/>
      <c r="O65" s="11"/>
      <c r="P65" s="10"/>
    </row>
    <row r="66" spans="2:16" ht="25" customHeight="1" x14ac:dyDescent="0.3">
      <c r="B66" s="14" t="s">
        <v>31</v>
      </c>
      <c r="C66" s="18">
        <v>209</v>
      </c>
      <c r="D66" s="25">
        <f>C66*100/C46</f>
        <v>63.914373088685018</v>
      </c>
      <c r="E66" s="18">
        <v>180</v>
      </c>
      <c r="F66" s="25">
        <f>E66*100/E46</f>
        <v>54.380664652567972</v>
      </c>
      <c r="G66" s="18">
        <v>155</v>
      </c>
      <c r="H66" s="25">
        <f>G66*100/G46</f>
        <v>54.577464788732392</v>
      </c>
      <c r="I66" s="18">
        <v>143</v>
      </c>
      <c r="J66" s="25">
        <f>I66*100/I46</f>
        <v>46.12903225806452</v>
      </c>
      <c r="K66" s="9"/>
      <c r="L66" s="10"/>
      <c r="M66" s="18">
        <v>128</v>
      </c>
      <c r="N66" s="25">
        <f>M66*100/M46</f>
        <v>41.157556270096464</v>
      </c>
      <c r="O66" s="18">
        <v>158</v>
      </c>
      <c r="P66" s="25">
        <f>O66*100/O46</f>
        <v>49.529780564263326</v>
      </c>
    </row>
    <row r="67" spans="2:16" ht="25" customHeight="1" x14ac:dyDescent="0.3">
      <c r="B67" s="14" t="s">
        <v>32</v>
      </c>
      <c r="C67" s="9"/>
      <c r="D67" s="10"/>
      <c r="E67" s="9"/>
      <c r="F67" s="10"/>
      <c r="G67" s="9"/>
      <c r="H67" s="10"/>
      <c r="I67" s="9"/>
      <c r="J67" s="10"/>
      <c r="K67" s="18">
        <v>138</v>
      </c>
      <c r="L67" s="25">
        <f>K67*100/K46</f>
        <v>44.089456869009588</v>
      </c>
      <c r="M67" s="11"/>
      <c r="N67" s="11"/>
      <c r="O67" s="11"/>
      <c r="P67" s="11"/>
    </row>
    <row r="68" spans="2:16" ht="25" customHeight="1" x14ac:dyDescent="0.3">
      <c r="B68" s="14" t="s">
        <v>190</v>
      </c>
      <c r="C68" s="9"/>
      <c r="D68" s="10"/>
      <c r="E68" s="9"/>
      <c r="F68" s="10"/>
      <c r="G68" s="9"/>
      <c r="H68" s="10"/>
      <c r="I68" s="9"/>
      <c r="J68" s="10"/>
      <c r="K68" s="10"/>
      <c r="L68" s="10"/>
      <c r="M68" s="11"/>
      <c r="N68" s="11"/>
      <c r="O68" s="18">
        <v>1</v>
      </c>
      <c r="P68" s="25">
        <f>O68*100/O46</f>
        <v>0.31347962382445144</v>
      </c>
    </row>
    <row r="69" spans="2:16" ht="25" customHeight="1" x14ac:dyDescent="0.3">
      <c r="B69" s="14" t="s">
        <v>47</v>
      </c>
      <c r="C69" s="9"/>
      <c r="D69" s="11"/>
      <c r="E69" s="11"/>
      <c r="F69" s="11"/>
      <c r="G69" s="18">
        <v>2</v>
      </c>
      <c r="H69" s="25">
        <f>G69*100/G46</f>
        <v>0.70422535211267601</v>
      </c>
      <c r="I69" s="11"/>
      <c r="J69" s="11"/>
      <c r="K69" s="11"/>
      <c r="L69" s="11"/>
      <c r="M69" s="11"/>
      <c r="N69" s="11"/>
      <c r="O69" s="11"/>
      <c r="P69" s="11"/>
    </row>
    <row r="70" spans="2:16" ht="25" customHeight="1" x14ac:dyDescent="0.3">
      <c r="B70" s="14" t="s">
        <v>33</v>
      </c>
      <c r="C70" s="18">
        <v>63</v>
      </c>
      <c r="D70" s="25">
        <f>C70*100/C46</f>
        <v>19.26605504587156</v>
      </c>
      <c r="E70" s="18">
        <v>44</v>
      </c>
      <c r="F70" s="25">
        <f>E70*100/E46</f>
        <v>13.293051359516616</v>
      </c>
      <c r="G70" s="9"/>
      <c r="H70" s="11"/>
      <c r="I70" s="18">
        <v>120</v>
      </c>
      <c r="J70" s="25">
        <f>I70*100/I46</f>
        <v>38.70967741935484</v>
      </c>
      <c r="K70" s="18">
        <v>87</v>
      </c>
      <c r="L70" s="25">
        <f>K70*100/K46</f>
        <v>27.795527156549522</v>
      </c>
      <c r="M70" s="18">
        <v>84</v>
      </c>
      <c r="N70" s="25">
        <f>M70*100/M46</f>
        <v>27.009646302250804</v>
      </c>
      <c r="O70" s="18">
        <v>70</v>
      </c>
      <c r="P70" s="25">
        <f>O70*100/O46</f>
        <v>21.9435736677116</v>
      </c>
    </row>
    <row r="71" spans="2:16" ht="25" customHeight="1" x14ac:dyDescent="0.3">
      <c r="B71" s="14" t="s">
        <v>35</v>
      </c>
      <c r="C71" s="9"/>
      <c r="D71" s="11"/>
      <c r="E71" s="11"/>
      <c r="F71" s="11"/>
      <c r="G71" s="18">
        <v>24</v>
      </c>
      <c r="H71" s="25">
        <f>G71*100/G46</f>
        <v>8.4507042253521121</v>
      </c>
      <c r="I71" s="11"/>
      <c r="J71" s="11"/>
      <c r="K71" s="11"/>
      <c r="L71" s="11"/>
      <c r="M71" s="11"/>
      <c r="N71" s="11"/>
      <c r="O71" s="11"/>
      <c r="P71" s="11"/>
    </row>
    <row r="72" spans="2:16" ht="25" customHeight="1" x14ac:dyDescent="0.3">
      <c r="B72" s="14" t="s">
        <v>36</v>
      </c>
      <c r="C72" s="11"/>
      <c r="D72" s="11"/>
      <c r="E72" s="18">
        <v>33</v>
      </c>
      <c r="F72" s="25">
        <f>E72*100/E46</f>
        <v>9.9697885196374614</v>
      </c>
      <c r="G72" s="9"/>
      <c r="H72" s="11"/>
      <c r="I72" s="18">
        <v>1</v>
      </c>
      <c r="J72" s="25">
        <f>I72*100/I46</f>
        <v>0.32258064516129031</v>
      </c>
      <c r="K72" s="18">
        <v>5</v>
      </c>
      <c r="L72" s="25">
        <f>K72*100/K46</f>
        <v>1.5974440894568691</v>
      </c>
      <c r="M72" s="18">
        <v>3</v>
      </c>
      <c r="N72" s="25">
        <f>M72*100/M46</f>
        <v>0.96463022508038587</v>
      </c>
      <c r="O72" s="11"/>
      <c r="P72" s="11"/>
    </row>
    <row r="73" spans="2:16" ht="25" customHeight="1" x14ac:dyDescent="0.3">
      <c r="B73" s="14" t="s">
        <v>188</v>
      </c>
      <c r="C73" s="11"/>
      <c r="D73" s="11"/>
      <c r="E73" s="11"/>
      <c r="F73" s="11"/>
      <c r="G73" s="11"/>
      <c r="H73" s="11"/>
      <c r="I73" s="11"/>
      <c r="J73" s="11"/>
      <c r="K73" s="11"/>
      <c r="L73" s="11"/>
      <c r="M73" s="11"/>
      <c r="N73" s="11"/>
      <c r="O73" s="24">
        <v>0</v>
      </c>
      <c r="P73" s="25">
        <f>O73*100/O46</f>
        <v>0</v>
      </c>
    </row>
    <row r="74" spans="2:16" ht="25" customHeight="1" x14ac:dyDescent="0.3">
      <c r="B74" s="14" t="s">
        <v>37</v>
      </c>
      <c r="C74" s="11"/>
      <c r="D74" s="11"/>
      <c r="E74" s="11"/>
      <c r="F74" s="11"/>
      <c r="G74" s="9"/>
      <c r="H74" s="11"/>
      <c r="I74" s="18">
        <v>4</v>
      </c>
      <c r="J74" s="25">
        <f>I74*100/I46</f>
        <v>1.2903225806451613</v>
      </c>
      <c r="K74" s="9"/>
      <c r="L74" s="10"/>
      <c r="M74" s="9"/>
      <c r="N74" s="10"/>
      <c r="O74" s="9"/>
      <c r="P74" s="10"/>
    </row>
    <row r="75" spans="2:16" ht="25" customHeight="1" x14ac:dyDescent="0.3">
      <c r="B75" s="14" t="s">
        <v>38</v>
      </c>
      <c r="C75" s="11"/>
      <c r="D75" s="11"/>
      <c r="E75" s="11"/>
      <c r="F75" s="11"/>
      <c r="G75" s="9"/>
      <c r="H75" s="11"/>
      <c r="I75" s="18">
        <v>3</v>
      </c>
      <c r="J75" s="25">
        <f>I75*100/I46</f>
        <v>0.967741935483871</v>
      </c>
      <c r="K75" s="18">
        <v>2</v>
      </c>
      <c r="L75" s="25">
        <f>K75*100/K46</f>
        <v>0.63897763578274758</v>
      </c>
      <c r="M75" s="18">
        <v>4</v>
      </c>
      <c r="N75" s="25">
        <f>M75*100/M46</f>
        <v>1.2861736334405145</v>
      </c>
      <c r="O75" s="9"/>
      <c r="P75" s="10"/>
    </row>
    <row r="76" spans="2:16" ht="5.15" customHeight="1" x14ac:dyDescent="0.3">
      <c r="B76" s="15"/>
      <c r="C76" s="16"/>
      <c r="D76" s="16"/>
      <c r="E76" s="16"/>
      <c r="F76" s="16"/>
      <c r="G76" s="16"/>
      <c r="H76" s="16"/>
      <c r="I76" s="16"/>
      <c r="J76" s="16"/>
      <c r="K76" s="16"/>
      <c r="L76" s="16"/>
      <c r="M76" s="16"/>
      <c r="N76" s="16"/>
      <c r="O76" s="16"/>
      <c r="P76" s="16"/>
    </row>
    <row r="77" spans="2:16" x14ac:dyDescent="0.3">
      <c r="B77" s="7" t="s">
        <v>198</v>
      </c>
      <c r="C77" s="4"/>
      <c r="D77" s="5"/>
      <c r="E77" s="4"/>
      <c r="F77" s="5"/>
      <c r="G77" s="4"/>
      <c r="H77" s="5"/>
      <c r="I77" s="4"/>
      <c r="J77" s="5"/>
      <c r="K77" s="4"/>
      <c r="L77" s="5"/>
      <c r="M77" s="4"/>
      <c r="N77" s="5"/>
      <c r="O77" s="4"/>
      <c r="P77" s="5"/>
    </row>
    <row r="78" spans="2:16" ht="45.65" customHeight="1" x14ac:dyDescent="0.3">
      <c r="B78" s="71" t="s">
        <v>196</v>
      </c>
      <c r="C78" s="71"/>
      <c r="D78" s="71"/>
      <c r="E78" s="71"/>
      <c r="F78" s="71"/>
      <c r="G78" s="71"/>
      <c r="H78" s="71"/>
      <c r="I78" s="71"/>
      <c r="J78" s="71"/>
      <c r="K78" s="71"/>
      <c r="L78" s="71"/>
      <c r="M78" s="71"/>
      <c r="N78" s="71"/>
      <c r="O78" s="71"/>
      <c r="P78" s="71"/>
    </row>
    <row r="80" spans="2:16" ht="30" customHeight="1" x14ac:dyDescent="0.3">
      <c r="B80" s="63" t="s">
        <v>173</v>
      </c>
      <c r="C80" s="63"/>
      <c r="D80" s="63"/>
      <c r="E80" s="63"/>
      <c r="F80" s="63"/>
      <c r="G80" s="63"/>
      <c r="H80" s="63"/>
      <c r="I80" s="63"/>
      <c r="J80" s="63"/>
      <c r="K80" s="63"/>
      <c r="L80" s="63"/>
      <c r="M80" s="63"/>
      <c r="N80" s="63"/>
      <c r="O80" s="63"/>
      <c r="P80" s="63"/>
    </row>
    <row r="81" spans="2:16" x14ac:dyDescent="0.3">
      <c r="B81" s="17" t="s">
        <v>0</v>
      </c>
      <c r="C81" s="56">
        <v>2007</v>
      </c>
      <c r="D81" s="62"/>
      <c r="E81" s="54">
        <v>2011</v>
      </c>
      <c r="F81" s="55"/>
      <c r="G81" s="56">
        <v>2015</v>
      </c>
      <c r="H81" s="55"/>
      <c r="I81" s="56">
        <v>2019</v>
      </c>
      <c r="J81" s="55"/>
      <c r="K81" s="56">
        <v>2023</v>
      </c>
      <c r="L81" s="55"/>
      <c r="M81" s="56">
        <v>2024</v>
      </c>
      <c r="N81" s="55"/>
      <c r="O81" s="54">
        <v>2025</v>
      </c>
      <c r="P81" s="62"/>
    </row>
    <row r="82" spans="2:16" ht="15" customHeight="1" x14ac:dyDescent="0.3">
      <c r="B82" s="64" t="s">
        <v>2</v>
      </c>
      <c r="C82" s="60">
        <v>44687</v>
      </c>
      <c r="D82" s="61"/>
      <c r="E82" s="66">
        <v>44843</v>
      </c>
      <c r="F82" s="67"/>
      <c r="G82" s="59">
        <v>44649</v>
      </c>
      <c r="H82" s="58"/>
      <c r="I82" s="59">
        <v>44826</v>
      </c>
      <c r="J82" s="58"/>
      <c r="K82" s="59">
        <v>45193</v>
      </c>
      <c r="L82" s="58"/>
      <c r="M82" s="59">
        <v>45438</v>
      </c>
      <c r="N82" s="58"/>
      <c r="O82" s="57">
        <v>45374</v>
      </c>
      <c r="P82" s="65"/>
    </row>
    <row r="83" spans="2:16" x14ac:dyDescent="0.3">
      <c r="B83" s="65"/>
      <c r="C83" s="38" t="s">
        <v>3</v>
      </c>
      <c r="D83" s="38" t="s">
        <v>4</v>
      </c>
      <c r="E83" s="35" t="s">
        <v>3</v>
      </c>
      <c r="F83" s="37" t="s">
        <v>4</v>
      </c>
      <c r="G83" s="35" t="s">
        <v>3</v>
      </c>
      <c r="H83" s="37" t="s">
        <v>4</v>
      </c>
      <c r="I83" s="35" t="s">
        <v>3</v>
      </c>
      <c r="J83" s="37" t="s">
        <v>4</v>
      </c>
      <c r="K83" s="35" t="s">
        <v>3</v>
      </c>
      <c r="L83" s="37" t="s">
        <v>4</v>
      </c>
      <c r="M83" s="35" t="s">
        <v>3</v>
      </c>
      <c r="N83" s="37" t="s">
        <v>4</v>
      </c>
      <c r="O83" s="35" t="s">
        <v>3</v>
      </c>
      <c r="P83" s="37" t="s">
        <v>4</v>
      </c>
    </row>
    <row r="84" spans="2:16" ht="25" customHeight="1" x14ac:dyDescent="0.3">
      <c r="B84" s="12" t="s">
        <v>5</v>
      </c>
      <c r="C84" s="18">
        <v>4147</v>
      </c>
      <c r="D84" s="25">
        <v>100</v>
      </c>
      <c r="E84" s="18">
        <v>4765</v>
      </c>
      <c r="F84" s="25">
        <v>100</v>
      </c>
      <c r="G84" s="18">
        <v>4863</v>
      </c>
      <c r="H84" s="25">
        <v>100</v>
      </c>
      <c r="I84" s="18">
        <v>4891</v>
      </c>
      <c r="J84" s="25">
        <v>100</v>
      </c>
      <c r="K84" s="18">
        <v>4875</v>
      </c>
      <c r="L84" s="25">
        <v>100</v>
      </c>
      <c r="M84" s="18">
        <v>4892</v>
      </c>
      <c r="N84" s="25">
        <v>100</v>
      </c>
      <c r="O84" s="18">
        <v>4920</v>
      </c>
      <c r="P84" s="25">
        <v>100</v>
      </c>
    </row>
    <row r="85" spans="2:16" ht="25" customHeight="1" x14ac:dyDescent="0.3">
      <c r="B85" s="13" t="s">
        <v>6</v>
      </c>
      <c r="C85" s="18">
        <v>2672</v>
      </c>
      <c r="D85" s="25">
        <f>C85*100/C84</f>
        <v>64.432119604533398</v>
      </c>
      <c r="E85" s="18">
        <v>2702</v>
      </c>
      <c r="F85" s="25">
        <f>E85*100/E84</f>
        <v>56.705141657922347</v>
      </c>
      <c r="G85" s="18">
        <v>2284</v>
      </c>
      <c r="H85" s="25">
        <f>G85*100/G84</f>
        <v>46.966892864486944</v>
      </c>
      <c r="I85" s="18">
        <v>2617</v>
      </c>
      <c r="J85" s="25">
        <f>I85*100/I84</f>
        <v>53.506440400736047</v>
      </c>
      <c r="K85" s="18">
        <v>2527</v>
      </c>
      <c r="L85" s="25">
        <f>K85*100/K84</f>
        <v>51.835897435897436</v>
      </c>
      <c r="M85" s="18">
        <v>2442</v>
      </c>
      <c r="N85" s="25">
        <f>M85*100/M84</f>
        <v>49.918233851185612</v>
      </c>
      <c r="O85" s="18">
        <v>2624</v>
      </c>
      <c r="P85" s="25">
        <f>O85*100/O84</f>
        <v>53.333333333333336</v>
      </c>
    </row>
    <row r="86" spans="2:16" ht="25" customHeight="1" x14ac:dyDescent="0.3">
      <c r="B86" s="14" t="s">
        <v>7</v>
      </c>
      <c r="C86" s="18">
        <v>12</v>
      </c>
      <c r="D86" s="25">
        <f>C86*100/C85</f>
        <v>0.44910179640718562</v>
      </c>
      <c r="E86" s="18">
        <v>17</v>
      </c>
      <c r="F86" s="25">
        <f>E86*100/E85</f>
        <v>0.62916358253145821</v>
      </c>
      <c r="G86" s="18">
        <v>12</v>
      </c>
      <c r="H86" s="25">
        <f>G86*100/G85</f>
        <v>0.52539404553415059</v>
      </c>
      <c r="I86" s="18">
        <v>8</v>
      </c>
      <c r="J86" s="25">
        <f>I86*100/I85</f>
        <v>0.30569354222392053</v>
      </c>
      <c r="K86" s="18">
        <v>11</v>
      </c>
      <c r="L86" s="25">
        <f>K86*100/K85</f>
        <v>0.43529877324891175</v>
      </c>
      <c r="M86" s="18">
        <v>14</v>
      </c>
      <c r="N86" s="25">
        <f>M86*100/M85</f>
        <v>0.57330057330057327</v>
      </c>
      <c r="O86" s="18">
        <v>10</v>
      </c>
      <c r="P86" s="25">
        <f>O86*100/O85</f>
        <v>0.38109756097560976</v>
      </c>
    </row>
    <row r="87" spans="2:16" ht="25" customHeight="1" x14ac:dyDescent="0.3">
      <c r="B87" s="13" t="s">
        <v>8</v>
      </c>
      <c r="C87" s="18">
        <v>32</v>
      </c>
      <c r="D87" s="25">
        <f>C87*100/C85</f>
        <v>1.1976047904191616</v>
      </c>
      <c r="E87" s="18">
        <v>48</v>
      </c>
      <c r="F87" s="25">
        <f>E87*100/E85</f>
        <v>1.776461880088823</v>
      </c>
      <c r="G87" s="18">
        <v>78</v>
      </c>
      <c r="H87" s="25">
        <f>G87*100/G85</f>
        <v>3.415061295971979</v>
      </c>
      <c r="I87" s="18">
        <v>31</v>
      </c>
      <c r="J87" s="25">
        <f>I87*100/I85</f>
        <v>1.1845624761176921</v>
      </c>
      <c r="K87" s="18">
        <v>59</v>
      </c>
      <c r="L87" s="25">
        <f>K87*100/K85</f>
        <v>2.334784329244163</v>
      </c>
      <c r="M87" s="18">
        <v>45</v>
      </c>
      <c r="N87" s="25">
        <f>M87*100/M85</f>
        <v>1.8427518427518428</v>
      </c>
      <c r="O87" s="18">
        <v>49</v>
      </c>
      <c r="P87" s="25">
        <f>O87*100/O85</f>
        <v>1.8673780487804879</v>
      </c>
    </row>
    <row r="88" spans="2:16" ht="25" customHeight="1" x14ac:dyDescent="0.3">
      <c r="B88" s="14" t="s">
        <v>10</v>
      </c>
      <c r="C88" s="11"/>
      <c r="D88" s="11"/>
      <c r="E88" s="11"/>
      <c r="F88" s="11"/>
      <c r="G88" s="11"/>
      <c r="H88" s="11"/>
      <c r="I88" s="18">
        <v>4</v>
      </c>
      <c r="J88" s="25">
        <f>I88*100/I85</f>
        <v>0.15284677111196027</v>
      </c>
      <c r="K88" s="9"/>
      <c r="L88" s="10"/>
      <c r="M88" s="9"/>
      <c r="N88" s="10"/>
      <c r="O88" s="9"/>
      <c r="P88" s="10"/>
    </row>
    <row r="89" spans="2:16" ht="25" customHeight="1" x14ac:dyDescent="0.3">
      <c r="B89" s="14" t="s">
        <v>11</v>
      </c>
      <c r="C89" s="11"/>
      <c r="D89" s="11"/>
      <c r="E89" s="11"/>
      <c r="F89" s="11"/>
      <c r="G89" s="11"/>
      <c r="H89" s="11"/>
      <c r="I89" s="11"/>
      <c r="J89" s="11"/>
      <c r="K89" s="24">
        <v>9</v>
      </c>
      <c r="L89" s="25">
        <f>K89*100/K85</f>
        <v>0.35615354174910963</v>
      </c>
      <c r="M89" s="24">
        <v>9</v>
      </c>
      <c r="N89" s="25">
        <f>M89*100/M85</f>
        <v>0.36855036855036855</v>
      </c>
      <c r="O89" s="24">
        <v>8</v>
      </c>
      <c r="P89" s="25">
        <f>O89*100/O85</f>
        <v>0.3048780487804878</v>
      </c>
    </row>
    <row r="90" spans="2:16" ht="25" customHeight="1" x14ac:dyDescent="0.3">
      <c r="B90" s="13" t="s">
        <v>13</v>
      </c>
      <c r="C90" s="18">
        <v>67</v>
      </c>
      <c r="D90" s="25">
        <f>C90*100/C85</f>
        <v>2.5074850299401197</v>
      </c>
      <c r="E90" s="18">
        <v>56</v>
      </c>
      <c r="F90" s="25">
        <f>E90*100/E85</f>
        <v>2.0725388601036268</v>
      </c>
      <c r="G90" s="18">
        <v>145</v>
      </c>
      <c r="H90" s="25">
        <f>G90*100/G85</f>
        <v>6.3485113835376534</v>
      </c>
      <c r="I90" s="18">
        <v>28</v>
      </c>
      <c r="J90" s="25">
        <f>I90*100/I85</f>
        <v>1.0699273977837218</v>
      </c>
      <c r="K90" s="18">
        <v>32</v>
      </c>
      <c r="L90" s="25">
        <f>K90*100/K85</f>
        <v>1.2663237039968342</v>
      </c>
      <c r="M90" s="18">
        <v>22</v>
      </c>
      <c r="N90" s="25">
        <f>M90*100/M85</f>
        <v>0.90090090090090091</v>
      </c>
      <c r="O90" s="18">
        <v>17</v>
      </c>
      <c r="P90" s="25">
        <f>O90*100/O85</f>
        <v>0.64786585365853655</v>
      </c>
    </row>
    <row r="91" spans="2:16" ht="25" customHeight="1" x14ac:dyDescent="0.3">
      <c r="B91" s="14" t="s">
        <v>14</v>
      </c>
      <c r="C91" s="18">
        <v>128</v>
      </c>
      <c r="D91" s="25">
        <f>C91*100/C85</f>
        <v>4.7904191616766463</v>
      </c>
      <c r="E91" s="18">
        <v>479</v>
      </c>
      <c r="F91" s="25">
        <f>E91*100/E85</f>
        <v>17.727609178386381</v>
      </c>
      <c r="G91" s="18">
        <v>364</v>
      </c>
      <c r="H91" s="25">
        <f>G91*100/G85</f>
        <v>15.936952714535902</v>
      </c>
      <c r="I91" s="18">
        <v>166</v>
      </c>
      <c r="J91" s="25">
        <f>I91*100/I85</f>
        <v>6.3431410011463507</v>
      </c>
      <c r="K91" s="9"/>
      <c r="L91" s="10"/>
      <c r="M91" s="18">
        <v>94</v>
      </c>
      <c r="N91" s="25">
        <f>M91*100/M85</f>
        <v>3.8493038493038494</v>
      </c>
      <c r="O91" s="18">
        <v>108</v>
      </c>
      <c r="P91" s="25">
        <f>O91*100/O85</f>
        <v>4.1158536585365857</v>
      </c>
    </row>
    <row r="92" spans="2:16" ht="25" customHeight="1" x14ac:dyDescent="0.3">
      <c r="B92" s="14" t="s">
        <v>16</v>
      </c>
      <c r="C92" s="9"/>
      <c r="D92" s="11"/>
      <c r="E92" s="9"/>
      <c r="F92" s="11"/>
      <c r="G92" s="9"/>
      <c r="H92" s="11"/>
      <c r="I92" s="18">
        <v>3</v>
      </c>
      <c r="J92" s="25">
        <f>I92*100/I85</f>
        <v>0.1146350783339702</v>
      </c>
      <c r="K92" s="18">
        <v>158</v>
      </c>
      <c r="L92" s="25">
        <f>K92*100/K85</f>
        <v>6.252473288484369</v>
      </c>
      <c r="M92" s="18">
        <v>167</v>
      </c>
      <c r="N92" s="25">
        <f>M92*100/M85</f>
        <v>6.8386568386568385</v>
      </c>
      <c r="O92" s="18">
        <v>84</v>
      </c>
      <c r="P92" s="25">
        <f>O92*100/O85</f>
        <v>3.2012195121951219</v>
      </c>
    </row>
    <row r="93" spans="2:16" ht="25" customHeight="1" x14ac:dyDescent="0.3">
      <c r="B93" s="14" t="s">
        <v>17</v>
      </c>
      <c r="C93" s="9"/>
      <c r="D93" s="11"/>
      <c r="E93" s="9"/>
      <c r="F93" s="11"/>
      <c r="G93" s="9"/>
      <c r="H93" s="11"/>
      <c r="I93" s="18">
        <v>11</v>
      </c>
      <c r="J93" s="25">
        <f>I93*100/I85</f>
        <v>0.42032862055789072</v>
      </c>
      <c r="K93" s="18">
        <v>54</v>
      </c>
      <c r="L93" s="25">
        <f>K93*100/K85</f>
        <v>2.1369212504946575</v>
      </c>
      <c r="M93" s="18">
        <v>36</v>
      </c>
      <c r="N93" s="25">
        <f>M93*100/M85</f>
        <v>1.4742014742014742</v>
      </c>
      <c r="O93" s="18">
        <v>37</v>
      </c>
      <c r="P93" s="25">
        <f>O93*100/O85</f>
        <v>1.4100609756097562</v>
      </c>
    </row>
    <row r="94" spans="2:16" ht="25" customHeight="1" x14ac:dyDescent="0.3">
      <c r="B94" s="13" t="s">
        <v>18</v>
      </c>
      <c r="C94" s="9"/>
      <c r="D94" s="11"/>
      <c r="E94" s="9"/>
      <c r="F94" s="11"/>
      <c r="G94" s="18">
        <v>141</v>
      </c>
      <c r="H94" s="25">
        <f>G94*100/G85</f>
        <v>6.1733800350262698</v>
      </c>
      <c r="I94" s="18">
        <v>32</v>
      </c>
      <c r="J94" s="25">
        <f>I94*100/I85</f>
        <v>1.2227741688956821</v>
      </c>
      <c r="K94" s="18">
        <v>168</v>
      </c>
      <c r="L94" s="25">
        <f>K94*100/K85</f>
        <v>6.6481994459833791</v>
      </c>
      <c r="M94" s="18">
        <v>345</v>
      </c>
      <c r="N94" s="25">
        <f>M94*100/M85</f>
        <v>14.127764127764127</v>
      </c>
      <c r="O94" s="18">
        <v>407</v>
      </c>
      <c r="P94" s="25">
        <f>O94*100/O85</f>
        <v>15.510670731707316</v>
      </c>
    </row>
    <row r="95" spans="2:16" ht="25" customHeight="1" x14ac:dyDescent="0.3">
      <c r="B95" s="14" t="s">
        <v>19</v>
      </c>
      <c r="C95" s="9"/>
      <c r="D95" s="11"/>
      <c r="E95" s="9"/>
      <c r="F95" s="11"/>
      <c r="G95" s="11"/>
      <c r="H95" s="11"/>
      <c r="I95" s="11"/>
      <c r="J95" s="11"/>
      <c r="K95" s="18">
        <v>9</v>
      </c>
      <c r="L95" s="25">
        <f>K95*100/K85</f>
        <v>0.35615354174910963</v>
      </c>
      <c r="M95" s="18">
        <v>9</v>
      </c>
      <c r="N95" s="25">
        <f>M95*100/M85</f>
        <v>0.36855036855036855</v>
      </c>
      <c r="O95" s="18">
        <v>12</v>
      </c>
      <c r="P95" s="25">
        <f>O95*100/O85</f>
        <v>0.45731707317073172</v>
      </c>
    </row>
    <row r="96" spans="2:16" ht="25" customHeight="1" x14ac:dyDescent="0.3">
      <c r="B96" s="14" t="s">
        <v>20</v>
      </c>
      <c r="C96" s="9"/>
      <c r="D96" s="11"/>
      <c r="E96" s="9"/>
      <c r="F96" s="11"/>
      <c r="G96" s="18">
        <v>29</v>
      </c>
      <c r="H96" s="25">
        <f>G96*100/G85</f>
        <v>1.2697022767075306</v>
      </c>
      <c r="I96" s="11"/>
      <c r="J96" s="11"/>
      <c r="K96" s="11"/>
      <c r="L96" s="11"/>
      <c r="M96" s="11"/>
      <c r="N96" s="11"/>
      <c r="O96" s="11"/>
      <c r="P96" s="11"/>
    </row>
    <row r="97" spans="2:16" ht="25" customHeight="1" x14ac:dyDescent="0.3">
      <c r="B97" s="13" t="s">
        <v>21</v>
      </c>
      <c r="C97" s="18">
        <v>42</v>
      </c>
      <c r="D97" s="25">
        <f>C97*100/C85</f>
        <v>1.5718562874251496</v>
      </c>
      <c r="E97" s="18">
        <v>30</v>
      </c>
      <c r="F97" s="25">
        <f>E97*100/E85</f>
        <v>1.1102886750555145</v>
      </c>
      <c r="G97" s="9"/>
      <c r="H97" s="11"/>
      <c r="I97" s="18">
        <v>6</v>
      </c>
      <c r="J97" s="25">
        <f>I97*100/I85</f>
        <v>0.2292701566679404</v>
      </c>
      <c r="K97" s="18">
        <v>5</v>
      </c>
      <c r="L97" s="25">
        <f>K97*100/K85</f>
        <v>0.19786307874950534</v>
      </c>
      <c r="M97" s="18">
        <v>7</v>
      </c>
      <c r="N97" s="25">
        <f>M97*100/M85</f>
        <v>0.28665028665028663</v>
      </c>
      <c r="O97" s="11"/>
      <c r="P97" s="11"/>
    </row>
    <row r="98" spans="2:16" ht="25" customHeight="1" x14ac:dyDescent="0.3">
      <c r="B98" s="14" t="s">
        <v>189</v>
      </c>
      <c r="C98" s="9"/>
      <c r="D98" s="10"/>
      <c r="E98" s="9"/>
      <c r="F98" s="10"/>
      <c r="G98" s="9"/>
      <c r="H98" s="11"/>
      <c r="I98" s="9"/>
      <c r="J98" s="10"/>
      <c r="K98" s="9"/>
      <c r="L98" s="10"/>
      <c r="M98" s="9"/>
      <c r="N98" s="10"/>
      <c r="O98" s="18">
        <v>2</v>
      </c>
      <c r="P98" s="25">
        <f>O98*100/O85</f>
        <v>7.621951219512195E-2</v>
      </c>
    </row>
    <row r="99" spans="2:16" ht="25" customHeight="1" x14ac:dyDescent="0.3">
      <c r="B99" s="14" t="s">
        <v>23</v>
      </c>
      <c r="C99" s="9"/>
      <c r="D99" s="11"/>
      <c r="E99" s="18">
        <v>48</v>
      </c>
      <c r="F99" s="25">
        <f>E99*100/E85</f>
        <v>1.776461880088823</v>
      </c>
      <c r="G99" s="9"/>
      <c r="H99" s="11"/>
      <c r="I99" s="18">
        <v>31</v>
      </c>
      <c r="J99" s="25">
        <f>I99*100/I85</f>
        <v>1.1845624761176921</v>
      </c>
      <c r="K99" s="18">
        <v>23</v>
      </c>
      <c r="L99" s="25">
        <f>K99*100/K85</f>
        <v>0.91017016224772462</v>
      </c>
      <c r="M99" s="18">
        <v>16</v>
      </c>
      <c r="N99" s="25">
        <f>M99*100/M85</f>
        <v>0.65520065520065518</v>
      </c>
      <c r="O99" s="18">
        <v>16</v>
      </c>
      <c r="P99" s="25">
        <f>O99*100/O85</f>
        <v>0.6097560975609756</v>
      </c>
    </row>
    <row r="100" spans="2:16" ht="25" customHeight="1" x14ac:dyDescent="0.3">
      <c r="B100" s="14" t="s">
        <v>25</v>
      </c>
      <c r="C100" s="18">
        <v>49</v>
      </c>
      <c r="D100" s="25">
        <f>C100*100/C85</f>
        <v>1.8338323353293413</v>
      </c>
      <c r="E100" s="18">
        <v>46</v>
      </c>
      <c r="F100" s="25">
        <f>E100*100/E85</f>
        <v>1.7024426350851221</v>
      </c>
      <c r="G100" s="18">
        <v>74</v>
      </c>
      <c r="H100" s="25">
        <f>G100*100/G85</f>
        <v>3.2399299474605954</v>
      </c>
      <c r="I100" s="18">
        <v>15</v>
      </c>
      <c r="J100" s="25">
        <f>I100*100/I85</f>
        <v>0.57317539166985099</v>
      </c>
      <c r="K100" s="18">
        <v>23</v>
      </c>
      <c r="L100" s="25">
        <f>K100*100/K85</f>
        <v>0.91017016224772462</v>
      </c>
      <c r="M100" s="18">
        <v>11</v>
      </c>
      <c r="N100" s="25">
        <f>M100*100/M85</f>
        <v>0.45045045045045046</v>
      </c>
      <c r="O100" s="18">
        <v>19</v>
      </c>
      <c r="P100" s="25">
        <f>O100*100/O85</f>
        <v>0.72408536585365857</v>
      </c>
    </row>
    <row r="101" spans="2:16" ht="25" customHeight="1" x14ac:dyDescent="0.3">
      <c r="B101" s="13" t="s">
        <v>26</v>
      </c>
      <c r="C101" s="9"/>
      <c r="D101" s="11"/>
      <c r="E101" s="9"/>
      <c r="F101" s="11"/>
      <c r="G101" s="18">
        <v>32</v>
      </c>
      <c r="H101" s="25">
        <f>G101*100/G85</f>
        <v>1.4010507880910683</v>
      </c>
      <c r="I101" s="18">
        <v>9</v>
      </c>
      <c r="J101" s="25">
        <f>I101*100/I85</f>
        <v>0.34390523500191056</v>
      </c>
      <c r="K101" s="9"/>
      <c r="L101" s="10"/>
      <c r="M101" s="9"/>
      <c r="N101" s="10"/>
      <c r="O101" s="9"/>
      <c r="P101" s="10"/>
    </row>
    <row r="102" spans="2:16" ht="25" customHeight="1" x14ac:dyDescent="0.3">
      <c r="B102" s="14" t="s">
        <v>28</v>
      </c>
      <c r="C102" s="9"/>
      <c r="D102" s="11"/>
      <c r="E102" s="9"/>
      <c r="F102" s="11"/>
      <c r="G102" s="9"/>
      <c r="H102" s="11"/>
      <c r="I102" s="18">
        <v>6</v>
      </c>
      <c r="J102" s="25">
        <f>I102*100/I85</f>
        <v>0.2292701566679404</v>
      </c>
      <c r="K102" s="9"/>
      <c r="L102" s="10"/>
      <c r="M102" s="9"/>
      <c r="N102" s="10"/>
      <c r="O102" s="9"/>
      <c r="P102" s="10"/>
    </row>
    <row r="103" spans="2:16" ht="25" customHeight="1" x14ac:dyDescent="0.3">
      <c r="B103" s="14" t="s">
        <v>29</v>
      </c>
      <c r="C103" s="18">
        <v>39</v>
      </c>
      <c r="D103" s="25">
        <f>C103*100/C85</f>
        <v>1.4595808383233533</v>
      </c>
      <c r="E103" s="18">
        <v>83</v>
      </c>
      <c r="F103" s="25">
        <f>E103*100/E85</f>
        <v>3.07179866765359</v>
      </c>
      <c r="G103" s="18">
        <v>58</v>
      </c>
      <c r="H103" s="25">
        <f>G103*100/G85</f>
        <v>2.5394045534150611</v>
      </c>
      <c r="I103" s="11"/>
      <c r="J103" s="11"/>
      <c r="K103" s="11"/>
      <c r="L103" s="11"/>
      <c r="M103" s="11"/>
      <c r="N103" s="11"/>
      <c r="O103" s="11"/>
      <c r="P103" s="11"/>
    </row>
    <row r="104" spans="2:16" ht="25" customHeight="1" x14ac:dyDescent="0.3">
      <c r="B104" s="14" t="s">
        <v>30</v>
      </c>
      <c r="C104" s="9"/>
      <c r="D104" s="11"/>
      <c r="E104" s="11"/>
      <c r="F104" s="11"/>
      <c r="G104" s="18">
        <v>20</v>
      </c>
      <c r="H104" s="25">
        <f>G104*100/G85</f>
        <v>0.87565674255691772</v>
      </c>
      <c r="I104" s="18">
        <v>1</v>
      </c>
      <c r="J104" s="25">
        <f>I104*100/I85</f>
        <v>3.8211692777990067E-2</v>
      </c>
      <c r="K104" s="9"/>
      <c r="L104" s="10"/>
      <c r="M104" s="9"/>
      <c r="N104" s="10"/>
      <c r="O104" s="9"/>
      <c r="P104" s="10"/>
    </row>
    <row r="105" spans="2:16" ht="25" customHeight="1" x14ac:dyDescent="0.3">
      <c r="B105" s="14" t="s">
        <v>31</v>
      </c>
      <c r="C105" s="18">
        <v>1736</v>
      </c>
      <c r="D105" s="25">
        <f>C105*100/C85</f>
        <v>64.970059880239518</v>
      </c>
      <c r="E105" s="18">
        <v>1435</v>
      </c>
      <c r="F105" s="25">
        <f>E105*100/E85</f>
        <v>53.108808290155437</v>
      </c>
      <c r="G105" s="18">
        <v>1144</v>
      </c>
      <c r="H105" s="25">
        <f>G105*100/G85</f>
        <v>50.087565674255693</v>
      </c>
      <c r="I105" s="18">
        <v>1256</v>
      </c>
      <c r="J105" s="25">
        <f>I105*100/I85</f>
        <v>47.99388612915552</v>
      </c>
      <c r="K105" s="9"/>
      <c r="L105" s="10"/>
      <c r="M105" s="18">
        <v>1144</v>
      </c>
      <c r="N105" s="25">
        <f>M105*100/M85</f>
        <v>46.846846846846844</v>
      </c>
      <c r="O105" s="18">
        <v>1382</v>
      </c>
      <c r="P105" s="25">
        <f>O105*100/O85</f>
        <v>52.667682926829265</v>
      </c>
    </row>
    <row r="106" spans="2:16" ht="25" customHeight="1" x14ac:dyDescent="0.3">
      <c r="B106" s="14" t="s">
        <v>32</v>
      </c>
      <c r="C106" s="9"/>
      <c r="D106" s="10"/>
      <c r="E106" s="9"/>
      <c r="F106" s="10"/>
      <c r="G106" s="9"/>
      <c r="H106" s="10"/>
      <c r="I106" s="9"/>
      <c r="J106" s="10"/>
      <c r="K106" s="18">
        <v>1316</v>
      </c>
      <c r="L106" s="25">
        <f>K106*100/K85</f>
        <v>52.077562326869803</v>
      </c>
      <c r="M106" s="11"/>
      <c r="N106" s="11"/>
      <c r="O106" s="11"/>
      <c r="P106" s="11"/>
    </row>
    <row r="107" spans="2:16" ht="25" customHeight="1" x14ac:dyDescent="0.3">
      <c r="B107" s="14" t="s">
        <v>190</v>
      </c>
      <c r="C107" s="9"/>
      <c r="D107" s="10"/>
      <c r="E107" s="9"/>
      <c r="F107" s="10"/>
      <c r="G107" s="9"/>
      <c r="H107" s="10"/>
      <c r="I107" s="9"/>
      <c r="J107" s="10"/>
      <c r="K107" s="10"/>
      <c r="L107" s="10"/>
      <c r="M107" s="11"/>
      <c r="N107" s="11"/>
      <c r="O107" s="18">
        <v>6</v>
      </c>
      <c r="P107" s="25">
        <f>O107*100/O85</f>
        <v>0.22865853658536586</v>
      </c>
    </row>
    <row r="108" spans="2:16" ht="25" customHeight="1" x14ac:dyDescent="0.3">
      <c r="B108" s="14" t="s">
        <v>47</v>
      </c>
      <c r="C108" s="9"/>
      <c r="D108" s="11"/>
      <c r="E108" s="11"/>
      <c r="F108" s="11"/>
      <c r="G108" s="18">
        <v>25</v>
      </c>
      <c r="H108" s="25">
        <f>G108*100/G85</f>
        <v>1.0945709281961471</v>
      </c>
      <c r="I108" s="11"/>
      <c r="J108" s="11"/>
      <c r="K108" s="11"/>
      <c r="L108" s="11"/>
      <c r="M108" s="11"/>
      <c r="N108" s="11"/>
      <c r="O108" s="11"/>
      <c r="P108" s="11"/>
    </row>
    <row r="109" spans="2:16" ht="25" customHeight="1" x14ac:dyDescent="0.3">
      <c r="B109" s="14" t="s">
        <v>33</v>
      </c>
      <c r="C109" s="18">
        <v>567</v>
      </c>
      <c r="D109" s="25">
        <f>C109*100/C85</f>
        <v>21.220059880239521</v>
      </c>
      <c r="E109" s="18">
        <v>294</v>
      </c>
      <c r="F109" s="25">
        <f>E109*100/E85</f>
        <v>10.880829015544041</v>
      </c>
      <c r="G109" s="9"/>
      <c r="H109" s="11"/>
      <c r="I109" s="18">
        <v>938</v>
      </c>
      <c r="J109" s="25">
        <f>I109*100/I85</f>
        <v>35.842567825754678</v>
      </c>
      <c r="K109" s="18">
        <v>631</v>
      </c>
      <c r="L109" s="25">
        <f>K109*100/K85</f>
        <v>24.970320538187575</v>
      </c>
      <c r="M109" s="18">
        <v>501</v>
      </c>
      <c r="N109" s="25">
        <f>M109*100/M85</f>
        <v>20.515970515970515</v>
      </c>
      <c r="O109" s="18">
        <v>457</v>
      </c>
      <c r="P109" s="25">
        <f>O109*100/O85</f>
        <v>17.416158536585368</v>
      </c>
    </row>
    <row r="110" spans="2:16" ht="25" customHeight="1" x14ac:dyDescent="0.3">
      <c r="B110" s="14" t="s">
        <v>35</v>
      </c>
      <c r="C110" s="9"/>
      <c r="D110" s="11"/>
      <c r="E110" s="11"/>
      <c r="F110" s="11"/>
      <c r="G110" s="18">
        <v>162</v>
      </c>
      <c r="H110" s="25">
        <f>G110*100/G85</f>
        <v>7.0928196147110336</v>
      </c>
      <c r="I110" s="11"/>
      <c r="J110" s="11"/>
      <c r="K110" s="11"/>
      <c r="L110" s="11"/>
      <c r="M110" s="11"/>
      <c r="N110" s="11"/>
      <c r="O110" s="11"/>
      <c r="P110" s="11"/>
    </row>
    <row r="111" spans="2:16" ht="25" customHeight="1" x14ac:dyDescent="0.3">
      <c r="B111" s="14" t="s">
        <v>36</v>
      </c>
      <c r="C111" s="11"/>
      <c r="D111" s="11"/>
      <c r="E111" s="18">
        <v>166</v>
      </c>
      <c r="F111" s="25">
        <f>E111*100/E85</f>
        <v>6.14359733530718</v>
      </c>
      <c r="G111" s="9"/>
      <c r="H111" s="11"/>
      <c r="I111" s="18">
        <v>14</v>
      </c>
      <c r="J111" s="25">
        <f>I111*100/I85</f>
        <v>0.53496369889186091</v>
      </c>
      <c r="K111" s="18">
        <v>24</v>
      </c>
      <c r="L111" s="25">
        <f>K111*100/K85</f>
        <v>0.94974277799762563</v>
      </c>
      <c r="M111" s="18">
        <v>18</v>
      </c>
      <c r="N111" s="25">
        <f>M111*100/M85</f>
        <v>0.73710073710073709</v>
      </c>
      <c r="O111" s="11"/>
      <c r="P111" s="11"/>
    </row>
    <row r="112" spans="2:16" ht="25" customHeight="1" x14ac:dyDescent="0.3">
      <c r="B112" s="14" t="s">
        <v>188</v>
      </c>
      <c r="C112" s="11"/>
      <c r="D112" s="11"/>
      <c r="E112" s="11"/>
      <c r="F112" s="11"/>
      <c r="G112" s="11"/>
      <c r="H112" s="11"/>
      <c r="I112" s="11"/>
      <c r="J112" s="11"/>
      <c r="K112" s="11"/>
      <c r="L112" s="11"/>
      <c r="M112" s="11"/>
      <c r="N112" s="11"/>
      <c r="O112" s="18">
        <v>10</v>
      </c>
      <c r="P112" s="25">
        <f>O112*100/O85</f>
        <v>0.38109756097560976</v>
      </c>
    </row>
    <row r="113" spans="2:16" ht="25" customHeight="1" x14ac:dyDescent="0.3">
      <c r="B113" s="14" t="s">
        <v>37</v>
      </c>
      <c r="C113" s="11"/>
      <c r="D113" s="11"/>
      <c r="E113" s="11"/>
      <c r="F113" s="11"/>
      <c r="G113" s="9"/>
      <c r="H113" s="11"/>
      <c r="I113" s="18">
        <v>31</v>
      </c>
      <c r="J113" s="25">
        <f>I113*100/I85</f>
        <v>1.1845624761176921</v>
      </c>
      <c r="K113" s="9"/>
      <c r="L113" s="10"/>
      <c r="M113" s="9"/>
      <c r="N113" s="10"/>
      <c r="O113" s="9"/>
      <c r="P113" s="10"/>
    </row>
    <row r="114" spans="2:16" ht="25" customHeight="1" x14ac:dyDescent="0.3">
      <c r="B114" s="14" t="s">
        <v>38</v>
      </c>
      <c r="C114" s="11"/>
      <c r="D114" s="11"/>
      <c r="E114" s="11"/>
      <c r="F114" s="11"/>
      <c r="G114" s="9"/>
      <c r="H114" s="11"/>
      <c r="I114" s="18">
        <v>27</v>
      </c>
      <c r="J114" s="25">
        <f>I114*100/I85</f>
        <v>1.0317157050057317</v>
      </c>
      <c r="K114" s="18">
        <v>5</v>
      </c>
      <c r="L114" s="25">
        <f>K114*100/K85</f>
        <v>0.19786307874950534</v>
      </c>
      <c r="M114" s="18">
        <v>4</v>
      </c>
      <c r="N114" s="25">
        <f>M114*100/M85</f>
        <v>0.16380016380016379</v>
      </c>
      <c r="O114" s="9"/>
      <c r="P114" s="10"/>
    </row>
    <row r="115" spans="2:16" ht="5.15" customHeight="1" x14ac:dyDescent="0.3">
      <c r="B115" s="15"/>
      <c r="C115" s="16"/>
      <c r="D115" s="16"/>
      <c r="E115" s="16"/>
      <c r="F115" s="16"/>
      <c r="G115" s="16"/>
      <c r="H115" s="16"/>
      <c r="I115" s="16"/>
      <c r="J115" s="16"/>
      <c r="K115" s="16"/>
      <c r="L115" s="16"/>
      <c r="M115" s="16"/>
      <c r="N115" s="16"/>
      <c r="O115" s="16"/>
      <c r="P115" s="16"/>
    </row>
    <row r="116" spans="2:16" x14ac:dyDescent="0.3">
      <c r="B116" s="7" t="s">
        <v>198</v>
      </c>
      <c r="C116" s="4"/>
      <c r="D116" s="5"/>
      <c r="E116" s="4"/>
      <c r="F116" s="5"/>
      <c r="G116" s="4"/>
      <c r="H116" s="5"/>
      <c r="I116" s="4"/>
      <c r="J116" s="5"/>
      <c r="K116" s="4"/>
      <c r="L116" s="5"/>
      <c r="M116" s="4"/>
      <c r="N116" s="5"/>
      <c r="O116" s="4"/>
      <c r="P116" s="5"/>
    </row>
    <row r="117" spans="2:16" ht="45.65" customHeight="1" x14ac:dyDescent="0.3">
      <c r="B117" s="71" t="s">
        <v>196</v>
      </c>
      <c r="C117" s="71"/>
      <c r="D117" s="71"/>
      <c r="E117" s="71"/>
      <c r="F117" s="71"/>
      <c r="G117" s="71"/>
      <c r="H117" s="71"/>
      <c r="I117" s="71"/>
      <c r="J117" s="71"/>
      <c r="K117" s="71"/>
      <c r="L117" s="71"/>
      <c r="M117" s="71"/>
      <c r="N117" s="71"/>
      <c r="O117" s="71"/>
      <c r="P117" s="71"/>
    </row>
  </sheetData>
  <mergeCells count="52">
    <mergeCell ref="B117:P117"/>
    <mergeCell ref="B82:B83"/>
    <mergeCell ref="C82:D82"/>
    <mergeCell ref="E82:F82"/>
    <mergeCell ref="G82:H82"/>
    <mergeCell ref="K82:L82"/>
    <mergeCell ref="I82:J82"/>
    <mergeCell ref="K3:L3"/>
    <mergeCell ref="K4:L4"/>
    <mergeCell ref="K42:L42"/>
    <mergeCell ref="K43:L43"/>
    <mergeCell ref="K81:L81"/>
    <mergeCell ref="B78:P78"/>
    <mergeCell ref="B39:P39"/>
    <mergeCell ref="B41:P41"/>
    <mergeCell ref="B80:P80"/>
    <mergeCell ref="B43:B44"/>
    <mergeCell ref="C43:D43"/>
    <mergeCell ref="E43:F43"/>
    <mergeCell ref="G43:H43"/>
    <mergeCell ref="I43:J43"/>
    <mergeCell ref="M3:N3"/>
    <mergeCell ref="M4:N4"/>
    <mergeCell ref="M42:N42"/>
    <mergeCell ref="M43:N43"/>
    <mergeCell ref="M81:N81"/>
    <mergeCell ref="B4:B5"/>
    <mergeCell ref="E4:F4"/>
    <mergeCell ref="C42:D42"/>
    <mergeCell ref="E42:F42"/>
    <mergeCell ref="G42:H42"/>
    <mergeCell ref="I42:J42"/>
    <mergeCell ref="C81:D81"/>
    <mergeCell ref="E81:F81"/>
    <mergeCell ref="G81:H81"/>
    <mergeCell ref="I81:J81"/>
    <mergeCell ref="C3:D3"/>
    <mergeCell ref="G4:H4"/>
    <mergeCell ref="O82:P82"/>
    <mergeCell ref="B1:P1"/>
    <mergeCell ref="B2:P2"/>
    <mergeCell ref="O3:P3"/>
    <mergeCell ref="O4:P4"/>
    <mergeCell ref="O42:P42"/>
    <mergeCell ref="O43:P43"/>
    <mergeCell ref="O81:P81"/>
    <mergeCell ref="M82:N82"/>
    <mergeCell ref="I4:J4"/>
    <mergeCell ref="E3:F3"/>
    <mergeCell ref="G3:H3"/>
    <mergeCell ref="I3:J3"/>
    <mergeCell ref="C4:D4"/>
  </mergeCells>
  <hyperlinks>
    <hyperlink ref="R3" location="ÍNDICE!A1" display="(Voltar ao Índice)" xr:uid="{B7AF568B-A874-47F9-B4BB-E9344AFB2A76}"/>
  </hyperlinks>
  <printOptions horizontalCentered="1"/>
  <pageMargins left="0.47244094488188981" right="0.47244094488188981" top="0.6692913385826772" bottom="0.6692913385826772" header="0" footer="0"/>
  <pageSetup paperSize="9" scale="85" orientation="landscape"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AD05C-6313-4A54-9FE5-1EEB3CEA8FD1}">
  <sheetPr codeName="Folha13">
    <pageSetUpPr fitToPage="1"/>
  </sheetPr>
  <dimension ref="B1:AJ48"/>
  <sheetViews>
    <sheetView showGridLines="0" zoomScaleNormal="100" workbookViewId="0">
      <pane xSplit="2" topLeftCell="C1" activePane="topRight" state="frozen"/>
      <selection activeCell="B2" sqref="B2"/>
      <selection pane="topRight" activeCell="B1" sqref="B1:AF1"/>
    </sheetView>
  </sheetViews>
  <sheetFormatPr defaultColWidth="9.1796875" defaultRowHeight="14" x14ac:dyDescent="0.3"/>
  <cols>
    <col min="1" max="1" width="6.7265625" style="1" customWidth="1"/>
    <col min="2" max="2" width="16.453125" style="3" bestFit="1" customWidth="1"/>
    <col min="3" max="32" width="9.1796875" style="1"/>
    <col min="33" max="33" width="6.7265625" style="1" customWidth="1"/>
    <col min="34" max="34" width="13.26953125" style="1" bestFit="1" customWidth="1"/>
    <col min="35" max="16384" width="9.1796875" style="1"/>
  </cols>
  <sheetData>
    <row r="1" spans="2:36" ht="30" customHeight="1" x14ac:dyDescent="0.3">
      <c r="B1" s="72" t="s">
        <v>146</v>
      </c>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row>
    <row r="2" spans="2:36" ht="30" customHeight="1" x14ac:dyDescent="0.3">
      <c r="B2" s="63" t="s">
        <v>54</v>
      </c>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row>
    <row r="3" spans="2:36" x14ac:dyDescent="0.3">
      <c r="B3" s="17" t="s">
        <v>0</v>
      </c>
      <c r="C3" s="54">
        <v>1976</v>
      </c>
      <c r="D3" s="55"/>
      <c r="E3" s="54">
        <v>1980</v>
      </c>
      <c r="F3" s="55"/>
      <c r="G3" s="54">
        <v>1984</v>
      </c>
      <c r="H3" s="55"/>
      <c r="I3" s="54">
        <v>1988</v>
      </c>
      <c r="J3" s="55"/>
      <c r="K3" s="56">
        <v>1992</v>
      </c>
      <c r="L3" s="55"/>
      <c r="M3" s="56">
        <v>1996</v>
      </c>
      <c r="N3" s="55"/>
      <c r="O3" s="56">
        <v>2000</v>
      </c>
      <c r="P3" s="55"/>
      <c r="Q3" s="54">
        <v>2004</v>
      </c>
      <c r="R3" s="55"/>
      <c r="S3" s="56" t="s">
        <v>44</v>
      </c>
      <c r="T3" s="62"/>
      <c r="U3" s="54">
        <v>2011</v>
      </c>
      <c r="V3" s="55"/>
      <c r="W3" s="56" t="s">
        <v>45</v>
      </c>
      <c r="X3" s="55"/>
      <c r="Y3" s="56" t="s">
        <v>46</v>
      </c>
      <c r="Z3" s="55"/>
      <c r="AA3" s="56">
        <v>2023</v>
      </c>
      <c r="AB3" s="55"/>
      <c r="AC3" s="54">
        <v>2024</v>
      </c>
      <c r="AD3" s="62"/>
      <c r="AE3" s="54">
        <v>2025</v>
      </c>
      <c r="AF3" s="62"/>
      <c r="AH3" s="53" t="s">
        <v>158</v>
      </c>
    </row>
    <row r="4" spans="2:36" ht="15" customHeight="1" x14ac:dyDescent="0.3">
      <c r="B4" s="64" t="s">
        <v>2</v>
      </c>
      <c r="C4" s="57">
        <v>44739</v>
      </c>
      <c r="D4" s="58"/>
      <c r="E4" s="57">
        <v>44839</v>
      </c>
      <c r="F4" s="58"/>
      <c r="G4" s="57">
        <v>44848</v>
      </c>
      <c r="H4" s="58"/>
      <c r="I4" s="57">
        <v>44843</v>
      </c>
      <c r="J4" s="58"/>
      <c r="K4" s="59">
        <v>44845</v>
      </c>
      <c r="L4" s="58"/>
      <c r="M4" s="59">
        <v>44847</v>
      </c>
      <c r="N4" s="58"/>
      <c r="O4" s="59">
        <v>44849</v>
      </c>
      <c r="P4" s="58"/>
      <c r="Q4" s="57">
        <v>44851</v>
      </c>
      <c r="R4" s="58"/>
      <c r="S4" s="60">
        <v>44687</v>
      </c>
      <c r="T4" s="61"/>
      <c r="U4" s="66">
        <v>44843</v>
      </c>
      <c r="V4" s="67"/>
      <c r="W4" s="59">
        <v>44649</v>
      </c>
      <c r="X4" s="58"/>
      <c r="Y4" s="59">
        <v>44826</v>
      </c>
      <c r="Z4" s="58"/>
      <c r="AA4" s="59">
        <v>45193</v>
      </c>
      <c r="AB4" s="58"/>
      <c r="AC4" s="57">
        <v>45438</v>
      </c>
      <c r="AD4" s="65"/>
      <c r="AE4" s="57">
        <v>45739</v>
      </c>
      <c r="AF4" s="65"/>
    </row>
    <row r="5" spans="2:36" x14ac:dyDescent="0.3">
      <c r="B5" s="65"/>
      <c r="C5" s="37" t="s">
        <v>3</v>
      </c>
      <c r="D5" s="37" t="s">
        <v>4</v>
      </c>
      <c r="E5" s="37" t="s">
        <v>3</v>
      </c>
      <c r="F5" s="37" t="s">
        <v>4</v>
      </c>
      <c r="G5" s="37" t="s">
        <v>3</v>
      </c>
      <c r="H5" s="37" t="s">
        <v>4</v>
      </c>
      <c r="I5" s="37" t="s">
        <v>3</v>
      </c>
      <c r="J5" s="37" t="s">
        <v>4</v>
      </c>
      <c r="K5" s="37" t="s">
        <v>3</v>
      </c>
      <c r="L5" s="36" t="s">
        <v>4</v>
      </c>
      <c r="M5" s="37" t="s">
        <v>3</v>
      </c>
      <c r="N5" s="36" t="s">
        <v>4</v>
      </c>
      <c r="O5" s="35" t="s">
        <v>3</v>
      </c>
      <c r="P5" s="37" t="s">
        <v>4</v>
      </c>
      <c r="Q5" s="35" t="s">
        <v>3</v>
      </c>
      <c r="R5" s="38" t="s">
        <v>4</v>
      </c>
      <c r="S5" s="38" t="s">
        <v>3</v>
      </c>
      <c r="T5" s="38" t="s">
        <v>4</v>
      </c>
      <c r="U5" s="35" t="s">
        <v>3</v>
      </c>
      <c r="V5" s="37" t="s">
        <v>4</v>
      </c>
      <c r="W5" s="35" t="s">
        <v>3</v>
      </c>
      <c r="X5" s="37" t="s">
        <v>4</v>
      </c>
      <c r="Y5" s="35" t="s">
        <v>3</v>
      </c>
      <c r="Z5" s="37" t="s">
        <v>4</v>
      </c>
      <c r="AA5" s="35" t="s">
        <v>3</v>
      </c>
      <c r="AB5" s="37" t="s">
        <v>4</v>
      </c>
      <c r="AC5" s="44" t="s">
        <v>3</v>
      </c>
      <c r="AD5" s="44" t="s">
        <v>4</v>
      </c>
      <c r="AE5" s="44" t="s">
        <v>3</v>
      </c>
      <c r="AF5" s="44" t="s">
        <v>4</v>
      </c>
    </row>
    <row r="6" spans="2:36" ht="25" customHeight="1" x14ac:dyDescent="0.3">
      <c r="B6" s="12" t="s">
        <v>5</v>
      </c>
      <c r="C6" s="18">
        <v>2514</v>
      </c>
      <c r="D6" s="25">
        <v>100</v>
      </c>
      <c r="E6" s="18">
        <v>2524</v>
      </c>
      <c r="F6" s="25">
        <v>100</v>
      </c>
      <c r="G6" s="18">
        <v>2732</v>
      </c>
      <c r="H6" s="25">
        <v>100</v>
      </c>
      <c r="I6" s="18">
        <v>2889</v>
      </c>
      <c r="J6" s="25">
        <v>100</v>
      </c>
      <c r="K6" s="18">
        <v>2938</v>
      </c>
      <c r="L6" s="25">
        <v>100</v>
      </c>
      <c r="M6" s="18">
        <v>3116</v>
      </c>
      <c r="N6" s="25">
        <v>100</v>
      </c>
      <c r="O6" s="18">
        <v>3071</v>
      </c>
      <c r="P6" s="25">
        <v>100</v>
      </c>
      <c r="Q6" s="18">
        <v>3181</v>
      </c>
      <c r="R6" s="25">
        <v>100</v>
      </c>
      <c r="S6" s="18">
        <v>3170</v>
      </c>
      <c r="T6" s="25">
        <v>100</v>
      </c>
      <c r="U6" s="18">
        <v>3500</v>
      </c>
      <c r="V6" s="25">
        <v>100</v>
      </c>
      <c r="W6" s="18">
        <v>3298</v>
      </c>
      <c r="X6" s="25">
        <v>100</v>
      </c>
      <c r="Y6" s="18">
        <v>3053</v>
      </c>
      <c r="Z6" s="25">
        <v>100</v>
      </c>
      <c r="AA6" s="18">
        <v>3020</v>
      </c>
      <c r="AB6" s="25">
        <v>100</v>
      </c>
      <c r="AC6" s="18">
        <v>3003</v>
      </c>
      <c r="AD6" s="25">
        <v>100</v>
      </c>
      <c r="AE6" s="18">
        <v>3007</v>
      </c>
      <c r="AF6" s="25">
        <v>100</v>
      </c>
      <c r="AH6" s="21">
        <f>+W6-'PORTO MONIZ_FREG'!G6-'PORTO MONIZ_FREG'!G45-'PORTO MONIZ_FREG'!G84-'PORTO MONIZ_FREG'!G122</f>
        <v>0</v>
      </c>
      <c r="AJ6" s="21">
        <f>+Y6-'PORTO MONIZ_FREG'!I6-'PORTO MONIZ_FREG'!I45-'PORTO MONIZ_FREG'!I84-'PORTO MONIZ_FREG'!I122</f>
        <v>0</v>
      </c>
    </row>
    <row r="7" spans="2:36" ht="25" customHeight="1" x14ac:dyDescent="0.3">
      <c r="B7" s="13" t="s">
        <v>6</v>
      </c>
      <c r="C7" s="18">
        <v>2090</v>
      </c>
      <c r="D7" s="25">
        <f>C7*100/C6</f>
        <v>83.134447096260942</v>
      </c>
      <c r="E7" s="18">
        <v>2116</v>
      </c>
      <c r="F7" s="25">
        <f>E7*100/E6</f>
        <v>83.835182250396201</v>
      </c>
      <c r="G7" s="18">
        <v>2072</v>
      </c>
      <c r="H7" s="25">
        <f>G7*100/G6</f>
        <v>75.841874084919468</v>
      </c>
      <c r="I7" s="18">
        <v>2176</v>
      </c>
      <c r="J7" s="25">
        <f>I7*100/I6</f>
        <v>75.32017999307719</v>
      </c>
      <c r="K7" s="18">
        <v>2093</v>
      </c>
      <c r="L7" s="25">
        <f>K7*100/K6</f>
        <v>71.238938053097343</v>
      </c>
      <c r="M7" s="18">
        <v>2169</v>
      </c>
      <c r="N7" s="25">
        <f>M7*100/M6</f>
        <v>69.608472400513477</v>
      </c>
      <c r="O7" s="18">
        <v>2159</v>
      </c>
      <c r="P7" s="25">
        <f>O7*100/O6</f>
        <v>70.302832953435356</v>
      </c>
      <c r="Q7" s="18">
        <v>2253</v>
      </c>
      <c r="R7" s="25">
        <f>Q7*100/Q6</f>
        <v>70.826784030179184</v>
      </c>
      <c r="S7" s="18">
        <v>2093</v>
      </c>
      <c r="T7" s="25">
        <f>S7*100/S6</f>
        <v>66.025236593059944</v>
      </c>
      <c r="U7" s="18">
        <v>2066</v>
      </c>
      <c r="V7" s="25">
        <f>U7*100/U6</f>
        <v>59.028571428571432</v>
      </c>
      <c r="W7" s="18">
        <v>1768</v>
      </c>
      <c r="X7" s="25">
        <f>W7*100/W6</f>
        <v>53.608247422680414</v>
      </c>
      <c r="Y7" s="18">
        <v>1962</v>
      </c>
      <c r="Z7" s="25">
        <f>Y7*100/Y6</f>
        <v>64.264657713724205</v>
      </c>
      <c r="AA7" s="18">
        <v>1785</v>
      </c>
      <c r="AB7" s="25">
        <f>AA7*100/AA6</f>
        <v>59.105960264900659</v>
      </c>
      <c r="AC7" s="18">
        <v>1822</v>
      </c>
      <c r="AD7" s="25">
        <f>AC7*100/AC6</f>
        <v>60.672660672660676</v>
      </c>
      <c r="AE7" s="18">
        <v>1844</v>
      </c>
      <c r="AF7" s="25">
        <f>AE7*100/AE6</f>
        <v>61.323578317259731</v>
      </c>
      <c r="AH7" s="21">
        <f>+W7-'PORTO MONIZ_FREG'!G7-'PORTO MONIZ_FREG'!G46-'PORTO MONIZ_FREG'!G85-'PORTO MONIZ_FREG'!G123</f>
        <v>0</v>
      </c>
      <c r="AJ7" s="21">
        <f>+Y7-'PORTO MONIZ_FREG'!I7-'PORTO MONIZ_FREG'!I46-'PORTO MONIZ_FREG'!I85-'PORTO MONIZ_FREG'!I123</f>
        <v>0</v>
      </c>
    </row>
    <row r="8" spans="2:36" ht="25" customHeight="1" x14ac:dyDescent="0.3">
      <c r="B8" s="14" t="s">
        <v>7</v>
      </c>
      <c r="C8" s="18">
        <v>13</v>
      </c>
      <c r="D8" s="25">
        <f t="shared" ref="D8:D9" si="0">C8*100/C7</f>
        <v>0.62200956937799046</v>
      </c>
      <c r="E8" s="18">
        <v>7</v>
      </c>
      <c r="F8" s="25">
        <f t="shared" ref="F8" si="1">E8*100/E7</f>
        <v>0.33081285444234404</v>
      </c>
      <c r="G8" s="18">
        <v>7</v>
      </c>
      <c r="H8" s="25">
        <f>G8*100/G7</f>
        <v>0.33783783783783783</v>
      </c>
      <c r="I8" s="18">
        <v>15</v>
      </c>
      <c r="J8" s="25">
        <f>I8*100/I7</f>
        <v>0.68933823529411764</v>
      </c>
      <c r="K8" s="18">
        <v>15</v>
      </c>
      <c r="L8" s="25">
        <f>K8*100/K7</f>
        <v>0.71667462971810802</v>
      </c>
      <c r="M8" s="18">
        <v>19</v>
      </c>
      <c r="N8" s="25">
        <f>M8*100/M7</f>
        <v>0.87597971415398801</v>
      </c>
      <c r="O8" s="18">
        <v>14</v>
      </c>
      <c r="P8" s="25">
        <f>O8*100/O7</f>
        <v>0.64844835572024084</v>
      </c>
      <c r="Q8" s="18">
        <v>15</v>
      </c>
      <c r="R8" s="25">
        <f>Q8*100/Q7</f>
        <v>0.66577896138482029</v>
      </c>
      <c r="S8" s="18">
        <v>16</v>
      </c>
      <c r="T8" s="25">
        <f>S8*100/S7</f>
        <v>0.76445293836598183</v>
      </c>
      <c r="U8" s="18">
        <v>22</v>
      </c>
      <c r="V8" s="25">
        <f>U8*100/U7</f>
        <v>1.0648596321393997</v>
      </c>
      <c r="W8" s="18">
        <v>26</v>
      </c>
      <c r="X8" s="25">
        <f>W8*100/W7</f>
        <v>1.4705882352941178</v>
      </c>
      <c r="Y8" s="18">
        <v>7</v>
      </c>
      <c r="Z8" s="25">
        <f>Y8*100/Y7</f>
        <v>0.3567787971457696</v>
      </c>
      <c r="AA8" s="18">
        <v>9</v>
      </c>
      <c r="AB8" s="25">
        <f>AA8*100/AA7</f>
        <v>0.50420168067226889</v>
      </c>
      <c r="AC8" s="18">
        <v>6</v>
      </c>
      <c r="AD8" s="25">
        <f>AC8*100/AC7</f>
        <v>0.32930845225027444</v>
      </c>
      <c r="AE8" s="18">
        <v>8</v>
      </c>
      <c r="AF8" s="25">
        <f>AE8*100/AE7</f>
        <v>0.43383947939262474</v>
      </c>
      <c r="AH8" s="21">
        <f>+W8-'PORTO MONIZ_FREG'!G8-'PORTO MONIZ_FREG'!G47-'PORTO MONIZ_FREG'!G86-'PORTO MONIZ_FREG'!G124</f>
        <v>0</v>
      </c>
      <c r="AJ8" s="21">
        <f>+Y8-'PORTO MONIZ_FREG'!I8-'PORTO MONIZ_FREG'!I47-'PORTO MONIZ_FREG'!I86-'PORTO MONIZ_FREG'!I124</f>
        <v>0</v>
      </c>
    </row>
    <row r="9" spans="2:36" ht="25" customHeight="1" x14ac:dyDescent="0.3">
      <c r="B9" s="13" t="s">
        <v>8</v>
      </c>
      <c r="C9" s="24">
        <v>0</v>
      </c>
      <c r="D9" s="25">
        <f t="shared" si="0"/>
        <v>0</v>
      </c>
      <c r="E9" s="18">
        <v>29</v>
      </c>
      <c r="F9" s="25">
        <f>E9*100/E7</f>
        <v>1.3705103969754253</v>
      </c>
      <c r="G9" s="18">
        <v>22</v>
      </c>
      <c r="H9" s="25">
        <f>G9*100/G7</f>
        <v>1.0617760617760619</v>
      </c>
      <c r="I9" s="18">
        <v>13</v>
      </c>
      <c r="J9" s="25">
        <f>I9*100/I7</f>
        <v>0.59742647058823528</v>
      </c>
      <c r="K9" s="18">
        <v>28</v>
      </c>
      <c r="L9" s="25">
        <f>K9*100/K7</f>
        <v>1.3377926421404682</v>
      </c>
      <c r="M9" s="18">
        <v>32</v>
      </c>
      <c r="N9" s="25">
        <f>M9*100/M7</f>
        <v>1.4753342554172431</v>
      </c>
      <c r="O9" s="18">
        <v>22</v>
      </c>
      <c r="P9" s="25">
        <f>O9*100/O7</f>
        <v>1.0189902732746643</v>
      </c>
      <c r="Q9" s="18">
        <v>23</v>
      </c>
      <c r="R9" s="25">
        <f>Q9*100/Q7</f>
        <v>1.020861074123391</v>
      </c>
      <c r="S9" s="18">
        <v>30</v>
      </c>
      <c r="T9" s="25">
        <f>S9*100/S7</f>
        <v>1.433349259436216</v>
      </c>
      <c r="U9" s="18">
        <v>26</v>
      </c>
      <c r="V9" s="25">
        <f>U9*100/U7</f>
        <v>1.2584704743465633</v>
      </c>
      <c r="W9" s="18">
        <v>43</v>
      </c>
      <c r="X9" s="25">
        <f>W9*100/W7</f>
        <v>2.432126696832579</v>
      </c>
      <c r="Y9" s="18">
        <v>28</v>
      </c>
      <c r="Z9" s="25">
        <f>Y9*100/Y7</f>
        <v>1.4271151885830784</v>
      </c>
      <c r="AA9" s="18">
        <v>34</v>
      </c>
      <c r="AB9" s="25">
        <f>AA9*100/AA7</f>
        <v>1.9047619047619047</v>
      </c>
      <c r="AC9" s="18">
        <v>24</v>
      </c>
      <c r="AD9" s="25">
        <f>AC9*100/AC7</f>
        <v>1.3172338090010978</v>
      </c>
      <c r="AE9" s="18">
        <v>25</v>
      </c>
      <c r="AF9" s="25">
        <f>AE9*100/AE7</f>
        <v>1.3557483731019522</v>
      </c>
      <c r="AH9" s="21">
        <f>+W9-'PORTO MONIZ_FREG'!G9-'PORTO MONIZ_FREG'!G48-'PORTO MONIZ_FREG'!G87-'PORTO MONIZ_FREG'!G125</f>
        <v>0</v>
      </c>
      <c r="AJ9" s="21">
        <f>+Y9-'PORTO MONIZ_FREG'!I9-'PORTO MONIZ_FREG'!I48-'PORTO MONIZ_FREG'!I87-'PORTO MONIZ_FREG'!I125</f>
        <v>0</v>
      </c>
    </row>
    <row r="10" spans="2:36" ht="25" customHeight="1" x14ac:dyDescent="0.3">
      <c r="B10" s="14" t="s">
        <v>10</v>
      </c>
      <c r="C10" s="9"/>
      <c r="D10" s="9"/>
      <c r="E10" s="9"/>
      <c r="F10" s="9"/>
      <c r="G10" s="9"/>
      <c r="H10" s="9"/>
      <c r="I10" s="9"/>
      <c r="J10" s="9"/>
      <c r="K10" s="9"/>
      <c r="L10" s="9"/>
      <c r="M10" s="9"/>
      <c r="N10" s="9"/>
      <c r="O10" s="9"/>
      <c r="P10" s="9"/>
      <c r="Q10" s="9"/>
      <c r="R10" s="9"/>
      <c r="S10" s="9"/>
      <c r="T10" s="9"/>
      <c r="U10" s="9"/>
      <c r="V10" s="9"/>
      <c r="W10" s="9"/>
      <c r="X10" s="9"/>
      <c r="Y10" s="18">
        <v>1</v>
      </c>
      <c r="Z10" s="25">
        <f>Y10*100/Y7</f>
        <v>5.09683995922528E-2</v>
      </c>
      <c r="AA10" s="9"/>
      <c r="AB10" s="10"/>
      <c r="AC10" s="9"/>
      <c r="AD10" s="10"/>
      <c r="AE10" s="9"/>
      <c r="AF10" s="10"/>
      <c r="AH10" s="21">
        <f>+W10-'PORTO MONIZ_FREG'!G10-'PORTO MONIZ_FREG'!G49-'PORTO MONIZ_FREG'!G88-'PORTO MONIZ_FREG'!G126</f>
        <v>0</v>
      </c>
      <c r="AJ10" s="21">
        <f>+Y10-'PORTO MONIZ_FREG'!I10-'PORTO MONIZ_FREG'!I49-'PORTO MONIZ_FREG'!I88-'PORTO MONIZ_FREG'!I126</f>
        <v>0</v>
      </c>
    </row>
    <row r="11" spans="2:36" ht="25" customHeight="1" x14ac:dyDescent="0.3">
      <c r="B11" s="14" t="s">
        <v>11</v>
      </c>
      <c r="C11" s="9"/>
      <c r="D11" s="9"/>
      <c r="E11" s="9"/>
      <c r="F11" s="9"/>
      <c r="G11" s="9"/>
      <c r="H11" s="9"/>
      <c r="I11" s="9"/>
      <c r="J11" s="9"/>
      <c r="K11" s="9"/>
      <c r="L11" s="9"/>
      <c r="M11" s="9"/>
      <c r="N11" s="9"/>
      <c r="O11" s="9"/>
      <c r="P11" s="9"/>
      <c r="Q11" s="9"/>
      <c r="R11" s="9"/>
      <c r="S11" s="9"/>
      <c r="T11" s="9"/>
      <c r="U11" s="9"/>
      <c r="V11" s="9"/>
      <c r="W11" s="9"/>
      <c r="X11" s="9"/>
      <c r="Y11" s="9"/>
      <c r="Z11" s="9"/>
      <c r="AA11" s="18">
        <v>4</v>
      </c>
      <c r="AB11" s="25">
        <f>AA11*100/AA7</f>
        <v>0.22408963585434175</v>
      </c>
      <c r="AC11" s="18">
        <v>5</v>
      </c>
      <c r="AD11" s="25">
        <f>AC11*100/AC7</f>
        <v>0.27442371020856204</v>
      </c>
      <c r="AE11" s="18">
        <v>3</v>
      </c>
      <c r="AF11" s="25">
        <f>AE11*100/AE7</f>
        <v>0.16268980477223427</v>
      </c>
      <c r="AH11" s="21"/>
      <c r="AJ11" s="21"/>
    </row>
    <row r="12" spans="2:36" ht="25" customHeight="1" x14ac:dyDescent="0.3">
      <c r="B12" s="14" t="s">
        <v>12</v>
      </c>
      <c r="C12" s="9"/>
      <c r="D12" s="9"/>
      <c r="E12" s="18">
        <v>13</v>
      </c>
      <c r="F12" s="25">
        <f>E12*100/E7</f>
        <v>0.61436672967863892</v>
      </c>
      <c r="G12" s="18">
        <v>19</v>
      </c>
      <c r="H12" s="25">
        <f>G12*100/G7</f>
        <v>0.91698841698841704</v>
      </c>
      <c r="I12" s="9"/>
      <c r="J12" s="9"/>
      <c r="K12" s="9"/>
      <c r="L12" s="9"/>
      <c r="M12" s="9"/>
      <c r="N12" s="9"/>
      <c r="O12" s="9"/>
      <c r="P12" s="9"/>
      <c r="Q12" s="9"/>
      <c r="R12" s="9"/>
      <c r="S12" s="9"/>
      <c r="T12" s="9"/>
      <c r="U12" s="9"/>
      <c r="V12" s="9"/>
      <c r="W12" s="9"/>
      <c r="X12" s="9"/>
      <c r="Y12" s="9"/>
      <c r="Z12" s="9"/>
      <c r="AA12" s="9"/>
      <c r="AB12" s="9"/>
      <c r="AC12" s="9"/>
      <c r="AD12" s="9"/>
      <c r="AE12" s="9"/>
      <c r="AF12" s="9"/>
    </row>
    <row r="13" spans="2:36" ht="25" customHeight="1" x14ac:dyDescent="0.3">
      <c r="B13" s="13" t="s">
        <v>13</v>
      </c>
      <c r="C13" s="9"/>
      <c r="D13" s="9"/>
      <c r="E13" s="9"/>
      <c r="F13" s="9"/>
      <c r="G13" s="9"/>
      <c r="H13" s="9"/>
      <c r="I13" s="9"/>
      <c r="J13" s="9"/>
      <c r="K13" s="9"/>
      <c r="L13" s="9"/>
      <c r="M13" s="9"/>
      <c r="N13" s="9"/>
      <c r="O13" s="9"/>
      <c r="P13" s="9"/>
      <c r="Q13" s="18">
        <v>13</v>
      </c>
      <c r="R13" s="25">
        <f>Q13*100/Q7</f>
        <v>0.57700843320017758</v>
      </c>
      <c r="S13" s="18">
        <v>14</v>
      </c>
      <c r="T13" s="25">
        <f>S13*100/S7</f>
        <v>0.66889632107023411</v>
      </c>
      <c r="U13" s="18">
        <v>3</v>
      </c>
      <c r="V13" s="25">
        <f>U13*100/U7</f>
        <v>0.14520813165537269</v>
      </c>
      <c r="W13" s="18">
        <v>34</v>
      </c>
      <c r="X13" s="25">
        <f>W13*100/W7</f>
        <v>1.9230769230769231</v>
      </c>
      <c r="Y13" s="18">
        <v>7</v>
      </c>
      <c r="Z13" s="25">
        <f>Y13*100/Y7</f>
        <v>0.3567787971457696</v>
      </c>
      <c r="AA13" s="18">
        <v>9</v>
      </c>
      <c r="AB13" s="25">
        <f>AA13*100/AA7</f>
        <v>0.50420168067226889</v>
      </c>
      <c r="AC13" s="18">
        <v>8</v>
      </c>
      <c r="AD13" s="25">
        <f>AC13*100/AC7</f>
        <v>0.43907793633369924</v>
      </c>
      <c r="AE13" s="18">
        <v>8</v>
      </c>
      <c r="AF13" s="25">
        <f>AE13*100/AE7</f>
        <v>0.43383947939262474</v>
      </c>
      <c r="AH13" s="21">
        <f>+W13-'PORTO MONIZ_FREG'!G12-'PORTO MONIZ_FREG'!G51-'PORTO MONIZ_FREG'!G90-'PORTO MONIZ_FREG'!G128</f>
        <v>0</v>
      </c>
      <c r="AJ13" s="21">
        <f>+Y13-'PORTO MONIZ_FREG'!I12-'PORTO MONIZ_FREG'!I51-'PORTO MONIZ_FREG'!I90-'PORTO MONIZ_FREG'!I128</f>
        <v>0</v>
      </c>
    </row>
    <row r="14" spans="2:36" ht="25" customHeight="1" x14ac:dyDescent="0.3">
      <c r="B14" s="14" t="s">
        <v>14</v>
      </c>
      <c r="C14" s="18">
        <v>112</v>
      </c>
      <c r="D14" s="25">
        <f>C14*100/C7</f>
        <v>5.3588516746411488</v>
      </c>
      <c r="E14" s="18">
        <v>336</v>
      </c>
      <c r="F14" s="25">
        <f>E14*100/E7</f>
        <v>15.879017013232515</v>
      </c>
      <c r="G14" s="18">
        <v>308</v>
      </c>
      <c r="H14" s="25">
        <f>G14*100/G7</f>
        <v>14.864864864864865</v>
      </c>
      <c r="I14" s="18">
        <v>312</v>
      </c>
      <c r="J14" s="25">
        <f>I14*100/I7</f>
        <v>14.338235294117647</v>
      </c>
      <c r="K14" s="18">
        <v>221</v>
      </c>
      <c r="L14" s="25">
        <f>K14*100/K7</f>
        <v>10.559006211180124</v>
      </c>
      <c r="M14" s="18">
        <v>100</v>
      </c>
      <c r="N14" s="25">
        <f>M14*100/M7</f>
        <v>4.6104195481788839</v>
      </c>
      <c r="O14" s="18">
        <v>116</v>
      </c>
      <c r="P14" s="25">
        <f>O14*100/O7</f>
        <v>5.3728578045391382</v>
      </c>
      <c r="Q14" s="18">
        <v>58</v>
      </c>
      <c r="R14" s="25">
        <f>Q14*100/Q7</f>
        <v>2.5743453173546382</v>
      </c>
      <c r="S14" s="18">
        <v>68</v>
      </c>
      <c r="T14" s="25">
        <f>S14*100/S7</f>
        <v>3.248924988055423</v>
      </c>
      <c r="U14" s="18">
        <v>260</v>
      </c>
      <c r="V14" s="25">
        <f>U14*100/U7</f>
        <v>12.584704743465634</v>
      </c>
      <c r="W14" s="18">
        <v>131</v>
      </c>
      <c r="X14" s="25">
        <f>W14*100/W7</f>
        <v>7.4095022624434392</v>
      </c>
      <c r="Y14" s="18">
        <v>47</v>
      </c>
      <c r="Z14" s="25">
        <f>Y14*100/Y7</f>
        <v>2.3955147808358817</v>
      </c>
      <c r="AA14" s="9"/>
      <c r="AB14" s="9"/>
      <c r="AC14" s="18">
        <v>24</v>
      </c>
      <c r="AD14" s="25">
        <f>AC14*100/AC7</f>
        <v>1.3172338090010978</v>
      </c>
      <c r="AE14" s="18">
        <v>18</v>
      </c>
      <c r="AF14" s="25">
        <f>AE14*100/AE7</f>
        <v>0.97613882863340562</v>
      </c>
      <c r="AH14" s="21">
        <f>+W14-'PORTO MONIZ_FREG'!G13-'PORTO MONIZ_FREG'!G52-'PORTO MONIZ_FREG'!G91-'PORTO MONIZ_FREG'!G129</f>
        <v>0</v>
      </c>
      <c r="AJ14" s="21">
        <f>+Y14-'PORTO MONIZ_FREG'!I13-'PORTO MONIZ_FREG'!I52-'PORTO MONIZ_FREG'!I91-'PORTO MONIZ_FREG'!I129</f>
        <v>0</v>
      </c>
    </row>
    <row r="15" spans="2:36" ht="25" customHeight="1" x14ac:dyDescent="0.3">
      <c r="B15" s="14" t="s">
        <v>15</v>
      </c>
      <c r="C15" s="9"/>
      <c r="D15" s="9"/>
      <c r="E15" s="9"/>
      <c r="F15" s="9"/>
      <c r="G15" s="9"/>
      <c r="H15" s="9"/>
      <c r="I15" s="18">
        <v>15</v>
      </c>
      <c r="J15" s="25">
        <f>I15*100/I7</f>
        <v>0.68933823529411764</v>
      </c>
      <c r="K15" s="9"/>
      <c r="L15" s="9"/>
      <c r="M15" s="9"/>
      <c r="N15" s="9"/>
      <c r="O15" s="9"/>
      <c r="P15" s="9"/>
      <c r="Q15" s="9"/>
      <c r="R15" s="9"/>
      <c r="S15" s="9"/>
      <c r="T15" s="9"/>
      <c r="U15" s="9"/>
      <c r="V15" s="9"/>
      <c r="W15" s="9"/>
      <c r="X15" s="9"/>
      <c r="Y15" s="9"/>
      <c r="Z15" s="9"/>
      <c r="AA15" s="9"/>
      <c r="AB15" s="9"/>
      <c r="AC15" s="9"/>
      <c r="AD15" s="9"/>
      <c r="AE15" s="9"/>
      <c r="AF15" s="9"/>
      <c r="AH15" s="21">
        <f>+W15-'PORTO MONIZ_FREG'!G14-'PORTO MONIZ_FREG'!G53-'PORTO MONIZ_FREG'!G92-'PORTO MONIZ_FREG'!G130</f>
        <v>0</v>
      </c>
    </row>
    <row r="16" spans="2:36" ht="25" customHeight="1" x14ac:dyDescent="0.3">
      <c r="B16" s="13" t="s">
        <v>16</v>
      </c>
      <c r="C16" s="9"/>
      <c r="D16" s="9"/>
      <c r="E16" s="9"/>
      <c r="F16" s="9"/>
      <c r="G16" s="9"/>
      <c r="H16" s="9"/>
      <c r="I16" s="9"/>
      <c r="J16" s="9"/>
      <c r="K16" s="9"/>
      <c r="L16" s="9"/>
      <c r="M16" s="9"/>
      <c r="N16" s="9"/>
      <c r="O16" s="9"/>
      <c r="P16" s="9"/>
      <c r="Q16" s="9"/>
      <c r="R16" s="9"/>
      <c r="S16" s="9"/>
      <c r="T16" s="9"/>
      <c r="U16" s="9"/>
      <c r="V16" s="9"/>
      <c r="W16" s="9"/>
      <c r="X16" s="9"/>
      <c r="Y16" s="18">
        <v>2</v>
      </c>
      <c r="Z16" s="25">
        <f>Y16*100/Y7</f>
        <v>0.1019367991845056</v>
      </c>
      <c r="AA16" s="18">
        <v>66</v>
      </c>
      <c r="AB16" s="25">
        <f>AA16*100/AA7</f>
        <v>3.6974789915966388</v>
      </c>
      <c r="AC16" s="18">
        <v>61</v>
      </c>
      <c r="AD16" s="25">
        <f>AC16*100/AC7</f>
        <v>3.3479692645444565</v>
      </c>
      <c r="AE16" s="18">
        <v>22</v>
      </c>
      <c r="AF16" s="25">
        <f>AE16*100/AE7</f>
        <v>1.1930585683297179</v>
      </c>
      <c r="AH16" s="21">
        <f>+W16-'PORTO MONIZ_FREG'!G15-'PORTO MONIZ_FREG'!G54-'PORTO MONIZ_FREG'!G93-'PORTO MONIZ_FREG'!G131</f>
        <v>0</v>
      </c>
      <c r="AJ16" s="21">
        <f>+Y16-'PORTO MONIZ_FREG'!I14-'PORTO MONIZ_FREG'!I53-'PORTO MONIZ_FREG'!I92-'PORTO MONIZ_FREG'!I130</f>
        <v>0</v>
      </c>
    </row>
    <row r="17" spans="2:36" ht="25" customHeight="1" x14ac:dyDescent="0.3">
      <c r="B17" s="14" t="s">
        <v>17</v>
      </c>
      <c r="C17" s="9"/>
      <c r="D17" s="9"/>
      <c r="E17" s="9"/>
      <c r="F17" s="9"/>
      <c r="G17" s="9"/>
      <c r="H17" s="9"/>
      <c r="I17" s="9"/>
      <c r="J17" s="9"/>
      <c r="K17" s="9"/>
      <c r="L17" s="9"/>
      <c r="M17" s="9"/>
      <c r="N17" s="9"/>
      <c r="O17" s="9"/>
      <c r="P17" s="9"/>
      <c r="Q17" s="9"/>
      <c r="R17" s="9"/>
      <c r="S17" s="9"/>
      <c r="T17" s="9"/>
      <c r="U17" s="9"/>
      <c r="V17" s="9"/>
      <c r="W17" s="9"/>
      <c r="X17" s="9"/>
      <c r="Y17" s="18">
        <v>2</v>
      </c>
      <c r="Z17" s="25">
        <f>Y17*100/Y7</f>
        <v>0.1019367991845056</v>
      </c>
      <c r="AA17" s="18">
        <v>17</v>
      </c>
      <c r="AB17" s="25">
        <f>AA17*100/AA7</f>
        <v>0.95238095238095233</v>
      </c>
      <c r="AC17" s="18">
        <v>9</v>
      </c>
      <c r="AD17" s="25">
        <f>AC17*100/AC7</f>
        <v>0.49396267837541163</v>
      </c>
      <c r="AE17" s="18">
        <v>9</v>
      </c>
      <c r="AF17" s="25">
        <f>AE17*100/AE7</f>
        <v>0.48806941431670281</v>
      </c>
    </row>
    <row r="18" spans="2:36" ht="25" customHeight="1" x14ac:dyDescent="0.3">
      <c r="B18" s="14" t="s">
        <v>18</v>
      </c>
      <c r="C18" s="9"/>
      <c r="D18" s="9"/>
      <c r="E18" s="9"/>
      <c r="F18" s="9"/>
      <c r="G18" s="9"/>
      <c r="H18" s="9"/>
      <c r="I18" s="9"/>
      <c r="J18" s="9"/>
      <c r="K18" s="9"/>
      <c r="L18" s="9"/>
      <c r="M18" s="9"/>
      <c r="N18" s="9"/>
      <c r="O18" s="9"/>
      <c r="P18" s="9"/>
      <c r="Q18" s="9"/>
      <c r="R18" s="9"/>
      <c r="S18" s="9"/>
      <c r="T18" s="9"/>
      <c r="U18" s="9"/>
      <c r="V18" s="9"/>
      <c r="W18" s="18">
        <v>41</v>
      </c>
      <c r="X18" s="25">
        <f>W18*100/W7</f>
        <v>2.319004524886878</v>
      </c>
      <c r="Y18" s="18">
        <v>9</v>
      </c>
      <c r="Z18" s="25">
        <f>Y18*100/Y7</f>
        <v>0.45871559633027525</v>
      </c>
      <c r="AA18" s="18">
        <v>55</v>
      </c>
      <c r="AB18" s="25">
        <f>AA18*100/AA7</f>
        <v>3.081232492997199</v>
      </c>
      <c r="AC18" s="18">
        <v>72</v>
      </c>
      <c r="AD18" s="25">
        <f>AC18*100/AC7</f>
        <v>3.9517014270032931</v>
      </c>
      <c r="AE18" s="18">
        <v>165</v>
      </c>
      <c r="AF18" s="25">
        <f>AE18*100/AE7</f>
        <v>8.9479392624728842</v>
      </c>
      <c r="AH18" s="21">
        <f>+W18-'PORTO MONIZ_FREG'!G16-'PORTO MONIZ_FREG'!G55-'PORTO MONIZ_FREG'!G94-'PORTO MONIZ_FREG'!G132</f>
        <v>0</v>
      </c>
      <c r="AJ18" s="21">
        <f>+Y18-'PORTO MONIZ_FREG'!I16-'PORTO MONIZ_FREG'!I55-'PORTO MONIZ_FREG'!I94-'PORTO MONIZ_FREG'!I132</f>
        <v>0</v>
      </c>
    </row>
    <row r="19" spans="2:36" ht="25" customHeight="1" x14ac:dyDescent="0.3">
      <c r="B19" s="14" t="s">
        <v>19</v>
      </c>
      <c r="C19" s="9"/>
      <c r="D19" s="9"/>
      <c r="E19" s="9"/>
      <c r="F19" s="9"/>
      <c r="G19" s="9"/>
      <c r="H19" s="9"/>
      <c r="I19" s="9"/>
      <c r="J19" s="9"/>
      <c r="K19" s="9"/>
      <c r="L19" s="9"/>
      <c r="M19" s="9"/>
      <c r="N19" s="9"/>
      <c r="O19" s="9"/>
      <c r="P19" s="9"/>
      <c r="Q19" s="9"/>
      <c r="R19" s="9"/>
      <c r="S19" s="9"/>
      <c r="T19" s="9"/>
      <c r="U19" s="9"/>
      <c r="V19" s="9"/>
      <c r="W19" s="9"/>
      <c r="X19" s="9"/>
      <c r="Y19" s="9"/>
      <c r="Z19" s="9"/>
      <c r="AA19" s="18">
        <v>5</v>
      </c>
      <c r="AB19" s="25">
        <f>AA19*100/AA7</f>
        <v>0.28011204481792717</v>
      </c>
      <c r="AC19" s="18">
        <v>2</v>
      </c>
      <c r="AD19" s="25">
        <f>AC19*100/AC7</f>
        <v>0.10976948408342481</v>
      </c>
      <c r="AE19" s="18">
        <v>7</v>
      </c>
      <c r="AF19" s="25">
        <f>AE19*100/AE7</f>
        <v>0.37960954446854661</v>
      </c>
      <c r="AH19" s="21"/>
      <c r="AJ19" s="21"/>
    </row>
    <row r="20" spans="2:36" ht="25" customHeight="1" x14ac:dyDescent="0.3">
      <c r="B20" s="13" t="s">
        <v>20</v>
      </c>
      <c r="C20" s="9"/>
      <c r="D20" s="9"/>
      <c r="E20" s="9"/>
      <c r="F20" s="9"/>
      <c r="G20" s="9"/>
      <c r="H20" s="9"/>
      <c r="I20" s="9"/>
      <c r="J20" s="9"/>
      <c r="K20" s="9"/>
      <c r="L20" s="9"/>
      <c r="M20" s="9"/>
      <c r="N20" s="9"/>
      <c r="O20" s="9"/>
      <c r="P20" s="9"/>
      <c r="Q20" s="9"/>
      <c r="R20" s="9"/>
      <c r="S20" s="9"/>
      <c r="T20" s="9"/>
      <c r="U20" s="9"/>
      <c r="V20" s="9"/>
      <c r="W20" s="18">
        <v>22</v>
      </c>
      <c r="X20" s="25">
        <f>W20*100/W7</f>
        <v>1.244343891402715</v>
      </c>
      <c r="Y20" s="9"/>
      <c r="Z20" s="9"/>
      <c r="AA20" s="9"/>
      <c r="AB20" s="9"/>
      <c r="AC20" s="9"/>
      <c r="AD20" s="9"/>
      <c r="AE20" s="9"/>
      <c r="AF20" s="9"/>
      <c r="AH20" s="21">
        <f>+W20-'PORTO MONIZ_FREG'!G18-'PORTO MONIZ_FREG'!G57-'PORTO MONIZ_FREG'!G96-'PORTO MONIZ_FREG'!G134</f>
        <v>0</v>
      </c>
      <c r="AJ20" s="21">
        <f>+Y20-'PORTO MONIZ_FREG'!I18-'PORTO MONIZ_FREG'!I57-'PORTO MONIZ_FREG'!I96-'PORTO MONIZ_FREG'!I134</f>
        <v>0</v>
      </c>
    </row>
    <row r="21" spans="2:36" ht="25" customHeight="1" x14ac:dyDescent="0.3">
      <c r="B21" s="14" t="s">
        <v>21</v>
      </c>
      <c r="C21" s="9"/>
      <c r="D21" s="9"/>
      <c r="E21" s="9"/>
      <c r="F21" s="9"/>
      <c r="G21" s="9"/>
      <c r="H21" s="9"/>
      <c r="I21" s="9"/>
      <c r="J21" s="9"/>
      <c r="K21" s="9"/>
      <c r="L21" s="9"/>
      <c r="M21" s="9"/>
      <c r="N21" s="9"/>
      <c r="O21" s="9" t="s">
        <v>55</v>
      </c>
      <c r="P21" s="9"/>
      <c r="Q21" s="9"/>
      <c r="R21" s="9"/>
      <c r="S21" s="18">
        <v>23</v>
      </c>
      <c r="T21" s="25">
        <f>S21*100/S7</f>
        <v>1.098901098901099</v>
      </c>
      <c r="U21" s="18">
        <v>6</v>
      </c>
      <c r="V21" s="25">
        <f>U21*100/U7</f>
        <v>0.29041626331074538</v>
      </c>
      <c r="W21" s="9"/>
      <c r="X21" s="9"/>
      <c r="Y21" s="18">
        <v>2</v>
      </c>
      <c r="Z21" s="25">
        <f>Y21*100/Y7</f>
        <v>0.1019367991845056</v>
      </c>
      <c r="AA21" s="24">
        <v>0</v>
      </c>
      <c r="AB21" s="25">
        <f>AA21*100/AA7</f>
        <v>0</v>
      </c>
      <c r="AC21" s="24">
        <v>5</v>
      </c>
      <c r="AD21" s="25">
        <f>AC21*100/AC7</f>
        <v>0.27442371020856204</v>
      </c>
      <c r="AE21" s="9"/>
      <c r="AF21" s="9"/>
      <c r="AH21" s="21">
        <f>+W21-'PORTO MONIZ_FREG'!G19-'PORTO MONIZ_FREG'!G58-'PORTO MONIZ_FREG'!G97-'PORTO MONIZ_FREG'!G135</f>
        <v>0</v>
      </c>
      <c r="AJ21" s="21">
        <f>+Y21-'PORTO MONIZ_FREG'!I19-'PORTO MONIZ_FREG'!I58-'PORTO MONIZ_FREG'!I97-'PORTO MONIZ_FREG'!I135</f>
        <v>0</v>
      </c>
    </row>
    <row r="22" spans="2:36" ht="25" customHeight="1" x14ac:dyDescent="0.3">
      <c r="B22" s="14" t="s">
        <v>22</v>
      </c>
      <c r="C22" s="24">
        <v>0</v>
      </c>
      <c r="D22" s="25">
        <f>C22*100/C7</f>
        <v>0</v>
      </c>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row>
    <row r="23" spans="2:36" ht="25" customHeight="1" x14ac:dyDescent="0.3">
      <c r="B23" s="14" t="s">
        <v>189</v>
      </c>
      <c r="C23" s="24"/>
      <c r="D23" s="25"/>
      <c r="E23" s="9"/>
      <c r="F23" s="9"/>
      <c r="G23" s="9"/>
      <c r="H23" s="9"/>
      <c r="I23" s="9"/>
      <c r="J23" s="9"/>
      <c r="K23" s="9"/>
      <c r="L23" s="9"/>
      <c r="M23" s="9"/>
      <c r="N23" s="9"/>
      <c r="O23" s="9"/>
      <c r="P23" s="9"/>
      <c r="Q23" s="9"/>
      <c r="R23" s="9"/>
      <c r="S23" s="9"/>
      <c r="T23" s="9"/>
      <c r="U23" s="9"/>
      <c r="V23" s="9"/>
      <c r="W23" s="9"/>
      <c r="X23" s="9"/>
      <c r="Y23" s="9"/>
      <c r="Z23" s="9"/>
      <c r="AA23" s="9"/>
      <c r="AB23" s="9"/>
      <c r="AC23" s="9"/>
      <c r="AD23" s="9"/>
      <c r="AE23" s="24">
        <v>0</v>
      </c>
      <c r="AF23" s="25">
        <f>AE23*100/AE7</f>
        <v>0</v>
      </c>
    </row>
    <row r="24" spans="2:36" ht="25" customHeight="1" x14ac:dyDescent="0.3">
      <c r="B24" s="14" t="s">
        <v>23</v>
      </c>
      <c r="C24" s="9"/>
      <c r="D24" s="9"/>
      <c r="E24" s="9"/>
      <c r="F24" s="9"/>
      <c r="G24" s="9"/>
      <c r="H24" s="9"/>
      <c r="I24" s="9"/>
      <c r="J24" s="9"/>
      <c r="K24" s="9"/>
      <c r="L24" s="9"/>
      <c r="M24" s="9"/>
      <c r="N24" s="9"/>
      <c r="O24" s="9"/>
      <c r="P24" s="9"/>
      <c r="Q24" s="9"/>
      <c r="R24" s="9"/>
      <c r="S24" s="9"/>
      <c r="T24" s="9"/>
      <c r="U24" s="18">
        <v>18</v>
      </c>
      <c r="V24" s="25">
        <f>U24*100/U7</f>
        <v>0.8712487899322362</v>
      </c>
      <c r="W24" s="9"/>
      <c r="X24" s="9"/>
      <c r="Y24" s="18">
        <v>8</v>
      </c>
      <c r="Z24" s="25">
        <f>Y24*100/Y7</f>
        <v>0.4077471967380224</v>
      </c>
      <c r="AA24" s="18">
        <v>20</v>
      </c>
      <c r="AB24" s="25">
        <f>AA24*100/AA7</f>
        <v>1.1204481792717087</v>
      </c>
      <c r="AC24" s="18">
        <v>11</v>
      </c>
      <c r="AD24" s="25">
        <f>AC24*100/AC7</f>
        <v>0.60373216245883643</v>
      </c>
      <c r="AE24" s="18">
        <v>7</v>
      </c>
      <c r="AF24" s="25">
        <f>AE24*100/AE7</f>
        <v>0.37960954446854661</v>
      </c>
      <c r="AH24" s="21">
        <f>+W24-'PORTO MONIZ_FREG'!G21-'PORTO MONIZ_FREG'!G60-'PORTO MONIZ_FREG'!G99-'PORTO MONIZ_FREG'!G137</f>
        <v>0</v>
      </c>
      <c r="AJ24" s="21">
        <f>+Y24-'PORTO MONIZ_FREG'!I21-'PORTO MONIZ_FREG'!I60-'PORTO MONIZ_FREG'!I99-'PORTO MONIZ_FREG'!I137</f>
        <v>0</v>
      </c>
    </row>
    <row r="25" spans="2:36" ht="25" customHeight="1" x14ac:dyDescent="0.3">
      <c r="B25" s="13" t="s">
        <v>24</v>
      </c>
      <c r="C25" s="18">
        <v>5</v>
      </c>
      <c r="D25" s="25">
        <f>C25*100/C7</f>
        <v>0.23923444976076555</v>
      </c>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row>
    <row r="26" spans="2:36" ht="25" customHeight="1" x14ac:dyDescent="0.3">
      <c r="B26" s="14" t="s">
        <v>25</v>
      </c>
      <c r="C26" s="9"/>
      <c r="D26" s="9"/>
      <c r="E26" s="9"/>
      <c r="F26" s="9"/>
      <c r="G26" s="9"/>
      <c r="H26" s="9"/>
      <c r="I26" s="9"/>
      <c r="J26" s="9"/>
      <c r="K26" s="27">
        <v>15</v>
      </c>
      <c r="L26" s="26">
        <f>K26*100/K7</f>
        <v>0.71667462971810802</v>
      </c>
      <c r="M26" s="27">
        <v>6</v>
      </c>
      <c r="N26" s="26">
        <f>M26*100/M7</f>
        <v>0.27662517289073307</v>
      </c>
      <c r="O26" s="27">
        <v>14</v>
      </c>
      <c r="P26" s="25">
        <f>O26*100/O7</f>
        <v>0.64844835572024084</v>
      </c>
      <c r="Q26" s="18">
        <v>16</v>
      </c>
      <c r="R26" s="25">
        <f>Q26*100/Q7</f>
        <v>0.71016422547714164</v>
      </c>
      <c r="S26" s="18">
        <v>18</v>
      </c>
      <c r="T26" s="25">
        <f>S26*100/S7</f>
        <v>0.86000955566172954</v>
      </c>
      <c r="U26" s="18">
        <v>24</v>
      </c>
      <c r="V26" s="25">
        <f>U26*100/U7</f>
        <v>1.1616650532429815</v>
      </c>
      <c r="W26" s="18">
        <v>21</v>
      </c>
      <c r="X26" s="25">
        <f>W26*100/W7</f>
        <v>1.1877828054298643</v>
      </c>
      <c r="Y26" s="18">
        <v>12</v>
      </c>
      <c r="Z26" s="25">
        <f>Y26*100/Y7</f>
        <v>0.6116207951070336</v>
      </c>
      <c r="AA26" s="18">
        <v>21</v>
      </c>
      <c r="AB26" s="25">
        <f>AA26*100/AA7</f>
        <v>1.1764705882352942</v>
      </c>
      <c r="AC26" s="18">
        <v>12</v>
      </c>
      <c r="AD26" s="25">
        <f>AC26*100/AC7</f>
        <v>0.65861690450054888</v>
      </c>
      <c r="AE26" s="18">
        <v>11</v>
      </c>
      <c r="AF26" s="25">
        <f>AE26*100/AE7</f>
        <v>0.59652928416485895</v>
      </c>
      <c r="AH26" s="21">
        <f>+W26-'PORTO MONIZ_FREG'!G22-'PORTO MONIZ_FREG'!G61-'PORTO MONIZ_FREG'!G100-'PORTO MONIZ_FREG'!G138</f>
        <v>0</v>
      </c>
      <c r="AJ26" s="21">
        <f>+Y26-'PORTO MONIZ_FREG'!I22-'PORTO MONIZ_FREG'!I61-'PORTO MONIZ_FREG'!I100-'PORTO MONIZ_FREG'!I138</f>
        <v>0</v>
      </c>
    </row>
    <row r="27" spans="2:36" ht="25" customHeight="1" x14ac:dyDescent="0.3">
      <c r="B27" s="13" t="s">
        <v>26</v>
      </c>
      <c r="C27" s="9"/>
      <c r="D27" s="9"/>
      <c r="E27" s="18">
        <v>5</v>
      </c>
      <c r="F27" s="25">
        <f>E27*100/E7</f>
        <v>0.23629489603024575</v>
      </c>
      <c r="G27" s="18">
        <v>7</v>
      </c>
      <c r="H27" s="25">
        <f>G27*100/G7</f>
        <v>0.33783783783783783</v>
      </c>
      <c r="I27" s="24">
        <v>0</v>
      </c>
      <c r="J27" s="9">
        <f>I27*100/I7</f>
        <v>0</v>
      </c>
      <c r="K27" s="9"/>
      <c r="L27" s="9"/>
      <c r="M27" s="9"/>
      <c r="N27" s="9"/>
      <c r="O27" s="9"/>
      <c r="P27" s="9"/>
      <c r="Q27" s="9"/>
      <c r="R27" s="9"/>
      <c r="S27" s="9"/>
      <c r="T27" s="9"/>
      <c r="U27" s="9"/>
      <c r="V27" s="9"/>
      <c r="W27" s="18">
        <v>5</v>
      </c>
      <c r="X27" s="25">
        <f>W27*100/W7</f>
        <v>0.28280542986425339</v>
      </c>
      <c r="Y27" s="18">
        <v>4</v>
      </c>
      <c r="Z27" s="25">
        <f>Y27*100/Y7</f>
        <v>0.2038735983690112</v>
      </c>
      <c r="AA27" s="9"/>
      <c r="AB27" s="10"/>
      <c r="AC27" s="9"/>
      <c r="AD27" s="10"/>
      <c r="AE27" s="9"/>
      <c r="AF27" s="10"/>
      <c r="AH27" s="21">
        <f>+W27-'PORTO MONIZ_FREG'!G23-'PORTO MONIZ_FREG'!G62-'PORTO MONIZ_FREG'!G101-'PORTO MONIZ_FREG'!G139</f>
        <v>0</v>
      </c>
      <c r="AJ27" s="21">
        <f>+Y27-'PORTO MONIZ_FREG'!I23-'PORTO MONIZ_FREG'!I62-'PORTO MONIZ_FREG'!I101-'PORTO MONIZ_FREG'!I139</f>
        <v>0</v>
      </c>
    </row>
    <row r="28" spans="2:36" ht="25" customHeight="1" x14ac:dyDescent="0.3">
      <c r="B28" s="14" t="s">
        <v>27</v>
      </c>
      <c r="C28" s="9"/>
      <c r="D28" s="9"/>
      <c r="E28" s="9"/>
      <c r="F28" s="9"/>
      <c r="G28" s="9"/>
      <c r="H28" s="9"/>
      <c r="I28" s="9"/>
      <c r="J28" s="9">
        <f>I28*100/I7</f>
        <v>0</v>
      </c>
      <c r="K28" s="9">
        <v>0</v>
      </c>
      <c r="L28" s="9">
        <f>K28*100/K7</f>
        <v>0</v>
      </c>
      <c r="M28" s="9">
        <v>0</v>
      </c>
      <c r="N28" s="9">
        <f>M28*100/M7</f>
        <v>0</v>
      </c>
      <c r="O28" s="9"/>
      <c r="P28" s="9"/>
      <c r="Q28" s="9"/>
      <c r="R28" s="9"/>
      <c r="S28" s="9"/>
      <c r="T28" s="9"/>
      <c r="U28" s="9"/>
      <c r="V28" s="9"/>
      <c r="W28" s="9"/>
      <c r="X28" s="9"/>
      <c r="Y28" s="9"/>
      <c r="Z28" s="9"/>
      <c r="AA28" s="9"/>
      <c r="AB28" s="9"/>
      <c r="AC28" s="9"/>
      <c r="AD28" s="9"/>
      <c r="AE28" s="9"/>
      <c r="AF28" s="9"/>
      <c r="AH28" s="21">
        <f>+W28-'PORTO MONIZ_FREG'!G24-'PORTO MONIZ_FREG'!G63-'PORTO MONIZ_FREG'!G102-'PORTO MONIZ_FREG'!G140</f>
        <v>0</v>
      </c>
    </row>
    <row r="29" spans="2:36" ht="25" customHeight="1" x14ac:dyDescent="0.3">
      <c r="B29" s="14" t="s">
        <v>28</v>
      </c>
      <c r="C29" s="9"/>
      <c r="D29" s="9"/>
      <c r="E29" s="9"/>
      <c r="F29" s="9"/>
      <c r="G29" s="9"/>
      <c r="H29" s="9"/>
      <c r="I29" s="9"/>
      <c r="J29" s="9"/>
      <c r="K29" s="9"/>
      <c r="L29" s="9"/>
      <c r="M29" s="9"/>
      <c r="N29" s="9"/>
      <c r="O29" s="9"/>
      <c r="P29" s="9"/>
      <c r="Q29" s="9"/>
      <c r="R29" s="9"/>
      <c r="S29" s="9"/>
      <c r="T29" s="9"/>
      <c r="U29" s="9"/>
      <c r="V29" s="9"/>
      <c r="W29" s="9"/>
      <c r="X29" s="9"/>
      <c r="Y29" s="18">
        <v>1</v>
      </c>
      <c r="Z29" s="25">
        <f>Y29*100/Y7</f>
        <v>5.09683995922528E-2</v>
      </c>
      <c r="AA29" s="9"/>
      <c r="AB29" s="10"/>
      <c r="AC29" s="9"/>
      <c r="AD29" s="10"/>
      <c r="AE29" s="9"/>
      <c r="AF29" s="10"/>
      <c r="AJ29" s="21">
        <f>+Y29-'PORTO MONIZ_FREG'!I24-'PORTO MONIZ_FREG'!I63-'PORTO MONIZ_FREG'!I102-'PORTO MONIZ_FREG'!I140</f>
        <v>0</v>
      </c>
    </row>
    <row r="30" spans="2:36" ht="25" customHeight="1" x14ac:dyDescent="0.3">
      <c r="B30" s="14" t="s">
        <v>29</v>
      </c>
      <c r="C30" s="9"/>
      <c r="D30" s="9"/>
      <c r="E30" s="9"/>
      <c r="F30" s="9"/>
      <c r="G30" s="9"/>
      <c r="H30" s="9"/>
      <c r="I30" s="9"/>
      <c r="J30" s="9"/>
      <c r="K30" s="9"/>
      <c r="L30" s="9"/>
      <c r="M30" s="9"/>
      <c r="N30" s="9"/>
      <c r="O30" s="9"/>
      <c r="P30" s="9"/>
      <c r="Q30" s="9"/>
      <c r="R30" s="9"/>
      <c r="S30" s="18">
        <v>16</v>
      </c>
      <c r="T30" s="25">
        <f>S30*100/S7</f>
        <v>0.76445293836598183</v>
      </c>
      <c r="U30" s="18">
        <v>24</v>
      </c>
      <c r="V30" s="25">
        <f>U30*100/U7</f>
        <v>1.1616650532429815</v>
      </c>
      <c r="W30" s="18">
        <v>18</v>
      </c>
      <c r="X30" s="25">
        <f>W30*100/W7</f>
        <v>1.0180995475113122</v>
      </c>
      <c r="Y30" s="9"/>
      <c r="Z30" s="9"/>
      <c r="AA30" s="9"/>
      <c r="AB30" s="9"/>
      <c r="AC30" s="9"/>
      <c r="AD30" s="9"/>
      <c r="AE30" s="9"/>
      <c r="AF30" s="9"/>
      <c r="AH30" s="21">
        <f>+W30-'PORTO MONIZ_FREG'!G25-'PORTO MONIZ_FREG'!G64-'PORTO MONIZ_FREG'!G103-'PORTO MONIZ_FREG'!G141</f>
        <v>0</v>
      </c>
      <c r="AJ30" s="21">
        <f>+Y30-'PORTO MONIZ_FREG'!I25-'PORTO MONIZ_FREG'!I64-'PORTO MONIZ_FREG'!I103-'PORTO MONIZ_FREG'!I141</f>
        <v>0</v>
      </c>
    </row>
    <row r="31" spans="2:36" ht="25" customHeight="1" x14ac:dyDescent="0.3">
      <c r="B31" s="14" t="s">
        <v>30</v>
      </c>
      <c r="C31" s="9"/>
      <c r="D31" s="9"/>
      <c r="E31" s="9"/>
      <c r="F31" s="9"/>
      <c r="G31" s="9"/>
      <c r="H31" s="9"/>
      <c r="I31" s="9"/>
      <c r="J31" s="9"/>
      <c r="K31" s="9"/>
      <c r="L31" s="9"/>
      <c r="M31" s="9"/>
      <c r="N31" s="9"/>
      <c r="O31" s="9"/>
      <c r="P31" s="9"/>
      <c r="Q31" s="9"/>
      <c r="R31" s="9"/>
      <c r="S31" s="9"/>
      <c r="T31" s="9"/>
      <c r="U31" s="9"/>
      <c r="V31" s="9"/>
      <c r="W31" s="18">
        <v>6</v>
      </c>
      <c r="X31" s="25">
        <f>W31*100/W7</f>
        <v>0.33936651583710409</v>
      </c>
      <c r="Y31" s="18">
        <v>1</v>
      </c>
      <c r="Z31" s="25">
        <f>Y31*100/Y7</f>
        <v>5.09683995922528E-2</v>
      </c>
      <c r="AA31" s="9"/>
      <c r="AB31" s="10"/>
      <c r="AC31" s="9"/>
      <c r="AD31" s="10"/>
      <c r="AE31" s="9"/>
      <c r="AF31" s="10"/>
    </row>
    <row r="32" spans="2:36" ht="25" customHeight="1" x14ac:dyDescent="0.3">
      <c r="B32" s="14" t="s">
        <v>31</v>
      </c>
      <c r="C32" s="18">
        <v>1746</v>
      </c>
      <c r="D32" s="25">
        <f>C32*100/C7</f>
        <v>83.540669856459331</v>
      </c>
      <c r="E32" s="18">
        <v>1589</v>
      </c>
      <c r="F32" s="25">
        <f>E32*100/E7</f>
        <v>75.094517958412098</v>
      </c>
      <c r="G32" s="18">
        <v>1552</v>
      </c>
      <c r="H32" s="25">
        <f>G32*100/G7</f>
        <v>74.903474903474901</v>
      </c>
      <c r="I32" s="18">
        <v>1634</v>
      </c>
      <c r="J32" s="25">
        <f>I32*100/I7</f>
        <v>75.091911764705884</v>
      </c>
      <c r="K32" s="18">
        <v>1544</v>
      </c>
      <c r="L32" s="25">
        <f>K32*100/K7</f>
        <v>73.769708552317255</v>
      </c>
      <c r="M32" s="18">
        <v>1394</v>
      </c>
      <c r="N32" s="25">
        <f>M32*100/M7</f>
        <v>64.269248501613646</v>
      </c>
      <c r="O32" s="18">
        <v>1247</v>
      </c>
      <c r="P32" s="25">
        <f>O32*100/O7</f>
        <v>57.75822139879574</v>
      </c>
      <c r="Q32" s="18">
        <v>1448</v>
      </c>
      <c r="R32" s="25">
        <f>Q32*100/Q7</f>
        <v>64.269862405681309</v>
      </c>
      <c r="S32" s="18">
        <v>1403</v>
      </c>
      <c r="T32" s="25">
        <f>S32*100/S7</f>
        <v>67.032967032967036</v>
      </c>
      <c r="U32" s="18">
        <v>1130</v>
      </c>
      <c r="V32" s="25">
        <f>U32*100/U7</f>
        <v>54.695062923523714</v>
      </c>
      <c r="W32" s="18">
        <v>856</v>
      </c>
      <c r="X32" s="25">
        <f>W32*100/W7</f>
        <v>48.41628959276018</v>
      </c>
      <c r="Y32" s="18">
        <v>937</v>
      </c>
      <c r="Z32" s="25">
        <f>Y32*100/Y7</f>
        <v>47.757390417940876</v>
      </c>
      <c r="AA32" s="9"/>
      <c r="AB32" s="10"/>
      <c r="AC32" s="18">
        <v>897</v>
      </c>
      <c r="AD32" s="25">
        <f>AC32*100/AC7</f>
        <v>49.231613611416023</v>
      </c>
      <c r="AE32" s="18">
        <v>968</v>
      </c>
      <c r="AF32" s="25">
        <f>AE32*100/AE7</f>
        <v>52.494577006507591</v>
      </c>
      <c r="AH32" s="21">
        <f>+W32-'PORTO MONIZ_FREG'!G27-'PORTO MONIZ_FREG'!G66-'PORTO MONIZ_FREG'!G105-'PORTO MONIZ_FREG'!G143</f>
        <v>0</v>
      </c>
      <c r="AJ32" s="21">
        <f>+Y32-'PORTO MONIZ_FREG'!I27-'PORTO MONIZ_FREG'!I66-'PORTO MONIZ_FREG'!I105-'PORTO MONIZ_FREG'!I143</f>
        <v>0</v>
      </c>
    </row>
    <row r="33" spans="2:36" ht="25" customHeight="1" x14ac:dyDescent="0.3">
      <c r="B33" s="14" t="s">
        <v>32</v>
      </c>
      <c r="C33" s="9"/>
      <c r="D33" s="10"/>
      <c r="E33" s="9"/>
      <c r="F33" s="10"/>
      <c r="G33" s="9"/>
      <c r="H33" s="10"/>
      <c r="I33" s="9"/>
      <c r="J33" s="10"/>
      <c r="K33" s="9"/>
      <c r="L33" s="10"/>
      <c r="M33" s="9"/>
      <c r="N33" s="10"/>
      <c r="O33" s="9"/>
      <c r="P33" s="10"/>
      <c r="Q33" s="9"/>
      <c r="R33" s="10"/>
      <c r="S33" s="9"/>
      <c r="T33" s="10"/>
      <c r="U33" s="9"/>
      <c r="V33" s="10"/>
      <c r="W33" s="9"/>
      <c r="X33" s="10"/>
      <c r="Y33" s="9"/>
      <c r="Z33" s="10"/>
      <c r="AA33" s="18">
        <v>1020</v>
      </c>
      <c r="AB33" s="25">
        <f>AA33*100/AA7</f>
        <v>57.142857142857146</v>
      </c>
      <c r="AC33" s="9"/>
      <c r="AD33" s="9"/>
      <c r="AE33" s="9"/>
      <c r="AF33" s="9"/>
      <c r="AH33" s="21"/>
      <c r="AJ33" s="21"/>
    </row>
    <row r="34" spans="2:36" ht="25" customHeight="1" x14ac:dyDescent="0.3">
      <c r="B34" s="14" t="s">
        <v>190</v>
      </c>
      <c r="C34" s="9"/>
      <c r="D34" s="10"/>
      <c r="E34" s="9"/>
      <c r="F34" s="10"/>
      <c r="G34" s="9"/>
      <c r="H34" s="10"/>
      <c r="I34" s="9"/>
      <c r="J34" s="10"/>
      <c r="K34" s="9"/>
      <c r="L34" s="10"/>
      <c r="M34" s="9"/>
      <c r="N34" s="10"/>
      <c r="O34" s="9"/>
      <c r="P34" s="10"/>
      <c r="Q34" s="9"/>
      <c r="R34" s="10"/>
      <c r="S34" s="9"/>
      <c r="T34" s="10"/>
      <c r="U34" s="9"/>
      <c r="V34" s="10"/>
      <c r="W34" s="9"/>
      <c r="X34" s="10"/>
      <c r="Y34" s="9"/>
      <c r="Z34" s="10"/>
      <c r="AA34" s="10"/>
      <c r="AB34" s="10"/>
      <c r="AC34" s="9"/>
      <c r="AD34" s="9"/>
      <c r="AE34" s="18">
        <v>3</v>
      </c>
      <c r="AF34" s="25">
        <f>AE34*100/AE7</f>
        <v>0.16268980477223427</v>
      </c>
      <c r="AH34" s="21"/>
      <c r="AJ34" s="21"/>
    </row>
    <row r="35" spans="2:36" ht="25" customHeight="1" x14ac:dyDescent="0.3">
      <c r="B35" s="14" t="s">
        <v>47</v>
      </c>
      <c r="C35" s="9"/>
      <c r="D35" s="9"/>
      <c r="E35" s="9"/>
      <c r="F35" s="9"/>
      <c r="G35" s="9"/>
      <c r="H35" s="9"/>
      <c r="I35" s="9"/>
      <c r="J35" s="9"/>
      <c r="K35" s="9"/>
      <c r="L35" s="9"/>
      <c r="M35" s="9"/>
      <c r="N35" s="9"/>
      <c r="O35" s="9"/>
      <c r="P35" s="9"/>
      <c r="Q35" s="9"/>
      <c r="R35" s="9"/>
      <c r="S35" s="9"/>
      <c r="T35" s="9"/>
      <c r="U35" s="9"/>
      <c r="V35" s="9"/>
      <c r="W35" s="18">
        <v>8</v>
      </c>
      <c r="X35" s="25">
        <f>W35*100/W7</f>
        <v>0.45248868778280543</v>
      </c>
      <c r="Y35" s="9"/>
      <c r="Z35" s="9"/>
      <c r="AA35" s="9"/>
      <c r="AB35" s="9"/>
      <c r="AC35" s="9"/>
      <c r="AD35" s="9"/>
      <c r="AE35" s="9"/>
      <c r="AF35" s="9"/>
      <c r="AH35" s="21">
        <f>+W35-'PORTO MONIZ_FREG'!G30-'PORTO MONIZ_FREG'!G69-'PORTO MONIZ_FREG'!G107-'PORTO MONIZ_FREG'!G146</f>
        <v>0</v>
      </c>
      <c r="AJ35" s="21">
        <f>+Y35-'PORTO MONIZ_FREG'!I30-'PORTO MONIZ_FREG'!I69-'PORTO MONIZ_FREG'!I107-'PORTO MONIZ_FREG'!I146</f>
        <v>0</v>
      </c>
    </row>
    <row r="36" spans="2:36" ht="25" customHeight="1" x14ac:dyDescent="0.3">
      <c r="B36" s="14" t="s">
        <v>33</v>
      </c>
      <c r="C36" s="27">
        <v>210</v>
      </c>
      <c r="D36" s="26">
        <f>C36*100/C7</f>
        <v>10.047846889952153</v>
      </c>
      <c r="E36" s="18">
        <v>130</v>
      </c>
      <c r="F36" s="25">
        <f>E36*100/E7</f>
        <v>6.143667296786389</v>
      </c>
      <c r="G36" s="18">
        <v>146</v>
      </c>
      <c r="H36" s="25">
        <f>G36*100/G7</f>
        <v>7.0463320463320462</v>
      </c>
      <c r="I36" s="18">
        <v>172</v>
      </c>
      <c r="J36" s="25">
        <f>I36*100/I7</f>
        <v>7.9044117647058822</v>
      </c>
      <c r="K36" s="18">
        <v>252</v>
      </c>
      <c r="L36" s="25">
        <f>K36*100/K7</f>
        <v>12.040133779264215</v>
      </c>
      <c r="M36" s="18">
        <v>602</v>
      </c>
      <c r="N36" s="25">
        <f>M36*100/M7</f>
        <v>27.754725680036884</v>
      </c>
      <c r="O36" s="18">
        <v>725</v>
      </c>
      <c r="P36" s="25">
        <f>O36*100/O7</f>
        <v>33.580361278369615</v>
      </c>
      <c r="Q36" s="18">
        <v>680</v>
      </c>
      <c r="R36" s="25">
        <f>Q36*100/Q7</f>
        <v>30.181979582778517</v>
      </c>
      <c r="S36" s="18">
        <v>505</v>
      </c>
      <c r="T36" s="25">
        <f>S36*100/S7</f>
        <v>24.128045867176301</v>
      </c>
      <c r="U36" s="18">
        <v>488</v>
      </c>
      <c r="V36" s="25">
        <f>U36*100/U7</f>
        <v>23.62052274927396</v>
      </c>
      <c r="W36" s="9"/>
      <c r="X36" s="9"/>
      <c r="Y36" s="18">
        <v>875</v>
      </c>
      <c r="Z36" s="25">
        <f>Y36*100/Y7</f>
        <v>44.5973496432212</v>
      </c>
      <c r="AA36" s="18">
        <v>509</v>
      </c>
      <c r="AB36" s="25">
        <f>AA36*100/AA7</f>
        <v>28.515406162464988</v>
      </c>
      <c r="AC36" s="18">
        <v>673</v>
      </c>
      <c r="AD36" s="25">
        <f>AC36*100/AC7</f>
        <v>36.937431394072448</v>
      </c>
      <c r="AE36" s="18">
        <v>581</v>
      </c>
      <c r="AF36" s="25">
        <f>AE36*100/AE7</f>
        <v>31.507592190889373</v>
      </c>
      <c r="AH36" s="21">
        <f>+W36-'PORTO MONIZ_FREG'!G31-'PORTO MONIZ_FREG'!G70-'PORTO MONIZ_FREG'!G108-'PORTO MONIZ_FREG'!G147</f>
        <v>0</v>
      </c>
      <c r="AJ36" s="21">
        <f>+Y36-'PORTO MONIZ_FREG'!I31-'PORTO MONIZ_FREG'!I70-'PORTO MONIZ_FREG'!I108-'PORTO MONIZ_FREG'!I147</f>
        <v>0</v>
      </c>
    </row>
    <row r="37" spans="2:36" ht="25" customHeight="1" x14ac:dyDescent="0.3">
      <c r="B37" s="14" t="s">
        <v>35</v>
      </c>
      <c r="C37" s="9"/>
      <c r="D37" s="9"/>
      <c r="E37" s="9"/>
      <c r="F37" s="9"/>
      <c r="G37" s="9"/>
      <c r="H37" s="9"/>
      <c r="I37" s="9"/>
      <c r="J37" s="9"/>
      <c r="K37" s="9"/>
      <c r="L37" s="9"/>
      <c r="M37" s="9"/>
      <c r="N37" s="9"/>
      <c r="O37" s="9"/>
      <c r="P37" s="9"/>
      <c r="Q37" s="9"/>
      <c r="R37" s="9"/>
      <c r="S37" s="9"/>
      <c r="T37" s="9"/>
      <c r="U37" s="9"/>
      <c r="V37" s="9"/>
      <c r="W37" s="18">
        <v>557</v>
      </c>
      <c r="X37" s="25">
        <f>W37*100/W7</f>
        <v>31.504524886877828</v>
      </c>
      <c r="Y37" s="9"/>
      <c r="Z37" s="9"/>
      <c r="AA37" s="9"/>
      <c r="AB37" s="9"/>
      <c r="AC37" s="9"/>
      <c r="AD37" s="9"/>
      <c r="AE37" s="9"/>
      <c r="AF37" s="9"/>
      <c r="AH37" s="21">
        <f>+W37-'PORTO MONIZ_FREG'!G32-'PORTO MONIZ_FREG'!G71-'PORTO MONIZ_FREG'!G109-'PORTO MONIZ_FREG'!G148</f>
        <v>0</v>
      </c>
      <c r="AJ37" s="21">
        <f>+Y37-'PORTO MONIZ_FREG'!I32-'PORTO MONIZ_FREG'!I71-'PORTO MONIZ_FREG'!I109-'PORTO MONIZ_FREG'!I148</f>
        <v>0</v>
      </c>
    </row>
    <row r="38" spans="2:36" ht="25" customHeight="1" x14ac:dyDescent="0.3">
      <c r="B38" s="13" t="s">
        <v>34</v>
      </c>
      <c r="C38" s="9"/>
      <c r="D38" s="9"/>
      <c r="E38" s="9"/>
      <c r="F38" s="9"/>
      <c r="G38" s="9"/>
      <c r="H38" s="9"/>
      <c r="I38" s="9"/>
      <c r="J38" s="9"/>
      <c r="K38" s="24">
        <v>0</v>
      </c>
      <c r="L38" s="25">
        <f>K38*100/K7</f>
        <v>0</v>
      </c>
      <c r="M38" s="18">
        <v>5</v>
      </c>
      <c r="N38" s="25">
        <f>M38*100/M7</f>
        <v>0.23052097740894423</v>
      </c>
      <c r="O38" s="18">
        <v>8</v>
      </c>
      <c r="P38" s="25">
        <f>O38*100/O7</f>
        <v>0.37054191755442334</v>
      </c>
      <c r="Q38" s="9"/>
      <c r="R38" s="9"/>
      <c r="S38" s="9"/>
      <c r="T38" s="9"/>
      <c r="U38" s="9"/>
      <c r="V38" s="9"/>
      <c r="W38" s="9"/>
      <c r="X38" s="9"/>
      <c r="Y38" s="9"/>
      <c r="Z38" s="9"/>
      <c r="AA38" s="9"/>
      <c r="AB38" s="9"/>
      <c r="AC38" s="9"/>
      <c r="AD38" s="9"/>
      <c r="AE38" s="9"/>
      <c r="AF38" s="9"/>
    </row>
    <row r="39" spans="2:36" ht="25" customHeight="1" x14ac:dyDescent="0.3">
      <c r="B39" s="14" t="s">
        <v>36</v>
      </c>
      <c r="C39" s="9"/>
      <c r="D39" s="9"/>
      <c r="E39" s="9"/>
      <c r="F39" s="9"/>
      <c r="G39" s="9"/>
      <c r="H39" s="9"/>
      <c r="I39" s="9"/>
      <c r="J39" s="9"/>
      <c r="K39" s="9"/>
      <c r="L39" s="9"/>
      <c r="M39" s="9"/>
      <c r="N39" s="9"/>
      <c r="O39" s="9"/>
      <c r="P39" s="9"/>
      <c r="Q39" s="9"/>
      <c r="R39" s="9"/>
      <c r="S39" s="9"/>
      <c r="T39" s="9"/>
      <c r="U39" s="18">
        <v>65</v>
      </c>
      <c r="V39" s="25">
        <f>U39*100/U7</f>
        <v>3.1461761858664086</v>
      </c>
      <c r="W39" s="9"/>
      <c r="X39" s="9"/>
      <c r="Y39" s="18">
        <v>10</v>
      </c>
      <c r="Z39" s="25">
        <f>Y39*100/Y7</f>
        <v>0.509683995922528</v>
      </c>
      <c r="AA39" s="18">
        <v>14</v>
      </c>
      <c r="AB39" s="25">
        <f>AA39*100/AA7</f>
        <v>0.78431372549019607</v>
      </c>
      <c r="AC39" s="18">
        <v>9</v>
      </c>
      <c r="AD39" s="25">
        <f>AC39*100/AC7</f>
        <v>0.49396267837541163</v>
      </c>
      <c r="AE39" s="9"/>
      <c r="AF39" s="9"/>
      <c r="AH39" s="21">
        <f>+W39-'PORTO MONIZ_FREG'!G33-'PORTO MONIZ_FREG'!G72-'PORTO MONIZ_FREG'!G110-'PORTO MONIZ_FREG'!G149</f>
        <v>0</v>
      </c>
      <c r="AJ39" s="21">
        <f>+Y39-'PORTO MONIZ_FREG'!I33-'PORTO MONIZ_FREG'!I72-'PORTO MONIZ_FREG'!I110-'PORTO MONIZ_FREG'!I149</f>
        <v>0</v>
      </c>
    </row>
    <row r="40" spans="2:36" ht="25" customHeight="1" x14ac:dyDescent="0.3">
      <c r="B40" s="14" t="s">
        <v>199</v>
      </c>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18">
        <v>9</v>
      </c>
      <c r="AF40" s="25">
        <f>AE40*100/AE7</f>
        <v>0.48806941431670281</v>
      </c>
      <c r="AH40" s="21"/>
      <c r="AJ40" s="21"/>
    </row>
    <row r="41" spans="2:36" ht="25" customHeight="1" x14ac:dyDescent="0.3">
      <c r="B41" s="14" t="s">
        <v>37</v>
      </c>
      <c r="C41" s="9"/>
      <c r="D41" s="9"/>
      <c r="E41" s="9"/>
      <c r="F41" s="9"/>
      <c r="G41" s="9"/>
      <c r="H41" s="9"/>
      <c r="I41" s="9"/>
      <c r="J41" s="9"/>
      <c r="K41" s="9"/>
      <c r="L41" s="9"/>
      <c r="M41" s="9"/>
      <c r="N41" s="9"/>
      <c r="O41" s="9"/>
      <c r="P41" s="9"/>
      <c r="Q41" s="9"/>
      <c r="R41" s="9"/>
      <c r="S41" s="9"/>
      <c r="T41" s="9"/>
      <c r="U41" s="9"/>
      <c r="V41" s="9"/>
      <c r="W41" s="9"/>
      <c r="X41" s="9"/>
      <c r="Y41" s="18">
        <v>3</v>
      </c>
      <c r="Z41" s="25">
        <f>Y41*100/Y7</f>
        <v>0.1529051987767584</v>
      </c>
      <c r="AA41" s="9"/>
      <c r="AB41" s="10"/>
      <c r="AC41" s="9"/>
      <c r="AD41" s="10"/>
      <c r="AE41" s="9"/>
      <c r="AF41" s="10"/>
      <c r="AH41" s="21">
        <f>+W41-'PORTO MONIZ_FREG'!G35-'PORTO MONIZ_FREG'!G74-'PORTO MONIZ_FREG'!G112-'PORTO MONIZ_FREG'!G151</f>
        <v>0</v>
      </c>
      <c r="AJ41" s="21">
        <f>+Y41-'PORTO MONIZ_FREG'!I35-'PORTO MONIZ_FREG'!I74-'PORTO MONIZ_FREG'!I112-'PORTO MONIZ_FREG'!I151</f>
        <v>0</v>
      </c>
    </row>
    <row r="42" spans="2:36" ht="25" customHeight="1" x14ac:dyDescent="0.3">
      <c r="B42" s="14" t="s">
        <v>38</v>
      </c>
      <c r="C42" s="9"/>
      <c r="D42" s="9"/>
      <c r="E42" s="9"/>
      <c r="F42" s="9"/>
      <c r="G42" s="9"/>
      <c r="H42" s="9"/>
      <c r="I42" s="9"/>
      <c r="J42" s="9"/>
      <c r="K42" s="9"/>
      <c r="L42" s="9"/>
      <c r="M42" s="9"/>
      <c r="N42" s="9"/>
      <c r="O42" s="9"/>
      <c r="P42" s="9"/>
      <c r="Q42" s="9"/>
      <c r="R42" s="9"/>
      <c r="S42" s="9"/>
      <c r="T42" s="9"/>
      <c r="U42" s="9"/>
      <c r="V42" s="9"/>
      <c r="W42" s="9"/>
      <c r="X42" s="9"/>
      <c r="Y42" s="18">
        <v>6</v>
      </c>
      <c r="Z42" s="25">
        <f>Y42*100/Y7</f>
        <v>0.3058103975535168</v>
      </c>
      <c r="AA42" s="18">
        <v>2</v>
      </c>
      <c r="AB42" s="25">
        <f>AA42*100/AA7</f>
        <v>0.11204481792717087</v>
      </c>
      <c r="AC42" s="18">
        <v>4</v>
      </c>
      <c r="AD42" s="25">
        <f>AC42*100/AC7</f>
        <v>0.21953896816684962</v>
      </c>
      <c r="AE42" s="9"/>
      <c r="AF42" s="10"/>
      <c r="AH42" s="21">
        <f>+W42-'PORTO MONIZ_FREG'!G36-'PORTO MONIZ_FREG'!G75-'PORTO MONIZ_FREG'!G113-'PORTO MONIZ_FREG'!G152</f>
        <v>0</v>
      </c>
      <c r="AJ42" s="21">
        <f>+Y42-'PORTO MONIZ_FREG'!I36-'PORTO MONIZ_FREG'!I75-'PORTO MONIZ_FREG'!I113-'PORTO MONIZ_FREG'!I152</f>
        <v>0</v>
      </c>
    </row>
    <row r="43" spans="2:36" ht="25" customHeight="1" x14ac:dyDescent="0.3">
      <c r="B43" s="14" t="s">
        <v>39</v>
      </c>
      <c r="C43" s="9"/>
      <c r="D43" s="9"/>
      <c r="E43" s="24">
        <v>0</v>
      </c>
      <c r="F43" s="25">
        <f>E43*100/E7</f>
        <v>0</v>
      </c>
      <c r="G43" s="9"/>
      <c r="H43" s="9"/>
      <c r="I43" s="9"/>
      <c r="J43" s="9"/>
      <c r="K43" s="9"/>
      <c r="L43" s="9"/>
      <c r="M43" s="9"/>
      <c r="N43" s="9"/>
      <c r="O43" s="9"/>
      <c r="P43" s="9"/>
      <c r="Q43" s="9"/>
      <c r="R43" s="9"/>
      <c r="S43" s="9"/>
      <c r="T43" s="9"/>
      <c r="U43" s="9"/>
      <c r="V43" s="9"/>
      <c r="W43" s="9"/>
      <c r="X43" s="9"/>
      <c r="Y43" s="9"/>
      <c r="Z43" s="9"/>
      <c r="AA43" s="9"/>
      <c r="AB43" s="9"/>
      <c r="AC43" s="9"/>
      <c r="AD43" s="9"/>
      <c r="AE43" s="9"/>
      <c r="AF43" s="9"/>
      <c r="AH43" s="21">
        <f>+W43-'PORTO MONIZ_FREG'!G37-'PORTO MONIZ_FREG'!G76-'PORTO MONIZ_FREG'!G114-'PORTO MONIZ_FREG'!G153</f>
        <v>0</v>
      </c>
      <c r="AJ43" s="21">
        <f>+Y43-'PORTO MONIZ_FREG'!I37-'PORTO MONIZ_FREG'!I76-'PORTO MONIZ_FREG'!I114-'PORTO MONIZ_FREG'!I153</f>
        <v>0</v>
      </c>
    </row>
    <row r="44" spans="2:36" ht="25" customHeight="1" x14ac:dyDescent="0.3">
      <c r="B44" s="14" t="s">
        <v>40</v>
      </c>
      <c r="C44" s="18">
        <v>4</v>
      </c>
      <c r="D44" s="25">
        <f>C44*100/C7</f>
        <v>0.19138755980861244</v>
      </c>
      <c r="E44" s="18">
        <v>7</v>
      </c>
      <c r="F44" s="25">
        <f>E44*100/E7</f>
        <v>0.33081285444234404</v>
      </c>
      <c r="G44" s="18">
        <v>11</v>
      </c>
      <c r="H44" s="25">
        <f>G44*100/G7</f>
        <v>0.53088803088803094</v>
      </c>
      <c r="I44" s="18">
        <v>15</v>
      </c>
      <c r="J44" s="25">
        <f>I44*100/I7</f>
        <v>0.68933823529411764</v>
      </c>
      <c r="K44" s="18">
        <v>18</v>
      </c>
      <c r="L44" s="25">
        <f>K44*100/K7</f>
        <v>0.86000955566172954</v>
      </c>
      <c r="M44" s="18">
        <v>11</v>
      </c>
      <c r="N44" s="25">
        <f>M44*100/M7</f>
        <v>0.50714615029967725</v>
      </c>
      <c r="O44" s="18">
        <v>13</v>
      </c>
      <c r="P44" s="25">
        <f>O44*100/O7</f>
        <v>0.60213061602593798</v>
      </c>
      <c r="Q44" s="9"/>
      <c r="R44" s="9"/>
      <c r="S44" s="9"/>
      <c r="T44" s="9"/>
      <c r="U44" s="9"/>
      <c r="V44" s="9"/>
      <c r="W44" s="9"/>
      <c r="X44" s="9"/>
      <c r="Y44" s="9"/>
      <c r="Z44" s="9"/>
      <c r="AA44" s="9"/>
      <c r="AB44" s="9"/>
      <c r="AC44" s="9"/>
      <c r="AD44" s="9"/>
      <c r="AE44" s="9"/>
      <c r="AF44" s="9"/>
      <c r="AH44" s="21"/>
      <c r="AJ44" s="21"/>
    </row>
    <row r="45" spans="2:36" ht="5.15" customHeight="1" x14ac:dyDescent="0.3">
      <c r="B45" s="15"/>
      <c r="C45" s="16"/>
      <c r="D45" s="16"/>
      <c r="E45" s="16"/>
      <c r="F45" s="16"/>
      <c r="G45" s="19"/>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row>
    <row r="46" spans="2:36" x14ac:dyDescent="0.3">
      <c r="B46" s="7" t="s">
        <v>185</v>
      </c>
      <c r="C46" s="4"/>
      <c r="D46" s="5"/>
      <c r="E46" s="4"/>
      <c r="F46" s="5"/>
      <c r="G46" s="20"/>
      <c r="H46" s="5"/>
      <c r="I46" s="4"/>
      <c r="J46" s="5"/>
      <c r="K46" s="4"/>
      <c r="L46" s="5"/>
      <c r="M46" s="4"/>
      <c r="N46" s="5"/>
      <c r="O46" s="4"/>
      <c r="P46" s="5"/>
      <c r="Q46" s="4"/>
      <c r="R46" s="5"/>
      <c r="S46" s="4"/>
      <c r="T46" s="5"/>
      <c r="U46" s="4"/>
      <c r="V46" s="5"/>
      <c r="W46" s="4"/>
      <c r="X46" s="5"/>
      <c r="Y46" s="4"/>
      <c r="Z46" s="5"/>
      <c r="AA46" s="4"/>
      <c r="AB46" s="5"/>
      <c r="AC46" s="4"/>
      <c r="AD46" s="5"/>
      <c r="AE46" s="18"/>
      <c r="AF46" s="25"/>
    </row>
    <row r="47" spans="2:36" ht="13.9" customHeight="1" x14ac:dyDescent="0.3">
      <c r="B47" s="75" t="s">
        <v>187</v>
      </c>
      <c r="C47" s="75"/>
      <c r="D47" s="75"/>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9"/>
    </row>
    <row r="48" spans="2:36" ht="24" customHeight="1" x14ac:dyDescent="0.3">
      <c r="B48" s="75"/>
      <c r="C48" s="75"/>
      <c r="D48" s="75"/>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9"/>
    </row>
  </sheetData>
  <mergeCells count="34">
    <mergeCell ref="AE3:AF3"/>
    <mergeCell ref="AE4:AF4"/>
    <mergeCell ref="B47:AF48"/>
    <mergeCell ref="B1:AF1"/>
    <mergeCell ref="B2:AF2"/>
    <mergeCell ref="K4:L4"/>
    <mergeCell ref="M4:N4"/>
    <mergeCell ref="O4:P4"/>
    <mergeCell ref="B4:B5"/>
    <mergeCell ref="C4:D4"/>
    <mergeCell ref="E4:F4"/>
    <mergeCell ref="G4:H4"/>
    <mergeCell ref="I4:J4"/>
    <mergeCell ref="S4:T4"/>
    <mergeCell ref="AA3:AB3"/>
    <mergeCell ref="AA4:AB4"/>
    <mergeCell ref="Y4:Z4"/>
    <mergeCell ref="U3:V3"/>
    <mergeCell ref="W3:X3"/>
    <mergeCell ref="Y3:Z3"/>
    <mergeCell ref="AC3:AD3"/>
    <mergeCell ref="AC4:AD4"/>
    <mergeCell ref="C3:D3"/>
    <mergeCell ref="E3:F3"/>
    <mergeCell ref="G3:H3"/>
    <mergeCell ref="I3:J3"/>
    <mergeCell ref="K3:L3"/>
    <mergeCell ref="Q4:R4"/>
    <mergeCell ref="U4:V4"/>
    <mergeCell ref="W4:X4"/>
    <mergeCell ref="M3:N3"/>
    <mergeCell ref="O3:P3"/>
    <mergeCell ref="Q3:R3"/>
    <mergeCell ref="S3:T3"/>
  </mergeCells>
  <hyperlinks>
    <hyperlink ref="AH3" location="ÍNDICE!A1" display="(Voltar ao Índice)" xr:uid="{F2AC734E-AD14-4BE5-A938-1A8E6F4DB6DD}"/>
  </hyperlinks>
  <printOptions horizontalCentered="1"/>
  <pageMargins left="0.47244094488188981" right="0.47244094488188981" top="0.6692913385826772" bottom="0.6692913385826772" header="0" footer="0"/>
  <pageSetup paperSize="9" scale="44"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41DD4-7747-4B8C-859E-E5ACD1209E3F}">
  <sheetPr codeName="Folha14"/>
  <dimension ref="B1:S155"/>
  <sheetViews>
    <sheetView showGridLines="0" zoomScaleNormal="100" workbookViewId="0">
      <selection activeCell="B1" sqref="B1:P1"/>
    </sheetView>
  </sheetViews>
  <sheetFormatPr defaultColWidth="9.1796875" defaultRowHeight="14" x14ac:dyDescent="0.3"/>
  <cols>
    <col min="1" max="1" width="6.7265625" style="1" customWidth="1"/>
    <col min="2" max="2" width="16.453125" style="3" bestFit="1" customWidth="1"/>
    <col min="3" max="16" width="9.1796875" style="1"/>
    <col min="17" max="17" width="6.7265625" style="1" customWidth="1"/>
    <col min="18" max="18" width="13.26953125" style="1" bestFit="1" customWidth="1"/>
    <col min="19" max="16384" width="9.1796875" style="1"/>
  </cols>
  <sheetData>
    <row r="1" spans="2:19" ht="30" customHeight="1" x14ac:dyDescent="0.3">
      <c r="B1" s="72" t="s">
        <v>147</v>
      </c>
      <c r="C1" s="72"/>
      <c r="D1" s="72"/>
      <c r="E1" s="72"/>
      <c r="F1" s="72"/>
      <c r="G1" s="72"/>
      <c r="H1" s="72"/>
      <c r="I1" s="72"/>
      <c r="J1" s="72"/>
      <c r="K1" s="72"/>
      <c r="L1" s="72"/>
      <c r="M1" s="72"/>
      <c r="N1" s="72"/>
      <c r="O1" s="72"/>
      <c r="P1" s="72"/>
    </row>
    <row r="2" spans="2:19" ht="30" customHeight="1" x14ac:dyDescent="0.3">
      <c r="B2" s="63" t="s">
        <v>174</v>
      </c>
      <c r="C2" s="63"/>
      <c r="D2" s="63"/>
      <c r="E2" s="63"/>
      <c r="F2" s="63"/>
      <c r="G2" s="63"/>
      <c r="H2" s="63"/>
      <c r="I2" s="63"/>
      <c r="J2" s="63"/>
      <c r="K2" s="63"/>
      <c r="L2" s="63"/>
      <c r="M2" s="63"/>
      <c r="N2" s="63"/>
      <c r="O2" s="63"/>
      <c r="P2" s="63"/>
    </row>
    <row r="3" spans="2:19" x14ac:dyDescent="0.3">
      <c r="B3" s="17" t="s">
        <v>0</v>
      </c>
      <c r="C3" s="56">
        <v>2007</v>
      </c>
      <c r="D3" s="62"/>
      <c r="E3" s="54">
        <v>2011</v>
      </c>
      <c r="F3" s="55"/>
      <c r="G3" s="56">
        <v>2015</v>
      </c>
      <c r="H3" s="55"/>
      <c r="I3" s="56">
        <v>2019</v>
      </c>
      <c r="J3" s="55"/>
      <c r="K3" s="56">
        <v>2023</v>
      </c>
      <c r="L3" s="55"/>
      <c r="M3" s="54">
        <v>2024</v>
      </c>
      <c r="N3" s="62"/>
      <c r="O3" s="54">
        <v>2025</v>
      </c>
      <c r="P3" s="62"/>
      <c r="R3" s="53" t="s">
        <v>158</v>
      </c>
    </row>
    <row r="4" spans="2:19" ht="15" customHeight="1" x14ac:dyDescent="0.3">
      <c r="B4" s="64" t="s">
        <v>2</v>
      </c>
      <c r="C4" s="60">
        <v>44687</v>
      </c>
      <c r="D4" s="61"/>
      <c r="E4" s="66">
        <v>44843</v>
      </c>
      <c r="F4" s="67"/>
      <c r="G4" s="59">
        <v>44649</v>
      </c>
      <c r="H4" s="58"/>
      <c r="I4" s="59">
        <v>44826</v>
      </c>
      <c r="J4" s="58"/>
      <c r="K4" s="59">
        <v>45193</v>
      </c>
      <c r="L4" s="58"/>
      <c r="M4" s="57">
        <v>45438</v>
      </c>
      <c r="N4" s="65"/>
      <c r="O4" s="57">
        <v>45739</v>
      </c>
      <c r="P4" s="65"/>
    </row>
    <row r="5" spans="2:19" x14ac:dyDescent="0.3">
      <c r="B5" s="65"/>
      <c r="C5" s="38" t="s">
        <v>3</v>
      </c>
      <c r="D5" s="38" t="s">
        <v>4</v>
      </c>
      <c r="E5" s="35" t="s">
        <v>3</v>
      </c>
      <c r="F5" s="37" t="s">
        <v>4</v>
      </c>
      <c r="G5" s="35" t="s">
        <v>3</v>
      </c>
      <c r="H5" s="37" t="s">
        <v>4</v>
      </c>
      <c r="I5" s="35" t="s">
        <v>3</v>
      </c>
      <c r="J5" s="37" t="s">
        <v>4</v>
      </c>
      <c r="K5" s="35" t="s">
        <v>3</v>
      </c>
      <c r="L5" s="37" t="s">
        <v>4</v>
      </c>
      <c r="M5" s="44" t="s">
        <v>3</v>
      </c>
      <c r="N5" s="44" t="s">
        <v>4</v>
      </c>
      <c r="O5" s="44" t="s">
        <v>3</v>
      </c>
      <c r="P5" s="44" t="s">
        <v>4</v>
      </c>
    </row>
    <row r="6" spans="2:19" ht="25" customHeight="1" x14ac:dyDescent="0.3">
      <c r="B6" s="12" t="s">
        <v>5</v>
      </c>
      <c r="C6" s="18">
        <v>241</v>
      </c>
      <c r="D6" s="25">
        <v>100</v>
      </c>
      <c r="E6" s="18">
        <v>263</v>
      </c>
      <c r="F6" s="25">
        <v>100</v>
      </c>
      <c r="G6" s="18">
        <v>244</v>
      </c>
      <c r="H6" s="25">
        <v>100</v>
      </c>
      <c r="I6" s="18">
        <v>209</v>
      </c>
      <c r="J6" s="25">
        <v>100</v>
      </c>
      <c r="K6" s="18">
        <v>188</v>
      </c>
      <c r="L6" s="25">
        <v>100</v>
      </c>
      <c r="M6" s="18">
        <v>190</v>
      </c>
      <c r="N6" s="25">
        <v>100</v>
      </c>
      <c r="O6" s="18">
        <v>195</v>
      </c>
      <c r="P6" s="25">
        <v>100</v>
      </c>
    </row>
    <row r="7" spans="2:19" ht="25" customHeight="1" x14ac:dyDescent="0.3">
      <c r="B7" s="13" t="s">
        <v>6</v>
      </c>
      <c r="C7" s="18">
        <v>150</v>
      </c>
      <c r="D7" s="25">
        <f>C7*100/C6</f>
        <v>62.240663900414937</v>
      </c>
      <c r="E7" s="18">
        <v>144</v>
      </c>
      <c r="F7" s="25">
        <f>E7*100/E6</f>
        <v>54.752851711026615</v>
      </c>
      <c r="G7" s="18">
        <v>128</v>
      </c>
      <c r="H7" s="25">
        <f>G7*100/G6</f>
        <v>52.459016393442624</v>
      </c>
      <c r="I7" s="18">
        <v>121</v>
      </c>
      <c r="J7" s="25">
        <f>I7*100/I6</f>
        <v>57.89473684210526</v>
      </c>
      <c r="K7" s="18">
        <v>110</v>
      </c>
      <c r="L7" s="25">
        <f>K7*100/K6</f>
        <v>58.51063829787234</v>
      </c>
      <c r="M7" s="18">
        <v>106</v>
      </c>
      <c r="N7" s="25">
        <f>M7*100/M6</f>
        <v>55.789473684210527</v>
      </c>
      <c r="O7" s="18">
        <v>116</v>
      </c>
      <c r="P7" s="25">
        <f>O7*100/O6</f>
        <v>59.487179487179489</v>
      </c>
      <c r="S7" s="1" t="s">
        <v>42</v>
      </c>
    </row>
    <row r="8" spans="2:19" ht="25" customHeight="1" x14ac:dyDescent="0.3">
      <c r="B8" s="14" t="s">
        <v>7</v>
      </c>
      <c r="C8" s="18">
        <v>3</v>
      </c>
      <c r="D8" s="25">
        <f>C8*100/C7</f>
        <v>2</v>
      </c>
      <c r="E8" s="18">
        <v>4</v>
      </c>
      <c r="F8" s="25">
        <f>E8*100/E7</f>
        <v>2.7777777777777777</v>
      </c>
      <c r="G8" s="18">
        <v>2</v>
      </c>
      <c r="H8" s="25">
        <f>G8*100/G7</f>
        <v>1.5625</v>
      </c>
      <c r="I8" s="18">
        <v>1</v>
      </c>
      <c r="J8" s="25">
        <f>I8*100/I7</f>
        <v>0.82644628099173556</v>
      </c>
      <c r="K8" s="18">
        <v>1</v>
      </c>
      <c r="L8" s="25">
        <f>K8*100/K7</f>
        <v>0.90909090909090906</v>
      </c>
      <c r="M8" s="24">
        <v>0</v>
      </c>
      <c r="N8" s="25">
        <f>M8*100/M7</f>
        <v>0</v>
      </c>
      <c r="O8" s="24">
        <v>3</v>
      </c>
      <c r="P8" s="25">
        <f>O8*100/O7</f>
        <v>2.5862068965517242</v>
      </c>
    </row>
    <row r="9" spans="2:19" ht="25" customHeight="1" x14ac:dyDescent="0.3">
      <c r="B9" s="13" t="s">
        <v>8</v>
      </c>
      <c r="C9" s="33">
        <v>1</v>
      </c>
      <c r="D9" s="25">
        <f>C9*100/C7</f>
        <v>0.66666666666666663</v>
      </c>
      <c r="E9" s="18">
        <v>1</v>
      </c>
      <c r="F9" s="25">
        <f>E9*100/E7</f>
        <v>0.69444444444444442</v>
      </c>
      <c r="G9" s="18">
        <v>3</v>
      </c>
      <c r="H9" s="25">
        <f>G9*100/G7</f>
        <v>2.34375</v>
      </c>
      <c r="I9" s="18">
        <v>2</v>
      </c>
      <c r="J9" s="25">
        <f>I9*100/I7</f>
        <v>1.6528925619834711</v>
      </c>
      <c r="K9" s="18">
        <v>2</v>
      </c>
      <c r="L9" s="25">
        <f>K9*100/K7</f>
        <v>1.8181818181818181</v>
      </c>
      <c r="M9" s="18">
        <v>3</v>
      </c>
      <c r="N9" s="25">
        <f>M9*100/M7</f>
        <v>2.8301886792452828</v>
      </c>
      <c r="O9" s="18">
        <v>1</v>
      </c>
      <c r="P9" s="25">
        <f>O9*100/O7</f>
        <v>0.86206896551724133</v>
      </c>
    </row>
    <row r="10" spans="2:19" ht="25" customHeight="1" x14ac:dyDescent="0.3">
      <c r="B10" s="14" t="s">
        <v>10</v>
      </c>
      <c r="C10" s="9"/>
      <c r="D10" s="9"/>
      <c r="E10" s="9"/>
      <c r="F10" s="9"/>
      <c r="G10" s="9"/>
      <c r="H10" s="9"/>
      <c r="I10" s="33">
        <v>0</v>
      </c>
      <c r="J10" s="25">
        <f>I10*100/I7</f>
        <v>0</v>
      </c>
      <c r="K10" s="40"/>
      <c r="L10" s="10"/>
      <c r="M10" s="40"/>
      <c r="N10" s="10"/>
      <c r="O10" s="40"/>
      <c r="P10" s="10"/>
    </row>
    <row r="11" spans="2:19" ht="25" customHeight="1" x14ac:dyDescent="0.3">
      <c r="B11" s="14" t="s">
        <v>11</v>
      </c>
      <c r="C11" s="9"/>
      <c r="D11" s="9"/>
      <c r="E11" s="9"/>
      <c r="F11" s="9"/>
      <c r="G11" s="9"/>
      <c r="H11" s="9"/>
      <c r="I11" s="9"/>
      <c r="J11" s="9"/>
      <c r="K11" s="33">
        <v>0</v>
      </c>
      <c r="L11" s="25">
        <f>K11*100/K7</f>
        <v>0</v>
      </c>
      <c r="M11" s="33">
        <v>0</v>
      </c>
      <c r="N11" s="25">
        <f>M11*100/M7</f>
        <v>0</v>
      </c>
      <c r="O11" s="33">
        <v>0</v>
      </c>
      <c r="P11" s="25">
        <f>O11*100/O7</f>
        <v>0</v>
      </c>
    </row>
    <row r="12" spans="2:19" ht="25" customHeight="1" x14ac:dyDescent="0.3">
      <c r="B12" s="13" t="s">
        <v>13</v>
      </c>
      <c r="C12" s="33">
        <v>1</v>
      </c>
      <c r="D12" s="25">
        <f>C12*100/C7</f>
        <v>0.66666666666666663</v>
      </c>
      <c r="E12" s="33">
        <v>0</v>
      </c>
      <c r="F12" s="25">
        <f>E12*100/E7</f>
        <v>0</v>
      </c>
      <c r="G12" s="33">
        <v>4</v>
      </c>
      <c r="H12" s="25">
        <f>G12*100/G7</f>
        <v>3.125</v>
      </c>
      <c r="I12" s="33">
        <v>2</v>
      </c>
      <c r="J12" s="25">
        <f>I12*100/I7</f>
        <v>1.6528925619834711</v>
      </c>
      <c r="K12" s="33">
        <v>0</v>
      </c>
      <c r="L12" s="25">
        <f>K12*100/K7</f>
        <v>0</v>
      </c>
      <c r="M12" s="33">
        <v>1</v>
      </c>
      <c r="N12" s="25">
        <f>M12*100/M7</f>
        <v>0.94339622641509435</v>
      </c>
      <c r="O12" s="33">
        <v>0</v>
      </c>
      <c r="P12" s="25">
        <f>O12*100/O7</f>
        <v>0</v>
      </c>
    </row>
    <row r="13" spans="2:19" ht="25" customHeight="1" x14ac:dyDescent="0.3">
      <c r="B13" s="14" t="s">
        <v>14</v>
      </c>
      <c r="C13" s="33">
        <v>0</v>
      </c>
      <c r="D13" s="25">
        <f>C13*100/C7</f>
        <v>0</v>
      </c>
      <c r="E13" s="33">
        <v>7</v>
      </c>
      <c r="F13" s="25">
        <f>E13*100/E7</f>
        <v>4.8611111111111107</v>
      </c>
      <c r="G13" s="33">
        <v>10</v>
      </c>
      <c r="H13" s="25">
        <f>G13*100/G7</f>
        <v>7.8125</v>
      </c>
      <c r="I13" s="33">
        <v>2</v>
      </c>
      <c r="J13" s="25">
        <f>I13*100/I7</f>
        <v>1.6528925619834711</v>
      </c>
      <c r="K13" s="40"/>
      <c r="L13" s="10"/>
      <c r="M13" s="33">
        <v>0</v>
      </c>
      <c r="N13" s="25">
        <f>M13*100/M7</f>
        <v>0</v>
      </c>
      <c r="O13" s="33">
        <v>0</v>
      </c>
      <c r="P13" s="25">
        <f>O13*100/O7</f>
        <v>0</v>
      </c>
    </row>
    <row r="14" spans="2:19" ht="25" customHeight="1" x14ac:dyDescent="0.3">
      <c r="B14" s="13" t="s">
        <v>16</v>
      </c>
      <c r="C14" s="11"/>
      <c r="D14" s="9"/>
      <c r="E14" s="9"/>
      <c r="F14" s="9"/>
      <c r="G14" s="9"/>
      <c r="H14" s="9"/>
      <c r="I14" s="33">
        <v>0</v>
      </c>
      <c r="J14" s="25">
        <f>I14*100/I7</f>
        <v>0</v>
      </c>
      <c r="K14" s="33">
        <v>7</v>
      </c>
      <c r="L14" s="25">
        <f>K14*100/K7</f>
        <v>6.3636363636363633</v>
      </c>
      <c r="M14" s="33">
        <v>3</v>
      </c>
      <c r="N14" s="25">
        <f>M14*100/M7</f>
        <v>2.8301886792452828</v>
      </c>
      <c r="O14" s="33">
        <v>1</v>
      </c>
      <c r="P14" s="25">
        <f>O14*100/O7</f>
        <v>0.86206896551724133</v>
      </c>
    </row>
    <row r="15" spans="2:19" ht="25" customHeight="1" x14ac:dyDescent="0.3">
      <c r="B15" s="14" t="s">
        <v>17</v>
      </c>
      <c r="C15" s="11"/>
      <c r="D15" s="9"/>
      <c r="E15" s="9"/>
      <c r="F15" s="9"/>
      <c r="G15" s="9"/>
      <c r="H15" s="9"/>
      <c r="I15" s="33">
        <v>0</v>
      </c>
      <c r="J15" s="25">
        <f>I15*100/I7</f>
        <v>0</v>
      </c>
      <c r="K15" s="33">
        <v>0</v>
      </c>
      <c r="L15" s="25">
        <f>K15*100/K7</f>
        <v>0</v>
      </c>
      <c r="M15" s="33">
        <v>1</v>
      </c>
      <c r="N15" s="25">
        <f>M15*100/M7</f>
        <v>0.94339622641509435</v>
      </c>
      <c r="O15" s="33">
        <v>1</v>
      </c>
      <c r="P15" s="25">
        <f>O15*100/O7</f>
        <v>0.86206896551724133</v>
      </c>
    </row>
    <row r="16" spans="2:19" ht="25" customHeight="1" x14ac:dyDescent="0.3">
      <c r="B16" s="14" t="s">
        <v>18</v>
      </c>
      <c r="C16" s="11"/>
      <c r="D16" s="9"/>
      <c r="E16" s="9"/>
      <c r="F16" s="9"/>
      <c r="G16" s="33">
        <v>1</v>
      </c>
      <c r="H16" s="25">
        <f>G16*100/G7</f>
        <v>0.78125</v>
      </c>
      <c r="I16" s="33">
        <v>0</v>
      </c>
      <c r="J16" s="25">
        <f>I16*100/I7</f>
        <v>0</v>
      </c>
      <c r="K16" s="33">
        <v>4</v>
      </c>
      <c r="L16" s="25">
        <f>K16*100/K7</f>
        <v>3.6363636363636362</v>
      </c>
      <c r="M16" s="33">
        <v>5</v>
      </c>
      <c r="N16" s="25">
        <f>M16*100/M7</f>
        <v>4.716981132075472</v>
      </c>
      <c r="O16" s="33">
        <v>9</v>
      </c>
      <c r="P16" s="25">
        <f>O16*100/O7</f>
        <v>7.7586206896551726</v>
      </c>
    </row>
    <row r="17" spans="2:16" ht="25" customHeight="1" x14ac:dyDescent="0.3">
      <c r="B17" s="14" t="s">
        <v>19</v>
      </c>
      <c r="C17" s="11"/>
      <c r="D17" s="9"/>
      <c r="E17" s="9"/>
      <c r="F17" s="9"/>
      <c r="G17" s="9"/>
      <c r="H17" s="9"/>
      <c r="I17" s="9"/>
      <c r="J17" s="9"/>
      <c r="K17" s="33">
        <v>0</v>
      </c>
      <c r="L17" s="25">
        <f>K17*100/K7</f>
        <v>0</v>
      </c>
      <c r="M17" s="33">
        <v>0</v>
      </c>
      <c r="N17" s="25">
        <f>M17*100/M7</f>
        <v>0</v>
      </c>
      <c r="O17" s="33">
        <v>0</v>
      </c>
      <c r="P17" s="25">
        <f>O17*100/O7</f>
        <v>0</v>
      </c>
    </row>
    <row r="18" spans="2:16" ht="25" customHeight="1" x14ac:dyDescent="0.3">
      <c r="B18" s="13" t="s">
        <v>20</v>
      </c>
      <c r="C18" s="11"/>
      <c r="D18" s="9"/>
      <c r="E18" s="9"/>
      <c r="F18" s="9"/>
      <c r="G18" s="33">
        <v>0</v>
      </c>
      <c r="H18" s="25">
        <f>G18*100/G7</f>
        <v>0</v>
      </c>
      <c r="I18" s="11"/>
      <c r="J18" s="9"/>
      <c r="K18" s="11"/>
      <c r="L18" s="9"/>
      <c r="M18" s="11"/>
      <c r="N18" s="9"/>
      <c r="O18" s="11"/>
      <c r="P18" s="9"/>
    </row>
    <row r="19" spans="2:16" ht="25" customHeight="1" x14ac:dyDescent="0.3">
      <c r="B19" s="14" t="s">
        <v>21</v>
      </c>
      <c r="C19" s="33">
        <v>0</v>
      </c>
      <c r="D19" s="25">
        <f>C19*100/C7</f>
        <v>0</v>
      </c>
      <c r="E19" s="33">
        <v>0</v>
      </c>
      <c r="F19" s="25">
        <f>E19*100/E7</f>
        <v>0</v>
      </c>
      <c r="G19" s="9"/>
      <c r="H19" s="9"/>
      <c r="I19" s="33">
        <v>0</v>
      </c>
      <c r="J19" s="25">
        <f>I19*100/I7</f>
        <v>0</v>
      </c>
      <c r="K19" s="33">
        <v>0</v>
      </c>
      <c r="L19" s="25">
        <f>K19*100/K7</f>
        <v>0</v>
      </c>
      <c r="M19" s="33">
        <v>0</v>
      </c>
      <c r="N19" s="25">
        <f>M19*100/M7</f>
        <v>0</v>
      </c>
      <c r="O19" s="11"/>
      <c r="P19" s="9"/>
    </row>
    <row r="20" spans="2:16" ht="25" customHeight="1" x14ac:dyDescent="0.3">
      <c r="B20" s="14" t="s">
        <v>189</v>
      </c>
      <c r="C20" s="40"/>
      <c r="D20" s="10"/>
      <c r="E20" s="40"/>
      <c r="F20" s="10"/>
      <c r="G20" s="9"/>
      <c r="H20" s="9"/>
      <c r="I20" s="40"/>
      <c r="J20" s="10"/>
      <c r="K20" s="40"/>
      <c r="L20" s="10"/>
      <c r="M20" s="40"/>
      <c r="N20" s="10"/>
      <c r="O20" s="33">
        <v>0</v>
      </c>
      <c r="P20" s="25">
        <f>O20*100/O7</f>
        <v>0</v>
      </c>
    </row>
    <row r="21" spans="2:16" ht="25" customHeight="1" x14ac:dyDescent="0.3">
      <c r="B21" s="14" t="s">
        <v>23</v>
      </c>
      <c r="C21" s="11"/>
      <c r="D21" s="9"/>
      <c r="E21" s="33">
        <v>0</v>
      </c>
      <c r="F21" s="25">
        <f>E21*100/E7</f>
        <v>0</v>
      </c>
      <c r="G21" s="9"/>
      <c r="H21" s="9"/>
      <c r="I21" s="33">
        <v>0</v>
      </c>
      <c r="J21" s="25">
        <f>I21*100/I7</f>
        <v>0</v>
      </c>
      <c r="K21" s="33">
        <v>0</v>
      </c>
      <c r="L21" s="25">
        <f>K21*100/K7</f>
        <v>0</v>
      </c>
      <c r="M21" s="33">
        <v>0</v>
      </c>
      <c r="N21" s="25">
        <f>M21*100/M7</f>
        <v>0</v>
      </c>
      <c r="O21" s="33">
        <v>0</v>
      </c>
      <c r="P21" s="25">
        <f>O21*100/O7</f>
        <v>0</v>
      </c>
    </row>
    <row r="22" spans="2:16" ht="25" customHeight="1" x14ac:dyDescent="0.3">
      <c r="B22" s="14" t="s">
        <v>25</v>
      </c>
      <c r="C22" s="33">
        <v>0</v>
      </c>
      <c r="D22" s="25">
        <f>C22*100/C7</f>
        <v>0</v>
      </c>
      <c r="E22" s="33">
        <v>0</v>
      </c>
      <c r="F22" s="25">
        <f>E22*100/E7</f>
        <v>0</v>
      </c>
      <c r="G22" s="33">
        <v>1</v>
      </c>
      <c r="H22" s="25">
        <f>G22*100/G7</f>
        <v>0.78125</v>
      </c>
      <c r="I22" s="33">
        <v>0</v>
      </c>
      <c r="J22" s="25">
        <f>I22*100/I7</f>
        <v>0</v>
      </c>
      <c r="K22" s="33">
        <v>0</v>
      </c>
      <c r="L22" s="25">
        <f>K22*100/K7</f>
        <v>0</v>
      </c>
      <c r="M22" s="33">
        <v>2</v>
      </c>
      <c r="N22" s="25">
        <f>M22*100/M7</f>
        <v>1.8867924528301887</v>
      </c>
      <c r="O22" s="33">
        <v>1</v>
      </c>
      <c r="P22" s="25">
        <f>O22*100/O7</f>
        <v>0.86206896551724133</v>
      </c>
    </row>
    <row r="23" spans="2:16" ht="25" customHeight="1" x14ac:dyDescent="0.3">
      <c r="B23" s="13" t="s">
        <v>26</v>
      </c>
      <c r="C23" s="11"/>
      <c r="D23" s="9"/>
      <c r="E23" s="9"/>
      <c r="F23" s="9"/>
      <c r="G23" s="33">
        <v>0</v>
      </c>
      <c r="H23" s="25">
        <f>G23*100/G7</f>
        <v>0</v>
      </c>
      <c r="I23" s="33">
        <v>0</v>
      </c>
      <c r="J23" s="25">
        <f>I23*100/I7</f>
        <v>0</v>
      </c>
      <c r="K23" s="40"/>
      <c r="L23" s="10"/>
      <c r="M23" s="40"/>
      <c r="N23" s="10"/>
      <c r="O23" s="40"/>
      <c r="P23" s="10"/>
    </row>
    <row r="24" spans="2:16" ht="25" customHeight="1" x14ac:dyDescent="0.3">
      <c r="B24" s="14" t="s">
        <v>28</v>
      </c>
      <c r="C24" s="11"/>
      <c r="D24" s="9"/>
      <c r="E24" s="9"/>
      <c r="F24" s="9"/>
      <c r="G24" s="11"/>
      <c r="H24" s="9"/>
      <c r="I24" s="33">
        <v>0</v>
      </c>
      <c r="J24" s="25">
        <f>I24*100/I7</f>
        <v>0</v>
      </c>
      <c r="K24" s="40"/>
      <c r="L24" s="10"/>
      <c r="M24" s="40"/>
      <c r="N24" s="10"/>
      <c r="O24" s="40"/>
      <c r="P24" s="10"/>
    </row>
    <row r="25" spans="2:16" ht="25" customHeight="1" x14ac:dyDescent="0.3">
      <c r="B25" s="14" t="s">
        <v>29</v>
      </c>
      <c r="C25" s="33">
        <v>0</v>
      </c>
      <c r="D25" s="25">
        <f>C25*100/C7</f>
        <v>0</v>
      </c>
      <c r="E25" s="33">
        <v>2</v>
      </c>
      <c r="F25" s="25">
        <f>E25*100/E7</f>
        <v>1.3888888888888888</v>
      </c>
      <c r="G25" s="33">
        <v>0</v>
      </c>
      <c r="H25" s="25">
        <f>G25*100/G7</f>
        <v>0</v>
      </c>
      <c r="I25" s="11"/>
      <c r="J25" s="9"/>
      <c r="K25" s="11"/>
      <c r="L25" s="9"/>
      <c r="M25" s="11"/>
      <c r="N25" s="9"/>
      <c r="O25" s="11"/>
      <c r="P25" s="9"/>
    </row>
    <row r="26" spans="2:16" ht="25" customHeight="1" x14ac:dyDescent="0.3">
      <c r="B26" s="14" t="s">
        <v>30</v>
      </c>
      <c r="C26" s="11"/>
      <c r="D26" s="9"/>
      <c r="E26" s="9"/>
      <c r="F26" s="9"/>
      <c r="G26" s="33">
        <v>0</v>
      </c>
      <c r="H26" s="25">
        <f>G26*100/G7</f>
        <v>0</v>
      </c>
      <c r="I26" s="33">
        <v>0</v>
      </c>
      <c r="J26" s="25">
        <f>I26*100/I7</f>
        <v>0</v>
      </c>
      <c r="K26" s="40"/>
      <c r="L26" s="10"/>
      <c r="M26" s="40"/>
      <c r="N26" s="10"/>
      <c r="O26" s="40"/>
      <c r="P26" s="10"/>
    </row>
    <row r="27" spans="2:16" ht="25" customHeight="1" x14ac:dyDescent="0.3">
      <c r="B27" s="14" t="s">
        <v>31</v>
      </c>
      <c r="C27" s="33">
        <v>109</v>
      </c>
      <c r="D27" s="25">
        <f>C27*100/C7</f>
        <v>72.666666666666671</v>
      </c>
      <c r="E27" s="33">
        <v>80</v>
      </c>
      <c r="F27" s="25">
        <f>E27*100/E7</f>
        <v>55.555555555555557</v>
      </c>
      <c r="G27" s="33">
        <v>58</v>
      </c>
      <c r="H27" s="25">
        <f>G27*100/G7</f>
        <v>45.3125</v>
      </c>
      <c r="I27" s="33">
        <v>47</v>
      </c>
      <c r="J27" s="25">
        <f>I27*100/I7</f>
        <v>38.84297520661157</v>
      </c>
      <c r="K27" s="40"/>
      <c r="L27" s="10"/>
      <c r="M27" s="33">
        <v>41</v>
      </c>
      <c r="N27" s="25">
        <f>M27*100/M7</f>
        <v>38.679245283018865</v>
      </c>
      <c r="O27" s="33">
        <v>52</v>
      </c>
      <c r="P27" s="25">
        <f>O27*100/O7</f>
        <v>44.827586206896555</v>
      </c>
    </row>
    <row r="28" spans="2:16" ht="25" customHeight="1" x14ac:dyDescent="0.3">
      <c r="B28" s="14" t="s">
        <v>32</v>
      </c>
      <c r="C28" s="40"/>
      <c r="D28" s="10"/>
      <c r="E28" s="40"/>
      <c r="F28" s="10"/>
      <c r="G28" s="40"/>
      <c r="H28" s="10"/>
      <c r="I28" s="40"/>
      <c r="J28" s="10"/>
      <c r="K28" s="33">
        <v>50</v>
      </c>
      <c r="L28" s="25">
        <f>K28*100/K7</f>
        <v>45.454545454545453</v>
      </c>
      <c r="M28" s="9"/>
      <c r="N28" s="9"/>
      <c r="O28" s="9"/>
      <c r="P28" s="9"/>
    </row>
    <row r="29" spans="2:16" ht="25" customHeight="1" x14ac:dyDescent="0.3">
      <c r="B29" s="14" t="s">
        <v>190</v>
      </c>
      <c r="C29" s="40"/>
      <c r="D29" s="10"/>
      <c r="E29" s="40"/>
      <c r="F29" s="10"/>
      <c r="G29" s="40"/>
      <c r="H29" s="10"/>
      <c r="I29" s="40"/>
      <c r="J29" s="10"/>
      <c r="K29" s="10"/>
      <c r="L29" s="10"/>
      <c r="M29" s="9"/>
      <c r="N29" s="9"/>
      <c r="O29" s="33">
        <v>0</v>
      </c>
      <c r="P29" s="25">
        <f>O29*100/O7</f>
        <v>0</v>
      </c>
    </row>
    <row r="30" spans="2:16" ht="25" customHeight="1" x14ac:dyDescent="0.3">
      <c r="B30" s="14" t="s">
        <v>47</v>
      </c>
      <c r="C30" s="9"/>
      <c r="D30" s="9"/>
      <c r="E30" s="9"/>
      <c r="F30" s="9"/>
      <c r="G30" s="33">
        <v>0</v>
      </c>
      <c r="H30" s="25">
        <f>G30*100/G7</f>
        <v>0</v>
      </c>
      <c r="I30" s="9"/>
      <c r="J30" s="9"/>
      <c r="K30" s="9"/>
      <c r="L30" s="9"/>
      <c r="M30" s="9"/>
      <c r="N30" s="9"/>
      <c r="O30" s="9"/>
      <c r="P30" s="9"/>
    </row>
    <row r="31" spans="2:16" ht="25" customHeight="1" x14ac:dyDescent="0.3">
      <c r="B31" s="14" t="s">
        <v>33</v>
      </c>
      <c r="C31" s="33">
        <v>36</v>
      </c>
      <c r="D31" s="25">
        <f>C31*100/C7</f>
        <v>24</v>
      </c>
      <c r="E31" s="33">
        <v>49</v>
      </c>
      <c r="F31" s="25">
        <f>E31*100/E7</f>
        <v>34.027777777777779</v>
      </c>
      <c r="G31" s="9"/>
      <c r="H31" s="9"/>
      <c r="I31" s="33">
        <v>64</v>
      </c>
      <c r="J31" s="25">
        <f>I31*100/I7</f>
        <v>52.892561983471076</v>
      </c>
      <c r="K31" s="33">
        <v>45</v>
      </c>
      <c r="L31" s="25">
        <f>K31*100/K7</f>
        <v>40.909090909090907</v>
      </c>
      <c r="M31" s="33">
        <v>50</v>
      </c>
      <c r="N31" s="25">
        <f>M31*100/M7</f>
        <v>47.169811320754718</v>
      </c>
      <c r="O31" s="33">
        <v>47</v>
      </c>
      <c r="P31" s="25">
        <f>O31*100/O7</f>
        <v>40.517241379310342</v>
      </c>
    </row>
    <row r="32" spans="2:16" ht="25" customHeight="1" x14ac:dyDescent="0.3">
      <c r="B32" s="14" t="s">
        <v>35</v>
      </c>
      <c r="C32" s="9"/>
      <c r="D32" s="9"/>
      <c r="E32" s="9"/>
      <c r="F32" s="9"/>
      <c r="G32" s="33">
        <v>49</v>
      </c>
      <c r="H32" s="25">
        <f>G32*100/G7</f>
        <v>38.28125</v>
      </c>
      <c r="I32" s="9"/>
      <c r="J32" s="9"/>
      <c r="K32" s="9"/>
      <c r="L32" s="9"/>
      <c r="M32" s="9"/>
      <c r="N32" s="9"/>
      <c r="O32" s="9"/>
      <c r="P32" s="9"/>
    </row>
    <row r="33" spans="2:19" ht="25" customHeight="1" x14ac:dyDescent="0.3">
      <c r="B33" s="14" t="s">
        <v>36</v>
      </c>
      <c r="C33" s="9"/>
      <c r="D33" s="9"/>
      <c r="E33" s="33">
        <v>1</v>
      </c>
      <c r="F33" s="25">
        <f>E33*100/E7</f>
        <v>0.69444444444444442</v>
      </c>
      <c r="G33" s="9"/>
      <c r="H33" s="9"/>
      <c r="I33" s="33">
        <v>3</v>
      </c>
      <c r="J33" s="25">
        <f>I33*100/I7</f>
        <v>2.4793388429752068</v>
      </c>
      <c r="K33" s="33">
        <v>1</v>
      </c>
      <c r="L33" s="25">
        <f>K33*100/K7</f>
        <v>0.90909090909090906</v>
      </c>
      <c r="M33" s="33">
        <v>0</v>
      </c>
      <c r="N33" s="25">
        <f>M33*100/M7</f>
        <v>0</v>
      </c>
      <c r="O33" s="9"/>
      <c r="P33" s="9"/>
    </row>
    <row r="34" spans="2:19" ht="25" customHeight="1" x14ac:dyDescent="0.3">
      <c r="B34" s="14" t="s">
        <v>188</v>
      </c>
      <c r="C34" s="9"/>
      <c r="D34" s="9"/>
      <c r="E34" s="9"/>
      <c r="F34" s="9"/>
      <c r="G34" s="9"/>
      <c r="H34" s="9"/>
      <c r="I34" s="9"/>
      <c r="J34" s="9"/>
      <c r="K34" s="9"/>
      <c r="L34" s="9"/>
      <c r="M34" s="9"/>
      <c r="N34" s="9"/>
      <c r="O34" s="33">
        <v>1</v>
      </c>
      <c r="P34" s="25">
        <f>O34*100/O7</f>
        <v>0.86206896551724133</v>
      </c>
    </row>
    <row r="35" spans="2:19" ht="25" customHeight="1" x14ac:dyDescent="0.3">
      <c r="B35" s="14" t="s">
        <v>37</v>
      </c>
      <c r="C35" s="9"/>
      <c r="D35" s="9"/>
      <c r="E35" s="9"/>
      <c r="F35" s="9"/>
      <c r="G35" s="9"/>
      <c r="H35" s="9"/>
      <c r="I35" s="33">
        <v>0</v>
      </c>
      <c r="J35" s="25">
        <f>I35*100/I7</f>
        <v>0</v>
      </c>
      <c r="K35" s="40"/>
      <c r="L35" s="10"/>
      <c r="M35" s="40"/>
      <c r="N35" s="10"/>
      <c r="O35" s="40"/>
      <c r="P35" s="10"/>
    </row>
    <row r="36" spans="2:19" ht="25" customHeight="1" x14ac:dyDescent="0.3">
      <c r="B36" s="14" t="s">
        <v>38</v>
      </c>
      <c r="C36" s="9"/>
      <c r="D36" s="9"/>
      <c r="E36" s="9"/>
      <c r="F36" s="9"/>
      <c r="G36" s="9"/>
      <c r="H36" s="9"/>
      <c r="I36" s="33">
        <v>0</v>
      </c>
      <c r="J36" s="25">
        <f>I36*100/I7</f>
        <v>0</v>
      </c>
      <c r="K36" s="33">
        <v>0</v>
      </c>
      <c r="L36" s="25">
        <f>K36*100/K7</f>
        <v>0</v>
      </c>
      <c r="M36" s="33">
        <v>0</v>
      </c>
      <c r="N36" s="25">
        <f>M36*100/M7</f>
        <v>0</v>
      </c>
      <c r="O36" s="40"/>
      <c r="P36" s="10"/>
    </row>
    <row r="37" spans="2:19" ht="5.15" customHeight="1" x14ac:dyDescent="0.3">
      <c r="B37" s="15"/>
      <c r="C37" s="16"/>
      <c r="D37" s="16"/>
      <c r="E37" s="16"/>
      <c r="F37" s="16"/>
      <c r="G37" s="16"/>
      <c r="H37" s="16"/>
      <c r="I37" s="16"/>
      <c r="J37" s="16"/>
      <c r="K37" s="16"/>
      <c r="L37" s="16"/>
      <c r="M37" s="16"/>
      <c r="N37" s="16"/>
      <c r="O37" s="16"/>
      <c r="P37" s="16"/>
    </row>
    <row r="38" spans="2:19" ht="14.25" customHeight="1" x14ac:dyDescent="0.3">
      <c r="B38" s="7" t="s">
        <v>198</v>
      </c>
      <c r="C38" s="4"/>
      <c r="D38" s="5"/>
      <c r="E38" s="4"/>
      <c r="F38" s="5"/>
      <c r="G38" s="4"/>
      <c r="H38" s="5"/>
      <c r="I38" s="4"/>
      <c r="J38" s="5"/>
      <c r="K38" s="4"/>
      <c r="L38" s="5"/>
      <c r="M38" s="4"/>
      <c r="N38" s="5"/>
      <c r="O38" s="4"/>
      <c r="P38" s="5"/>
    </row>
    <row r="39" spans="2:19" ht="44.5" customHeight="1" x14ac:dyDescent="0.3">
      <c r="B39" s="71" t="s">
        <v>196</v>
      </c>
      <c r="C39" s="71"/>
      <c r="D39" s="71"/>
      <c r="E39" s="71"/>
      <c r="F39" s="71"/>
      <c r="G39" s="71"/>
      <c r="H39" s="71"/>
      <c r="I39" s="71"/>
      <c r="J39" s="71"/>
      <c r="K39" s="71"/>
      <c r="L39" s="71"/>
      <c r="M39" s="71"/>
      <c r="N39" s="71"/>
      <c r="O39" s="71"/>
      <c r="P39" s="71"/>
    </row>
    <row r="41" spans="2:19" ht="30" customHeight="1" x14ac:dyDescent="0.3">
      <c r="B41" s="63" t="s">
        <v>88</v>
      </c>
      <c r="C41" s="63"/>
      <c r="D41" s="63"/>
      <c r="E41" s="63"/>
      <c r="F41" s="63"/>
      <c r="G41" s="63"/>
      <c r="H41" s="63"/>
      <c r="I41" s="63"/>
      <c r="J41" s="63"/>
      <c r="K41" s="63"/>
      <c r="L41" s="63"/>
      <c r="M41" s="63"/>
      <c r="N41" s="63"/>
      <c r="O41" s="63"/>
      <c r="P41" s="63"/>
    </row>
    <row r="42" spans="2:19" x14ac:dyDescent="0.3">
      <c r="B42" s="17" t="s">
        <v>0</v>
      </c>
      <c r="C42" s="56">
        <v>2007</v>
      </c>
      <c r="D42" s="62"/>
      <c r="E42" s="54">
        <v>2011</v>
      </c>
      <c r="F42" s="55"/>
      <c r="G42" s="56">
        <v>2015</v>
      </c>
      <c r="H42" s="55"/>
      <c r="I42" s="56">
        <v>2019</v>
      </c>
      <c r="J42" s="55"/>
      <c r="K42" s="56">
        <v>2023</v>
      </c>
      <c r="L42" s="55"/>
      <c r="M42" s="56">
        <v>2024</v>
      </c>
      <c r="N42" s="55"/>
      <c r="O42" s="54">
        <v>2025</v>
      </c>
      <c r="P42" s="62"/>
    </row>
    <row r="43" spans="2:19" ht="15" customHeight="1" x14ac:dyDescent="0.3">
      <c r="B43" s="64" t="s">
        <v>2</v>
      </c>
      <c r="C43" s="60">
        <v>44687</v>
      </c>
      <c r="D43" s="61"/>
      <c r="E43" s="66">
        <v>44843</v>
      </c>
      <c r="F43" s="67"/>
      <c r="G43" s="59">
        <v>44649</v>
      </c>
      <c r="H43" s="58"/>
      <c r="I43" s="59">
        <v>44826</v>
      </c>
      <c r="J43" s="58"/>
      <c r="K43" s="59">
        <v>45193</v>
      </c>
      <c r="L43" s="58"/>
      <c r="M43" s="59">
        <v>45438</v>
      </c>
      <c r="N43" s="58"/>
      <c r="O43" s="57">
        <v>45739</v>
      </c>
      <c r="P43" s="65"/>
    </row>
    <row r="44" spans="2:19" x14ac:dyDescent="0.3">
      <c r="B44" s="65"/>
      <c r="C44" s="38" t="s">
        <v>3</v>
      </c>
      <c r="D44" s="38" t="s">
        <v>4</v>
      </c>
      <c r="E44" s="35" t="s">
        <v>3</v>
      </c>
      <c r="F44" s="37" t="s">
        <v>4</v>
      </c>
      <c r="G44" s="35" t="s">
        <v>3</v>
      </c>
      <c r="H44" s="37" t="s">
        <v>4</v>
      </c>
      <c r="I44" s="35" t="s">
        <v>3</v>
      </c>
      <c r="J44" s="37" t="s">
        <v>4</v>
      </c>
      <c r="K44" s="35" t="s">
        <v>3</v>
      </c>
      <c r="L44" s="37" t="s">
        <v>4</v>
      </c>
      <c r="M44" s="35" t="s">
        <v>3</v>
      </c>
      <c r="N44" s="37" t="s">
        <v>4</v>
      </c>
      <c r="O44" s="35" t="s">
        <v>3</v>
      </c>
      <c r="P44" s="37" t="s">
        <v>4</v>
      </c>
    </row>
    <row r="45" spans="2:19" ht="25" customHeight="1" x14ac:dyDescent="0.3">
      <c r="B45" s="12" t="s">
        <v>5</v>
      </c>
      <c r="C45" s="18">
        <v>1831</v>
      </c>
      <c r="D45" s="25">
        <v>100</v>
      </c>
      <c r="E45" s="18">
        <v>2067</v>
      </c>
      <c r="F45" s="25">
        <v>100</v>
      </c>
      <c r="G45" s="18">
        <v>1962</v>
      </c>
      <c r="H45" s="25">
        <v>100</v>
      </c>
      <c r="I45" s="18">
        <v>1832</v>
      </c>
      <c r="J45" s="25">
        <v>100</v>
      </c>
      <c r="K45" s="18">
        <v>1809</v>
      </c>
      <c r="L45" s="25">
        <v>100</v>
      </c>
      <c r="M45" s="18">
        <v>1787</v>
      </c>
      <c r="N45" s="25">
        <v>100</v>
      </c>
      <c r="O45" s="18">
        <v>1787</v>
      </c>
      <c r="P45" s="25">
        <v>100</v>
      </c>
    </row>
    <row r="46" spans="2:19" ht="25" customHeight="1" x14ac:dyDescent="0.3">
      <c r="B46" s="13" t="s">
        <v>6</v>
      </c>
      <c r="C46" s="18">
        <v>1249</v>
      </c>
      <c r="D46" s="25">
        <f>C46*100/C45</f>
        <v>68.214090660841066</v>
      </c>
      <c r="E46" s="18">
        <v>1247</v>
      </c>
      <c r="F46" s="25">
        <f>E46*100/E45</f>
        <v>60.328979196903724</v>
      </c>
      <c r="G46" s="18">
        <v>1071</v>
      </c>
      <c r="H46" s="25">
        <f>G46*100/G45</f>
        <v>54.587155963302749</v>
      </c>
      <c r="I46" s="18">
        <v>1194</v>
      </c>
      <c r="J46" s="25">
        <f>I46*100/I45</f>
        <v>65.174672489082965</v>
      </c>
      <c r="K46" s="18">
        <v>1067</v>
      </c>
      <c r="L46" s="25">
        <f>K46*100/K45</f>
        <v>58.9828634604754</v>
      </c>
      <c r="M46" s="18">
        <v>1092</v>
      </c>
      <c r="N46" s="25">
        <f>M46*100/M45</f>
        <v>61.108002238388359</v>
      </c>
      <c r="O46" s="18">
        <v>1109</v>
      </c>
      <c r="P46" s="25">
        <f>O46*100/O45</f>
        <v>62.059317291550087</v>
      </c>
      <c r="S46" s="1" t="s">
        <v>56</v>
      </c>
    </row>
    <row r="47" spans="2:19" ht="25" customHeight="1" x14ac:dyDescent="0.3">
      <c r="B47" s="14" t="s">
        <v>7</v>
      </c>
      <c r="C47" s="18">
        <v>12</v>
      </c>
      <c r="D47" s="25">
        <f>C47*100/C46</f>
        <v>0.96076861489191356</v>
      </c>
      <c r="E47" s="18">
        <v>15</v>
      </c>
      <c r="F47" s="25">
        <f>E47*100/E46</f>
        <v>1.2028869286287089</v>
      </c>
      <c r="G47" s="18">
        <v>15</v>
      </c>
      <c r="H47" s="25">
        <f>G47*100/G46</f>
        <v>1.4005602240896358</v>
      </c>
      <c r="I47" s="18">
        <v>4</v>
      </c>
      <c r="J47" s="25">
        <f>I47*100/I46</f>
        <v>0.33500837520938026</v>
      </c>
      <c r="K47" s="18">
        <v>6</v>
      </c>
      <c r="L47" s="25">
        <f>K47*100/K46</f>
        <v>0.5623242736644799</v>
      </c>
      <c r="M47" s="18">
        <v>4</v>
      </c>
      <c r="N47" s="25">
        <f>M47*100/M46</f>
        <v>0.36630036630036628</v>
      </c>
      <c r="O47" s="18">
        <v>5</v>
      </c>
      <c r="P47" s="25">
        <f>O47*100/O46</f>
        <v>0.45085662759242562</v>
      </c>
    </row>
    <row r="48" spans="2:19" ht="25" customHeight="1" x14ac:dyDescent="0.3">
      <c r="B48" s="13" t="s">
        <v>8</v>
      </c>
      <c r="C48" s="18">
        <v>21</v>
      </c>
      <c r="D48" s="25">
        <f>C48*100/C46</f>
        <v>1.6813450760608486</v>
      </c>
      <c r="E48" s="18">
        <v>17</v>
      </c>
      <c r="F48" s="25">
        <f>E48*100/E46</f>
        <v>1.36327185244587</v>
      </c>
      <c r="G48" s="18">
        <v>28</v>
      </c>
      <c r="H48" s="25">
        <f>G48*100/G46</f>
        <v>2.6143790849673203</v>
      </c>
      <c r="I48" s="18">
        <v>14</v>
      </c>
      <c r="J48" s="25">
        <f>I48*100/I46</f>
        <v>1.1725293132328307</v>
      </c>
      <c r="K48" s="18">
        <v>22</v>
      </c>
      <c r="L48" s="25">
        <f>K48*100/K46</f>
        <v>2.0618556701030926</v>
      </c>
      <c r="M48" s="18">
        <v>8</v>
      </c>
      <c r="N48" s="25">
        <f>M48*100/M46</f>
        <v>0.73260073260073255</v>
      </c>
      <c r="O48" s="18">
        <v>15</v>
      </c>
      <c r="P48" s="25">
        <f>O48*100/O46</f>
        <v>1.3525698827772767</v>
      </c>
    </row>
    <row r="49" spans="2:16" ht="25" customHeight="1" x14ac:dyDescent="0.3">
      <c r="B49" s="14" t="s">
        <v>10</v>
      </c>
      <c r="C49" s="9"/>
      <c r="D49" s="9"/>
      <c r="E49" s="9"/>
      <c r="F49" s="9"/>
      <c r="G49" s="9"/>
      <c r="H49" s="9"/>
      <c r="I49" s="33">
        <v>0</v>
      </c>
      <c r="J49" s="25">
        <f>I49*100/I46</f>
        <v>0</v>
      </c>
      <c r="K49" s="40"/>
      <c r="L49" s="10"/>
      <c r="M49" s="40"/>
      <c r="N49" s="10"/>
      <c r="O49" s="40"/>
      <c r="P49" s="10"/>
    </row>
    <row r="50" spans="2:16" ht="25" customHeight="1" x14ac:dyDescent="0.3">
      <c r="B50" s="14" t="s">
        <v>11</v>
      </c>
      <c r="C50" s="9"/>
      <c r="D50" s="9"/>
      <c r="E50" s="9"/>
      <c r="F50" s="9"/>
      <c r="G50" s="9"/>
      <c r="H50" s="9"/>
      <c r="I50" s="9"/>
      <c r="J50" s="9"/>
      <c r="K50" s="33">
        <v>3</v>
      </c>
      <c r="L50" s="25">
        <f>K50*100/K46</f>
        <v>0.28116213683223995</v>
      </c>
      <c r="M50" s="33">
        <v>3</v>
      </c>
      <c r="N50" s="25">
        <f>M50*100/M46</f>
        <v>0.27472527472527475</v>
      </c>
      <c r="O50" s="33">
        <v>3</v>
      </c>
      <c r="P50" s="25">
        <f>O50*100/O46</f>
        <v>0.27051397655545534</v>
      </c>
    </row>
    <row r="51" spans="2:16" ht="25" customHeight="1" x14ac:dyDescent="0.3">
      <c r="B51" s="13" t="s">
        <v>13</v>
      </c>
      <c r="C51" s="33">
        <v>8</v>
      </c>
      <c r="D51" s="25">
        <f>C51*100/C46</f>
        <v>0.64051240992794234</v>
      </c>
      <c r="E51" s="33">
        <v>3</v>
      </c>
      <c r="F51" s="25">
        <f>E51*100/E46</f>
        <v>0.24057738572574178</v>
      </c>
      <c r="G51" s="33">
        <v>20</v>
      </c>
      <c r="H51" s="25">
        <f>G51*100/G46</f>
        <v>1.8674136321195145</v>
      </c>
      <c r="I51" s="33">
        <v>4</v>
      </c>
      <c r="J51" s="25">
        <f>I51*100/I46</f>
        <v>0.33500837520938026</v>
      </c>
      <c r="K51" s="33">
        <v>6</v>
      </c>
      <c r="L51" s="25">
        <f>K51*100/K46</f>
        <v>0.5623242736644799</v>
      </c>
      <c r="M51" s="33">
        <v>5</v>
      </c>
      <c r="N51" s="25">
        <f>M51*100/M46</f>
        <v>0.45787545787545786</v>
      </c>
      <c r="O51" s="33">
        <v>8</v>
      </c>
      <c r="P51" s="25">
        <f>O51*100/O46</f>
        <v>0.72137060414788101</v>
      </c>
    </row>
    <row r="52" spans="2:16" ht="25" customHeight="1" x14ac:dyDescent="0.3">
      <c r="B52" s="14" t="s">
        <v>14</v>
      </c>
      <c r="C52" s="33">
        <v>49</v>
      </c>
      <c r="D52" s="25">
        <f>C52*100/C46</f>
        <v>3.9231385108086467</v>
      </c>
      <c r="E52" s="33">
        <v>192</v>
      </c>
      <c r="F52" s="25">
        <f>E52*100/E46</f>
        <v>15.396952686447474</v>
      </c>
      <c r="G52" s="33">
        <v>76</v>
      </c>
      <c r="H52" s="25">
        <f>G52*100/G46</f>
        <v>7.0961718020541547</v>
      </c>
      <c r="I52" s="33">
        <v>34</v>
      </c>
      <c r="J52" s="25">
        <f>I52*100/I46</f>
        <v>2.8475711892797322</v>
      </c>
      <c r="K52" s="40"/>
      <c r="L52" s="10"/>
      <c r="M52" s="33">
        <v>6</v>
      </c>
      <c r="N52" s="25">
        <f>M52*100/M46</f>
        <v>0.5494505494505495</v>
      </c>
      <c r="O52" s="33">
        <v>8</v>
      </c>
      <c r="P52" s="25">
        <f>O52*100/O46</f>
        <v>0.72137060414788101</v>
      </c>
    </row>
    <row r="53" spans="2:16" ht="25" customHeight="1" x14ac:dyDescent="0.3">
      <c r="B53" s="13" t="s">
        <v>16</v>
      </c>
      <c r="C53" s="9"/>
      <c r="D53" s="9"/>
      <c r="E53" s="9"/>
      <c r="F53" s="9"/>
      <c r="G53" s="9"/>
      <c r="H53" s="9"/>
      <c r="I53" s="33">
        <v>1</v>
      </c>
      <c r="J53" s="25">
        <f>I53*100/I46</f>
        <v>8.3752093802345065E-2</v>
      </c>
      <c r="K53" s="33">
        <v>38</v>
      </c>
      <c r="L53" s="25">
        <f>K53*100/K46</f>
        <v>3.5613870665417058</v>
      </c>
      <c r="M53" s="33">
        <v>41</v>
      </c>
      <c r="N53" s="25">
        <f>M53*100/M46</f>
        <v>3.7545787545787546</v>
      </c>
      <c r="O53" s="33">
        <v>14</v>
      </c>
      <c r="P53" s="25">
        <f>O53*100/O46</f>
        <v>1.2623985572587917</v>
      </c>
    </row>
    <row r="54" spans="2:16" ht="25" customHeight="1" x14ac:dyDescent="0.3">
      <c r="B54" s="14" t="s">
        <v>17</v>
      </c>
      <c r="C54" s="9"/>
      <c r="D54" s="9"/>
      <c r="E54" s="9"/>
      <c r="F54" s="9"/>
      <c r="G54" s="9"/>
      <c r="H54" s="9"/>
      <c r="I54" s="33">
        <v>0</v>
      </c>
      <c r="J54" s="25">
        <f>I54*100/I46</f>
        <v>0</v>
      </c>
      <c r="K54" s="33">
        <v>10</v>
      </c>
      <c r="L54" s="25">
        <f>K54*100/K46</f>
        <v>0.93720712277413309</v>
      </c>
      <c r="M54" s="33">
        <v>6</v>
      </c>
      <c r="N54" s="25">
        <f>M54*100/M46</f>
        <v>0.5494505494505495</v>
      </c>
      <c r="O54" s="33">
        <v>5</v>
      </c>
      <c r="P54" s="25">
        <f>O54*100/O46</f>
        <v>0.45085662759242562</v>
      </c>
    </row>
    <row r="55" spans="2:16" ht="25" customHeight="1" x14ac:dyDescent="0.3">
      <c r="B55" s="14" t="s">
        <v>18</v>
      </c>
      <c r="C55" s="9"/>
      <c r="D55" s="9"/>
      <c r="E55" s="9"/>
      <c r="F55" s="9"/>
      <c r="G55" s="33">
        <v>24</v>
      </c>
      <c r="H55" s="25">
        <f>G55*100/G46</f>
        <v>2.2408963585434174</v>
      </c>
      <c r="I55" s="33">
        <v>8</v>
      </c>
      <c r="J55" s="25">
        <f>I55*100/I46</f>
        <v>0.67001675041876052</v>
      </c>
      <c r="K55" s="33">
        <v>40</v>
      </c>
      <c r="L55" s="25">
        <f>K55*100/K46</f>
        <v>3.7488284910965324</v>
      </c>
      <c r="M55" s="33">
        <v>49</v>
      </c>
      <c r="N55" s="25">
        <f>M55*100/M46</f>
        <v>4.4871794871794872</v>
      </c>
      <c r="O55" s="33">
        <v>114</v>
      </c>
      <c r="P55" s="25">
        <f>O55*100/O46</f>
        <v>10.279531109107303</v>
      </c>
    </row>
    <row r="56" spans="2:16" ht="25" customHeight="1" x14ac:dyDescent="0.3">
      <c r="B56" s="14" t="s">
        <v>19</v>
      </c>
      <c r="C56" s="9"/>
      <c r="D56" s="9"/>
      <c r="E56" s="9"/>
      <c r="F56" s="9"/>
      <c r="G56" s="9"/>
      <c r="H56" s="9"/>
      <c r="I56" s="9"/>
      <c r="J56" s="9"/>
      <c r="K56" s="33">
        <v>4</v>
      </c>
      <c r="L56" s="25">
        <f>K56*100/K46</f>
        <v>0.37488284910965325</v>
      </c>
      <c r="M56" s="33">
        <v>2</v>
      </c>
      <c r="N56" s="25">
        <f>M56*100/M46</f>
        <v>0.18315018315018314</v>
      </c>
      <c r="O56" s="33">
        <v>3</v>
      </c>
      <c r="P56" s="25">
        <f>O56*100/O46</f>
        <v>0.27051397655545534</v>
      </c>
    </row>
    <row r="57" spans="2:16" ht="25" customHeight="1" x14ac:dyDescent="0.3">
      <c r="B57" s="13" t="s">
        <v>20</v>
      </c>
      <c r="C57" s="9"/>
      <c r="D57" s="9"/>
      <c r="E57" s="9"/>
      <c r="F57" s="9"/>
      <c r="G57" s="33">
        <v>17</v>
      </c>
      <c r="H57" s="25">
        <f>G57*100/G46</f>
        <v>1.5873015873015872</v>
      </c>
      <c r="I57" s="9"/>
      <c r="J57" s="9"/>
      <c r="K57" s="9"/>
      <c r="L57" s="9"/>
      <c r="M57" s="9"/>
      <c r="N57" s="9"/>
      <c r="O57" s="9"/>
      <c r="P57" s="9"/>
    </row>
    <row r="58" spans="2:16" ht="25" customHeight="1" x14ac:dyDescent="0.3">
      <c r="B58" s="14" t="s">
        <v>21</v>
      </c>
      <c r="C58" s="33">
        <v>16</v>
      </c>
      <c r="D58" s="25">
        <f>C58*100/C46</f>
        <v>1.2810248198558847</v>
      </c>
      <c r="E58" s="33">
        <v>3</v>
      </c>
      <c r="F58" s="25">
        <f>E58*100/E46</f>
        <v>0.24057738572574178</v>
      </c>
      <c r="G58" s="9"/>
      <c r="H58" s="9"/>
      <c r="I58" s="33">
        <v>1</v>
      </c>
      <c r="J58" s="25">
        <f>I58*100/I46</f>
        <v>8.3752093802345065E-2</v>
      </c>
      <c r="K58" s="33">
        <v>0</v>
      </c>
      <c r="L58" s="25">
        <f>K58*100/K46</f>
        <v>0</v>
      </c>
      <c r="M58" s="33">
        <v>1</v>
      </c>
      <c r="N58" s="25">
        <f>M58*100/M46</f>
        <v>9.1575091575091569E-2</v>
      </c>
      <c r="O58" s="9"/>
      <c r="P58" s="9"/>
    </row>
    <row r="59" spans="2:16" ht="25" customHeight="1" x14ac:dyDescent="0.3">
      <c r="B59" s="14" t="s">
        <v>189</v>
      </c>
      <c r="C59" s="40"/>
      <c r="D59" s="10"/>
      <c r="E59" s="40"/>
      <c r="F59" s="10"/>
      <c r="G59" s="9"/>
      <c r="H59" s="9"/>
      <c r="I59" s="40"/>
      <c r="J59" s="10"/>
      <c r="K59" s="40"/>
      <c r="L59" s="10"/>
      <c r="M59" s="40"/>
      <c r="N59" s="10"/>
      <c r="O59" s="33">
        <v>0</v>
      </c>
      <c r="P59" s="25">
        <f>O59*100/O46</f>
        <v>0</v>
      </c>
    </row>
    <row r="60" spans="2:16" ht="25" customHeight="1" x14ac:dyDescent="0.3">
      <c r="B60" s="14" t="s">
        <v>23</v>
      </c>
      <c r="C60" s="9"/>
      <c r="D60" s="9"/>
      <c r="E60" s="33">
        <v>9</v>
      </c>
      <c r="F60" s="25">
        <f>E60*100/E46</f>
        <v>0.72173215717722539</v>
      </c>
      <c r="G60" s="9"/>
      <c r="H60" s="9"/>
      <c r="I60" s="33">
        <v>4</v>
      </c>
      <c r="J60" s="25">
        <f>I60*100/I46</f>
        <v>0.33500837520938026</v>
      </c>
      <c r="K60" s="33">
        <v>14</v>
      </c>
      <c r="L60" s="25">
        <f>K60*100/K46</f>
        <v>1.3120899718837864</v>
      </c>
      <c r="M60" s="33">
        <v>8</v>
      </c>
      <c r="N60" s="25">
        <f>M60*100/M46</f>
        <v>0.73260073260073255</v>
      </c>
      <c r="O60" s="33">
        <v>3</v>
      </c>
      <c r="P60" s="25">
        <f>O60*100/O46</f>
        <v>0.27051397655545534</v>
      </c>
    </row>
    <row r="61" spans="2:16" ht="25" customHeight="1" x14ac:dyDescent="0.3">
      <c r="B61" s="14" t="s">
        <v>25</v>
      </c>
      <c r="C61" s="33">
        <v>14</v>
      </c>
      <c r="D61" s="25">
        <f>C61*100/C46</f>
        <v>1.1208967173738991</v>
      </c>
      <c r="E61" s="33">
        <v>19</v>
      </c>
      <c r="F61" s="25">
        <f>E61*100/E46</f>
        <v>1.5236567762630313</v>
      </c>
      <c r="G61" s="33">
        <v>13</v>
      </c>
      <c r="H61" s="25">
        <f>G61*100/G46</f>
        <v>1.2138188608776843</v>
      </c>
      <c r="I61" s="33">
        <v>9</v>
      </c>
      <c r="J61" s="25">
        <f>I61*100/I46</f>
        <v>0.75376884422110557</v>
      </c>
      <c r="K61" s="33">
        <v>14</v>
      </c>
      <c r="L61" s="25">
        <f>K61*100/K46</f>
        <v>1.3120899718837864</v>
      </c>
      <c r="M61" s="33">
        <v>8</v>
      </c>
      <c r="N61" s="25">
        <f>M61*100/M46</f>
        <v>0.73260073260073255</v>
      </c>
      <c r="O61" s="33">
        <v>7</v>
      </c>
      <c r="P61" s="25">
        <f>O61*100/O46</f>
        <v>0.63119927862939584</v>
      </c>
    </row>
    <row r="62" spans="2:16" ht="25" customHeight="1" x14ac:dyDescent="0.3">
      <c r="B62" s="13" t="s">
        <v>26</v>
      </c>
      <c r="C62" s="9"/>
      <c r="D62" s="9"/>
      <c r="E62" s="9"/>
      <c r="F62" s="9"/>
      <c r="G62" s="33">
        <v>2</v>
      </c>
      <c r="H62" s="25">
        <f>G62*100/G46</f>
        <v>0.18674136321195145</v>
      </c>
      <c r="I62" s="33">
        <v>3</v>
      </c>
      <c r="J62" s="25">
        <f>I62*100/I46</f>
        <v>0.25125628140703515</v>
      </c>
      <c r="K62" s="40"/>
      <c r="L62" s="10"/>
      <c r="M62" s="40"/>
      <c r="N62" s="10"/>
      <c r="O62" s="40"/>
      <c r="P62" s="10"/>
    </row>
    <row r="63" spans="2:16" ht="25" customHeight="1" x14ac:dyDescent="0.3">
      <c r="B63" s="14" t="s">
        <v>28</v>
      </c>
      <c r="C63" s="9"/>
      <c r="D63" s="9"/>
      <c r="E63" s="9"/>
      <c r="F63" s="9"/>
      <c r="G63" s="9"/>
      <c r="H63" s="9"/>
      <c r="I63" s="33">
        <v>1</v>
      </c>
      <c r="J63" s="25">
        <f>I63*100/I46</f>
        <v>8.3752093802345065E-2</v>
      </c>
      <c r="K63" s="40"/>
      <c r="L63" s="10"/>
      <c r="M63" s="40"/>
      <c r="N63" s="10"/>
      <c r="O63" s="40"/>
      <c r="P63" s="10"/>
    </row>
    <row r="64" spans="2:16" ht="25" customHeight="1" x14ac:dyDescent="0.3">
      <c r="B64" s="14" t="s">
        <v>29</v>
      </c>
      <c r="C64" s="33">
        <v>12</v>
      </c>
      <c r="D64" s="25">
        <f>C64*100/C46</f>
        <v>0.96076861489191356</v>
      </c>
      <c r="E64" s="33">
        <v>15</v>
      </c>
      <c r="F64" s="25">
        <f>E64*100/E46</f>
        <v>1.2028869286287089</v>
      </c>
      <c r="G64" s="33">
        <v>10</v>
      </c>
      <c r="H64" s="25">
        <f>G64*100/G46</f>
        <v>0.93370681605975725</v>
      </c>
      <c r="I64" s="9"/>
      <c r="J64" s="9"/>
      <c r="K64" s="9"/>
      <c r="L64" s="9"/>
      <c r="M64" s="9"/>
      <c r="N64" s="9"/>
      <c r="O64" s="9"/>
      <c r="P64" s="9"/>
    </row>
    <row r="65" spans="2:16" ht="25" customHeight="1" x14ac:dyDescent="0.3">
      <c r="B65" s="14" t="s">
        <v>30</v>
      </c>
      <c r="C65" s="9"/>
      <c r="D65" s="9"/>
      <c r="E65" s="9"/>
      <c r="F65" s="9"/>
      <c r="G65" s="33">
        <v>5</v>
      </c>
      <c r="H65" s="25">
        <f>G65*100/G46</f>
        <v>0.46685340802987862</v>
      </c>
      <c r="I65" s="33">
        <v>0</v>
      </c>
      <c r="J65" s="25">
        <f>I65*100/I46</f>
        <v>0</v>
      </c>
      <c r="K65" s="40"/>
      <c r="L65" s="10"/>
      <c r="M65" s="40"/>
      <c r="N65" s="10"/>
      <c r="O65" s="40"/>
      <c r="P65" s="10"/>
    </row>
    <row r="66" spans="2:16" ht="25" customHeight="1" x14ac:dyDescent="0.3">
      <c r="B66" s="14" t="s">
        <v>31</v>
      </c>
      <c r="C66" s="33">
        <v>834</v>
      </c>
      <c r="D66" s="25">
        <f>C66*100/C46</f>
        <v>66.773418734987985</v>
      </c>
      <c r="E66" s="33">
        <v>643</v>
      </c>
      <c r="F66" s="25">
        <f>E66*100/E46</f>
        <v>51.563753007217322</v>
      </c>
      <c r="G66" s="33">
        <v>491</v>
      </c>
      <c r="H66" s="25">
        <f>G66*100/G46</f>
        <v>45.845004668534081</v>
      </c>
      <c r="I66" s="33">
        <v>559</v>
      </c>
      <c r="J66" s="25">
        <f>I66*100/I46</f>
        <v>46.81742043551089</v>
      </c>
      <c r="K66" s="40"/>
      <c r="L66" s="10"/>
      <c r="M66" s="33">
        <v>525</v>
      </c>
      <c r="N66" s="25">
        <f>M66*100/M46</f>
        <v>48.07692307692308</v>
      </c>
      <c r="O66" s="33">
        <v>551</v>
      </c>
      <c r="P66" s="25">
        <f>O66*100/O46</f>
        <v>49.684400360685302</v>
      </c>
    </row>
    <row r="67" spans="2:16" ht="25" customHeight="1" x14ac:dyDescent="0.3">
      <c r="B67" s="14" t="s">
        <v>32</v>
      </c>
      <c r="C67" s="40"/>
      <c r="D67" s="10"/>
      <c r="E67" s="40"/>
      <c r="F67" s="10"/>
      <c r="G67" s="40"/>
      <c r="H67" s="10"/>
      <c r="I67" s="40"/>
      <c r="J67" s="10"/>
      <c r="K67" s="33">
        <v>600</v>
      </c>
      <c r="L67" s="25">
        <f>K67*100/K46</f>
        <v>56.232427366447986</v>
      </c>
      <c r="M67" s="9"/>
      <c r="N67" s="9"/>
      <c r="O67" s="9"/>
      <c r="P67" s="9"/>
    </row>
    <row r="68" spans="2:16" ht="25" customHeight="1" x14ac:dyDescent="0.3">
      <c r="B68" s="14" t="s">
        <v>190</v>
      </c>
      <c r="C68" s="40"/>
      <c r="D68" s="10"/>
      <c r="E68" s="40"/>
      <c r="F68" s="10"/>
      <c r="G68" s="40"/>
      <c r="H68" s="10"/>
      <c r="I68" s="40"/>
      <c r="J68" s="10"/>
      <c r="K68" s="10"/>
      <c r="L68" s="10"/>
      <c r="M68" s="9"/>
      <c r="N68" s="9"/>
      <c r="O68" s="33">
        <v>3</v>
      </c>
      <c r="P68" s="25">
        <f>O68*100/O46</f>
        <v>0.27051397655545534</v>
      </c>
    </row>
    <row r="69" spans="2:16" ht="25" customHeight="1" x14ac:dyDescent="0.3">
      <c r="B69" s="14" t="s">
        <v>47</v>
      </c>
      <c r="C69" s="9"/>
      <c r="D69" s="9"/>
      <c r="E69" s="9"/>
      <c r="F69" s="9"/>
      <c r="G69" s="33">
        <v>5</v>
      </c>
      <c r="H69" s="25">
        <f>G69*100/G46</f>
        <v>0.46685340802987862</v>
      </c>
      <c r="I69" s="9"/>
      <c r="J69" s="9"/>
      <c r="K69" s="9"/>
      <c r="L69" s="9"/>
      <c r="M69" s="9"/>
      <c r="N69" s="9"/>
      <c r="O69" s="9"/>
      <c r="P69" s="9"/>
    </row>
    <row r="70" spans="2:16" ht="25" customHeight="1" x14ac:dyDescent="0.3">
      <c r="B70" s="14" t="s">
        <v>33</v>
      </c>
      <c r="C70" s="33">
        <v>283</v>
      </c>
      <c r="D70" s="25">
        <f>C70*100/C46</f>
        <v>22.658126501200961</v>
      </c>
      <c r="E70" s="33">
        <v>283</v>
      </c>
      <c r="F70" s="25">
        <f>E70*100/E46</f>
        <v>22.694466720128307</v>
      </c>
      <c r="G70" s="9"/>
      <c r="H70" s="9"/>
      <c r="I70" s="33">
        <v>541</v>
      </c>
      <c r="J70" s="25">
        <f>I70*100/I46</f>
        <v>45.309882747068677</v>
      </c>
      <c r="K70" s="33">
        <v>303</v>
      </c>
      <c r="L70" s="25">
        <f>K70*100/K46</f>
        <v>28.397375820056233</v>
      </c>
      <c r="M70" s="33">
        <v>418</v>
      </c>
      <c r="N70" s="25">
        <f>M70*100/M46</f>
        <v>38.278388278388277</v>
      </c>
      <c r="O70" s="33">
        <v>366</v>
      </c>
      <c r="P70" s="25">
        <f>O70*100/O46</f>
        <v>33.002705139765553</v>
      </c>
    </row>
    <row r="71" spans="2:16" ht="25" customHeight="1" x14ac:dyDescent="0.3">
      <c r="B71" s="14" t="s">
        <v>35</v>
      </c>
      <c r="C71" s="9"/>
      <c r="D71" s="9"/>
      <c r="E71" s="9"/>
      <c r="F71" s="9"/>
      <c r="G71" s="33">
        <v>365</v>
      </c>
      <c r="H71" s="25">
        <f>G71*100/G46</f>
        <v>34.080298786181139</v>
      </c>
      <c r="I71" s="9"/>
      <c r="J71" s="9"/>
      <c r="K71" s="9"/>
      <c r="L71" s="9"/>
      <c r="M71" s="9"/>
      <c r="N71" s="9"/>
      <c r="O71" s="9"/>
      <c r="P71" s="9"/>
    </row>
    <row r="72" spans="2:16" ht="25" customHeight="1" x14ac:dyDescent="0.3">
      <c r="B72" s="14" t="s">
        <v>36</v>
      </c>
      <c r="C72" s="9"/>
      <c r="D72" s="9"/>
      <c r="E72" s="33">
        <v>48</v>
      </c>
      <c r="F72" s="25">
        <f>E72*100/E46</f>
        <v>3.8492381716118684</v>
      </c>
      <c r="G72" s="9"/>
      <c r="H72" s="9"/>
      <c r="I72" s="33">
        <v>4</v>
      </c>
      <c r="J72" s="25">
        <f>I72*100/I46</f>
        <v>0.33500837520938026</v>
      </c>
      <c r="K72" s="33">
        <v>5</v>
      </c>
      <c r="L72" s="25">
        <f>K72*100/K46</f>
        <v>0.46860356138706655</v>
      </c>
      <c r="M72" s="33">
        <v>7</v>
      </c>
      <c r="N72" s="25">
        <f>M72*100/M46</f>
        <v>0.64102564102564108</v>
      </c>
      <c r="O72" s="9"/>
      <c r="P72" s="9"/>
    </row>
    <row r="73" spans="2:16" ht="25" customHeight="1" x14ac:dyDescent="0.3">
      <c r="B73" s="14" t="s">
        <v>188</v>
      </c>
      <c r="C73" s="9"/>
      <c r="D73" s="9"/>
      <c r="E73" s="9"/>
      <c r="F73" s="9"/>
      <c r="G73" s="9"/>
      <c r="H73" s="9"/>
      <c r="I73" s="9"/>
      <c r="J73" s="9"/>
      <c r="K73" s="9"/>
      <c r="L73" s="9"/>
      <c r="M73" s="9"/>
      <c r="N73" s="9"/>
      <c r="O73" s="33">
        <v>4</v>
      </c>
      <c r="P73" s="25">
        <f>O73*100/O46</f>
        <v>0.36068530207394051</v>
      </c>
    </row>
    <row r="74" spans="2:16" ht="25" customHeight="1" x14ac:dyDescent="0.3">
      <c r="B74" s="14" t="s">
        <v>37</v>
      </c>
      <c r="C74" s="9"/>
      <c r="D74" s="9"/>
      <c r="E74" s="9"/>
      <c r="F74" s="9"/>
      <c r="G74" s="9"/>
      <c r="H74" s="9"/>
      <c r="I74" s="33">
        <v>3</v>
      </c>
      <c r="J74" s="25">
        <f>I74*100/I46</f>
        <v>0.25125628140703515</v>
      </c>
      <c r="K74" s="40"/>
      <c r="L74" s="10"/>
      <c r="M74" s="40"/>
      <c r="N74" s="10"/>
      <c r="O74" s="40"/>
      <c r="P74" s="10"/>
    </row>
    <row r="75" spans="2:16" ht="25" customHeight="1" x14ac:dyDescent="0.3">
      <c r="B75" s="14" t="s">
        <v>38</v>
      </c>
      <c r="C75" s="9"/>
      <c r="D75" s="9"/>
      <c r="E75" s="9"/>
      <c r="F75" s="9"/>
      <c r="G75" s="9"/>
      <c r="H75" s="9"/>
      <c r="I75" s="33">
        <v>4</v>
      </c>
      <c r="J75" s="25">
        <f>I75*100/I46</f>
        <v>0.33500837520938026</v>
      </c>
      <c r="K75" s="33">
        <v>2</v>
      </c>
      <c r="L75" s="25">
        <f>K75*100/K46</f>
        <v>0.18744142455482662</v>
      </c>
      <c r="M75" s="33">
        <v>1</v>
      </c>
      <c r="N75" s="25">
        <f>M75*100/M46</f>
        <v>9.1575091575091569E-2</v>
      </c>
      <c r="O75" s="40"/>
      <c r="P75" s="10"/>
    </row>
    <row r="76" spans="2:16" ht="5.15" customHeight="1" x14ac:dyDescent="0.3">
      <c r="B76" s="15"/>
      <c r="C76" s="16"/>
      <c r="D76" s="16"/>
      <c r="E76" s="16"/>
      <c r="F76" s="16"/>
      <c r="G76" s="16"/>
      <c r="H76" s="16"/>
      <c r="I76" s="16"/>
      <c r="J76" s="16"/>
      <c r="K76" s="16"/>
      <c r="L76" s="16"/>
      <c r="M76" s="16"/>
      <c r="N76" s="16"/>
      <c r="O76" s="16"/>
      <c r="P76" s="16"/>
    </row>
    <row r="77" spans="2:16" ht="14.25" customHeight="1" x14ac:dyDescent="0.3">
      <c r="B77" s="7" t="s">
        <v>198</v>
      </c>
      <c r="C77" s="4"/>
      <c r="D77" s="5"/>
      <c r="E77" s="4"/>
      <c r="F77" s="5"/>
      <c r="G77" s="4"/>
      <c r="H77" s="5"/>
      <c r="I77" s="4"/>
      <c r="J77" s="5"/>
      <c r="K77" s="4"/>
      <c r="L77" s="5"/>
      <c r="M77" s="4"/>
      <c r="N77" s="5"/>
      <c r="O77" s="4"/>
      <c r="P77" s="5"/>
    </row>
    <row r="78" spans="2:16" ht="44.5" customHeight="1" x14ac:dyDescent="0.3">
      <c r="B78" s="71" t="s">
        <v>196</v>
      </c>
      <c r="C78" s="71"/>
      <c r="D78" s="71"/>
      <c r="E78" s="71"/>
      <c r="F78" s="71"/>
      <c r="G78" s="71"/>
      <c r="H78" s="71"/>
      <c r="I78" s="71"/>
      <c r="J78" s="71"/>
      <c r="K78" s="71"/>
      <c r="L78" s="71"/>
      <c r="M78" s="71"/>
      <c r="N78" s="71"/>
      <c r="O78" s="71"/>
      <c r="P78" s="71"/>
    </row>
    <row r="79" spans="2:16" ht="13.5" customHeight="1" x14ac:dyDescent="0.3"/>
    <row r="80" spans="2:16" ht="30" customHeight="1" x14ac:dyDescent="0.3">
      <c r="B80" s="63" t="s">
        <v>175</v>
      </c>
      <c r="C80" s="63"/>
      <c r="D80" s="63"/>
      <c r="E80" s="63"/>
      <c r="F80" s="63"/>
      <c r="G80" s="63"/>
      <c r="H80" s="63"/>
      <c r="I80" s="63"/>
      <c r="J80" s="63"/>
      <c r="K80" s="63"/>
      <c r="L80" s="63"/>
      <c r="M80" s="63"/>
      <c r="N80" s="63"/>
      <c r="O80" s="63"/>
      <c r="P80" s="63"/>
    </row>
    <row r="81" spans="2:16" x14ac:dyDescent="0.3">
      <c r="B81" s="17" t="s">
        <v>0</v>
      </c>
      <c r="C81" s="56">
        <v>2007</v>
      </c>
      <c r="D81" s="62"/>
      <c r="E81" s="54">
        <v>2011</v>
      </c>
      <c r="F81" s="55"/>
      <c r="G81" s="56">
        <v>2015</v>
      </c>
      <c r="H81" s="55"/>
      <c r="I81" s="56">
        <v>2019</v>
      </c>
      <c r="J81" s="55"/>
      <c r="K81" s="56">
        <v>2023</v>
      </c>
      <c r="L81" s="55"/>
      <c r="M81" s="56">
        <v>2024</v>
      </c>
      <c r="N81" s="55"/>
      <c r="O81" s="54">
        <v>2025</v>
      </c>
      <c r="P81" s="62"/>
    </row>
    <row r="82" spans="2:16" ht="15" customHeight="1" x14ac:dyDescent="0.3">
      <c r="B82" s="64" t="s">
        <v>2</v>
      </c>
      <c r="C82" s="60">
        <v>44687</v>
      </c>
      <c r="D82" s="61"/>
      <c r="E82" s="66">
        <v>44843</v>
      </c>
      <c r="F82" s="67"/>
      <c r="G82" s="59">
        <v>44649</v>
      </c>
      <c r="H82" s="58"/>
      <c r="I82" s="59">
        <v>44826</v>
      </c>
      <c r="J82" s="58"/>
      <c r="K82" s="59">
        <v>45193</v>
      </c>
      <c r="L82" s="58"/>
      <c r="M82" s="59">
        <v>45438</v>
      </c>
      <c r="N82" s="58"/>
      <c r="O82" s="57">
        <v>45739</v>
      </c>
      <c r="P82" s="65"/>
    </row>
    <row r="83" spans="2:16" x14ac:dyDescent="0.3">
      <c r="B83" s="65"/>
      <c r="C83" s="38" t="s">
        <v>3</v>
      </c>
      <c r="D83" s="38" t="s">
        <v>4</v>
      </c>
      <c r="E83" s="35" t="s">
        <v>3</v>
      </c>
      <c r="F83" s="37" t="s">
        <v>4</v>
      </c>
      <c r="G83" s="35" t="s">
        <v>3</v>
      </c>
      <c r="H83" s="37" t="s">
        <v>4</v>
      </c>
      <c r="I83" s="35" t="s">
        <v>3</v>
      </c>
      <c r="J83" s="37" t="s">
        <v>4</v>
      </c>
      <c r="K83" s="35" t="s">
        <v>3</v>
      </c>
      <c r="L83" s="37" t="s">
        <v>4</v>
      </c>
      <c r="M83" s="35" t="s">
        <v>3</v>
      </c>
      <c r="N83" s="37" t="s">
        <v>4</v>
      </c>
      <c r="O83" s="35" t="s">
        <v>3</v>
      </c>
      <c r="P83" s="37" t="s">
        <v>4</v>
      </c>
    </row>
    <row r="84" spans="2:16" ht="25" customHeight="1" x14ac:dyDescent="0.3">
      <c r="B84" s="12" t="s">
        <v>5</v>
      </c>
      <c r="C84" s="33">
        <v>350</v>
      </c>
      <c r="D84" s="25">
        <v>100</v>
      </c>
      <c r="E84" s="33">
        <v>362</v>
      </c>
      <c r="F84" s="25">
        <v>100</v>
      </c>
      <c r="G84" s="33">
        <v>325</v>
      </c>
      <c r="H84" s="25">
        <v>100</v>
      </c>
      <c r="I84" s="33">
        <v>294</v>
      </c>
      <c r="J84" s="25">
        <v>100</v>
      </c>
      <c r="K84" s="33">
        <v>308</v>
      </c>
      <c r="L84" s="25">
        <v>100</v>
      </c>
      <c r="M84" s="33">
        <v>311</v>
      </c>
      <c r="N84" s="25">
        <v>100</v>
      </c>
      <c r="O84" s="33">
        <v>297</v>
      </c>
      <c r="P84" s="25">
        <v>100</v>
      </c>
    </row>
    <row r="85" spans="2:16" ht="25" customHeight="1" x14ac:dyDescent="0.3">
      <c r="B85" s="13" t="s">
        <v>6</v>
      </c>
      <c r="C85" s="33">
        <v>203</v>
      </c>
      <c r="D85" s="25">
        <f>C85*100/C84</f>
        <v>58</v>
      </c>
      <c r="E85" s="33">
        <v>184</v>
      </c>
      <c r="F85" s="25">
        <f>E85*100/E84</f>
        <v>50.828729281767956</v>
      </c>
      <c r="G85" s="33">
        <v>145</v>
      </c>
      <c r="H85" s="25">
        <f>G85*100/G84</f>
        <v>44.615384615384613</v>
      </c>
      <c r="I85" s="33">
        <v>158</v>
      </c>
      <c r="J85" s="25">
        <f>I85*100/I84</f>
        <v>53.741496598639458</v>
      </c>
      <c r="K85" s="33">
        <v>159</v>
      </c>
      <c r="L85" s="25">
        <f>K85*100/K84</f>
        <v>51.623376623376622</v>
      </c>
      <c r="M85" s="33">
        <v>174</v>
      </c>
      <c r="N85" s="25">
        <f>M85*100/M84</f>
        <v>55.948553054662376</v>
      </c>
      <c r="O85" s="33">
        <v>155</v>
      </c>
      <c r="P85" s="25">
        <f>O85*100/O84</f>
        <v>52.188552188552187</v>
      </c>
    </row>
    <row r="86" spans="2:16" ht="25" customHeight="1" x14ac:dyDescent="0.3">
      <c r="B86" s="14" t="s">
        <v>7</v>
      </c>
      <c r="C86" s="33">
        <v>0</v>
      </c>
      <c r="D86" s="25">
        <f>C86*100/C85</f>
        <v>0</v>
      </c>
      <c r="E86" s="33">
        <v>0</v>
      </c>
      <c r="F86" s="25">
        <f>E86*100/E85</f>
        <v>0</v>
      </c>
      <c r="G86" s="33">
        <v>1</v>
      </c>
      <c r="H86" s="25">
        <f>G86*100/G85</f>
        <v>0.68965517241379315</v>
      </c>
      <c r="I86" s="33">
        <v>0</v>
      </c>
      <c r="J86" s="25">
        <f>I86*100/I85</f>
        <v>0</v>
      </c>
      <c r="K86" s="33">
        <v>1</v>
      </c>
      <c r="L86" s="25">
        <f>K86*100/K85</f>
        <v>0.62893081761006286</v>
      </c>
      <c r="M86" s="33">
        <v>1</v>
      </c>
      <c r="N86" s="25">
        <f>M86*100/M85</f>
        <v>0.57471264367816088</v>
      </c>
      <c r="O86" s="33">
        <v>0</v>
      </c>
      <c r="P86" s="25">
        <f>O86*100/O85</f>
        <v>0</v>
      </c>
    </row>
    <row r="87" spans="2:16" ht="25" customHeight="1" x14ac:dyDescent="0.3">
      <c r="B87" s="13" t="s">
        <v>8</v>
      </c>
      <c r="C87" s="33">
        <v>3</v>
      </c>
      <c r="D87" s="25">
        <f>C87*100/C85</f>
        <v>1.4778325123152709</v>
      </c>
      <c r="E87" s="33">
        <v>3</v>
      </c>
      <c r="F87" s="25">
        <f>E87*100/E85</f>
        <v>1.6304347826086956</v>
      </c>
      <c r="G87" s="33">
        <v>4</v>
      </c>
      <c r="H87" s="25">
        <f>G87*100/G85</f>
        <v>2.7586206896551726</v>
      </c>
      <c r="I87" s="33">
        <v>5</v>
      </c>
      <c r="J87" s="25">
        <f>I87*100/I85</f>
        <v>3.1645569620253164</v>
      </c>
      <c r="K87" s="33">
        <v>8</v>
      </c>
      <c r="L87" s="25">
        <f>K87*100/K85</f>
        <v>5.0314465408805029</v>
      </c>
      <c r="M87" s="33">
        <v>5</v>
      </c>
      <c r="N87" s="25">
        <f>M87*100/M85</f>
        <v>2.8735632183908044</v>
      </c>
      <c r="O87" s="33">
        <v>6</v>
      </c>
      <c r="P87" s="25">
        <f>O87*100/O85</f>
        <v>3.870967741935484</v>
      </c>
    </row>
    <row r="88" spans="2:16" ht="25" customHeight="1" x14ac:dyDescent="0.3">
      <c r="B88" s="14" t="s">
        <v>10</v>
      </c>
      <c r="C88" s="9"/>
      <c r="D88" s="9"/>
      <c r="E88" s="9"/>
      <c r="F88" s="9"/>
      <c r="G88" s="9"/>
      <c r="H88" s="9"/>
      <c r="I88" s="33">
        <v>0</v>
      </c>
      <c r="J88" s="25">
        <f>I88*100/I85</f>
        <v>0</v>
      </c>
      <c r="K88" s="40"/>
      <c r="L88" s="10"/>
      <c r="M88" s="40"/>
      <c r="N88" s="10"/>
      <c r="O88" s="40"/>
      <c r="P88" s="10"/>
    </row>
    <row r="89" spans="2:16" ht="25" customHeight="1" x14ac:dyDescent="0.3">
      <c r="B89" s="14" t="s">
        <v>11</v>
      </c>
      <c r="C89" s="9"/>
      <c r="D89" s="9"/>
      <c r="E89" s="9"/>
      <c r="F89" s="9"/>
      <c r="G89" s="9"/>
      <c r="H89" s="9"/>
      <c r="I89" s="9"/>
      <c r="J89" s="9"/>
      <c r="K89" s="33">
        <v>1</v>
      </c>
      <c r="L89" s="25">
        <f>K89*100/K85</f>
        <v>0.62893081761006286</v>
      </c>
      <c r="M89" s="33">
        <v>1</v>
      </c>
      <c r="N89" s="25">
        <f>M89*100/M85</f>
        <v>0.57471264367816088</v>
      </c>
      <c r="O89" s="33">
        <v>0</v>
      </c>
      <c r="P89" s="25">
        <f>O89*100/O85</f>
        <v>0</v>
      </c>
    </row>
    <row r="90" spans="2:16" ht="25" customHeight="1" x14ac:dyDescent="0.3">
      <c r="B90" s="13" t="s">
        <v>13</v>
      </c>
      <c r="C90" s="33">
        <v>0</v>
      </c>
      <c r="D90" s="25">
        <f>C90*100/C85</f>
        <v>0</v>
      </c>
      <c r="E90" s="33">
        <v>0</v>
      </c>
      <c r="F90" s="25">
        <f>E90*100/E85</f>
        <v>0</v>
      </c>
      <c r="G90" s="33">
        <v>2</v>
      </c>
      <c r="H90" s="25">
        <f>G90*100/G85</f>
        <v>1.3793103448275863</v>
      </c>
      <c r="I90" s="33">
        <v>0</v>
      </c>
      <c r="J90" s="25">
        <f>I90*100/I85</f>
        <v>0</v>
      </c>
      <c r="K90" s="33">
        <v>0</v>
      </c>
      <c r="L90" s="25">
        <f>K90*100/K85</f>
        <v>0</v>
      </c>
      <c r="M90" s="33">
        <v>1</v>
      </c>
      <c r="N90" s="25">
        <f>M90*100/M85</f>
        <v>0.57471264367816088</v>
      </c>
      <c r="O90" s="33">
        <v>0</v>
      </c>
      <c r="P90" s="25">
        <f>O90*100/O85</f>
        <v>0</v>
      </c>
    </row>
    <row r="91" spans="2:16" ht="25" customHeight="1" x14ac:dyDescent="0.3">
      <c r="B91" s="14" t="s">
        <v>14</v>
      </c>
      <c r="C91" s="33">
        <v>4</v>
      </c>
      <c r="D91" s="25">
        <f>C91*100/C85</f>
        <v>1.9704433497536946</v>
      </c>
      <c r="E91" s="33">
        <v>17</v>
      </c>
      <c r="F91" s="25">
        <f>E91*100/E85</f>
        <v>9.2391304347826093</v>
      </c>
      <c r="G91" s="33">
        <v>8</v>
      </c>
      <c r="H91" s="25">
        <f>G91*100/G85</f>
        <v>5.5172413793103452</v>
      </c>
      <c r="I91" s="33">
        <v>3</v>
      </c>
      <c r="J91" s="25">
        <f>I91*100/I85</f>
        <v>1.8987341772151898</v>
      </c>
      <c r="K91" s="40"/>
      <c r="L91" s="10"/>
      <c r="M91" s="33">
        <v>11</v>
      </c>
      <c r="N91" s="25">
        <f>M91*100/M85</f>
        <v>6.3218390804597702</v>
      </c>
      <c r="O91" s="33">
        <v>5</v>
      </c>
      <c r="P91" s="25">
        <f>O91*100/O85</f>
        <v>3.225806451612903</v>
      </c>
    </row>
    <row r="92" spans="2:16" ht="25" customHeight="1" x14ac:dyDescent="0.3">
      <c r="B92" s="13" t="s">
        <v>16</v>
      </c>
      <c r="C92" s="9"/>
      <c r="D92" s="9"/>
      <c r="E92" s="9"/>
      <c r="F92" s="9"/>
      <c r="G92" s="9"/>
      <c r="H92" s="9"/>
      <c r="I92" s="33">
        <v>1</v>
      </c>
      <c r="J92" s="25">
        <f>I92*100/I85</f>
        <v>0.63291139240506333</v>
      </c>
      <c r="K92" s="33">
        <v>7</v>
      </c>
      <c r="L92" s="25">
        <f>K92*100/K85</f>
        <v>4.4025157232704402</v>
      </c>
      <c r="M92" s="33">
        <v>2</v>
      </c>
      <c r="N92" s="25">
        <f>M92*100/M85</f>
        <v>1.1494252873563218</v>
      </c>
      <c r="O92" s="33">
        <v>3</v>
      </c>
      <c r="P92" s="25">
        <f>O92*100/O85</f>
        <v>1.935483870967742</v>
      </c>
    </row>
    <row r="93" spans="2:16" ht="25" customHeight="1" x14ac:dyDescent="0.3">
      <c r="B93" s="14" t="s">
        <v>17</v>
      </c>
      <c r="C93" s="9"/>
      <c r="D93" s="9"/>
      <c r="E93" s="9"/>
      <c r="F93" s="9"/>
      <c r="G93" s="9"/>
      <c r="H93" s="9"/>
      <c r="I93" s="33">
        <v>2</v>
      </c>
      <c r="J93" s="25">
        <f>I93*100/I85</f>
        <v>1.2658227848101267</v>
      </c>
      <c r="K93" s="33">
        <v>3</v>
      </c>
      <c r="L93" s="25">
        <f>K93*100/K85</f>
        <v>1.8867924528301887</v>
      </c>
      <c r="M93" s="33">
        <v>1</v>
      </c>
      <c r="N93" s="25">
        <f>M93*100/M85</f>
        <v>0.57471264367816088</v>
      </c>
      <c r="O93" s="33">
        <v>1</v>
      </c>
      <c r="P93" s="25">
        <f>O93*100/O85</f>
        <v>0.64516129032258063</v>
      </c>
    </row>
    <row r="94" spans="2:16" ht="25" customHeight="1" x14ac:dyDescent="0.3">
      <c r="B94" s="14" t="s">
        <v>18</v>
      </c>
      <c r="C94" s="9"/>
      <c r="D94" s="9"/>
      <c r="E94" s="9"/>
      <c r="F94" s="9"/>
      <c r="G94" s="33">
        <v>1</v>
      </c>
      <c r="H94" s="25">
        <f>G94*100/G85</f>
        <v>0.68965517241379315</v>
      </c>
      <c r="I94" s="33">
        <v>0</v>
      </c>
      <c r="J94" s="25">
        <f>I94*100/I85</f>
        <v>0</v>
      </c>
      <c r="K94" s="33">
        <v>5</v>
      </c>
      <c r="L94" s="25">
        <f>K94*100/K85</f>
        <v>3.1446540880503147</v>
      </c>
      <c r="M94" s="33">
        <v>5</v>
      </c>
      <c r="N94" s="25">
        <f>M94*100/M85</f>
        <v>2.8735632183908044</v>
      </c>
      <c r="O94" s="33">
        <v>7</v>
      </c>
      <c r="P94" s="25">
        <f>O94*100/O85</f>
        <v>4.5161290322580649</v>
      </c>
    </row>
    <row r="95" spans="2:16" ht="25" customHeight="1" x14ac:dyDescent="0.3">
      <c r="B95" s="14" t="s">
        <v>19</v>
      </c>
      <c r="C95" s="9"/>
      <c r="D95" s="9"/>
      <c r="E95" s="9"/>
      <c r="F95" s="9"/>
      <c r="G95" s="9"/>
      <c r="H95" s="9"/>
      <c r="I95" s="9"/>
      <c r="J95" s="9"/>
      <c r="K95" s="33">
        <v>0</v>
      </c>
      <c r="L95" s="25">
        <f>K95*100/K85</f>
        <v>0</v>
      </c>
      <c r="M95" s="33">
        <v>0</v>
      </c>
      <c r="N95" s="25">
        <f>M95*100/M85</f>
        <v>0</v>
      </c>
      <c r="O95" s="33">
        <v>1</v>
      </c>
      <c r="P95" s="25">
        <f>O95*100/O85</f>
        <v>0.64516129032258063</v>
      </c>
    </row>
    <row r="96" spans="2:16" ht="25" customHeight="1" x14ac:dyDescent="0.3">
      <c r="B96" s="13" t="s">
        <v>20</v>
      </c>
      <c r="C96" s="9"/>
      <c r="D96" s="9"/>
      <c r="E96" s="9"/>
      <c r="F96" s="9"/>
      <c r="G96" s="33">
        <v>0</v>
      </c>
      <c r="H96" s="25">
        <f>G96*100/G85</f>
        <v>0</v>
      </c>
      <c r="I96" s="11"/>
      <c r="J96" s="9"/>
      <c r="K96" s="11"/>
      <c r="L96" s="9"/>
      <c r="M96" s="11"/>
      <c r="N96" s="9"/>
      <c r="O96" s="11"/>
      <c r="P96" s="9"/>
    </row>
    <row r="97" spans="2:16" ht="25" customHeight="1" x14ac:dyDescent="0.3">
      <c r="B97" s="14" t="s">
        <v>21</v>
      </c>
      <c r="C97" s="33">
        <v>1</v>
      </c>
      <c r="D97" s="25">
        <f>C97*100/C85</f>
        <v>0.49261083743842365</v>
      </c>
      <c r="E97" s="33">
        <v>0</v>
      </c>
      <c r="F97" s="25">
        <f>E97*100/E85</f>
        <v>0</v>
      </c>
      <c r="G97" s="9"/>
      <c r="H97" s="9"/>
      <c r="I97" s="33">
        <v>0</v>
      </c>
      <c r="J97" s="25">
        <f>I97*100/I85</f>
        <v>0</v>
      </c>
      <c r="K97" s="33">
        <v>0</v>
      </c>
      <c r="L97" s="25">
        <f>K97*100/K85</f>
        <v>0</v>
      </c>
      <c r="M97" s="33">
        <v>0</v>
      </c>
      <c r="N97" s="25">
        <f>M97*100/M85</f>
        <v>0</v>
      </c>
      <c r="O97" s="11"/>
      <c r="P97" s="9"/>
    </row>
    <row r="98" spans="2:16" ht="25" customHeight="1" x14ac:dyDescent="0.3">
      <c r="B98" s="14" t="s">
        <v>189</v>
      </c>
      <c r="C98" s="40"/>
      <c r="D98" s="10"/>
      <c r="E98" s="40"/>
      <c r="F98" s="10"/>
      <c r="G98" s="9"/>
      <c r="H98" s="9"/>
      <c r="I98" s="40"/>
      <c r="J98" s="10"/>
      <c r="K98" s="40"/>
      <c r="L98" s="10"/>
      <c r="M98" s="40"/>
      <c r="N98" s="10"/>
      <c r="O98" s="33">
        <v>0</v>
      </c>
      <c r="P98" s="25">
        <f>O98*100/O85</f>
        <v>0</v>
      </c>
    </row>
    <row r="99" spans="2:16" ht="25" customHeight="1" x14ac:dyDescent="0.3">
      <c r="B99" s="14" t="s">
        <v>23</v>
      </c>
      <c r="C99" s="9"/>
      <c r="D99" s="9"/>
      <c r="E99" s="33">
        <v>1</v>
      </c>
      <c r="F99" s="25">
        <f>E99*100/E85</f>
        <v>0.54347826086956519</v>
      </c>
      <c r="G99" s="9"/>
      <c r="H99" s="9"/>
      <c r="I99" s="33">
        <v>1</v>
      </c>
      <c r="J99" s="25">
        <f>I99*100/I85</f>
        <v>0.63291139240506333</v>
      </c>
      <c r="K99" s="33">
        <v>0</v>
      </c>
      <c r="L99" s="25">
        <f>K99*100/K85</f>
        <v>0</v>
      </c>
      <c r="M99" s="33">
        <v>0</v>
      </c>
      <c r="N99" s="25">
        <f>M99*100/M85</f>
        <v>0</v>
      </c>
      <c r="O99" s="33">
        <v>1</v>
      </c>
      <c r="P99" s="25">
        <f>O99*100/O85</f>
        <v>0.64516129032258063</v>
      </c>
    </row>
    <row r="100" spans="2:16" ht="25" customHeight="1" x14ac:dyDescent="0.3">
      <c r="B100" s="14" t="s">
        <v>25</v>
      </c>
      <c r="C100" s="33">
        <v>0</v>
      </c>
      <c r="D100" s="25">
        <f>C100*100/C85</f>
        <v>0</v>
      </c>
      <c r="E100" s="33">
        <v>1</v>
      </c>
      <c r="F100" s="25">
        <f>E100*100/E85</f>
        <v>0.54347826086956519</v>
      </c>
      <c r="G100" s="33">
        <v>2</v>
      </c>
      <c r="H100" s="25">
        <f>G100*100/G85</f>
        <v>1.3793103448275863</v>
      </c>
      <c r="I100" s="33">
        <v>0</v>
      </c>
      <c r="J100" s="25">
        <f>I100*100/I85</f>
        <v>0</v>
      </c>
      <c r="K100" s="33">
        <v>1</v>
      </c>
      <c r="L100" s="25">
        <f>K100*100/K85</f>
        <v>0.62893081761006286</v>
      </c>
      <c r="M100" s="33">
        <v>1</v>
      </c>
      <c r="N100" s="25">
        <f>M100*100/M85</f>
        <v>0.57471264367816088</v>
      </c>
      <c r="O100" s="33">
        <v>2</v>
      </c>
      <c r="P100" s="25">
        <f>O100*100/O85</f>
        <v>1.2903225806451613</v>
      </c>
    </row>
    <row r="101" spans="2:16" ht="25" customHeight="1" x14ac:dyDescent="0.3">
      <c r="B101" s="13" t="s">
        <v>26</v>
      </c>
      <c r="C101" s="9"/>
      <c r="D101" s="9"/>
      <c r="E101" s="9"/>
      <c r="F101" s="9"/>
      <c r="G101" s="33">
        <v>0</v>
      </c>
      <c r="H101" s="25">
        <f>G101*100/G85</f>
        <v>0</v>
      </c>
      <c r="I101" s="33">
        <v>0</v>
      </c>
      <c r="J101" s="25">
        <f>I101*100/I85</f>
        <v>0</v>
      </c>
      <c r="K101" s="40"/>
      <c r="L101" s="10"/>
      <c r="M101" s="40"/>
      <c r="N101" s="10"/>
      <c r="O101" s="40"/>
      <c r="P101" s="10"/>
    </row>
    <row r="102" spans="2:16" ht="25" customHeight="1" x14ac:dyDescent="0.3">
      <c r="B102" s="14" t="s">
        <v>28</v>
      </c>
      <c r="C102" s="9"/>
      <c r="D102" s="9"/>
      <c r="E102" s="9"/>
      <c r="F102" s="9"/>
      <c r="G102" s="9"/>
      <c r="H102" s="9"/>
      <c r="I102" s="33">
        <v>0</v>
      </c>
      <c r="J102" s="25">
        <f>I102*100/I85</f>
        <v>0</v>
      </c>
      <c r="K102" s="40"/>
      <c r="L102" s="10"/>
      <c r="M102" s="40"/>
      <c r="N102" s="10"/>
      <c r="O102" s="40"/>
      <c r="P102" s="10"/>
    </row>
    <row r="103" spans="2:16" ht="25" customHeight="1" x14ac:dyDescent="0.3">
      <c r="B103" s="14" t="s">
        <v>29</v>
      </c>
      <c r="C103" s="33">
        <v>1</v>
      </c>
      <c r="D103" s="25">
        <f>C103*100/C85</f>
        <v>0.49261083743842365</v>
      </c>
      <c r="E103" s="33">
        <v>0</v>
      </c>
      <c r="F103" s="25">
        <f>E103*100/E85</f>
        <v>0</v>
      </c>
      <c r="G103" s="33">
        <v>0</v>
      </c>
      <c r="H103" s="25">
        <f>G103*100/G85</f>
        <v>0</v>
      </c>
      <c r="I103" s="9"/>
      <c r="J103" s="9"/>
      <c r="K103" s="9"/>
      <c r="L103" s="9"/>
      <c r="M103" s="9"/>
      <c r="N103" s="9"/>
      <c r="O103" s="9"/>
      <c r="P103" s="9"/>
    </row>
    <row r="104" spans="2:16" ht="25" customHeight="1" x14ac:dyDescent="0.3">
      <c r="B104" s="14" t="s">
        <v>30</v>
      </c>
      <c r="C104" s="9"/>
      <c r="D104" s="9"/>
      <c r="E104" s="9"/>
      <c r="F104" s="9"/>
      <c r="G104" s="33">
        <v>0</v>
      </c>
      <c r="H104" s="25">
        <f>G104*100/G85</f>
        <v>0</v>
      </c>
      <c r="I104" s="33">
        <v>1</v>
      </c>
      <c r="J104" s="25">
        <f>I104*100/I85</f>
        <v>0.63291139240506333</v>
      </c>
      <c r="K104" s="40"/>
      <c r="L104" s="10"/>
      <c r="M104" s="40"/>
      <c r="N104" s="10"/>
      <c r="O104" s="40"/>
      <c r="P104" s="10"/>
    </row>
    <row r="105" spans="2:16" ht="25" customHeight="1" x14ac:dyDescent="0.3">
      <c r="B105" s="14" t="s">
        <v>31</v>
      </c>
      <c r="C105" s="33">
        <v>144</v>
      </c>
      <c r="D105" s="25">
        <f>C105*100/C85</f>
        <v>70.935960591133011</v>
      </c>
      <c r="E105" s="33">
        <v>118</v>
      </c>
      <c r="F105" s="25">
        <f>E105*100/E85</f>
        <v>64.130434782608702</v>
      </c>
      <c r="G105" s="33">
        <v>86</v>
      </c>
      <c r="H105" s="25">
        <f>G105*100/G85</f>
        <v>59.310344827586206</v>
      </c>
      <c r="I105" s="33">
        <v>83</v>
      </c>
      <c r="J105" s="25">
        <f>I105*100/I85</f>
        <v>52.531645569620252</v>
      </c>
      <c r="K105" s="40"/>
      <c r="L105" s="10"/>
      <c r="M105" s="33">
        <v>74</v>
      </c>
      <c r="N105" s="25">
        <f>M105*100/M85</f>
        <v>42.52873563218391</v>
      </c>
      <c r="O105" s="33">
        <v>68</v>
      </c>
      <c r="P105" s="25">
        <f>O105*100/O85</f>
        <v>43.87096774193548</v>
      </c>
    </row>
    <row r="106" spans="2:16" ht="25" customHeight="1" x14ac:dyDescent="0.3">
      <c r="B106" s="14" t="s">
        <v>32</v>
      </c>
      <c r="C106" s="40"/>
      <c r="D106" s="10"/>
      <c r="E106" s="40"/>
      <c r="F106" s="10"/>
      <c r="G106" s="40"/>
      <c r="H106" s="10"/>
      <c r="I106" s="40"/>
      <c r="J106" s="10"/>
      <c r="K106" s="33">
        <v>81</v>
      </c>
      <c r="L106" s="25">
        <f>K106*100/K85</f>
        <v>50.943396226415096</v>
      </c>
      <c r="M106" s="9"/>
      <c r="N106" s="9"/>
      <c r="O106" s="9"/>
      <c r="P106" s="9"/>
    </row>
    <row r="107" spans="2:16" ht="25" customHeight="1" x14ac:dyDescent="0.3">
      <c r="B107" s="14" t="s">
        <v>47</v>
      </c>
      <c r="C107" s="9"/>
      <c r="D107" s="9"/>
      <c r="E107" s="9"/>
      <c r="F107" s="9"/>
      <c r="G107" s="33">
        <v>0</v>
      </c>
      <c r="H107" s="25">
        <f>G107*100/G85</f>
        <v>0</v>
      </c>
      <c r="I107" s="9"/>
      <c r="J107" s="9"/>
      <c r="K107" s="9"/>
      <c r="L107" s="9"/>
      <c r="M107" s="9"/>
      <c r="N107" s="9"/>
      <c r="O107" s="9"/>
      <c r="P107" s="9"/>
    </row>
    <row r="108" spans="2:16" ht="25" customHeight="1" x14ac:dyDescent="0.3">
      <c r="B108" s="14" t="s">
        <v>33</v>
      </c>
      <c r="C108" s="33">
        <v>50</v>
      </c>
      <c r="D108" s="25">
        <f>C108*100/C85</f>
        <v>24.630541871921181</v>
      </c>
      <c r="E108" s="33">
        <v>44</v>
      </c>
      <c r="F108" s="25">
        <f>E108*100/E85</f>
        <v>23.913043478260871</v>
      </c>
      <c r="G108" s="9"/>
      <c r="H108" s="9"/>
      <c r="I108" s="33">
        <v>59</v>
      </c>
      <c r="J108" s="25">
        <f>I108*100/I85</f>
        <v>37.341772151898731</v>
      </c>
      <c r="K108" s="33">
        <v>50</v>
      </c>
      <c r="L108" s="25">
        <f>K108*100/K85</f>
        <v>31.446540880503143</v>
      </c>
      <c r="M108" s="33">
        <v>71</v>
      </c>
      <c r="N108" s="25">
        <f>M108*100/M85</f>
        <v>40.804597701149426</v>
      </c>
      <c r="O108" s="33">
        <v>61</v>
      </c>
      <c r="P108" s="25">
        <f>O108*100/O85</f>
        <v>39.354838709677416</v>
      </c>
    </row>
    <row r="109" spans="2:16" ht="25" customHeight="1" x14ac:dyDescent="0.3">
      <c r="B109" s="14" t="s">
        <v>35</v>
      </c>
      <c r="C109" s="9"/>
      <c r="D109" s="9"/>
      <c r="E109" s="9"/>
      <c r="F109" s="9"/>
      <c r="G109" s="33">
        <v>41</v>
      </c>
      <c r="H109" s="25">
        <f>G109*100/G85</f>
        <v>28.275862068965516</v>
      </c>
      <c r="I109" s="9"/>
      <c r="J109" s="9"/>
      <c r="K109" s="9"/>
      <c r="L109" s="9"/>
      <c r="M109" s="9"/>
      <c r="N109" s="9"/>
      <c r="O109" s="9"/>
      <c r="P109" s="9"/>
    </row>
    <row r="110" spans="2:16" ht="25" customHeight="1" x14ac:dyDescent="0.3">
      <c r="B110" s="14" t="s">
        <v>36</v>
      </c>
      <c r="C110" s="9"/>
      <c r="D110" s="9"/>
      <c r="E110" s="33">
        <v>0</v>
      </c>
      <c r="F110" s="25">
        <f>E110*100/E85</f>
        <v>0</v>
      </c>
      <c r="G110" s="9"/>
      <c r="H110" s="9"/>
      <c r="I110" s="33">
        <v>1</v>
      </c>
      <c r="J110" s="25">
        <f>I110*100/I85</f>
        <v>0.63291139240506333</v>
      </c>
      <c r="K110" s="33">
        <v>2</v>
      </c>
      <c r="L110" s="25">
        <f>K110*100/K85</f>
        <v>1.2578616352201257</v>
      </c>
      <c r="M110" s="33">
        <v>1</v>
      </c>
      <c r="N110" s="25">
        <f>M110*100/M85</f>
        <v>0.57471264367816088</v>
      </c>
      <c r="O110" s="9"/>
      <c r="P110" s="9"/>
    </row>
    <row r="111" spans="2:16" ht="25" customHeight="1" x14ac:dyDescent="0.3">
      <c r="B111" s="14" t="s">
        <v>188</v>
      </c>
      <c r="C111" s="9"/>
      <c r="D111" s="9"/>
      <c r="E111" s="9"/>
      <c r="F111" s="9"/>
      <c r="G111" s="9"/>
      <c r="H111" s="9"/>
      <c r="I111" s="9"/>
      <c r="J111" s="9"/>
      <c r="K111" s="9"/>
      <c r="L111" s="9"/>
      <c r="M111" s="9"/>
      <c r="N111" s="9"/>
      <c r="O111" s="33">
        <v>0</v>
      </c>
      <c r="P111" s="25">
        <f>O111*100/O85</f>
        <v>0</v>
      </c>
    </row>
    <row r="112" spans="2:16" ht="25" customHeight="1" x14ac:dyDescent="0.3">
      <c r="B112" s="14" t="s">
        <v>37</v>
      </c>
      <c r="C112" s="9"/>
      <c r="D112" s="9"/>
      <c r="E112" s="9"/>
      <c r="F112" s="9"/>
      <c r="G112" s="9"/>
      <c r="H112" s="9"/>
      <c r="I112" s="33">
        <v>0</v>
      </c>
      <c r="J112" s="25">
        <f>I112*100/I85</f>
        <v>0</v>
      </c>
      <c r="K112" s="40"/>
      <c r="L112" s="10"/>
      <c r="M112" s="40"/>
      <c r="N112" s="10"/>
      <c r="O112" s="40"/>
      <c r="P112" s="10"/>
    </row>
    <row r="113" spans="2:16" ht="25" customHeight="1" x14ac:dyDescent="0.3">
      <c r="B113" s="14" t="s">
        <v>38</v>
      </c>
      <c r="C113" s="9"/>
      <c r="D113" s="9"/>
      <c r="E113" s="9"/>
      <c r="F113" s="9"/>
      <c r="G113" s="9"/>
      <c r="H113" s="9"/>
      <c r="I113" s="33">
        <v>2</v>
      </c>
      <c r="J113" s="25">
        <f>I113*100/I85</f>
        <v>1.2658227848101267</v>
      </c>
      <c r="K113" s="33">
        <v>0</v>
      </c>
      <c r="L113" s="25">
        <f>K113*100/K85</f>
        <v>0</v>
      </c>
      <c r="M113" s="33">
        <v>0</v>
      </c>
      <c r="N113" s="25">
        <f>M113*100/M85</f>
        <v>0</v>
      </c>
      <c r="O113" s="40"/>
      <c r="P113" s="10"/>
    </row>
    <row r="114" spans="2:16" ht="5.15" customHeight="1" x14ac:dyDescent="0.3">
      <c r="B114" s="15"/>
      <c r="C114" s="16"/>
      <c r="D114" s="16"/>
      <c r="E114" s="16"/>
      <c r="F114" s="16"/>
      <c r="G114" s="16"/>
      <c r="H114" s="16"/>
      <c r="I114" s="16"/>
      <c r="J114" s="16"/>
      <c r="K114" s="16"/>
      <c r="L114" s="16"/>
      <c r="M114" s="16"/>
      <c r="N114" s="16"/>
      <c r="O114" s="16"/>
      <c r="P114" s="16"/>
    </row>
    <row r="115" spans="2:16" ht="14.25" customHeight="1" x14ac:dyDescent="0.3">
      <c r="B115" s="7" t="s">
        <v>198</v>
      </c>
      <c r="C115" s="4"/>
      <c r="D115" s="5"/>
      <c r="E115" s="4"/>
      <c r="F115" s="5"/>
      <c r="G115" s="4"/>
      <c r="H115" s="5"/>
      <c r="I115" s="4"/>
      <c r="J115" s="5"/>
      <c r="K115" s="4"/>
      <c r="L115" s="5"/>
      <c r="M115" s="4"/>
      <c r="N115" s="5"/>
      <c r="O115" s="4"/>
      <c r="P115" s="5"/>
    </row>
    <row r="116" spans="2:16" ht="44.5" customHeight="1" x14ac:dyDescent="0.3">
      <c r="B116" s="71" t="s">
        <v>196</v>
      </c>
      <c r="C116" s="71"/>
      <c r="D116" s="71"/>
      <c r="E116" s="71"/>
      <c r="F116" s="71"/>
      <c r="G116" s="71"/>
      <c r="H116" s="71"/>
      <c r="I116" s="71"/>
      <c r="J116" s="71"/>
      <c r="K116" s="71"/>
      <c r="L116" s="71"/>
      <c r="M116" s="71"/>
      <c r="N116" s="71"/>
      <c r="O116" s="71"/>
      <c r="P116" s="71"/>
    </row>
    <row r="118" spans="2:16" ht="30" customHeight="1" x14ac:dyDescent="0.3">
      <c r="B118" s="63" t="s">
        <v>89</v>
      </c>
      <c r="C118" s="63"/>
      <c r="D118" s="63"/>
      <c r="E118" s="63"/>
      <c r="F118" s="63"/>
      <c r="G118" s="63"/>
      <c r="H118" s="63"/>
      <c r="I118" s="63"/>
      <c r="J118" s="63"/>
      <c r="K118" s="63"/>
      <c r="L118" s="63"/>
      <c r="M118" s="63"/>
      <c r="N118" s="63"/>
      <c r="O118" s="63"/>
      <c r="P118" s="63"/>
    </row>
    <row r="119" spans="2:16" x14ac:dyDescent="0.3">
      <c r="B119" s="17" t="s">
        <v>0</v>
      </c>
      <c r="C119" s="56">
        <v>2007</v>
      </c>
      <c r="D119" s="62"/>
      <c r="E119" s="54">
        <v>2011</v>
      </c>
      <c r="F119" s="55"/>
      <c r="G119" s="56">
        <v>2015</v>
      </c>
      <c r="H119" s="55"/>
      <c r="I119" s="56">
        <v>2019</v>
      </c>
      <c r="J119" s="55"/>
      <c r="K119" s="56">
        <v>2023</v>
      </c>
      <c r="L119" s="55"/>
      <c r="M119" s="56">
        <v>2024</v>
      </c>
      <c r="N119" s="55"/>
      <c r="O119" s="54">
        <v>2025</v>
      </c>
      <c r="P119" s="62"/>
    </row>
    <row r="120" spans="2:16" ht="15" customHeight="1" x14ac:dyDescent="0.3">
      <c r="B120" s="64" t="s">
        <v>2</v>
      </c>
      <c r="C120" s="60">
        <v>44687</v>
      </c>
      <c r="D120" s="61"/>
      <c r="E120" s="66">
        <v>44843</v>
      </c>
      <c r="F120" s="67"/>
      <c r="G120" s="59">
        <v>44649</v>
      </c>
      <c r="H120" s="58"/>
      <c r="I120" s="59">
        <v>44826</v>
      </c>
      <c r="J120" s="58"/>
      <c r="K120" s="59">
        <v>45193</v>
      </c>
      <c r="L120" s="58"/>
      <c r="M120" s="59">
        <v>45438</v>
      </c>
      <c r="N120" s="58"/>
      <c r="O120" s="57">
        <v>45739</v>
      </c>
      <c r="P120" s="65"/>
    </row>
    <row r="121" spans="2:16" x14ac:dyDescent="0.3">
      <c r="B121" s="65"/>
      <c r="C121" s="38" t="s">
        <v>3</v>
      </c>
      <c r="D121" s="38" t="s">
        <v>4</v>
      </c>
      <c r="E121" s="35" t="s">
        <v>3</v>
      </c>
      <c r="F121" s="37" t="s">
        <v>4</v>
      </c>
      <c r="G121" s="35" t="s">
        <v>3</v>
      </c>
      <c r="H121" s="37" t="s">
        <v>4</v>
      </c>
      <c r="I121" s="35" t="s">
        <v>3</v>
      </c>
      <c r="J121" s="37" t="s">
        <v>4</v>
      </c>
      <c r="K121" s="35" t="s">
        <v>3</v>
      </c>
      <c r="L121" s="37" t="s">
        <v>4</v>
      </c>
      <c r="M121" s="35" t="s">
        <v>3</v>
      </c>
      <c r="N121" s="37" t="s">
        <v>4</v>
      </c>
      <c r="O121" s="35" t="s">
        <v>3</v>
      </c>
      <c r="P121" s="37" t="s">
        <v>4</v>
      </c>
    </row>
    <row r="122" spans="2:16" ht="25" customHeight="1" x14ac:dyDescent="0.3">
      <c r="B122" s="12" t="s">
        <v>5</v>
      </c>
      <c r="C122" s="33">
        <v>748</v>
      </c>
      <c r="D122" s="25">
        <v>100</v>
      </c>
      <c r="E122" s="33">
        <v>808</v>
      </c>
      <c r="F122" s="25">
        <v>100</v>
      </c>
      <c r="G122" s="33">
        <v>767</v>
      </c>
      <c r="H122" s="25">
        <v>100</v>
      </c>
      <c r="I122" s="33">
        <v>718</v>
      </c>
      <c r="J122" s="25">
        <v>100</v>
      </c>
      <c r="K122" s="33">
        <v>715</v>
      </c>
      <c r="L122" s="25">
        <v>100</v>
      </c>
      <c r="M122" s="33">
        <v>715</v>
      </c>
      <c r="N122" s="25">
        <v>100</v>
      </c>
      <c r="O122" s="33">
        <v>728</v>
      </c>
      <c r="P122" s="25">
        <v>100</v>
      </c>
    </row>
    <row r="123" spans="2:16" ht="25" customHeight="1" x14ac:dyDescent="0.3">
      <c r="B123" s="13" t="s">
        <v>6</v>
      </c>
      <c r="C123" s="33">
        <v>491</v>
      </c>
      <c r="D123" s="25">
        <f>C123*100/C122</f>
        <v>65.641711229946523</v>
      </c>
      <c r="E123" s="33">
        <v>491</v>
      </c>
      <c r="F123" s="25">
        <f>E123*100/E122</f>
        <v>60.767326732673268</v>
      </c>
      <c r="G123" s="33">
        <v>424</v>
      </c>
      <c r="H123" s="25">
        <f>G123*100/G122</f>
        <v>55.280312907431551</v>
      </c>
      <c r="I123" s="33">
        <v>489</v>
      </c>
      <c r="J123" s="25">
        <f>I123*100/I122</f>
        <v>68.105849582172695</v>
      </c>
      <c r="K123" s="33">
        <v>449</v>
      </c>
      <c r="L123" s="25">
        <f>K123*100/K122</f>
        <v>62.7972027972028</v>
      </c>
      <c r="M123" s="33">
        <v>450</v>
      </c>
      <c r="N123" s="25">
        <f>M123*100/M122</f>
        <v>62.93706293706294</v>
      </c>
      <c r="O123" s="33">
        <v>464</v>
      </c>
      <c r="P123" s="25">
        <f>O123*100/O122</f>
        <v>63.736263736263737</v>
      </c>
    </row>
    <row r="124" spans="2:16" ht="25" customHeight="1" x14ac:dyDescent="0.3">
      <c r="B124" s="14" t="s">
        <v>7</v>
      </c>
      <c r="C124" s="33">
        <v>1</v>
      </c>
      <c r="D124" s="25">
        <f>C124*100/C123</f>
        <v>0.20366598778004075</v>
      </c>
      <c r="E124" s="33">
        <v>3</v>
      </c>
      <c r="F124" s="25">
        <f>E124*100/E123</f>
        <v>0.61099796334012224</v>
      </c>
      <c r="G124" s="33">
        <v>8</v>
      </c>
      <c r="H124" s="25">
        <f>G124*100/G123</f>
        <v>1.8867924528301887</v>
      </c>
      <c r="I124" s="33">
        <v>2</v>
      </c>
      <c r="J124" s="25">
        <f>I124*100/I123</f>
        <v>0.40899795501022496</v>
      </c>
      <c r="K124" s="33">
        <v>1</v>
      </c>
      <c r="L124" s="25">
        <f>K124*100/K123</f>
        <v>0.22271714922048999</v>
      </c>
      <c r="M124" s="33">
        <v>1</v>
      </c>
      <c r="N124" s="25">
        <f>M124*100/M123</f>
        <v>0.22222222222222221</v>
      </c>
      <c r="O124" s="33">
        <v>0</v>
      </c>
      <c r="P124" s="25">
        <f>O124*100/O123</f>
        <v>0</v>
      </c>
    </row>
    <row r="125" spans="2:16" ht="25" customHeight="1" x14ac:dyDescent="0.3">
      <c r="B125" s="13" t="s">
        <v>8</v>
      </c>
      <c r="C125" s="33">
        <v>5</v>
      </c>
      <c r="D125" s="25">
        <f>C125*100/C123</f>
        <v>1.0183299389002036</v>
      </c>
      <c r="E125" s="33">
        <v>5</v>
      </c>
      <c r="F125" s="25">
        <f>E125*100/E123</f>
        <v>1.0183299389002036</v>
      </c>
      <c r="G125" s="33">
        <v>8</v>
      </c>
      <c r="H125" s="25">
        <f>G125*100/G123</f>
        <v>1.8867924528301887</v>
      </c>
      <c r="I125" s="33">
        <v>7</v>
      </c>
      <c r="J125" s="25">
        <f>I125*100/I123</f>
        <v>1.4314928425357873</v>
      </c>
      <c r="K125" s="33">
        <v>2</v>
      </c>
      <c r="L125" s="25">
        <f>K125*100/K123</f>
        <v>0.44543429844097998</v>
      </c>
      <c r="M125" s="33">
        <v>8</v>
      </c>
      <c r="N125" s="25">
        <f>M125*100/M123</f>
        <v>1.7777777777777777</v>
      </c>
      <c r="O125" s="33">
        <v>3</v>
      </c>
      <c r="P125" s="25">
        <f>O125*100/O123</f>
        <v>0.64655172413793105</v>
      </c>
    </row>
    <row r="126" spans="2:16" ht="25" customHeight="1" x14ac:dyDescent="0.3">
      <c r="B126" s="14" t="s">
        <v>10</v>
      </c>
      <c r="C126" s="9"/>
      <c r="D126" s="9"/>
      <c r="E126" s="9"/>
      <c r="F126" s="9"/>
      <c r="G126" s="9"/>
      <c r="H126" s="9"/>
      <c r="I126" s="33">
        <v>1</v>
      </c>
      <c r="J126" s="25">
        <f>I126*100/I123</f>
        <v>0.20449897750511248</v>
      </c>
      <c r="K126" s="40"/>
      <c r="L126" s="10"/>
      <c r="M126" s="40"/>
      <c r="N126" s="10"/>
      <c r="O126" s="40"/>
      <c r="P126" s="10"/>
    </row>
    <row r="127" spans="2:16" ht="25" customHeight="1" x14ac:dyDescent="0.3">
      <c r="B127" s="14" t="s">
        <v>11</v>
      </c>
      <c r="C127" s="9"/>
      <c r="D127" s="9"/>
      <c r="E127" s="9"/>
      <c r="F127" s="9"/>
      <c r="G127" s="9"/>
      <c r="H127" s="9"/>
      <c r="I127" s="9"/>
      <c r="J127" s="9"/>
      <c r="K127" s="33">
        <v>0</v>
      </c>
      <c r="L127" s="25">
        <f>K127*100/K123</f>
        <v>0</v>
      </c>
      <c r="M127" s="33">
        <v>1</v>
      </c>
      <c r="N127" s="25">
        <f>M127*100/M123</f>
        <v>0.22222222222222221</v>
      </c>
      <c r="O127" s="33">
        <v>0</v>
      </c>
      <c r="P127" s="25">
        <f>O127*100/O123</f>
        <v>0</v>
      </c>
    </row>
    <row r="128" spans="2:16" ht="25" customHeight="1" x14ac:dyDescent="0.3">
      <c r="B128" s="13" t="s">
        <v>13</v>
      </c>
      <c r="C128" s="33">
        <v>5</v>
      </c>
      <c r="D128" s="25">
        <f>C128*100/C123</f>
        <v>1.0183299389002036</v>
      </c>
      <c r="E128" s="33">
        <v>0</v>
      </c>
      <c r="F128" s="25">
        <f>E128*100/E123</f>
        <v>0</v>
      </c>
      <c r="G128" s="33">
        <v>8</v>
      </c>
      <c r="H128" s="25">
        <f>G128*100/G123</f>
        <v>1.8867924528301887</v>
      </c>
      <c r="I128" s="33">
        <v>1</v>
      </c>
      <c r="J128" s="25">
        <f>I128*100/I123</f>
        <v>0.20449897750511248</v>
      </c>
      <c r="K128" s="33">
        <v>3</v>
      </c>
      <c r="L128" s="25">
        <f>K128*100/K123</f>
        <v>0.66815144766146994</v>
      </c>
      <c r="M128" s="33">
        <v>1</v>
      </c>
      <c r="N128" s="25">
        <f>M128*100/M123</f>
        <v>0.22222222222222221</v>
      </c>
      <c r="O128" s="33">
        <v>0</v>
      </c>
      <c r="P128" s="25">
        <f>O128*100/O123</f>
        <v>0</v>
      </c>
    </row>
    <row r="129" spans="2:16" ht="25" customHeight="1" x14ac:dyDescent="0.3">
      <c r="B129" s="14" t="s">
        <v>14</v>
      </c>
      <c r="C129" s="33">
        <v>15</v>
      </c>
      <c r="D129" s="25">
        <f>C129*100/C123</f>
        <v>3.0549898167006111</v>
      </c>
      <c r="E129" s="33">
        <v>44</v>
      </c>
      <c r="F129" s="25">
        <f>E129*100/E123</f>
        <v>8.9613034623217924</v>
      </c>
      <c r="G129" s="33">
        <v>37</v>
      </c>
      <c r="H129" s="25">
        <f>G129*100/G123</f>
        <v>8.7264150943396235</v>
      </c>
      <c r="I129" s="33">
        <v>8</v>
      </c>
      <c r="J129" s="25">
        <f>I129*100/I123</f>
        <v>1.6359918200408998</v>
      </c>
      <c r="K129" s="40"/>
      <c r="L129" s="10"/>
      <c r="M129" s="33">
        <v>7</v>
      </c>
      <c r="N129" s="25">
        <f>M129*100/M123</f>
        <v>1.5555555555555556</v>
      </c>
      <c r="O129" s="33">
        <v>5</v>
      </c>
      <c r="P129" s="25">
        <f>O129*100/O123</f>
        <v>1.0775862068965518</v>
      </c>
    </row>
    <row r="130" spans="2:16" ht="25" customHeight="1" x14ac:dyDescent="0.3">
      <c r="B130" s="13" t="s">
        <v>16</v>
      </c>
      <c r="C130" s="9"/>
      <c r="D130" s="9"/>
      <c r="E130" s="9"/>
      <c r="F130" s="9"/>
      <c r="G130" s="9"/>
      <c r="H130" s="9"/>
      <c r="I130" s="33">
        <v>0</v>
      </c>
      <c r="J130" s="25">
        <f>I130*100/I123</f>
        <v>0</v>
      </c>
      <c r="K130" s="33">
        <v>14</v>
      </c>
      <c r="L130" s="25">
        <f>K130*100/K123</f>
        <v>3.1180400890868598</v>
      </c>
      <c r="M130" s="33">
        <v>15</v>
      </c>
      <c r="N130" s="25">
        <f>M130*100/M123</f>
        <v>3.3333333333333335</v>
      </c>
      <c r="O130" s="33">
        <v>4</v>
      </c>
      <c r="P130" s="25">
        <f>O130*100/O123</f>
        <v>0.86206896551724133</v>
      </c>
    </row>
    <row r="131" spans="2:16" ht="25" customHeight="1" x14ac:dyDescent="0.3">
      <c r="B131" s="14" t="s">
        <v>17</v>
      </c>
      <c r="C131" s="9"/>
      <c r="D131" s="9"/>
      <c r="E131" s="9"/>
      <c r="F131" s="9"/>
      <c r="G131" s="9"/>
      <c r="H131" s="9"/>
      <c r="I131" s="33">
        <v>0</v>
      </c>
      <c r="J131" s="25">
        <f>I131*100/I123</f>
        <v>0</v>
      </c>
      <c r="K131" s="33">
        <v>4</v>
      </c>
      <c r="L131" s="25">
        <f>K131*100/K123</f>
        <v>0.89086859688195996</v>
      </c>
      <c r="M131" s="33">
        <v>1</v>
      </c>
      <c r="N131" s="25">
        <f>M131*100/M123</f>
        <v>0.22222222222222221</v>
      </c>
      <c r="O131" s="33">
        <v>2</v>
      </c>
      <c r="P131" s="25">
        <f>O131*100/O123</f>
        <v>0.43103448275862066</v>
      </c>
    </row>
    <row r="132" spans="2:16" ht="25" customHeight="1" x14ac:dyDescent="0.3">
      <c r="B132" s="14" t="s">
        <v>18</v>
      </c>
      <c r="C132" s="9"/>
      <c r="D132" s="9"/>
      <c r="E132" s="9"/>
      <c r="F132" s="9"/>
      <c r="G132" s="33">
        <v>15</v>
      </c>
      <c r="H132" s="25">
        <f>G132*100/G123</f>
        <v>3.5377358490566038</v>
      </c>
      <c r="I132" s="33">
        <v>1</v>
      </c>
      <c r="J132" s="25">
        <f>I132*100/I123</f>
        <v>0.20449897750511248</v>
      </c>
      <c r="K132" s="33">
        <v>6</v>
      </c>
      <c r="L132" s="25">
        <f>K132*100/K123</f>
        <v>1.3363028953229399</v>
      </c>
      <c r="M132" s="33">
        <v>13</v>
      </c>
      <c r="N132" s="25">
        <f>M132*100/M123</f>
        <v>2.8888888888888888</v>
      </c>
      <c r="O132" s="33">
        <v>35</v>
      </c>
      <c r="P132" s="25">
        <f>O132*100/O123</f>
        <v>7.5431034482758621</v>
      </c>
    </row>
    <row r="133" spans="2:16" ht="25" customHeight="1" x14ac:dyDescent="0.3">
      <c r="B133" s="14" t="s">
        <v>19</v>
      </c>
      <c r="C133" s="9"/>
      <c r="D133" s="9"/>
      <c r="E133" s="9"/>
      <c r="F133" s="9"/>
      <c r="G133" s="9"/>
      <c r="H133" s="9"/>
      <c r="I133" s="9"/>
      <c r="J133" s="9"/>
      <c r="K133" s="33">
        <v>1</v>
      </c>
      <c r="L133" s="25">
        <f>K133*100/K123</f>
        <v>0.22271714922048999</v>
      </c>
      <c r="M133" s="33">
        <v>0</v>
      </c>
      <c r="N133" s="25">
        <f>M133*100/M123</f>
        <v>0</v>
      </c>
      <c r="O133" s="33">
        <v>3</v>
      </c>
      <c r="P133" s="25">
        <f>O133*100/O123</f>
        <v>0.64655172413793105</v>
      </c>
    </row>
    <row r="134" spans="2:16" ht="25" customHeight="1" x14ac:dyDescent="0.3">
      <c r="B134" s="13" t="s">
        <v>20</v>
      </c>
      <c r="C134" s="9"/>
      <c r="D134" s="9"/>
      <c r="E134" s="9"/>
      <c r="F134" s="9"/>
      <c r="G134" s="33">
        <v>5</v>
      </c>
      <c r="H134" s="25">
        <f>G134*100/G123</f>
        <v>1.179245283018868</v>
      </c>
      <c r="I134" s="9"/>
      <c r="J134" s="9"/>
      <c r="K134" s="9"/>
      <c r="L134" s="9"/>
      <c r="M134" s="9"/>
      <c r="N134" s="9"/>
      <c r="O134" s="9"/>
      <c r="P134" s="9"/>
    </row>
    <row r="135" spans="2:16" ht="25" customHeight="1" x14ac:dyDescent="0.3">
      <c r="B135" s="14" t="s">
        <v>21</v>
      </c>
      <c r="C135" s="33">
        <v>6</v>
      </c>
      <c r="D135" s="25">
        <f>C135*100/C123</f>
        <v>1.2219959266802445</v>
      </c>
      <c r="E135" s="33">
        <v>3</v>
      </c>
      <c r="F135" s="25">
        <f>E135*100/E123</f>
        <v>0.61099796334012224</v>
      </c>
      <c r="G135" s="9"/>
      <c r="H135" s="9"/>
      <c r="I135" s="33">
        <v>1</v>
      </c>
      <c r="J135" s="25">
        <f>I135*100/I123</f>
        <v>0.20449897750511248</v>
      </c>
      <c r="K135" s="33">
        <v>0</v>
      </c>
      <c r="L135" s="25">
        <f>K135*100/K123</f>
        <v>0</v>
      </c>
      <c r="M135" s="33">
        <v>4</v>
      </c>
      <c r="N135" s="25">
        <f>M135*100/M123</f>
        <v>0.88888888888888884</v>
      </c>
      <c r="O135" s="9"/>
      <c r="P135" s="9"/>
    </row>
    <row r="136" spans="2:16" ht="25" customHeight="1" x14ac:dyDescent="0.3">
      <c r="B136" s="14" t="s">
        <v>189</v>
      </c>
      <c r="C136" s="40"/>
      <c r="D136" s="10"/>
      <c r="E136" s="40"/>
      <c r="F136" s="10"/>
      <c r="G136" s="9"/>
      <c r="H136" s="9"/>
      <c r="I136" s="40"/>
      <c r="J136" s="10"/>
      <c r="K136" s="40"/>
      <c r="L136" s="10"/>
      <c r="M136" s="40"/>
      <c r="N136" s="10"/>
      <c r="O136" s="33">
        <v>0</v>
      </c>
      <c r="P136" s="25">
        <f>O136*100/O123</f>
        <v>0</v>
      </c>
    </row>
    <row r="137" spans="2:16" ht="25" customHeight="1" x14ac:dyDescent="0.3">
      <c r="B137" s="14" t="s">
        <v>23</v>
      </c>
      <c r="C137" s="9"/>
      <c r="D137" s="9"/>
      <c r="E137" s="33">
        <v>8</v>
      </c>
      <c r="F137" s="25">
        <f>E137*100/E123</f>
        <v>1.629327902240326</v>
      </c>
      <c r="G137" s="9"/>
      <c r="H137" s="9"/>
      <c r="I137" s="33">
        <v>3</v>
      </c>
      <c r="J137" s="25">
        <f>I137*100/I123</f>
        <v>0.61349693251533743</v>
      </c>
      <c r="K137" s="33">
        <v>6</v>
      </c>
      <c r="L137" s="25">
        <f>K137*100/K123</f>
        <v>1.3363028953229399</v>
      </c>
      <c r="M137" s="33">
        <v>3</v>
      </c>
      <c r="N137" s="25">
        <f>M137*100/M123</f>
        <v>0.66666666666666663</v>
      </c>
      <c r="O137" s="33">
        <v>3</v>
      </c>
      <c r="P137" s="25">
        <f>O137*100/O123</f>
        <v>0.64655172413793105</v>
      </c>
    </row>
    <row r="138" spans="2:16" ht="25" customHeight="1" x14ac:dyDescent="0.3">
      <c r="B138" s="14" t="s">
        <v>25</v>
      </c>
      <c r="C138" s="33">
        <v>4</v>
      </c>
      <c r="D138" s="25">
        <f>C138*100/C123</f>
        <v>0.81466395112016299</v>
      </c>
      <c r="E138" s="33">
        <v>4</v>
      </c>
      <c r="F138" s="25">
        <f>E138*100/E123</f>
        <v>0.81466395112016299</v>
      </c>
      <c r="G138" s="33">
        <v>5</v>
      </c>
      <c r="H138" s="25">
        <f>G138*100/G123</f>
        <v>1.179245283018868</v>
      </c>
      <c r="I138" s="33">
        <v>3</v>
      </c>
      <c r="J138" s="25">
        <f>I138*100/I123</f>
        <v>0.61349693251533743</v>
      </c>
      <c r="K138" s="33">
        <v>6</v>
      </c>
      <c r="L138" s="25">
        <f>K138*100/K123</f>
        <v>1.3363028953229399</v>
      </c>
      <c r="M138" s="33">
        <v>1</v>
      </c>
      <c r="N138" s="25">
        <f>M138*100/M123</f>
        <v>0.22222222222222221</v>
      </c>
      <c r="O138" s="33">
        <v>1</v>
      </c>
      <c r="P138" s="25">
        <f>O138*100/O123</f>
        <v>0.21551724137931033</v>
      </c>
    </row>
    <row r="139" spans="2:16" ht="25" customHeight="1" x14ac:dyDescent="0.3">
      <c r="B139" s="13" t="s">
        <v>26</v>
      </c>
      <c r="C139" s="9"/>
      <c r="D139" s="9"/>
      <c r="E139" s="9"/>
      <c r="F139" s="9"/>
      <c r="G139" s="33">
        <v>3</v>
      </c>
      <c r="H139" s="25">
        <f>G139*100/G123</f>
        <v>0.70754716981132071</v>
      </c>
      <c r="I139" s="33">
        <v>1</v>
      </c>
      <c r="J139" s="25">
        <f>I139*100/I123</f>
        <v>0.20449897750511248</v>
      </c>
      <c r="K139" s="40"/>
      <c r="L139" s="10"/>
      <c r="M139" s="40"/>
      <c r="N139" s="10"/>
      <c r="O139" s="40"/>
      <c r="P139" s="10"/>
    </row>
    <row r="140" spans="2:16" ht="25" customHeight="1" x14ac:dyDescent="0.3">
      <c r="B140" s="14" t="s">
        <v>28</v>
      </c>
      <c r="C140" s="9"/>
      <c r="D140" s="9"/>
      <c r="E140" s="9"/>
      <c r="F140" s="9"/>
      <c r="G140" s="9"/>
      <c r="H140" s="9"/>
      <c r="I140" s="33">
        <v>0</v>
      </c>
      <c r="J140" s="25">
        <f>I140*100/I123</f>
        <v>0</v>
      </c>
      <c r="K140" s="40"/>
      <c r="L140" s="10"/>
      <c r="M140" s="40"/>
      <c r="N140" s="10"/>
      <c r="O140" s="40"/>
      <c r="P140" s="10"/>
    </row>
    <row r="141" spans="2:16" ht="25" customHeight="1" x14ac:dyDescent="0.3">
      <c r="B141" s="14" t="s">
        <v>29</v>
      </c>
      <c r="C141" s="33">
        <v>3</v>
      </c>
      <c r="D141" s="25">
        <f>C141*100/C123</f>
        <v>0.61099796334012224</v>
      </c>
      <c r="E141" s="33">
        <v>7</v>
      </c>
      <c r="F141" s="25">
        <f>E141*100/E123</f>
        <v>1.4256619144602851</v>
      </c>
      <c r="G141" s="33">
        <v>8</v>
      </c>
      <c r="H141" s="25">
        <f>G141*100/G123</f>
        <v>1.8867924528301887</v>
      </c>
      <c r="I141" s="11"/>
      <c r="J141" s="9"/>
      <c r="K141" s="11"/>
      <c r="L141" s="9"/>
      <c r="M141" s="11"/>
      <c r="N141" s="9"/>
      <c r="O141" s="11"/>
      <c r="P141" s="9"/>
    </row>
    <row r="142" spans="2:16" ht="25" customHeight="1" x14ac:dyDescent="0.3">
      <c r="B142" s="14" t="s">
        <v>30</v>
      </c>
      <c r="C142" s="9"/>
      <c r="D142" s="9"/>
      <c r="E142" s="9"/>
      <c r="F142" s="9"/>
      <c r="G142" s="33">
        <v>1</v>
      </c>
      <c r="H142" s="25">
        <f>G142*100/G123</f>
        <v>0.23584905660377359</v>
      </c>
      <c r="I142" s="33">
        <v>0</v>
      </c>
      <c r="J142" s="25">
        <f>I142*100/I123</f>
        <v>0</v>
      </c>
      <c r="K142" s="40"/>
      <c r="L142" s="10"/>
      <c r="M142" s="40"/>
      <c r="N142" s="10"/>
      <c r="O142" s="40"/>
      <c r="P142" s="10"/>
    </row>
    <row r="143" spans="2:16" ht="25" customHeight="1" x14ac:dyDescent="0.3">
      <c r="B143" s="14" t="s">
        <v>31</v>
      </c>
      <c r="C143" s="33">
        <v>316</v>
      </c>
      <c r="D143" s="25">
        <f>C143*100/C123</f>
        <v>64.358452138492865</v>
      </c>
      <c r="E143" s="33">
        <v>289</v>
      </c>
      <c r="F143" s="25">
        <f>E143*100/E123</f>
        <v>58.859470468431773</v>
      </c>
      <c r="G143" s="33">
        <v>221</v>
      </c>
      <c r="H143" s="25">
        <f>G143*100/G123</f>
        <v>52.122641509433961</v>
      </c>
      <c r="I143" s="33">
        <v>248</v>
      </c>
      <c r="J143" s="25">
        <f>I143*100/I123</f>
        <v>50.715746421267895</v>
      </c>
      <c r="K143" s="40"/>
      <c r="L143" s="10"/>
      <c r="M143" s="33">
        <v>257</v>
      </c>
      <c r="N143" s="25">
        <f>M143*100/M123</f>
        <v>57.111111111111114</v>
      </c>
      <c r="O143" s="33">
        <v>297</v>
      </c>
      <c r="P143" s="25">
        <f>O143*100/O123</f>
        <v>64.008620689655174</v>
      </c>
    </row>
    <row r="144" spans="2:16" ht="25" customHeight="1" x14ac:dyDescent="0.3">
      <c r="B144" s="14" t="s">
        <v>32</v>
      </c>
      <c r="C144" s="40"/>
      <c r="D144" s="10"/>
      <c r="E144" s="40"/>
      <c r="F144" s="10"/>
      <c r="G144" s="40"/>
      <c r="H144" s="10"/>
      <c r="I144" s="40"/>
      <c r="J144" s="10"/>
      <c r="K144" s="33">
        <v>289</v>
      </c>
      <c r="L144" s="25">
        <f>K144*100/K123</f>
        <v>64.365256124721597</v>
      </c>
      <c r="M144" s="9"/>
      <c r="N144" s="9"/>
      <c r="O144" s="9"/>
      <c r="P144" s="9"/>
    </row>
    <row r="145" spans="2:17" ht="25" customHeight="1" x14ac:dyDescent="0.3">
      <c r="B145" s="14" t="s">
        <v>190</v>
      </c>
      <c r="C145" s="40"/>
      <c r="D145" s="10"/>
      <c r="E145" s="40"/>
      <c r="F145" s="10"/>
      <c r="G145" s="40"/>
      <c r="H145" s="10"/>
      <c r="I145" s="40"/>
      <c r="J145" s="10"/>
      <c r="K145" s="10"/>
      <c r="L145" s="10"/>
      <c r="M145" s="10"/>
      <c r="N145" s="10"/>
      <c r="O145" s="33">
        <v>0</v>
      </c>
      <c r="P145" s="25">
        <f>O145*100/O123</f>
        <v>0</v>
      </c>
      <c r="Q145" s="25"/>
    </row>
    <row r="146" spans="2:17" ht="25" customHeight="1" x14ac:dyDescent="0.3">
      <c r="B146" s="14" t="s">
        <v>47</v>
      </c>
      <c r="C146" s="9"/>
      <c r="D146" s="9"/>
      <c r="E146" s="9"/>
      <c r="F146" s="9"/>
      <c r="G146" s="33">
        <v>3</v>
      </c>
      <c r="H146" s="25">
        <f>G146*100/G123</f>
        <v>0.70754716981132071</v>
      </c>
      <c r="I146" s="9"/>
      <c r="J146" s="9"/>
      <c r="K146" s="9"/>
      <c r="L146" s="9"/>
      <c r="M146" s="9"/>
      <c r="N146" s="9"/>
      <c r="O146" s="9"/>
      <c r="P146" s="9"/>
    </row>
    <row r="147" spans="2:17" ht="25" customHeight="1" x14ac:dyDescent="0.3">
      <c r="B147" s="14" t="s">
        <v>33</v>
      </c>
      <c r="C147" s="33">
        <v>136</v>
      </c>
      <c r="D147" s="25">
        <f>C147*100/C123</f>
        <v>27.698574338085539</v>
      </c>
      <c r="E147" s="33">
        <v>112</v>
      </c>
      <c r="F147" s="25">
        <f>E147*100/E123</f>
        <v>22.810590631364562</v>
      </c>
      <c r="G147" s="9"/>
      <c r="H147" s="9"/>
      <c r="I147" s="33">
        <v>211</v>
      </c>
      <c r="J147" s="25">
        <f>I147*100/I123</f>
        <v>43.149284253578735</v>
      </c>
      <c r="K147" s="33">
        <v>111</v>
      </c>
      <c r="L147" s="25">
        <f>K147*100/K123</f>
        <v>24.721603563474389</v>
      </c>
      <c r="M147" s="33">
        <v>134</v>
      </c>
      <c r="N147" s="25">
        <f>M147*100/M123</f>
        <v>29.777777777777779</v>
      </c>
      <c r="O147" s="33">
        <v>107</v>
      </c>
      <c r="P147" s="25">
        <f>O147*100/O123</f>
        <v>23.060344827586206</v>
      </c>
    </row>
    <row r="148" spans="2:17" ht="25" customHeight="1" x14ac:dyDescent="0.3">
      <c r="B148" s="14" t="s">
        <v>35</v>
      </c>
      <c r="C148" s="9"/>
      <c r="D148" s="9"/>
      <c r="E148" s="9"/>
      <c r="F148" s="9"/>
      <c r="G148" s="33">
        <v>102</v>
      </c>
      <c r="H148" s="25">
        <f>G148*100/G123</f>
        <v>24.056603773584907</v>
      </c>
      <c r="I148" s="9"/>
      <c r="J148" s="9"/>
      <c r="K148" s="9"/>
      <c r="L148" s="9"/>
      <c r="M148" s="9"/>
      <c r="N148" s="9"/>
      <c r="O148" s="9"/>
      <c r="P148" s="9"/>
    </row>
    <row r="149" spans="2:17" ht="25" customHeight="1" x14ac:dyDescent="0.3">
      <c r="B149" s="14" t="s">
        <v>36</v>
      </c>
      <c r="C149" s="9"/>
      <c r="D149" s="9"/>
      <c r="E149" s="33">
        <v>16</v>
      </c>
      <c r="F149" s="25">
        <f>E149*100/E123</f>
        <v>3.258655804480652</v>
      </c>
      <c r="G149" s="9"/>
      <c r="H149" s="9"/>
      <c r="I149" s="33">
        <v>2</v>
      </c>
      <c r="J149" s="25">
        <f>I149*100/I123</f>
        <v>0.40899795501022496</v>
      </c>
      <c r="K149" s="33">
        <v>6</v>
      </c>
      <c r="L149" s="25">
        <f>K149*100/K123</f>
        <v>1.3363028953229399</v>
      </c>
      <c r="M149" s="33">
        <v>1</v>
      </c>
      <c r="N149" s="25">
        <f>M149*100/M123</f>
        <v>0.22222222222222221</v>
      </c>
      <c r="O149" s="9"/>
      <c r="P149" s="9"/>
    </row>
    <row r="150" spans="2:17" ht="25" customHeight="1" x14ac:dyDescent="0.3">
      <c r="B150" s="14" t="s">
        <v>188</v>
      </c>
      <c r="C150" s="9"/>
      <c r="D150" s="9"/>
      <c r="E150" s="9"/>
      <c r="F150" s="9"/>
      <c r="G150" s="9"/>
      <c r="H150" s="9"/>
      <c r="I150" s="9"/>
      <c r="J150" s="9"/>
      <c r="K150" s="9"/>
      <c r="L150" s="9"/>
      <c r="M150" s="9"/>
      <c r="N150" s="9"/>
      <c r="O150" s="33">
        <v>4</v>
      </c>
      <c r="P150" s="25">
        <f>O150*100/O123</f>
        <v>0.86206896551724133</v>
      </c>
    </row>
    <row r="151" spans="2:17" ht="25" customHeight="1" x14ac:dyDescent="0.3">
      <c r="B151" s="14" t="s">
        <v>37</v>
      </c>
      <c r="C151" s="9"/>
      <c r="D151" s="9"/>
      <c r="E151" s="9"/>
      <c r="F151" s="9"/>
      <c r="G151" s="9"/>
      <c r="H151" s="9"/>
      <c r="I151" s="33">
        <v>0</v>
      </c>
      <c r="J151" s="25">
        <f>I151*100/I123</f>
        <v>0</v>
      </c>
      <c r="K151" s="40"/>
      <c r="L151" s="10"/>
      <c r="M151" s="40"/>
      <c r="N151" s="10"/>
      <c r="O151" s="40"/>
      <c r="P151" s="10"/>
    </row>
    <row r="152" spans="2:17" ht="25" customHeight="1" x14ac:dyDescent="0.3">
      <c r="B152" s="14" t="s">
        <v>38</v>
      </c>
      <c r="C152" s="9"/>
      <c r="D152" s="9"/>
      <c r="E152" s="9"/>
      <c r="F152" s="9"/>
      <c r="G152" s="9"/>
      <c r="H152" s="9"/>
      <c r="I152" s="33">
        <v>0</v>
      </c>
      <c r="J152" s="25">
        <f>I152*100/I123</f>
        <v>0</v>
      </c>
      <c r="K152" s="33">
        <v>0</v>
      </c>
      <c r="L152" s="25">
        <f>K152*100/K123</f>
        <v>0</v>
      </c>
      <c r="M152" s="33">
        <v>3</v>
      </c>
      <c r="N152" s="25">
        <f>M152*100/M123</f>
        <v>0.66666666666666663</v>
      </c>
      <c r="O152" s="40"/>
      <c r="P152" s="10"/>
    </row>
    <row r="153" spans="2:17" ht="5.15" customHeight="1" x14ac:dyDescent="0.3">
      <c r="B153" s="15"/>
      <c r="C153" s="16"/>
      <c r="D153" s="16"/>
      <c r="E153" s="16"/>
      <c r="F153" s="16"/>
      <c r="G153" s="16"/>
      <c r="H153" s="16"/>
      <c r="I153" s="16"/>
      <c r="J153" s="16"/>
      <c r="K153" s="16"/>
      <c r="L153" s="16"/>
      <c r="M153" s="16"/>
      <c r="N153" s="16"/>
      <c r="O153" s="16"/>
      <c r="P153" s="16"/>
    </row>
    <row r="154" spans="2:17" ht="14.25" customHeight="1" x14ac:dyDescent="0.3">
      <c r="B154" s="7" t="s">
        <v>198</v>
      </c>
      <c r="C154" s="4"/>
      <c r="D154" s="5"/>
      <c r="E154" s="4"/>
      <c r="F154" s="5"/>
      <c r="G154" s="4"/>
      <c r="H154" s="5"/>
      <c r="I154" s="4"/>
      <c r="J154" s="5"/>
      <c r="K154" s="4"/>
      <c r="L154" s="5"/>
      <c r="M154" s="4"/>
      <c r="N154" s="5"/>
      <c r="O154" s="4"/>
      <c r="P154" s="5"/>
    </row>
    <row r="155" spans="2:17" ht="44.5" customHeight="1" x14ac:dyDescent="0.3">
      <c r="B155" s="71" t="s">
        <v>196</v>
      </c>
      <c r="C155" s="71"/>
      <c r="D155" s="71"/>
      <c r="E155" s="71"/>
      <c r="F155" s="71"/>
      <c r="G155" s="71"/>
      <c r="H155" s="71"/>
      <c r="I155" s="71"/>
      <c r="J155" s="71"/>
      <c r="K155" s="71"/>
      <c r="L155" s="71"/>
      <c r="M155" s="71"/>
      <c r="N155" s="71"/>
      <c r="O155" s="71"/>
      <c r="P155" s="71"/>
    </row>
  </sheetData>
  <mergeCells count="69">
    <mergeCell ref="O82:P82"/>
    <mergeCell ref="O119:P119"/>
    <mergeCell ref="O120:P120"/>
    <mergeCell ref="B1:P1"/>
    <mergeCell ref="B2:P2"/>
    <mergeCell ref="B39:P39"/>
    <mergeCell ref="B78:P78"/>
    <mergeCell ref="B116:P116"/>
    <mergeCell ref="B41:P41"/>
    <mergeCell ref="B80:P80"/>
    <mergeCell ref="B118:P118"/>
    <mergeCell ref="O3:P3"/>
    <mergeCell ref="O4:P4"/>
    <mergeCell ref="O42:P42"/>
    <mergeCell ref="O43:P43"/>
    <mergeCell ref="O81:P81"/>
    <mergeCell ref="I119:J119"/>
    <mergeCell ref="K82:L82"/>
    <mergeCell ref="K119:L119"/>
    <mergeCell ref="K120:L120"/>
    <mergeCell ref="K3:L3"/>
    <mergeCell ref="K4:L4"/>
    <mergeCell ref="K42:L42"/>
    <mergeCell ref="K43:L43"/>
    <mergeCell ref="K81:L81"/>
    <mergeCell ref="B43:B44"/>
    <mergeCell ref="C43:D43"/>
    <mergeCell ref="E43:F43"/>
    <mergeCell ref="G43:H43"/>
    <mergeCell ref="I43:J43"/>
    <mergeCell ref="G82:H82"/>
    <mergeCell ref="I82:J82"/>
    <mergeCell ref="M119:N119"/>
    <mergeCell ref="M120:N120"/>
    <mergeCell ref="B155:P155"/>
    <mergeCell ref="C120:D120"/>
    <mergeCell ref="E120:F120"/>
    <mergeCell ref="G120:H120"/>
    <mergeCell ref="I120:J120"/>
    <mergeCell ref="B82:B83"/>
    <mergeCell ref="C82:D82"/>
    <mergeCell ref="E82:F82"/>
    <mergeCell ref="B120:B121"/>
    <mergeCell ref="C119:D119"/>
    <mergeCell ref="E119:F119"/>
    <mergeCell ref="G119:H119"/>
    <mergeCell ref="M43:N43"/>
    <mergeCell ref="M81:N81"/>
    <mergeCell ref="I42:J42"/>
    <mergeCell ref="M82:N82"/>
    <mergeCell ref="C3:D3"/>
    <mergeCell ref="G4:H4"/>
    <mergeCell ref="I4:J4"/>
    <mergeCell ref="E3:F3"/>
    <mergeCell ref="G3:H3"/>
    <mergeCell ref="I3:J3"/>
    <mergeCell ref="C4:D4"/>
    <mergeCell ref="E4:F4"/>
    <mergeCell ref="C81:D81"/>
    <mergeCell ref="E81:F81"/>
    <mergeCell ref="G81:H81"/>
    <mergeCell ref="I81:J81"/>
    <mergeCell ref="B4:B5"/>
    <mergeCell ref="C42:D42"/>
    <mergeCell ref="E42:F42"/>
    <mergeCell ref="G42:H42"/>
    <mergeCell ref="M3:N3"/>
    <mergeCell ref="M4:N4"/>
    <mergeCell ref="M42:N42"/>
  </mergeCells>
  <hyperlinks>
    <hyperlink ref="R3" location="ÍNDICE!A1" display="(Voltar ao Índice)" xr:uid="{886CC9DA-A97B-484A-9D2F-BC8C96C51A45}"/>
  </hyperlinks>
  <printOptions horizontalCentered="1"/>
  <pageMargins left="0.47244094488188981" right="0.47244094488188981" top="0.6692913385826772" bottom="0.6692913385826772" header="0" footer="0"/>
  <pageSetup paperSize="9" scale="90" orientation="landscape"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6F3CE-B988-401D-9118-5F2ECD6A9E2E}">
  <sheetPr codeName="Folha15">
    <pageSetUpPr fitToPage="1"/>
  </sheetPr>
  <dimension ref="B1:AJ50"/>
  <sheetViews>
    <sheetView showGridLines="0" zoomScaleNormal="100" workbookViewId="0">
      <pane xSplit="2" topLeftCell="C1" activePane="topRight" state="frozen"/>
      <selection activeCell="B2" sqref="B2"/>
      <selection pane="topRight" activeCell="B1" sqref="B1:AF1"/>
    </sheetView>
  </sheetViews>
  <sheetFormatPr defaultColWidth="9.1796875" defaultRowHeight="14" x14ac:dyDescent="0.3"/>
  <cols>
    <col min="1" max="1" width="6.7265625" style="1" customWidth="1"/>
    <col min="2" max="2" width="16.453125" style="3" bestFit="1" customWidth="1"/>
    <col min="3" max="32" width="9.1796875" style="1"/>
    <col min="33" max="33" width="6.7265625" style="1" customWidth="1"/>
    <col min="34" max="34" width="13.26953125" style="1" bestFit="1" customWidth="1"/>
    <col min="35" max="16384" width="9.1796875" style="1"/>
  </cols>
  <sheetData>
    <row r="1" spans="2:36" ht="30" customHeight="1" x14ac:dyDescent="0.3">
      <c r="B1" s="72" t="s">
        <v>148</v>
      </c>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row>
    <row r="2" spans="2:36" ht="30" customHeight="1" x14ac:dyDescent="0.3">
      <c r="B2" s="63" t="s">
        <v>57</v>
      </c>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row>
    <row r="3" spans="2:36" x14ac:dyDescent="0.3">
      <c r="B3" s="17" t="s">
        <v>0</v>
      </c>
      <c r="C3" s="54">
        <v>1976</v>
      </c>
      <c r="D3" s="55"/>
      <c r="E3" s="54">
        <v>1980</v>
      </c>
      <c r="F3" s="55"/>
      <c r="G3" s="54">
        <v>1984</v>
      </c>
      <c r="H3" s="55"/>
      <c r="I3" s="54">
        <v>1988</v>
      </c>
      <c r="J3" s="55"/>
      <c r="K3" s="56">
        <v>1992</v>
      </c>
      <c r="L3" s="55"/>
      <c r="M3" s="56">
        <v>1996</v>
      </c>
      <c r="N3" s="55"/>
      <c r="O3" s="56" t="s">
        <v>58</v>
      </c>
      <c r="P3" s="55"/>
      <c r="Q3" s="54">
        <v>2004</v>
      </c>
      <c r="R3" s="55"/>
      <c r="S3" s="56" t="s">
        <v>59</v>
      </c>
      <c r="T3" s="55"/>
      <c r="U3" s="54">
        <v>2011</v>
      </c>
      <c r="V3" s="55"/>
      <c r="W3" s="56" t="s">
        <v>60</v>
      </c>
      <c r="X3" s="55"/>
      <c r="Y3" s="56" t="s">
        <v>61</v>
      </c>
      <c r="Z3" s="55"/>
      <c r="AA3" s="56">
        <v>2023</v>
      </c>
      <c r="AB3" s="55"/>
      <c r="AC3" s="54">
        <v>2024</v>
      </c>
      <c r="AD3" s="62"/>
      <c r="AE3" s="54">
        <v>2025</v>
      </c>
      <c r="AF3" s="62"/>
      <c r="AH3" s="53" t="s">
        <v>158</v>
      </c>
    </row>
    <row r="4" spans="2:36" ht="15" customHeight="1" x14ac:dyDescent="0.3">
      <c r="B4" s="64" t="s">
        <v>2</v>
      </c>
      <c r="C4" s="57">
        <v>44739</v>
      </c>
      <c r="D4" s="58"/>
      <c r="E4" s="57">
        <v>44839</v>
      </c>
      <c r="F4" s="58"/>
      <c r="G4" s="57">
        <v>44848</v>
      </c>
      <c r="H4" s="58"/>
      <c r="I4" s="57">
        <v>44843</v>
      </c>
      <c r="J4" s="58"/>
      <c r="K4" s="59">
        <v>44845</v>
      </c>
      <c r="L4" s="58"/>
      <c r="M4" s="59">
        <v>44847</v>
      </c>
      <c r="N4" s="58"/>
      <c r="O4" s="59">
        <v>44849</v>
      </c>
      <c r="P4" s="58"/>
      <c r="Q4" s="57">
        <v>44851</v>
      </c>
      <c r="R4" s="58"/>
      <c r="S4" s="60">
        <v>44687</v>
      </c>
      <c r="T4" s="61"/>
      <c r="U4" s="66">
        <v>44843</v>
      </c>
      <c r="V4" s="67"/>
      <c r="W4" s="59">
        <v>44649</v>
      </c>
      <c r="X4" s="58"/>
      <c r="Y4" s="59">
        <v>44826</v>
      </c>
      <c r="Z4" s="58"/>
      <c r="AA4" s="59">
        <v>45193</v>
      </c>
      <c r="AB4" s="58"/>
      <c r="AC4" s="57">
        <v>45438</v>
      </c>
      <c r="AD4" s="65"/>
      <c r="AE4" s="57">
        <v>45739</v>
      </c>
      <c r="AF4" s="65"/>
    </row>
    <row r="5" spans="2:36" x14ac:dyDescent="0.3">
      <c r="B5" s="65"/>
      <c r="C5" s="37" t="s">
        <v>3</v>
      </c>
      <c r="D5" s="37" t="s">
        <v>4</v>
      </c>
      <c r="E5" s="37" t="s">
        <v>3</v>
      </c>
      <c r="F5" s="37" t="s">
        <v>4</v>
      </c>
      <c r="G5" s="37" t="s">
        <v>3</v>
      </c>
      <c r="H5" s="37" t="s">
        <v>4</v>
      </c>
      <c r="I5" s="37" t="s">
        <v>3</v>
      </c>
      <c r="J5" s="37" t="s">
        <v>4</v>
      </c>
      <c r="K5" s="37" t="s">
        <v>3</v>
      </c>
      <c r="L5" s="36" t="s">
        <v>4</v>
      </c>
      <c r="M5" s="37" t="s">
        <v>3</v>
      </c>
      <c r="N5" s="36" t="s">
        <v>4</v>
      </c>
      <c r="O5" s="35" t="s">
        <v>3</v>
      </c>
      <c r="P5" s="37" t="s">
        <v>4</v>
      </c>
      <c r="Q5" s="35" t="s">
        <v>3</v>
      </c>
      <c r="R5" s="38" t="s">
        <v>4</v>
      </c>
      <c r="S5" s="38" t="s">
        <v>3</v>
      </c>
      <c r="T5" s="38" t="s">
        <v>4</v>
      </c>
      <c r="U5" s="35" t="s">
        <v>3</v>
      </c>
      <c r="V5" s="37" t="s">
        <v>4</v>
      </c>
      <c r="W5" s="35" t="s">
        <v>3</v>
      </c>
      <c r="X5" s="37" t="s">
        <v>4</v>
      </c>
      <c r="Y5" s="35" t="s">
        <v>3</v>
      </c>
      <c r="Z5" s="37" t="s">
        <v>4</v>
      </c>
      <c r="AA5" s="35" t="s">
        <v>3</v>
      </c>
      <c r="AB5" s="37" t="s">
        <v>4</v>
      </c>
      <c r="AC5" s="44" t="s">
        <v>3</v>
      </c>
      <c r="AD5" s="44" t="s">
        <v>4</v>
      </c>
      <c r="AE5" s="44" t="s">
        <v>3</v>
      </c>
      <c r="AF5" s="44" t="s">
        <v>4</v>
      </c>
    </row>
    <row r="6" spans="2:36" ht="25" customHeight="1" x14ac:dyDescent="0.3">
      <c r="B6" s="12" t="s">
        <v>5</v>
      </c>
      <c r="C6" s="18">
        <v>8002</v>
      </c>
      <c r="D6" s="25">
        <v>100</v>
      </c>
      <c r="E6" s="18">
        <v>7952</v>
      </c>
      <c r="F6" s="25">
        <v>100</v>
      </c>
      <c r="G6" s="18">
        <v>8647</v>
      </c>
      <c r="H6" s="25">
        <v>100</v>
      </c>
      <c r="I6" s="18">
        <v>9528</v>
      </c>
      <c r="J6" s="25">
        <v>100</v>
      </c>
      <c r="K6" s="18">
        <v>10445</v>
      </c>
      <c r="L6" s="25">
        <v>100</v>
      </c>
      <c r="M6" s="18">
        <v>11135</v>
      </c>
      <c r="N6" s="25">
        <v>100</v>
      </c>
      <c r="O6" s="18">
        <v>11102</v>
      </c>
      <c r="P6" s="25">
        <v>100</v>
      </c>
      <c r="Q6" s="18">
        <v>11901</v>
      </c>
      <c r="R6" s="25">
        <v>100</v>
      </c>
      <c r="S6" s="18">
        <v>12192</v>
      </c>
      <c r="T6" s="25">
        <v>100</v>
      </c>
      <c r="U6" s="18">
        <v>13972</v>
      </c>
      <c r="V6" s="25">
        <v>100</v>
      </c>
      <c r="W6" s="18">
        <v>14105</v>
      </c>
      <c r="X6" s="25">
        <v>100</v>
      </c>
      <c r="Y6" s="18">
        <v>13944</v>
      </c>
      <c r="Z6" s="25">
        <v>100</v>
      </c>
      <c r="AA6" s="18">
        <v>13974</v>
      </c>
      <c r="AB6" s="25">
        <v>100</v>
      </c>
      <c r="AC6" s="18">
        <v>14042</v>
      </c>
      <c r="AD6" s="25">
        <v>100</v>
      </c>
      <c r="AE6" s="18">
        <v>14161</v>
      </c>
      <c r="AF6" s="25">
        <v>100</v>
      </c>
      <c r="AH6" s="21">
        <f>+W6-'RIBEIRA BRAVA_FREG'!G6-'RIBEIRA BRAVA_FREG'!G45-'RIBEIRA BRAVA_FREG'!G84-'RIBEIRA BRAVA_FREG'!G123</f>
        <v>0</v>
      </c>
      <c r="AJ6" s="21">
        <f>+Y6-'RIBEIRA BRAVA_FREG'!I6-'RIBEIRA BRAVA_FREG'!I45-'RIBEIRA BRAVA_FREG'!I84-'RIBEIRA BRAVA_FREG'!I123</f>
        <v>0</v>
      </c>
    </row>
    <row r="7" spans="2:36" ht="25" customHeight="1" x14ac:dyDescent="0.3">
      <c r="B7" s="13" t="s">
        <v>6</v>
      </c>
      <c r="C7" s="18">
        <v>5898</v>
      </c>
      <c r="D7" s="25">
        <f>C7*100/C6</f>
        <v>73.70657335666084</v>
      </c>
      <c r="E7" s="18">
        <v>6539</v>
      </c>
      <c r="F7" s="25">
        <f>E7*100/E6</f>
        <v>82.230885311871234</v>
      </c>
      <c r="G7" s="18">
        <v>6296</v>
      </c>
      <c r="H7" s="25">
        <f>G7*100/G6</f>
        <v>72.811379669249447</v>
      </c>
      <c r="I7" s="18">
        <v>6505</v>
      </c>
      <c r="J7" s="25">
        <f>I7*100/I6</f>
        <v>68.272460117548277</v>
      </c>
      <c r="K7" s="18">
        <v>7030</v>
      </c>
      <c r="L7" s="25">
        <f>K7*100/K6</f>
        <v>67.30493058879847</v>
      </c>
      <c r="M7" s="18">
        <v>7129</v>
      </c>
      <c r="N7" s="25">
        <f>M7*100/M6</f>
        <v>64.023349797934443</v>
      </c>
      <c r="O7" s="18">
        <v>6923</v>
      </c>
      <c r="P7" s="25">
        <f>O7*100/O6</f>
        <v>62.358133669609082</v>
      </c>
      <c r="Q7" s="18">
        <v>7347</v>
      </c>
      <c r="R7" s="25">
        <f>Q7*100/Q6</f>
        <v>61.734308041341066</v>
      </c>
      <c r="S7" s="18">
        <v>7293</v>
      </c>
      <c r="T7" s="25">
        <f>S7*100/S6</f>
        <v>59.81791338582677</v>
      </c>
      <c r="U7" s="18">
        <v>7592</v>
      </c>
      <c r="V7" s="25">
        <f>U7*100/U6</f>
        <v>54.337245920412251</v>
      </c>
      <c r="W7" s="18">
        <v>6561</v>
      </c>
      <c r="X7" s="25">
        <f>W7*100/W6</f>
        <v>46.515420063807163</v>
      </c>
      <c r="Y7" s="18">
        <v>7447</v>
      </c>
      <c r="Z7" s="25">
        <f>Y7*100/Y6</f>
        <v>53.406483075157773</v>
      </c>
      <c r="AA7" s="18">
        <v>7069</v>
      </c>
      <c r="AB7" s="25">
        <f>AA7*100/AA6</f>
        <v>50.58680406469157</v>
      </c>
      <c r="AC7" s="18">
        <v>7065</v>
      </c>
      <c r="AD7" s="25">
        <f>AC7*100/AC6</f>
        <v>50.313345677253949</v>
      </c>
      <c r="AE7" s="18">
        <v>7486</v>
      </c>
      <c r="AF7" s="25">
        <f>AE7*100/AE6</f>
        <v>52.863498340512677</v>
      </c>
      <c r="AH7" s="21">
        <f>+W7-'RIBEIRA BRAVA_FREG'!G7-'RIBEIRA BRAVA_FREG'!G46-'RIBEIRA BRAVA_FREG'!G85-'RIBEIRA BRAVA_FREG'!G124</f>
        <v>0</v>
      </c>
      <c r="AJ7" s="21">
        <f>+Y7-'RIBEIRA BRAVA_FREG'!I7-'RIBEIRA BRAVA_FREG'!I46-'RIBEIRA BRAVA_FREG'!I85-'RIBEIRA BRAVA_FREG'!I124</f>
        <v>0</v>
      </c>
    </row>
    <row r="8" spans="2:36" ht="25" customHeight="1" x14ac:dyDescent="0.3">
      <c r="B8" s="14" t="s">
        <v>7</v>
      </c>
      <c r="C8" s="18">
        <v>129</v>
      </c>
      <c r="D8" s="25">
        <f t="shared" ref="D8:D9" si="0">C8*100/C7</f>
        <v>2.1871820956256358</v>
      </c>
      <c r="E8" s="18">
        <v>85</v>
      </c>
      <c r="F8" s="25">
        <f t="shared" ref="F8" si="1">E8*100/E7</f>
        <v>1.2998929499923535</v>
      </c>
      <c r="G8" s="18">
        <v>27</v>
      </c>
      <c r="H8" s="25">
        <f>G8*100/G7</f>
        <v>0.42884371029224905</v>
      </c>
      <c r="I8" s="18">
        <v>41</v>
      </c>
      <c r="J8" s="25">
        <f>I8*100/I7</f>
        <v>0.63028439661798619</v>
      </c>
      <c r="K8" s="18">
        <v>26</v>
      </c>
      <c r="L8" s="25">
        <f>K8*100/K7</f>
        <v>0.36984352773826457</v>
      </c>
      <c r="M8" s="18">
        <v>46</v>
      </c>
      <c r="N8" s="25">
        <f>M8*100/M7</f>
        <v>0.64525178846963105</v>
      </c>
      <c r="O8" s="18">
        <v>36</v>
      </c>
      <c r="P8" s="25">
        <f>O8*100/O7</f>
        <v>0.52000577784197599</v>
      </c>
      <c r="Q8" s="18">
        <v>61</v>
      </c>
      <c r="R8" s="25">
        <f>Q8*100/Q7</f>
        <v>0.83027085885395402</v>
      </c>
      <c r="S8" s="18">
        <v>62</v>
      </c>
      <c r="T8" s="25">
        <f>S8*100/S7</f>
        <v>0.85013026189496776</v>
      </c>
      <c r="U8" s="18">
        <v>47</v>
      </c>
      <c r="V8" s="25">
        <f>U8*100/U7</f>
        <v>0.61907270811380399</v>
      </c>
      <c r="W8" s="18">
        <v>58</v>
      </c>
      <c r="X8" s="25">
        <f>W8*100/W7</f>
        <v>0.88401158360006094</v>
      </c>
      <c r="Y8" s="18">
        <v>33</v>
      </c>
      <c r="Z8" s="25">
        <f>Y8*100/Y7</f>
        <v>0.44313146233382572</v>
      </c>
      <c r="AA8" s="18">
        <v>46</v>
      </c>
      <c r="AB8" s="25">
        <f>AA8*100/AA7</f>
        <v>0.65072853303154621</v>
      </c>
      <c r="AC8" s="18">
        <v>45</v>
      </c>
      <c r="AD8" s="25">
        <f>AC8*100/AC7</f>
        <v>0.63694267515923564</v>
      </c>
      <c r="AE8" s="18">
        <v>40</v>
      </c>
      <c r="AF8" s="25">
        <f>AE8*100/AE7</f>
        <v>0.53433075073470482</v>
      </c>
      <c r="AH8" s="21">
        <f>+W8-'RIBEIRA BRAVA_FREG'!G8-'RIBEIRA BRAVA_FREG'!G47-'RIBEIRA BRAVA_FREG'!G86-'RIBEIRA BRAVA_FREG'!G125</f>
        <v>0</v>
      </c>
      <c r="AJ8" s="21">
        <f>+Y8-'RIBEIRA BRAVA_FREG'!I8-'RIBEIRA BRAVA_FREG'!I47-'RIBEIRA BRAVA_FREG'!I86-'RIBEIRA BRAVA_FREG'!I125</f>
        <v>0</v>
      </c>
    </row>
    <row r="9" spans="2:36" ht="25" customHeight="1" x14ac:dyDescent="0.3">
      <c r="B9" s="13" t="s">
        <v>8</v>
      </c>
      <c r="C9" s="24">
        <v>0</v>
      </c>
      <c r="D9" s="25">
        <f t="shared" si="0"/>
        <v>0</v>
      </c>
      <c r="E9" s="18">
        <v>195</v>
      </c>
      <c r="F9" s="25">
        <f>E9*100/E7</f>
        <v>2.982107355864811</v>
      </c>
      <c r="G9" s="18">
        <v>110</v>
      </c>
      <c r="H9" s="25">
        <f>G9*100/G7</f>
        <v>1.7471410419313851</v>
      </c>
      <c r="I9" s="18">
        <v>127</v>
      </c>
      <c r="J9" s="25">
        <f>I9*100/I7</f>
        <v>1.9523443504996156</v>
      </c>
      <c r="K9" s="18">
        <v>123</v>
      </c>
      <c r="L9" s="25">
        <f>K9*100/K7</f>
        <v>1.7496443812233287</v>
      </c>
      <c r="M9" s="18">
        <v>117</v>
      </c>
      <c r="N9" s="25">
        <f>M9*100/M7</f>
        <v>1.6411838967597139</v>
      </c>
      <c r="O9" s="18">
        <v>129</v>
      </c>
      <c r="P9" s="25">
        <f>O9*100/O7</f>
        <v>1.8633540372670807</v>
      </c>
      <c r="Q9" s="18">
        <v>157</v>
      </c>
      <c r="R9" s="25">
        <f>Q9*100/Q7</f>
        <v>2.136926636722472</v>
      </c>
      <c r="S9" s="18">
        <v>141</v>
      </c>
      <c r="T9" s="25">
        <f>S9*100/S7</f>
        <v>1.9333607568901687</v>
      </c>
      <c r="U9" s="18">
        <v>186</v>
      </c>
      <c r="V9" s="25">
        <f>U9*100/U7</f>
        <v>2.4499473129610116</v>
      </c>
      <c r="W9" s="18">
        <v>267</v>
      </c>
      <c r="X9" s="25">
        <f>W9*100/W7</f>
        <v>4.0695016003657978</v>
      </c>
      <c r="Y9" s="18">
        <v>175</v>
      </c>
      <c r="Z9" s="25">
        <f>Y9*100/Y7</f>
        <v>2.3499395729824091</v>
      </c>
      <c r="AA9" s="18">
        <v>224</v>
      </c>
      <c r="AB9" s="25">
        <f>AA9*100/AA7</f>
        <v>3.1687650304144857</v>
      </c>
      <c r="AC9" s="18">
        <v>170</v>
      </c>
      <c r="AD9" s="25">
        <f>AC9*100/AC7</f>
        <v>2.4062278839348905</v>
      </c>
      <c r="AE9" s="18">
        <v>180</v>
      </c>
      <c r="AF9" s="25">
        <f>AE9*100/AE7</f>
        <v>2.4044883783061715</v>
      </c>
      <c r="AH9" s="21">
        <f>+W9-'RIBEIRA BRAVA_FREG'!G9-'RIBEIRA BRAVA_FREG'!G48-'RIBEIRA BRAVA_FREG'!G87-'RIBEIRA BRAVA_FREG'!G126</f>
        <v>0</v>
      </c>
      <c r="AJ9" s="21">
        <f>+Y9-'RIBEIRA BRAVA_FREG'!I9-'RIBEIRA BRAVA_FREG'!I48-'RIBEIRA BRAVA_FREG'!I87-'RIBEIRA BRAVA_FREG'!I126</f>
        <v>0</v>
      </c>
    </row>
    <row r="10" spans="2:36" ht="25" customHeight="1" x14ac:dyDescent="0.3">
      <c r="B10" s="14" t="s">
        <v>9</v>
      </c>
      <c r="C10" s="24">
        <f>+C7-C8-C9-SUM(C11:C45)</f>
        <v>0</v>
      </c>
      <c r="D10" s="25">
        <f>+D6-D8-D9-SUM(D11:D45)</f>
        <v>0</v>
      </c>
      <c r="E10" s="24">
        <f t="shared" ref="E10" si="2">+E7-E8-E9-SUM(E11:E45)</f>
        <v>0</v>
      </c>
      <c r="F10" s="25">
        <f t="shared" ref="F10" si="3">+F6-F8-F9-SUM(F11:F45)</f>
        <v>0</v>
      </c>
      <c r="G10" s="24">
        <f t="shared" ref="G10" si="4">+G7-G8-G9-SUM(G11:G45)</f>
        <v>0</v>
      </c>
      <c r="H10" s="25">
        <f t="shared" ref="H10" si="5">+H6-H8-H9-SUM(H11:H45)</f>
        <v>0</v>
      </c>
      <c r="I10" s="24">
        <f t="shared" ref="I10" si="6">+I7-I8-I9-SUM(I11:I45)</f>
        <v>0</v>
      </c>
      <c r="J10" s="25">
        <f t="shared" ref="J10" si="7">+J6-J8-J9-SUM(J11:J45)</f>
        <v>0</v>
      </c>
      <c r="K10" s="24">
        <f t="shared" ref="K10" si="8">+K7-K8-K9-SUM(K11:K45)</f>
        <v>0</v>
      </c>
      <c r="L10" s="25">
        <f t="shared" ref="L10" si="9">+L6-L8-L9-SUM(L11:L45)</f>
        <v>0</v>
      </c>
      <c r="M10" s="24">
        <f t="shared" ref="M10" si="10">+M7-M8-M9-SUM(M11:M45)</f>
        <v>0</v>
      </c>
      <c r="N10" s="25">
        <f t="shared" ref="N10" si="11">+N6-N8-N9-SUM(N11:N45)</f>
        <v>0</v>
      </c>
      <c r="O10" s="24">
        <f t="shared" ref="O10" si="12">+O7-O8-O9-SUM(O11:O45)</f>
        <v>187</v>
      </c>
      <c r="P10" s="25">
        <f t="shared" ref="P10" si="13">+P6-P8-P9-SUM(P11:P45)</f>
        <v>2.7011411237902649</v>
      </c>
      <c r="Q10" s="24">
        <f t="shared" ref="Q10" si="14">+Q7-Q8-Q9-SUM(Q11:Q45)</f>
        <v>0</v>
      </c>
      <c r="R10" s="25">
        <f t="shared" ref="R10" si="15">+R6-R8-R9-SUM(R11:R45)</f>
        <v>0</v>
      </c>
      <c r="S10" s="24">
        <f t="shared" ref="S10" si="16">+S7-S8-S9-SUM(S11:S45)</f>
        <v>0</v>
      </c>
      <c r="T10" s="25">
        <f t="shared" ref="T10" si="17">+T6-T8-T9-SUM(T11:T45)</f>
        <v>0</v>
      </c>
      <c r="U10" s="24">
        <f t="shared" ref="U10" si="18">+U7-U8-U9-SUM(U11:U45)</f>
        <v>0</v>
      </c>
      <c r="V10" s="25">
        <f t="shared" ref="V10" si="19">+V6-V8-V9-SUM(V11:V45)</f>
        <v>0</v>
      </c>
      <c r="W10" s="24">
        <f t="shared" ref="W10" si="20">+W7-W8-W9-SUM(W11:W45)</f>
        <v>0</v>
      </c>
      <c r="X10" s="25">
        <f t="shared" ref="X10" si="21">+X6-X8-X9-SUM(X11:X45)</f>
        <v>0</v>
      </c>
      <c r="Y10" s="24">
        <f t="shared" ref="Y10:AE10" si="22">+Y7-Y8-Y9-SUM(Y11:Y45)</f>
        <v>0</v>
      </c>
      <c r="Z10" s="25">
        <f t="shared" ref="Z10" si="23">+Z6-Z8-Z9-SUM(Z11:Z45)</f>
        <v>0</v>
      </c>
      <c r="AA10" s="24">
        <f t="shared" si="22"/>
        <v>0</v>
      </c>
      <c r="AB10" s="25">
        <f t="shared" ref="AB10:AD10" si="24">+AB6-AB8-AB9-SUM(AB11:AB45)</f>
        <v>0</v>
      </c>
      <c r="AC10" s="24">
        <f t="shared" si="22"/>
        <v>0</v>
      </c>
      <c r="AD10" s="25">
        <f t="shared" si="24"/>
        <v>0</v>
      </c>
      <c r="AE10" s="24">
        <f t="shared" si="22"/>
        <v>0</v>
      </c>
      <c r="AF10" s="25">
        <f>+AF6-AF8-AF9-SUM(AF11:AF45)</f>
        <v>0</v>
      </c>
      <c r="AH10" s="21">
        <f>+W10-'RIBEIRA BRAVA_FREG'!G10-'RIBEIRA BRAVA_FREG'!G49-'RIBEIRA BRAVA_FREG'!G88-'RIBEIRA BRAVA_FREG'!G127</f>
        <v>0</v>
      </c>
    </row>
    <row r="11" spans="2:36" ht="25" customHeight="1" x14ac:dyDescent="0.3">
      <c r="B11" s="14" t="s">
        <v>10</v>
      </c>
      <c r="C11" s="10"/>
      <c r="D11" s="9"/>
      <c r="E11" s="9"/>
      <c r="F11" s="9"/>
      <c r="G11" s="9"/>
      <c r="H11" s="9"/>
      <c r="I11" s="9"/>
      <c r="J11" s="9"/>
      <c r="K11" s="9"/>
      <c r="L11" s="9"/>
      <c r="M11" s="9"/>
      <c r="N11" s="9"/>
      <c r="O11" s="9"/>
      <c r="P11" s="9"/>
      <c r="Q11" s="9"/>
      <c r="R11" s="9"/>
      <c r="S11" s="9"/>
      <c r="T11" s="9"/>
      <c r="U11" s="9"/>
      <c r="V11" s="9"/>
      <c r="W11" s="9"/>
      <c r="X11" s="9"/>
      <c r="Y11" s="18">
        <v>32</v>
      </c>
      <c r="Z11" s="25">
        <f>Y11*100/Y7</f>
        <v>0.42970323620249767</v>
      </c>
      <c r="AA11" s="9"/>
      <c r="AB11" s="10"/>
      <c r="AC11" s="9"/>
      <c r="AD11" s="10"/>
      <c r="AE11" s="9"/>
      <c r="AF11" s="10"/>
      <c r="AJ11" s="21">
        <f>+Y11-'RIBEIRA BRAVA_FREG'!I10-'RIBEIRA BRAVA_FREG'!I49-'RIBEIRA BRAVA_FREG'!I88-'RIBEIRA BRAVA_FREG'!I127</f>
        <v>0</v>
      </c>
    </row>
    <row r="12" spans="2:36" ht="25" customHeight="1" x14ac:dyDescent="0.3">
      <c r="B12" s="14" t="s">
        <v>11</v>
      </c>
      <c r="C12" s="10"/>
      <c r="D12" s="9"/>
      <c r="E12" s="9"/>
      <c r="F12" s="9"/>
      <c r="G12" s="9"/>
      <c r="H12" s="9"/>
      <c r="I12" s="9"/>
      <c r="J12" s="9"/>
      <c r="K12" s="9"/>
      <c r="L12" s="9"/>
      <c r="M12" s="9"/>
      <c r="N12" s="9"/>
      <c r="O12" s="9"/>
      <c r="P12" s="9"/>
      <c r="Q12" s="9"/>
      <c r="R12" s="9"/>
      <c r="S12" s="9"/>
      <c r="T12" s="9"/>
      <c r="U12" s="9"/>
      <c r="V12" s="9"/>
      <c r="W12" s="9"/>
      <c r="X12" s="9"/>
      <c r="Y12" s="9"/>
      <c r="Z12" s="9"/>
      <c r="AA12" s="24">
        <v>42</v>
      </c>
      <c r="AB12" s="25">
        <f>AA12*100/AA7</f>
        <v>0.59414344320271606</v>
      </c>
      <c r="AC12" s="24">
        <v>49</v>
      </c>
      <c r="AD12" s="25">
        <f>AC12*100/AC7</f>
        <v>0.69355980184005661</v>
      </c>
      <c r="AE12" s="24">
        <v>30</v>
      </c>
      <c r="AF12" s="25">
        <f>AE12*100/AE7</f>
        <v>0.40074806305102861</v>
      </c>
      <c r="AJ12" s="21"/>
    </row>
    <row r="13" spans="2:36" ht="25" customHeight="1" x14ac:dyDescent="0.3">
      <c r="B13" s="14" t="s">
        <v>12</v>
      </c>
      <c r="C13" s="10"/>
      <c r="D13" s="9"/>
      <c r="E13" s="18">
        <v>133</v>
      </c>
      <c r="F13" s="25">
        <f>E13*100/E7</f>
        <v>2.0339501452821533</v>
      </c>
      <c r="G13" s="18">
        <v>76</v>
      </c>
      <c r="H13" s="25">
        <f>G13*100/G7</f>
        <v>1.2071156289707752</v>
      </c>
      <c r="I13" s="10"/>
      <c r="J13" s="9"/>
      <c r="K13" s="10"/>
      <c r="L13" s="9"/>
      <c r="M13" s="10"/>
      <c r="N13" s="9"/>
      <c r="O13" s="10"/>
      <c r="P13" s="9"/>
      <c r="Q13" s="10"/>
      <c r="R13" s="9"/>
      <c r="S13" s="9"/>
      <c r="T13" s="9"/>
      <c r="U13" s="9"/>
      <c r="V13" s="9"/>
      <c r="W13" s="9"/>
      <c r="X13" s="9"/>
      <c r="Y13" s="9"/>
      <c r="Z13" s="9"/>
      <c r="AA13" s="9"/>
      <c r="AB13" s="9"/>
      <c r="AC13" s="9"/>
      <c r="AD13" s="9"/>
      <c r="AE13" s="9"/>
      <c r="AF13" s="9"/>
    </row>
    <row r="14" spans="2:36" ht="25" customHeight="1" x14ac:dyDescent="0.3">
      <c r="B14" s="13" t="s">
        <v>13</v>
      </c>
      <c r="C14" s="10"/>
      <c r="D14" s="9"/>
      <c r="E14" s="10"/>
      <c r="F14" s="9"/>
      <c r="G14" s="10"/>
      <c r="H14" s="9"/>
      <c r="I14" s="10"/>
      <c r="J14" s="9"/>
      <c r="K14" s="10"/>
      <c r="L14" s="9"/>
      <c r="M14" s="10"/>
      <c r="N14" s="9"/>
      <c r="O14" s="10"/>
      <c r="P14" s="9"/>
      <c r="Q14" s="18">
        <v>185</v>
      </c>
      <c r="R14" s="25">
        <f>Q14*100/Q7</f>
        <v>2.5180345719341228</v>
      </c>
      <c r="S14" s="18">
        <v>133</v>
      </c>
      <c r="T14" s="25">
        <f>S14*100/S7</f>
        <v>1.8236665295488825</v>
      </c>
      <c r="U14" s="18">
        <v>101</v>
      </c>
      <c r="V14" s="25">
        <f>U14*100/U7</f>
        <v>1.3303477344573236</v>
      </c>
      <c r="W14" s="18">
        <v>241</v>
      </c>
      <c r="X14" s="25">
        <f>W14*100/W7</f>
        <v>3.6732205456485292</v>
      </c>
      <c r="Y14" s="18">
        <v>92</v>
      </c>
      <c r="Z14" s="25">
        <f>Y14*100/Y7</f>
        <v>1.2353968040821808</v>
      </c>
      <c r="AA14" s="18">
        <v>111</v>
      </c>
      <c r="AB14" s="25">
        <f>AA14*100/AA7</f>
        <v>1.5702362427500354</v>
      </c>
      <c r="AC14" s="18">
        <v>66</v>
      </c>
      <c r="AD14" s="25">
        <f>AC14*100/AC7</f>
        <v>0.93418259023354566</v>
      </c>
      <c r="AE14" s="18">
        <v>46</v>
      </c>
      <c r="AF14" s="25">
        <f>AE14*100/AE7</f>
        <v>0.61448036334491052</v>
      </c>
      <c r="AH14" s="21">
        <f>+W14-'RIBEIRA BRAVA_FREG'!G12-'RIBEIRA BRAVA_FREG'!G51-'RIBEIRA BRAVA_FREG'!G90-'RIBEIRA BRAVA_FREG'!G129</f>
        <v>0</v>
      </c>
      <c r="AJ14" s="21">
        <f>+Y14-'RIBEIRA BRAVA_FREG'!I12-'RIBEIRA BRAVA_FREG'!I51-'RIBEIRA BRAVA_FREG'!I90-'RIBEIRA BRAVA_FREG'!I129</f>
        <v>0</v>
      </c>
    </row>
    <row r="15" spans="2:36" ht="25" customHeight="1" x14ac:dyDescent="0.3">
      <c r="B15" s="14" t="s">
        <v>14</v>
      </c>
      <c r="C15" s="18">
        <v>189</v>
      </c>
      <c r="D15" s="25">
        <f>C15*100/C7</f>
        <v>3.2044760935910479</v>
      </c>
      <c r="E15" s="18">
        <v>278</v>
      </c>
      <c r="F15" s="25">
        <f>E15*100/E7</f>
        <v>4.2514145893867568</v>
      </c>
      <c r="G15" s="18">
        <v>343</v>
      </c>
      <c r="H15" s="25">
        <f>G15*100/G7</f>
        <v>5.4479034307496823</v>
      </c>
      <c r="I15" s="18">
        <v>648</v>
      </c>
      <c r="J15" s="25">
        <f>I15*100/I7</f>
        <v>9.9615680245964651</v>
      </c>
      <c r="K15" s="18">
        <v>306</v>
      </c>
      <c r="L15" s="25">
        <f>K15*100/K7</f>
        <v>4.3527738264580371</v>
      </c>
      <c r="M15" s="18">
        <v>386</v>
      </c>
      <c r="N15" s="25">
        <f>M15*100/M7</f>
        <v>5.4145041380277741</v>
      </c>
      <c r="O15" s="18">
        <v>697</v>
      </c>
      <c r="P15" s="25">
        <f>O15*100/O7</f>
        <v>10.067889643218258</v>
      </c>
      <c r="Q15" s="18">
        <v>473</v>
      </c>
      <c r="R15" s="25">
        <f>Q15*100/Q7</f>
        <v>6.438001905539676</v>
      </c>
      <c r="S15" s="18">
        <v>401</v>
      </c>
      <c r="T15" s="25">
        <f>S15*100/S7</f>
        <v>5.4984231454819694</v>
      </c>
      <c r="U15" s="18">
        <v>1119</v>
      </c>
      <c r="V15" s="25">
        <f>U15*100/U7</f>
        <v>14.739199157007377</v>
      </c>
      <c r="W15" s="18">
        <v>1126</v>
      </c>
      <c r="X15" s="25">
        <f>W15*100/W7</f>
        <v>17.162017985063251</v>
      </c>
      <c r="Y15" s="18">
        <v>346</v>
      </c>
      <c r="Z15" s="25">
        <f>Y15*100/Y7</f>
        <v>4.6461662414395057</v>
      </c>
      <c r="AA15" s="9"/>
      <c r="AB15" s="10"/>
      <c r="AC15" s="18">
        <v>259</v>
      </c>
      <c r="AD15" s="25">
        <f>AC15*100/AC7</f>
        <v>3.6659589525831562</v>
      </c>
      <c r="AE15" s="18">
        <v>223</v>
      </c>
      <c r="AF15" s="25">
        <f>AE15*100/AE7</f>
        <v>2.9788939353459791</v>
      </c>
      <c r="AH15" s="21">
        <f>+W15-'RIBEIRA BRAVA_FREG'!G13-'RIBEIRA BRAVA_FREG'!G52-'RIBEIRA BRAVA_FREG'!G91-'RIBEIRA BRAVA_FREG'!G130</f>
        <v>0</v>
      </c>
      <c r="AJ15" s="21">
        <f>+Y15-'RIBEIRA BRAVA_FREG'!I13-'RIBEIRA BRAVA_FREG'!I52-'RIBEIRA BRAVA_FREG'!I91-'RIBEIRA BRAVA_FREG'!I130</f>
        <v>0</v>
      </c>
    </row>
    <row r="16" spans="2:36" ht="25" customHeight="1" x14ac:dyDescent="0.3">
      <c r="B16" s="14" t="s">
        <v>15</v>
      </c>
      <c r="C16" s="10"/>
      <c r="D16" s="9"/>
      <c r="E16" s="10"/>
      <c r="F16" s="10"/>
      <c r="G16" s="9"/>
      <c r="H16" s="10"/>
      <c r="I16" s="18">
        <v>85</v>
      </c>
      <c r="J16" s="25">
        <f>I16*100/I7</f>
        <v>1.3066871637202153</v>
      </c>
      <c r="K16" s="10"/>
      <c r="L16" s="9"/>
      <c r="M16" s="10"/>
      <c r="N16" s="9"/>
      <c r="O16" s="10"/>
      <c r="P16" s="9"/>
      <c r="Q16" s="10"/>
      <c r="R16" s="9"/>
      <c r="S16" s="9"/>
      <c r="T16" s="9"/>
      <c r="U16" s="10"/>
      <c r="V16" s="9"/>
      <c r="W16" s="9"/>
      <c r="X16" s="9"/>
      <c r="Y16" s="9"/>
      <c r="Z16" s="9"/>
      <c r="AA16" s="9"/>
      <c r="AB16" s="9"/>
      <c r="AC16" s="9"/>
      <c r="AD16" s="9"/>
      <c r="AE16" s="9"/>
      <c r="AF16" s="9"/>
    </row>
    <row r="17" spans="2:36" ht="25" customHeight="1" x14ac:dyDescent="0.3">
      <c r="B17" s="14" t="s">
        <v>16</v>
      </c>
      <c r="C17" s="10"/>
      <c r="D17" s="9"/>
      <c r="E17" s="10"/>
      <c r="F17" s="10"/>
      <c r="G17" s="9"/>
      <c r="H17" s="10"/>
      <c r="I17" s="10"/>
      <c r="J17" s="10"/>
      <c r="K17" s="10"/>
      <c r="L17" s="9"/>
      <c r="M17" s="10"/>
      <c r="N17" s="9"/>
      <c r="O17" s="10"/>
      <c r="P17" s="9"/>
      <c r="Q17" s="10"/>
      <c r="R17" s="9"/>
      <c r="S17" s="9"/>
      <c r="T17" s="9"/>
      <c r="U17" s="10"/>
      <c r="V17" s="9"/>
      <c r="W17" s="9"/>
      <c r="X17" s="9"/>
      <c r="Y17" s="18">
        <v>31</v>
      </c>
      <c r="Z17" s="25">
        <f>Y17*100/Y7</f>
        <v>0.41627501007116957</v>
      </c>
      <c r="AA17" s="18">
        <v>775</v>
      </c>
      <c r="AB17" s="25">
        <f>AA17*100/AA7</f>
        <v>10.963361154335832</v>
      </c>
      <c r="AC17" s="18">
        <v>760</v>
      </c>
      <c r="AD17" s="25">
        <f>AC17*100/AC7</f>
        <v>10.75725406935598</v>
      </c>
      <c r="AE17" s="18">
        <v>519</v>
      </c>
      <c r="AF17" s="25">
        <f>AE17*100/AE7</f>
        <v>6.9329414907827944</v>
      </c>
    </row>
    <row r="18" spans="2:36" ht="25" customHeight="1" x14ac:dyDescent="0.3">
      <c r="B18" s="13" t="s">
        <v>17</v>
      </c>
      <c r="C18" s="10"/>
      <c r="D18" s="9"/>
      <c r="E18" s="10"/>
      <c r="F18" s="10"/>
      <c r="G18" s="9"/>
      <c r="H18" s="10"/>
      <c r="I18" s="10"/>
      <c r="J18" s="10"/>
      <c r="K18" s="10"/>
      <c r="L18" s="9"/>
      <c r="M18" s="10"/>
      <c r="N18" s="9"/>
      <c r="O18" s="10"/>
      <c r="P18" s="9"/>
      <c r="Q18" s="10"/>
      <c r="R18" s="9"/>
      <c r="S18" s="9"/>
      <c r="T18" s="9"/>
      <c r="U18" s="10"/>
      <c r="V18" s="9"/>
      <c r="W18" s="9"/>
      <c r="X18" s="9"/>
      <c r="Y18" s="18">
        <v>47</v>
      </c>
      <c r="Z18" s="25">
        <f>Y18*100/Y7</f>
        <v>0.63112662817241838</v>
      </c>
      <c r="AA18" s="18">
        <v>134</v>
      </c>
      <c r="AB18" s="25">
        <f>AA18*100/AA7</f>
        <v>1.8956005092658084</v>
      </c>
      <c r="AC18" s="18">
        <v>137</v>
      </c>
      <c r="AD18" s="25">
        <f>AC18*100/AC7</f>
        <v>1.9391365888181176</v>
      </c>
      <c r="AE18" s="18">
        <v>94</v>
      </c>
      <c r="AF18" s="25">
        <f>AE18*100/AE7</f>
        <v>1.2556772642265563</v>
      </c>
    </row>
    <row r="19" spans="2:36" ht="25" customHeight="1" x14ac:dyDescent="0.3">
      <c r="B19" s="14" t="s">
        <v>18</v>
      </c>
      <c r="C19" s="10"/>
      <c r="D19" s="9"/>
      <c r="E19" s="10"/>
      <c r="F19" s="10"/>
      <c r="G19" s="9"/>
      <c r="H19" s="10"/>
      <c r="I19" s="10"/>
      <c r="J19" s="10"/>
      <c r="K19" s="10"/>
      <c r="L19" s="9"/>
      <c r="M19" s="10"/>
      <c r="N19" s="9"/>
      <c r="O19" s="10"/>
      <c r="P19" s="9"/>
      <c r="Q19" s="10"/>
      <c r="R19" s="9"/>
      <c r="S19" s="9"/>
      <c r="T19" s="9"/>
      <c r="U19" s="10"/>
      <c r="V19" s="9"/>
      <c r="W19" s="18">
        <v>364</v>
      </c>
      <c r="X19" s="25">
        <f>W19*100/W7</f>
        <v>5.5479347660417622</v>
      </c>
      <c r="Y19" s="18">
        <v>129</v>
      </c>
      <c r="Z19" s="25">
        <f>Y19*100/Y7</f>
        <v>1.7322411709413186</v>
      </c>
      <c r="AA19" s="18">
        <v>467</v>
      </c>
      <c r="AB19" s="25">
        <f>AA19*100/AA7</f>
        <v>6.6063092375159149</v>
      </c>
      <c r="AC19" s="18">
        <v>828</v>
      </c>
      <c r="AD19" s="25">
        <f>AC19*100/AC7</f>
        <v>11.719745222929935</v>
      </c>
      <c r="AE19" s="18">
        <v>1106</v>
      </c>
      <c r="AF19" s="25">
        <f>AE19*100/AE7</f>
        <v>14.774245257814588</v>
      </c>
      <c r="AH19" s="21">
        <f>+W19-'RIBEIRA BRAVA_FREG'!G16-'RIBEIRA BRAVA_FREG'!G55-'RIBEIRA BRAVA_FREG'!G94-'RIBEIRA BRAVA_FREG'!G133</f>
        <v>0</v>
      </c>
      <c r="AJ19" s="21">
        <f>+Y19-'RIBEIRA BRAVA_FREG'!I16-'RIBEIRA BRAVA_FREG'!I55-'RIBEIRA BRAVA_FREG'!I94-'RIBEIRA BRAVA_FREG'!I133</f>
        <v>0</v>
      </c>
    </row>
    <row r="20" spans="2:36" ht="25" customHeight="1" x14ac:dyDescent="0.3">
      <c r="B20" s="14" t="s">
        <v>19</v>
      </c>
      <c r="C20" s="10"/>
      <c r="D20" s="9"/>
      <c r="E20" s="10"/>
      <c r="F20" s="10"/>
      <c r="G20" s="9"/>
      <c r="H20" s="10"/>
      <c r="I20" s="10"/>
      <c r="J20" s="10"/>
      <c r="K20" s="10"/>
      <c r="L20" s="9"/>
      <c r="M20" s="10"/>
      <c r="N20" s="9"/>
      <c r="O20" s="10"/>
      <c r="P20" s="9"/>
      <c r="Q20" s="10"/>
      <c r="R20" s="9"/>
      <c r="S20" s="9"/>
      <c r="T20" s="9"/>
      <c r="U20" s="10"/>
      <c r="V20" s="9"/>
      <c r="W20" s="9"/>
      <c r="X20" s="9"/>
      <c r="Y20" s="9"/>
      <c r="Z20" s="9"/>
      <c r="AA20" s="18">
        <v>45</v>
      </c>
      <c r="AB20" s="25">
        <f>AA20*100/AA7</f>
        <v>0.63658226057433864</v>
      </c>
      <c r="AC20" s="18">
        <v>49</v>
      </c>
      <c r="AD20" s="25">
        <f>AC20*100/AC7</f>
        <v>0.69355980184005661</v>
      </c>
      <c r="AE20" s="18">
        <v>36</v>
      </c>
      <c r="AF20" s="25">
        <f>AE20*100/AE7</f>
        <v>0.48089767566123431</v>
      </c>
      <c r="AH20" s="21"/>
      <c r="AJ20" s="21"/>
    </row>
    <row r="21" spans="2:36" ht="25" customHeight="1" x14ac:dyDescent="0.3">
      <c r="B21" s="14" t="s">
        <v>20</v>
      </c>
      <c r="C21" s="10"/>
      <c r="D21" s="9"/>
      <c r="E21" s="10"/>
      <c r="F21" s="10"/>
      <c r="G21" s="9"/>
      <c r="H21" s="10"/>
      <c r="I21" s="10"/>
      <c r="J21" s="10"/>
      <c r="K21" s="10"/>
      <c r="L21" s="9"/>
      <c r="M21" s="10"/>
      <c r="N21" s="9"/>
      <c r="O21" s="10"/>
      <c r="P21" s="9"/>
      <c r="Q21" s="10"/>
      <c r="R21" s="9"/>
      <c r="S21" s="9"/>
      <c r="T21" s="9"/>
      <c r="U21" s="10"/>
      <c r="V21" s="9"/>
      <c r="W21" s="18">
        <v>79</v>
      </c>
      <c r="X21" s="25">
        <f>W21*100/W7</f>
        <v>1.2040847431793933</v>
      </c>
      <c r="Y21" s="9"/>
      <c r="Z21" s="9"/>
      <c r="AA21" s="9"/>
      <c r="AB21" s="9"/>
      <c r="AC21" s="9"/>
      <c r="AD21" s="9"/>
      <c r="AE21" s="9"/>
      <c r="AF21" s="9"/>
      <c r="AH21" s="21">
        <f>+W21-'RIBEIRA BRAVA_FREG'!G18-'RIBEIRA BRAVA_FREG'!G57-'RIBEIRA BRAVA_FREG'!G96-'RIBEIRA BRAVA_FREG'!G135</f>
        <v>0</v>
      </c>
      <c r="AJ21" s="21">
        <f>+Y21-'RIBEIRA BRAVA_FREG'!I18-'RIBEIRA BRAVA_FREG'!I57-'RIBEIRA BRAVA_FREG'!I96-'RIBEIRA BRAVA_FREG'!I135</f>
        <v>0</v>
      </c>
    </row>
    <row r="22" spans="2:36" ht="25" customHeight="1" x14ac:dyDescent="0.3">
      <c r="B22" s="13" t="s">
        <v>21</v>
      </c>
      <c r="C22" s="10"/>
      <c r="D22" s="9"/>
      <c r="E22" s="10"/>
      <c r="F22" s="10"/>
      <c r="G22" s="9"/>
      <c r="H22" s="10"/>
      <c r="I22" s="9"/>
      <c r="J22" s="10"/>
      <c r="K22" s="9"/>
      <c r="L22" s="10"/>
      <c r="M22" s="9"/>
      <c r="N22" s="10"/>
      <c r="O22" s="9"/>
      <c r="P22" s="10"/>
      <c r="Q22" s="9"/>
      <c r="R22" s="10"/>
      <c r="S22" s="18">
        <v>103</v>
      </c>
      <c r="T22" s="25">
        <f>S22*100/S7</f>
        <v>1.4123131770190593</v>
      </c>
      <c r="U22" s="18">
        <v>142</v>
      </c>
      <c r="V22" s="25">
        <f>U22*100/U7</f>
        <v>1.8703898840885143</v>
      </c>
      <c r="W22" s="9"/>
      <c r="X22" s="9"/>
      <c r="Y22" s="18">
        <v>15</v>
      </c>
      <c r="Z22" s="25">
        <f>Y22*100/Y7</f>
        <v>0.20142339196992076</v>
      </c>
      <c r="AA22" s="18">
        <v>40</v>
      </c>
      <c r="AB22" s="25">
        <f>AA22*100/AA7</f>
        <v>0.56585089828830104</v>
      </c>
      <c r="AC22" s="18">
        <v>44</v>
      </c>
      <c r="AD22" s="25">
        <f>AC22*100/AC7</f>
        <v>0.62278839348903048</v>
      </c>
      <c r="AE22" s="9"/>
      <c r="AF22" s="9"/>
      <c r="AH22" s="21">
        <f>+W22-'RIBEIRA BRAVA_FREG'!G19-'RIBEIRA BRAVA_FREG'!G58-'RIBEIRA BRAVA_FREG'!G97-'RIBEIRA BRAVA_FREG'!G136</f>
        <v>0</v>
      </c>
      <c r="AJ22" s="21">
        <f>+Y22-'RIBEIRA BRAVA_FREG'!I19-'RIBEIRA BRAVA_FREG'!I58-'RIBEIRA BRAVA_FREG'!I97-'RIBEIRA BRAVA_FREG'!I136</f>
        <v>0</v>
      </c>
    </row>
    <row r="23" spans="2:36" ht="25" customHeight="1" x14ac:dyDescent="0.3">
      <c r="B23" s="14" t="s">
        <v>22</v>
      </c>
      <c r="C23" s="24">
        <v>0</v>
      </c>
      <c r="D23" s="25">
        <f>C23*100/C7</f>
        <v>0</v>
      </c>
      <c r="E23" s="9"/>
      <c r="F23" s="10"/>
      <c r="G23" s="9"/>
      <c r="H23" s="10"/>
      <c r="I23" s="9"/>
      <c r="J23" s="10"/>
      <c r="K23" s="9"/>
      <c r="L23" s="10"/>
      <c r="M23" s="9"/>
      <c r="N23" s="10"/>
      <c r="O23" s="9"/>
      <c r="P23" s="10"/>
      <c r="Q23" s="9"/>
      <c r="R23" s="10"/>
      <c r="S23" s="9"/>
      <c r="T23" s="10"/>
      <c r="U23" s="10"/>
      <c r="V23" s="9"/>
      <c r="W23" s="9"/>
      <c r="X23" s="9"/>
      <c r="Y23" s="9"/>
      <c r="Z23" s="9"/>
      <c r="AA23" s="9"/>
      <c r="AB23" s="9"/>
      <c r="AC23" s="9"/>
      <c r="AD23" s="9"/>
      <c r="AE23" s="9"/>
      <c r="AF23" s="9"/>
      <c r="AH23" s="21"/>
      <c r="AJ23" s="21"/>
    </row>
    <row r="24" spans="2:36" ht="25" customHeight="1" x14ac:dyDescent="0.3">
      <c r="B24" s="14" t="s">
        <v>189</v>
      </c>
      <c r="C24" s="24"/>
      <c r="D24" s="25"/>
      <c r="E24" s="9"/>
      <c r="F24" s="10"/>
      <c r="G24" s="9"/>
      <c r="H24" s="10"/>
      <c r="I24" s="9"/>
      <c r="J24" s="10"/>
      <c r="K24" s="9"/>
      <c r="L24" s="10"/>
      <c r="M24" s="9"/>
      <c r="N24" s="10"/>
      <c r="O24" s="9"/>
      <c r="P24" s="10"/>
      <c r="Q24" s="9"/>
      <c r="R24" s="10"/>
      <c r="S24" s="9"/>
      <c r="T24" s="10"/>
      <c r="U24" s="10"/>
      <c r="V24" s="9"/>
      <c r="W24" s="9"/>
      <c r="X24" s="9"/>
      <c r="Y24" s="9"/>
      <c r="Z24" s="9"/>
      <c r="AA24" s="9"/>
      <c r="AB24" s="9"/>
      <c r="AC24" s="9"/>
      <c r="AD24" s="9"/>
      <c r="AE24" s="18">
        <v>31</v>
      </c>
      <c r="AF24" s="25">
        <f>AE24*100/AE7</f>
        <v>0.41410633181939621</v>
      </c>
      <c r="AH24" s="21"/>
      <c r="AJ24" s="21"/>
    </row>
    <row r="25" spans="2:36" ht="25" customHeight="1" x14ac:dyDescent="0.3">
      <c r="B25" s="14" t="s">
        <v>23</v>
      </c>
      <c r="C25" s="10"/>
      <c r="D25" s="9"/>
      <c r="E25" s="10"/>
      <c r="F25" s="10"/>
      <c r="G25" s="9"/>
      <c r="H25" s="10"/>
      <c r="I25" s="9"/>
      <c r="J25" s="10"/>
      <c r="K25" s="9"/>
      <c r="L25" s="10"/>
      <c r="M25" s="9"/>
      <c r="N25" s="10"/>
      <c r="O25" s="9"/>
      <c r="P25" s="10"/>
      <c r="Q25" s="9"/>
      <c r="R25" s="10"/>
      <c r="S25" s="9"/>
      <c r="T25" s="10"/>
      <c r="U25" s="18">
        <v>121</v>
      </c>
      <c r="V25" s="25">
        <f>U25*100/U7</f>
        <v>1.5937829293993677</v>
      </c>
      <c r="W25" s="9"/>
      <c r="X25" s="9"/>
      <c r="Y25" s="18">
        <v>94</v>
      </c>
      <c r="Z25" s="25">
        <f>Y25*100/Y7</f>
        <v>1.2622532563448368</v>
      </c>
      <c r="AA25" s="18">
        <v>130</v>
      </c>
      <c r="AB25" s="25">
        <f>AA25*100/AA7</f>
        <v>1.8390154194369783</v>
      </c>
      <c r="AC25" s="18">
        <v>105</v>
      </c>
      <c r="AD25" s="25">
        <f>AC25*100/AC7</f>
        <v>1.4861995753715498</v>
      </c>
      <c r="AE25" s="18">
        <v>111</v>
      </c>
      <c r="AF25" s="25">
        <f>AE25*100/AE7</f>
        <v>1.4827678332888057</v>
      </c>
      <c r="AH25" s="21">
        <f>+W25-'RIBEIRA BRAVA_FREG'!G21-'RIBEIRA BRAVA_FREG'!G60-'RIBEIRA BRAVA_FREG'!G99-'RIBEIRA BRAVA_FREG'!G138</f>
        <v>0</v>
      </c>
      <c r="AJ25" s="21">
        <f>+Y25-'RIBEIRA BRAVA_FREG'!I21-'RIBEIRA BRAVA_FREG'!I60-'RIBEIRA BRAVA_FREG'!I99-'RIBEIRA BRAVA_FREG'!I138</f>
        <v>0</v>
      </c>
    </row>
    <row r="26" spans="2:36" ht="25" customHeight="1" x14ac:dyDescent="0.3">
      <c r="B26" s="13" t="s">
        <v>24</v>
      </c>
      <c r="C26" s="18">
        <v>99</v>
      </c>
      <c r="D26" s="25">
        <f>C26*100/C7</f>
        <v>1.6785350966429298</v>
      </c>
      <c r="E26" s="9"/>
      <c r="F26" s="10"/>
      <c r="G26" s="9"/>
      <c r="H26" s="10"/>
      <c r="I26" s="9"/>
      <c r="J26" s="10"/>
      <c r="K26" s="9"/>
      <c r="L26" s="10"/>
      <c r="M26" s="9"/>
      <c r="N26" s="10"/>
      <c r="O26" s="9"/>
      <c r="P26" s="10"/>
      <c r="Q26" s="9"/>
      <c r="R26" s="10"/>
      <c r="S26" s="9"/>
      <c r="T26" s="10"/>
      <c r="U26" s="10"/>
      <c r="V26" s="9"/>
      <c r="W26" s="9"/>
      <c r="X26" s="9"/>
      <c r="Y26" s="9"/>
      <c r="Z26" s="9"/>
      <c r="AA26" s="9"/>
      <c r="AB26" s="9"/>
      <c r="AC26" s="9"/>
      <c r="AD26" s="9"/>
      <c r="AE26" s="9"/>
      <c r="AF26" s="9"/>
    </row>
    <row r="27" spans="2:36" ht="25" customHeight="1" x14ac:dyDescent="0.3">
      <c r="B27" s="14" t="s">
        <v>25</v>
      </c>
      <c r="C27" s="10"/>
      <c r="D27" s="9"/>
      <c r="E27" s="10"/>
      <c r="F27" s="9"/>
      <c r="G27" s="10"/>
      <c r="H27" s="9"/>
      <c r="I27" s="10"/>
      <c r="J27" s="9"/>
      <c r="K27" s="18">
        <v>49</v>
      </c>
      <c r="L27" s="25">
        <f>K27*100/K7</f>
        <v>0.69701280227596019</v>
      </c>
      <c r="M27" s="18">
        <v>61</v>
      </c>
      <c r="N27" s="25">
        <f>M27*100/M7</f>
        <v>0.85565998036190205</v>
      </c>
      <c r="O27" s="18">
        <v>80</v>
      </c>
      <c r="P27" s="25">
        <f>O27*100/O7</f>
        <v>1.1555683952043911</v>
      </c>
      <c r="Q27" s="18">
        <v>186</v>
      </c>
      <c r="R27" s="25">
        <f>Q27*100/Q7</f>
        <v>2.5316455696202533</v>
      </c>
      <c r="S27" s="18">
        <v>169</v>
      </c>
      <c r="T27" s="25">
        <f>S27*100/S7</f>
        <v>2.3172905525846703</v>
      </c>
      <c r="U27" s="18">
        <v>152</v>
      </c>
      <c r="V27" s="25">
        <f>U27*100/U7</f>
        <v>2.0021074815595363</v>
      </c>
      <c r="W27" s="18">
        <v>240</v>
      </c>
      <c r="X27" s="25">
        <f>W27*100/W7</f>
        <v>3.6579789666209419</v>
      </c>
      <c r="Y27" s="18">
        <v>76</v>
      </c>
      <c r="Z27" s="25">
        <f>Y27*100/Y7</f>
        <v>1.020545185980932</v>
      </c>
      <c r="AA27" s="18">
        <v>113</v>
      </c>
      <c r="AB27" s="25">
        <f>AA27*100/AA7</f>
        <v>1.5985287876644505</v>
      </c>
      <c r="AC27" s="18">
        <v>79</v>
      </c>
      <c r="AD27" s="25">
        <f>AC27*100/AC7</f>
        <v>1.1181882519462136</v>
      </c>
      <c r="AE27" s="18">
        <v>87</v>
      </c>
      <c r="AF27" s="25">
        <f>AE27*100/AE7</f>
        <v>1.1621693828479829</v>
      </c>
      <c r="AH27" s="21">
        <f>+W27-'RIBEIRA BRAVA_FREG'!G22-'RIBEIRA BRAVA_FREG'!G61-'RIBEIRA BRAVA_FREG'!G100-'RIBEIRA BRAVA_FREG'!G139</f>
        <v>0</v>
      </c>
      <c r="AJ27" s="21">
        <f>+Y27-'RIBEIRA BRAVA_FREG'!I22-'RIBEIRA BRAVA_FREG'!I61-'RIBEIRA BRAVA_FREG'!I100-'RIBEIRA BRAVA_FREG'!I139</f>
        <v>0</v>
      </c>
    </row>
    <row r="28" spans="2:36" ht="25" customHeight="1" x14ac:dyDescent="0.3">
      <c r="B28" s="13" t="s">
        <v>26</v>
      </c>
      <c r="C28" s="10"/>
      <c r="D28" s="9"/>
      <c r="E28" s="18">
        <v>29</v>
      </c>
      <c r="F28" s="25">
        <f>E28*100/E7</f>
        <v>0.44349288882092064</v>
      </c>
      <c r="G28" s="18">
        <v>34</v>
      </c>
      <c r="H28" s="25">
        <f>G28*100/G7</f>
        <v>0.54002541296060991</v>
      </c>
      <c r="I28" s="24">
        <v>0</v>
      </c>
      <c r="J28" s="25">
        <f>I28*100/I7</f>
        <v>0</v>
      </c>
      <c r="K28" s="10"/>
      <c r="L28" s="9"/>
      <c r="M28" s="10"/>
      <c r="N28" s="9"/>
      <c r="O28" s="10"/>
      <c r="P28" s="9"/>
      <c r="Q28" s="10"/>
      <c r="R28" s="9"/>
      <c r="S28" s="9"/>
      <c r="T28" s="9"/>
      <c r="U28" s="10"/>
      <c r="V28" s="9"/>
      <c r="W28" s="18">
        <v>102</v>
      </c>
      <c r="X28" s="25">
        <f>W28*100/W7</f>
        <v>1.5546410608139003</v>
      </c>
      <c r="Y28" s="18">
        <v>38</v>
      </c>
      <c r="Z28" s="25">
        <f>Y28*100/Y7</f>
        <v>0.51027259299046601</v>
      </c>
      <c r="AA28" s="9"/>
      <c r="AB28" s="10"/>
      <c r="AC28" s="9"/>
      <c r="AD28" s="10"/>
      <c r="AE28" s="9"/>
      <c r="AF28" s="10"/>
      <c r="AH28" s="21">
        <f>+W28-'RIBEIRA BRAVA_FREG'!G23-'RIBEIRA BRAVA_FREG'!G62-'RIBEIRA BRAVA_FREG'!G101-'RIBEIRA BRAVA_FREG'!G140</f>
        <v>0</v>
      </c>
      <c r="AJ28" s="21">
        <f>+Y28-'RIBEIRA BRAVA_FREG'!I23-'RIBEIRA BRAVA_FREG'!I62-'RIBEIRA BRAVA_FREG'!I101-'RIBEIRA BRAVA_FREG'!I140</f>
        <v>0</v>
      </c>
    </row>
    <row r="29" spans="2:36" ht="25" customHeight="1" x14ac:dyDescent="0.3">
      <c r="B29" s="14" t="s">
        <v>27</v>
      </c>
      <c r="C29" s="10"/>
      <c r="D29" s="9"/>
      <c r="E29" s="10"/>
      <c r="F29" s="9"/>
      <c r="G29" s="10"/>
      <c r="H29" s="9"/>
      <c r="I29" s="24">
        <v>0</v>
      </c>
      <c r="J29" s="25">
        <f>I29*100/I7</f>
        <v>0</v>
      </c>
      <c r="K29" s="24">
        <v>0</v>
      </c>
      <c r="L29" s="25">
        <f>K29*100/K7</f>
        <v>0</v>
      </c>
      <c r="M29" s="24">
        <v>0</v>
      </c>
      <c r="N29" s="25">
        <f>M29*100/M7</f>
        <v>0</v>
      </c>
      <c r="O29" s="10"/>
      <c r="P29" s="9"/>
      <c r="Q29" s="10"/>
      <c r="R29" s="9"/>
      <c r="S29" s="9"/>
      <c r="T29" s="9"/>
      <c r="U29" s="10"/>
      <c r="V29" s="9"/>
      <c r="W29" s="9"/>
      <c r="X29" s="9"/>
      <c r="Y29" s="9"/>
      <c r="Z29" s="9"/>
      <c r="AA29" s="9"/>
      <c r="AB29" s="9"/>
      <c r="AC29" s="9"/>
      <c r="AD29" s="9"/>
      <c r="AE29" s="9"/>
      <c r="AF29" s="9"/>
      <c r="AH29" s="21">
        <f>+W29-'RIBEIRA BRAVA_FREG'!G24-'RIBEIRA BRAVA_FREG'!G63-'RIBEIRA BRAVA_FREG'!G102-'RIBEIRA BRAVA_FREG'!G141</f>
        <v>0</v>
      </c>
    </row>
    <row r="30" spans="2:36" ht="25" customHeight="1" x14ac:dyDescent="0.3">
      <c r="B30" s="14" t="s">
        <v>28</v>
      </c>
      <c r="C30" s="10"/>
      <c r="D30" s="9"/>
      <c r="E30" s="10"/>
      <c r="F30" s="9"/>
      <c r="G30" s="10"/>
      <c r="H30" s="9"/>
      <c r="I30" s="9"/>
      <c r="J30" s="9"/>
      <c r="K30" s="9"/>
      <c r="L30" s="9"/>
      <c r="M30" s="9"/>
      <c r="N30" s="9"/>
      <c r="O30" s="9"/>
      <c r="P30" s="9"/>
      <c r="Q30" s="10"/>
      <c r="R30" s="9"/>
      <c r="S30" s="9"/>
      <c r="T30" s="9"/>
      <c r="U30" s="10"/>
      <c r="V30" s="9"/>
      <c r="W30" s="9"/>
      <c r="X30" s="9"/>
      <c r="Y30" s="18">
        <v>25</v>
      </c>
      <c r="Z30" s="25">
        <f>Y30*100/Y7</f>
        <v>0.33570565328320129</v>
      </c>
      <c r="AA30" s="9"/>
      <c r="AB30" s="10"/>
      <c r="AC30" s="9"/>
      <c r="AD30" s="10"/>
      <c r="AE30" s="9"/>
      <c r="AF30" s="10"/>
      <c r="AJ30" s="21">
        <f>+Y30-'RIBEIRA BRAVA_FREG'!I24-'RIBEIRA BRAVA_FREG'!I63-'RIBEIRA BRAVA_FREG'!I102-'RIBEIRA BRAVA_FREG'!I141</f>
        <v>0</v>
      </c>
    </row>
    <row r="31" spans="2:36" ht="25" customHeight="1" x14ac:dyDescent="0.3">
      <c r="B31" s="14" t="s">
        <v>29</v>
      </c>
      <c r="C31" s="10"/>
      <c r="D31" s="9"/>
      <c r="E31" s="10"/>
      <c r="F31" s="9"/>
      <c r="G31" s="10"/>
      <c r="H31" s="9"/>
      <c r="I31" s="10"/>
      <c r="J31" s="9"/>
      <c r="K31" s="10"/>
      <c r="L31" s="9"/>
      <c r="M31" s="10"/>
      <c r="N31" s="9"/>
      <c r="O31" s="10"/>
      <c r="P31" s="9"/>
      <c r="Q31" s="10"/>
      <c r="R31" s="9"/>
      <c r="S31" s="18">
        <v>94</v>
      </c>
      <c r="T31" s="25">
        <f>S31*100/S7</f>
        <v>1.2889071712601123</v>
      </c>
      <c r="U31" s="18">
        <v>158</v>
      </c>
      <c r="V31" s="25">
        <f>U31*100/U7</f>
        <v>2.0811380400421498</v>
      </c>
      <c r="W31" s="18">
        <v>92</v>
      </c>
      <c r="X31" s="25">
        <f>W31*100/W7</f>
        <v>1.4022252705380278</v>
      </c>
      <c r="Y31" s="9"/>
      <c r="Z31" s="9"/>
      <c r="AA31" s="9"/>
      <c r="AB31" s="9"/>
      <c r="AC31" s="9"/>
      <c r="AD31" s="9"/>
      <c r="AE31" s="9"/>
      <c r="AF31" s="9"/>
      <c r="AH31" s="21">
        <f>+W31-'RIBEIRA BRAVA_FREG'!G25-'RIBEIRA BRAVA_FREG'!G64-'RIBEIRA BRAVA_FREG'!G103-'RIBEIRA BRAVA_FREG'!G142</f>
        <v>0</v>
      </c>
      <c r="AJ31" s="21">
        <f>+Y31-'RIBEIRA BRAVA_FREG'!I25-'RIBEIRA BRAVA_FREG'!I64-'RIBEIRA BRAVA_FREG'!I103-'RIBEIRA BRAVA_FREG'!I142</f>
        <v>0</v>
      </c>
    </row>
    <row r="32" spans="2:36" ht="25" customHeight="1" x14ac:dyDescent="0.3">
      <c r="B32" s="14" t="s">
        <v>30</v>
      </c>
      <c r="C32" s="10"/>
      <c r="D32" s="9"/>
      <c r="E32" s="10"/>
      <c r="F32" s="9"/>
      <c r="G32" s="10"/>
      <c r="H32" s="9"/>
      <c r="I32" s="10"/>
      <c r="J32" s="9"/>
      <c r="K32" s="10"/>
      <c r="L32" s="9"/>
      <c r="M32" s="10"/>
      <c r="N32" s="9"/>
      <c r="O32" s="10"/>
      <c r="P32" s="9"/>
      <c r="Q32" s="10"/>
      <c r="R32" s="9"/>
      <c r="S32" s="9"/>
      <c r="T32" s="9"/>
      <c r="U32" s="9"/>
      <c r="V32" s="9"/>
      <c r="W32" s="18">
        <v>57</v>
      </c>
      <c r="X32" s="25">
        <f>W32*100/W7</f>
        <v>0.86877000457247366</v>
      </c>
      <c r="Y32" s="18">
        <v>13</v>
      </c>
      <c r="Z32" s="25">
        <f>Y32*100/Y7</f>
        <v>0.17456693970726467</v>
      </c>
      <c r="AA32" s="9"/>
      <c r="AB32" s="10"/>
      <c r="AC32" s="9"/>
      <c r="AD32" s="10"/>
      <c r="AE32" s="9"/>
      <c r="AF32" s="10"/>
      <c r="AH32" s="21">
        <f>+W32-'RIBEIRA BRAVA_FREG'!G26-'RIBEIRA BRAVA_FREG'!G65-'RIBEIRA BRAVA_FREG'!G104-'RIBEIRA BRAVA_FREG'!G143</f>
        <v>0</v>
      </c>
      <c r="AJ32" s="21">
        <f>+Y32-'RIBEIRA BRAVA_FREG'!I26-'RIBEIRA BRAVA_FREG'!I65-'RIBEIRA BRAVA_FREG'!I104-'RIBEIRA BRAVA_FREG'!I143</f>
        <v>0</v>
      </c>
    </row>
    <row r="33" spans="2:36" ht="25" customHeight="1" x14ac:dyDescent="0.3">
      <c r="B33" s="14" t="s">
        <v>31</v>
      </c>
      <c r="C33" s="18">
        <v>4766</v>
      </c>
      <c r="D33" s="25">
        <f>C33*100/C7</f>
        <v>80.80705323838589</v>
      </c>
      <c r="E33" s="18">
        <v>5179</v>
      </c>
      <c r="F33" s="25">
        <f>E33*100/E7</f>
        <v>79.201712800122337</v>
      </c>
      <c r="G33" s="18">
        <v>5062</v>
      </c>
      <c r="H33" s="25">
        <f>G33*100/G7</f>
        <v>80.400254129606097</v>
      </c>
      <c r="I33" s="18">
        <v>4846</v>
      </c>
      <c r="J33" s="25">
        <f>I33*100/I7</f>
        <v>74.496541122213685</v>
      </c>
      <c r="K33" s="18">
        <v>4657</v>
      </c>
      <c r="L33" s="25">
        <f>K33*100/K7</f>
        <v>66.244665718349935</v>
      </c>
      <c r="M33" s="18">
        <v>4909</v>
      </c>
      <c r="N33" s="25">
        <f>M33*100/M7</f>
        <v>68.859587599943893</v>
      </c>
      <c r="O33" s="18">
        <v>4792</v>
      </c>
      <c r="P33" s="25">
        <f>O33*100/O7</f>
        <v>69.218546872743033</v>
      </c>
      <c r="Q33" s="18">
        <v>4913</v>
      </c>
      <c r="R33" s="25">
        <f>Q33*100/Q7</f>
        <v>66.870831631958623</v>
      </c>
      <c r="S33" s="18">
        <v>5350</v>
      </c>
      <c r="T33" s="25">
        <f>S33*100/S7</f>
        <v>73.358014534485122</v>
      </c>
      <c r="U33" s="18">
        <v>4549</v>
      </c>
      <c r="V33" s="25">
        <f>U33*100/U7</f>
        <v>59.918335089567968</v>
      </c>
      <c r="W33" s="18">
        <v>3284</v>
      </c>
      <c r="X33" s="25">
        <f>W33*100/W7</f>
        <v>50.053345526596559</v>
      </c>
      <c r="Y33" s="18">
        <v>3567</v>
      </c>
      <c r="Z33" s="25">
        <f>Y33*100/Y7</f>
        <v>47.898482610447161</v>
      </c>
      <c r="AA33" s="9"/>
      <c r="AB33" s="10"/>
      <c r="AC33" s="18">
        <v>3147</v>
      </c>
      <c r="AD33" s="25">
        <f>AC33*100/AC7</f>
        <v>44.543524416135881</v>
      </c>
      <c r="AE33" s="18">
        <v>3973</v>
      </c>
      <c r="AF33" s="25">
        <f>AE33*100/AE7</f>
        <v>53.07240181672455</v>
      </c>
      <c r="AH33" s="21">
        <f>+W33-'RIBEIRA BRAVA_FREG'!G27-'RIBEIRA BRAVA_FREG'!G66-'RIBEIRA BRAVA_FREG'!G105-'RIBEIRA BRAVA_FREG'!G144</f>
        <v>0</v>
      </c>
      <c r="AJ33" s="21">
        <f>+Y33-'RIBEIRA BRAVA_FREG'!I27-'RIBEIRA BRAVA_FREG'!I66-'RIBEIRA BRAVA_FREG'!I105-'RIBEIRA BRAVA_FREG'!I144</f>
        <v>0</v>
      </c>
    </row>
    <row r="34" spans="2:36" ht="25" customHeight="1" x14ac:dyDescent="0.3">
      <c r="B34" s="14" t="s">
        <v>32</v>
      </c>
      <c r="C34" s="9"/>
      <c r="D34" s="10"/>
      <c r="E34" s="9"/>
      <c r="F34" s="10"/>
      <c r="G34" s="9"/>
      <c r="H34" s="10"/>
      <c r="I34" s="9"/>
      <c r="J34" s="10"/>
      <c r="K34" s="9"/>
      <c r="L34" s="10"/>
      <c r="M34" s="9"/>
      <c r="N34" s="10"/>
      <c r="O34" s="9"/>
      <c r="P34" s="10"/>
      <c r="Q34" s="9"/>
      <c r="R34" s="10"/>
      <c r="S34" s="9"/>
      <c r="T34" s="10"/>
      <c r="U34" s="9"/>
      <c r="V34" s="10"/>
      <c r="W34" s="9"/>
      <c r="X34" s="10"/>
      <c r="Y34" s="9"/>
      <c r="Z34" s="9"/>
      <c r="AA34" s="18">
        <v>3484</v>
      </c>
      <c r="AB34" s="25">
        <f>AA34*100/AA7</f>
        <v>49.285613240911019</v>
      </c>
      <c r="AC34" s="9"/>
      <c r="AD34" s="9"/>
      <c r="AE34" s="9"/>
      <c r="AF34" s="9"/>
      <c r="AH34" s="21"/>
      <c r="AJ34" s="21"/>
    </row>
    <row r="35" spans="2:36" ht="25" customHeight="1" x14ac:dyDescent="0.3">
      <c r="B35" s="14" t="s">
        <v>190</v>
      </c>
      <c r="C35" s="9"/>
      <c r="D35" s="10"/>
      <c r="E35" s="9"/>
      <c r="F35" s="10"/>
      <c r="G35" s="9"/>
      <c r="H35" s="10"/>
      <c r="I35" s="9"/>
      <c r="J35" s="10"/>
      <c r="K35" s="9"/>
      <c r="L35" s="10"/>
      <c r="M35" s="9"/>
      <c r="N35" s="10"/>
      <c r="O35" s="9"/>
      <c r="P35" s="10"/>
      <c r="Q35" s="9"/>
      <c r="R35" s="10"/>
      <c r="S35" s="9"/>
      <c r="T35" s="10"/>
      <c r="U35" s="9"/>
      <c r="V35" s="10"/>
      <c r="W35" s="9"/>
      <c r="X35" s="10"/>
      <c r="Y35" s="9"/>
      <c r="Z35" s="9"/>
      <c r="AA35" s="9"/>
      <c r="AB35" s="9"/>
      <c r="AC35" s="9"/>
      <c r="AD35" s="9"/>
      <c r="AE35" s="18">
        <v>34</v>
      </c>
      <c r="AF35" s="25">
        <f>AE35*100/AE7</f>
        <v>0.45418113812449906</v>
      </c>
      <c r="AH35" s="21"/>
      <c r="AJ35" s="21"/>
    </row>
    <row r="36" spans="2:36" ht="25" customHeight="1" x14ac:dyDescent="0.3">
      <c r="B36" s="14" t="s">
        <v>47</v>
      </c>
      <c r="C36" s="10"/>
      <c r="D36" s="9"/>
      <c r="E36" s="10"/>
      <c r="F36" s="9"/>
      <c r="G36" s="10"/>
      <c r="H36" s="9"/>
      <c r="I36" s="10"/>
      <c r="J36" s="9"/>
      <c r="K36" s="10"/>
      <c r="L36" s="9"/>
      <c r="M36" s="10"/>
      <c r="N36" s="9"/>
      <c r="O36" s="10"/>
      <c r="P36" s="9"/>
      <c r="Q36" s="10"/>
      <c r="R36" s="9"/>
      <c r="S36" s="9"/>
      <c r="T36" s="9"/>
      <c r="U36" s="9"/>
      <c r="V36" s="9"/>
      <c r="W36" s="18">
        <v>53</v>
      </c>
      <c r="X36" s="25">
        <f>W36*100/W7</f>
        <v>0.80780368846212469</v>
      </c>
      <c r="Y36" s="9"/>
      <c r="Z36" s="9"/>
      <c r="AA36" s="9"/>
      <c r="AB36" s="9"/>
      <c r="AC36" s="9"/>
      <c r="AD36" s="9"/>
      <c r="AE36" s="9"/>
      <c r="AF36" s="9"/>
      <c r="AH36" s="21">
        <f>+W36-'RIBEIRA BRAVA_FREG'!G30-'RIBEIRA BRAVA_FREG'!G69-'RIBEIRA BRAVA_FREG'!G108-'RIBEIRA BRAVA_FREG'!G147</f>
        <v>0</v>
      </c>
      <c r="AJ36" s="21">
        <f>+Y36-'RIBEIRA BRAVA_FREG'!I30-'RIBEIRA BRAVA_FREG'!I69-'RIBEIRA BRAVA_FREG'!I108-'RIBEIRA BRAVA_FREG'!I147</f>
        <v>0</v>
      </c>
    </row>
    <row r="37" spans="2:36" ht="25" customHeight="1" x14ac:dyDescent="0.3">
      <c r="B37" s="14" t="s">
        <v>33</v>
      </c>
      <c r="C37" s="27">
        <v>653</v>
      </c>
      <c r="D37" s="26">
        <f>C37*100/C7</f>
        <v>11.0715496778569</v>
      </c>
      <c r="E37" s="18">
        <v>508</v>
      </c>
      <c r="F37" s="25">
        <f>E37*100/E7</f>
        <v>7.7687719834837132</v>
      </c>
      <c r="G37" s="18">
        <v>573</v>
      </c>
      <c r="H37" s="25">
        <f>G37*100/G7</f>
        <v>9.1010165184243963</v>
      </c>
      <c r="I37" s="18">
        <v>588</v>
      </c>
      <c r="J37" s="25">
        <f>I37*100/I7</f>
        <v>9.0392006149116071</v>
      </c>
      <c r="K37" s="18">
        <v>1720</v>
      </c>
      <c r="L37" s="25">
        <f>K37*100/K7</f>
        <v>24.466571834992887</v>
      </c>
      <c r="M37" s="18">
        <v>1412</v>
      </c>
      <c r="N37" s="25">
        <f>M37*100/M7</f>
        <v>19.806424463459109</v>
      </c>
      <c r="O37" s="18">
        <v>945</v>
      </c>
      <c r="P37" s="25">
        <f>O37*100/O7</f>
        <v>13.650151668351871</v>
      </c>
      <c r="Q37" s="18">
        <v>1372</v>
      </c>
      <c r="R37" s="25">
        <f>Q37*100/Q7</f>
        <v>18.674288825370901</v>
      </c>
      <c r="S37" s="18">
        <v>840</v>
      </c>
      <c r="T37" s="25">
        <f>S37*100/S7</f>
        <v>11.517893870835048</v>
      </c>
      <c r="U37" s="18">
        <v>530</v>
      </c>
      <c r="V37" s="25">
        <f>U37*100/U7</f>
        <v>6.9810326659641726</v>
      </c>
      <c r="W37" s="9"/>
      <c r="X37" s="9"/>
      <c r="Y37" s="18">
        <v>2244</v>
      </c>
      <c r="Z37" s="25">
        <f>Y37*100/Y7</f>
        <v>30.132939438700149</v>
      </c>
      <c r="AA37" s="18">
        <v>1318</v>
      </c>
      <c r="AB37" s="25">
        <f>AA37*100/AA7</f>
        <v>18.644787098599519</v>
      </c>
      <c r="AC37" s="18">
        <v>1241</v>
      </c>
      <c r="AD37" s="25">
        <f>AC37*100/AC7</f>
        <v>17.565463552724701</v>
      </c>
      <c r="AE37" s="18">
        <v>945</v>
      </c>
      <c r="AF37" s="25">
        <f>AE37*100/AE7</f>
        <v>12.623563986107401</v>
      </c>
      <c r="AH37" s="21">
        <f>+W37-'RIBEIRA BRAVA_FREG'!G31-'RIBEIRA BRAVA_FREG'!G70-'RIBEIRA BRAVA_FREG'!G109-'RIBEIRA BRAVA_FREG'!G148</f>
        <v>0</v>
      </c>
      <c r="AJ37" s="21">
        <f>+Y37-'RIBEIRA BRAVA_FREG'!I31-'RIBEIRA BRAVA_FREG'!I70-'RIBEIRA BRAVA_FREG'!I109-'RIBEIRA BRAVA_FREG'!I148</f>
        <v>0</v>
      </c>
    </row>
    <row r="38" spans="2:36" ht="25" customHeight="1" x14ac:dyDescent="0.3">
      <c r="B38" s="14" t="s">
        <v>35</v>
      </c>
      <c r="C38" s="10"/>
      <c r="D38" s="9"/>
      <c r="E38" s="10"/>
      <c r="F38" s="9"/>
      <c r="G38" s="10"/>
      <c r="H38" s="9"/>
      <c r="I38" s="10"/>
      <c r="J38" s="9"/>
      <c r="K38" s="10"/>
      <c r="L38" s="9"/>
      <c r="M38" s="10"/>
      <c r="N38" s="9"/>
      <c r="O38" s="10"/>
      <c r="P38" s="9"/>
      <c r="Q38" s="10"/>
      <c r="R38" s="9"/>
      <c r="S38" s="9"/>
      <c r="T38" s="9"/>
      <c r="U38" s="9"/>
      <c r="V38" s="9"/>
      <c r="W38" s="18">
        <v>598</v>
      </c>
      <c r="X38" s="25">
        <f>W38*100/W7</f>
        <v>9.1144642584971809</v>
      </c>
      <c r="Y38" s="9"/>
      <c r="Z38" s="9"/>
      <c r="AA38" s="9"/>
      <c r="AB38" s="9"/>
      <c r="AC38" s="9"/>
      <c r="AD38" s="9"/>
      <c r="AE38" s="9"/>
      <c r="AF38" s="9"/>
      <c r="AH38" s="21">
        <f>+W38-'RIBEIRA BRAVA_FREG'!G32-'RIBEIRA BRAVA_FREG'!G71-'RIBEIRA BRAVA_FREG'!G110-'RIBEIRA BRAVA_FREG'!G149</f>
        <v>0</v>
      </c>
      <c r="AJ38" s="21">
        <f>+Y38-'RIBEIRA BRAVA_FREG'!I32-'RIBEIRA BRAVA_FREG'!I71-'RIBEIRA BRAVA_FREG'!I110-'RIBEIRA BRAVA_FREG'!I149</f>
        <v>0</v>
      </c>
    </row>
    <row r="39" spans="2:36" ht="25" customHeight="1" x14ac:dyDescent="0.3">
      <c r="B39" s="13" t="s">
        <v>34</v>
      </c>
      <c r="C39" s="10"/>
      <c r="D39" s="9"/>
      <c r="E39" s="10"/>
      <c r="F39" s="9"/>
      <c r="G39" s="10"/>
      <c r="H39" s="9"/>
      <c r="I39" s="10"/>
      <c r="J39" s="9"/>
      <c r="K39" s="24">
        <v>0</v>
      </c>
      <c r="L39" s="25">
        <f>K39*100/K7</f>
        <v>0</v>
      </c>
      <c r="M39" s="18">
        <v>30</v>
      </c>
      <c r="N39" s="25">
        <f>M39*100/M7</f>
        <v>0.420816383784542</v>
      </c>
      <c r="O39" s="18">
        <v>54</v>
      </c>
      <c r="P39" s="25">
        <f>O39*100/O7</f>
        <v>0.78000866676296399</v>
      </c>
      <c r="Q39" s="9"/>
      <c r="R39" s="10"/>
      <c r="S39" s="9"/>
      <c r="T39" s="10"/>
      <c r="U39" s="10"/>
      <c r="V39" s="9"/>
      <c r="W39" s="9"/>
      <c r="X39" s="9"/>
      <c r="Y39" s="9"/>
      <c r="Z39" s="9"/>
      <c r="AA39" s="9"/>
      <c r="AB39" s="9"/>
      <c r="AC39" s="9"/>
      <c r="AD39" s="9"/>
      <c r="AE39" s="9"/>
      <c r="AF39" s="9"/>
    </row>
    <row r="40" spans="2:36" ht="25" customHeight="1" x14ac:dyDescent="0.3">
      <c r="B40" s="14" t="s">
        <v>36</v>
      </c>
      <c r="C40" s="10"/>
      <c r="D40" s="9"/>
      <c r="E40" s="10"/>
      <c r="F40" s="9"/>
      <c r="G40" s="10"/>
      <c r="H40" s="9"/>
      <c r="I40" s="10"/>
      <c r="J40" s="9"/>
      <c r="K40" s="10"/>
      <c r="L40" s="9"/>
      <c r="M40" s="10"/>
      <c r="N40" s="9"/>
      <c r="O40" s="10"/>
      <c r="P40" s="9"/>
      <c r="Q40" s="10"/>
      <c r="R40" s="9"/>
      <c r="S40" s="9"/>
      <c r="T40" s="9"/>
      <c r="U40" s="18">
        <v>487</v>
      </c>
      <c r="V40" s="25">
        <f>U40*100/U7</f>
        <v>6.414646996838778</v>
      </c>
      <c r="W40" s="9"/>
      <c r="X40" s="9"/>
      <c r="Y40" s="18">
        <v>58</v>
      </c>
      <c r="Z40" s="25">
        <f>Y40*100/Y7</f>
        <v>0.77883711561702695</v>
      </c>
      <c r="AA40" s="18">
        <v>100</v>
      </c>
      <c r="AB40" s="25">
        <f>AA40*100/AA7</f>
        <v>1.4146272457207525</v>
      </c>
      <c r="AC40" s="18">
        <v>60</v>
      </c>
      <c r="AD40" s="25">
        <f>AC40*100/AC7</f>
        <v>0.84925690021231426</v>
      </c>
      <c r="AE40" s="9"/>
      <c r="AF40" s="9"/>
      <c r="AH40" s="21">
        <f>+W40-'RIBEIRA BRAVA_FREG'!G33-'RIBEIRA BRAVA_FREG'!G72-'RIBEIRA BRAVA_FREG'!G111-'RIBEIRA BRAVA_FREG'!G150</f>
        <v>0</v>
      </c>
      <c r="AJ40" s="21">
        <f>+Y40-'RIBEIRA BRAVA_FREG'!I33-'RIBEIRA BRAVA_FREG'!I72-'RIBEIRA BRAVA_FREG'!I111-'RIBEIRA BRAVA_FREG'!I150</f>
        <v>0</v>
      </c>
    </row>
    <row r="41" spans="2:36" ht="25" customHeight="1" x14ac:dyDescent="0.3">
      <c r="B41" s="14" t="s">
        <v>199</v>
      </c>
      <c r="C41" s="10"/>
      <c r="D41" s="9"/>
      <c r="E41" s="10"/>
      <c r="F41" s="9"/>
      <c r="G41" s="10"/>
      <c r="H41" s="9"/>
      <c r="I41" s="10"/>
      <c r="J41" s="9"/>
      <c r="K41" s="10"/>
      <c r="L41" s="9"/>
      <c r="M41" s="10"/>
      <c r="N41" s="9"/>
      <c r="O41" s="10"/>
      <c r="P41" s="9"/>
      <c r="Q41" s="10"/>
      <c r="R41" s="9"/>
      <c r="S41" s="9"/>
      <c r="T41" s="9"/>
      <c r="U41" s="9"/>
      <c r="V41" s="9"/>
      <c r="W41" s="9"/>
      <c r="X41" s="9"/>
      <c r="Y41" s="9"/>
      <c r="Z41" s="9"/>
      <c r="AA41" s="9"/>
      <c r="AB41" s="9"/>
      <c r="AC41" s="9"/>
      <c r="AD41" s="9"/>
      <c r="AE41" s="18">
        <v>31</v>
      </c>
      <c r="AF41" s="25">
        <f>AE41*100/AE7</f>
        <v>0.41410633181939621</v>
      </c>
      <c r="AH41" s="21"/>
      <c r="AJ41" s="21"/>
    </row>
    <row r="42" spans="2:36" ht="25" customHeight="1" x14ac:dyDescent="0.3">
      <c r="B42" s="14" t="s">
        <v>37</v>
      </c>
      <c r="C42" s="10"/>
      <c r="D42" s="9"/>
      <c r="E42" s="10"/>
      <c r="F42" s="9"/>
      <c r="G42" s="10"/>
      <c r="H42" s="9"/>
      <c r="I42" s="10"/>
      <c r="J42" s="9"/>
      <c r="K42" s="10"/>
      <c r="L42" s="9"/>
      <c r="M42" s="10"/>
      <c r="N42" s="9"/>
      <c r="O42" s="10"/>
      <c r="P42" s="9"/>
      <c r="Q42" s="10"/>
      <c r="R42" s="9"/>
      <c r="S42" s="9"/>
      <c r="T42" s="9"/>
      <c r="U42" s="9"/>
      <c r="V42" s="9"/>
      <c r="W42" s="9"/>
      <c r="X42" s="9"/>
      <c r="Y42" s="18">
        <v>327</v>
      </c>
      <c r="Z42" s="25">
        <f>Y42*100/Y7</f>
        <v>4.3910299449442727</v>
      </c>
      <c r="AA42" s="9"/>
      <c r="AB42" s="10"/>
      <c r="AC42" s="9"/>
      <c r="AD42" s="10"/>
      <c r="AE42" s="9"/>
      <c r="AF42" s="10"/>
      <c r="AH42" s="21">
        <f>+W42-'RIBEIRA BRAVA_FREG'!G36-'RIBEIRA BRAVA_FREG'!G75-'RIBEIRA BRAVA_FREG'!G114-'RIBEIRA BRAVA_FREG'!G153</f>
        <v>0</v>
      </c>
      <c r="AJ42" s="21">
        <f>+Y42-'RIBEIRA BRAVA_FREG'!I35-'RIBEIRA BRAVA_FREG'!I74-'RIBEIRA BRAVA_FREG'!I113-'RIBEIRA BRAVA_FREG'!I152</f>
        <v>0</v>
      </c>
    </row>
    <row r="43" spans="2:36" ht="25" customHeight="1" x14ac:dyDescent="0.3">
      <c r="B43" s="14" t="s">
        <v>38</v>
      </c>
      <c r="C43" s="10"/>
      <c r="D43" s="9"/>
      <c r="E43" s="10"/>
      <c r="F43" s="9"/>
      <c r="G43" s="10"/>
      <c r="H43" s="9"/>
      <c r="I43" s="10"/>
      <c r="J43" s="9"/>
      <c r="K43" s="10"/>
      <c r="L43" s="9"/>
      <c r="M43" s="10"/>
      <c r="N43" s="9"/>
      <c r="O43" s="10"/>
      <c r="P43" s="9"/>
      <c r="Q43" s="10"/>
      <c r="R43" s="9"/>
      <c r="S43" s="9"/>
      <c r="T43" s="9"/>
      <c r="U43" s="9"/>
      <c r="V43" s="9"/>
      <c r="W43" s="9"/>
      <c r="X43" s="9"/>
      <c r="Y43" s="18">
        <v>105</v>
      </c>
      <c r="Z43" s="25">
        <f>Y43*100/Y7</f>
        <v>1.4099637437894454</v>
      </c>
      <c r="AA43" s="18">
        <v>40</v>
      </c>
      <c r="AB43" s="25">
        <f>AA43*100/AA7</f>
        <v>0.56585089828830104</v>
      </c>
      <c r="AC43" s="18">
        <v>26</v>
      </c>
      <c r="AD43" s="25">
        <f>AC43*100/AC7</f>
        <v>0.36801132342533616</v>
      </c>
      <c r="AE43" s="9"/>
      <c r="AF43" s="10"/>
      <c r="AH43" s="21">
        <f>+W43-'RIBEIRA BRAVA_FREG'!G37-'RIBEIRA BRAVA_FREG'!G76-'RIBEIRA BRAVA_FREG'!G115-'RIBEIRA BRAVA_FREG'!G154</f>
        <v>0</v>
      </c>
      <c r="AJ43" s="21">
        <f>+Y43-'RIBEIRA BRAVA_FREG'!I36-'RIBEIRA BRAVA_FREG'!I75-'RIBEIRA BRAVA_FREG'!I114-'RIBEIRA BRAVA_FREG'!I153</f>
        <v>0</v>
      </c>
    </row>
    <row r="44" spans="2:36" ht="25" customHeight="1" x14ac:dyDescent="0.3">
      <c r="B44" s="14" t="s">
        <v>39</v>
      </c>
      <c r="C44" s="10"/>
      <c r="D44" s="9"/>
      <c r="E44" s="18">
        <v>69</v>
      </c>
      <c r="F44" s="25">
        <f>E44*100/E7</f>
        <v>1.055207218229087</v>
      </c>
      <c r="G44" s="10"/>
      <c r="H44" s="9"/>
      <c r="I44" s="10"/>
      <c r="J44" s="9"/>
      <c r="K44" s="10"/>
      <c r="L44" s="9"/>
      <c r="M44" s="10"/>
      <c r="N44" s="9"/>
      <c r="O44" s="10"/>
      <c r="P44" s="9"/>
      <c r="Q44" s="10"/>
      <c r="R44" s="9"/>
      <c r="S44" s="9"/>
      <c r="T44" s="9"/>
      <c r="U44" s="9"/>
      <c r="V44" s="10"/>
      <c r="W44" s="10"/>
      <c r="X44" s="10"/>
      <c r="Y44" s="10"/>
      <c r="Z44" s="10"/>
      <c r="AA44" s="10"/>
      <c r="AB44" s="10"/>
      <c r="AC44" s="10"/>
      <c r="AD44" s="10"/>
      <c r="AE44" s="10"/>
      <c r="AF44" s="10"/>
      <c r="AH44" s="21"/>
      <c r="AJ44" s="21"/>
    </row>
    <row r="45" spans="2:36" ht="25" customHeight="1" x14ac:dyDescent="0.3">
      <c r="B45" s="14" t="s">
        <v>40</v>
      </c>
      <c r="C45" s="18">
        <v>62</v>
      </c>
      <c r="D45" s="25">
        <f>C45*100/C7</f>
        <v>1.0512037978975923</v>
      </c>
      <c r="E45" s="18">
        <v>63</v>
      </c>
      <c r="F45" s="25">
        <f>E45*100/E7</f>
        <v>0.9634500688178621</v>
      </c>
      <c r="G45" s="18">
        <v>71</v>
      </c>
      <c r="H45" s="25">
        <f>G45*100/G7</f>
        <v>1.127700127064803</v>
      </c>
      <c r="I45" s="18">
        <v>170</v>
      </c>
      <c r="J45" s="25">
        <f>I45*100/I7</f>
        <v>2.6133743274404306</v>
      </c>
      <c r="K45" s="18">
        <v>149</v>
      </c>
      <c r="L45" s="25">
        <f>K45*100/K7</f>
        <v>2.119487908961593</v>
      </c>
      <c r="M45" s="18">
        <v>168</v>
      </c>
      <c r="N45" s="25">
        <f>M45*100/M7</f>
        <v>2.3565717491934355</v>
      </c>
      <c r="O45" s="18">
        <v>3</v>
      </c>
      <c r="P45" s="25">
        <f>O45*100/O7</f>
        <v>4.3333814820164671E-2</v>
      </c>
      <c r="Q45" s="10"/>
      <c r="R45" s="9"/>
      <c r="S45" s="9"/>
      <c r="T45" s="9"/>
      <c r="U45" s="9"/>
      <c r="V45" s="10"/>
      <c r="W45" s="10"/>
      <c r="X45" s="10"/>
      <c r="Y45" s="10"/>
      <c r="Z45" s="10"/>
      <c r="AA45" s="10"/>
      <c r="AB45" s="10"/>
      <c r="AC45" s="10"/>
      <c r="AD45" s="10"/>
      <c r="AE45" s="10"/>
      <c r="AF45" s="10"/>
      <c r="AH45" s="21">
        <f>+W45-'RIBEIRA BRAVA_FREG'!G38-'RIBEIRA BRAVA_FREG'!G77-'RIBEIRA BRAVA_FREG'!G116-'RIBEIRA BRAVA_FREG'!G155</f>
        <v>0</v>
      </c>
      <c r="AJ45" s="21">
        <f>+Y45-'RIBEIRA BRAVA_FREG'!I38-'RIBEIRA BRAVA_FREG'!I77-'RIBEIRA BRAVA_FREG'!I116-'RIBEIRA BRAVA_FREG'!I155</f>
        <v>0</v>
      </c>
    </row>
    <row r="46" spans="2:36" ht="5.15" customHeight="1" x14ac:dyDescent="0.3">
      <c r="B46" s="15"/>
      <c r="C46" s="16"/>
      <c r="D46" s="16"/>
      <c r="E46" s="16"/>
      <c r="F46" s="16"/>
      <c r="G46" s="19"/>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row>
    <row r="47" spans="2:36" x14ac:dyDescent="0.3">
      <c r="B47" s="7" t="s">
        <v>185</v>
      </c>
      <c r="C47" s="4"/>
      <c r="D47" s="5"/>
      <c r="E47" s="4"/>
      <c r="F47" s="5"/>
      <c r="G47" s="20"/>
      <c r="H47" s="5"/>
      <c r="I47" s="4"/>
      <c r="J47" s="5"/>
      <c r="K47" s="4"/>
      <c r="L47" s="5"/>
      <c r="M47" s="4"/>
      <c r="N47" s="5"/>
      <c r="O47" s="4"/>
      <c r="P47" s="5"/>
      <c r="Q47" s="4"/>
      <c r="R47" s="5"/>
      <c r="S47" s="4"/>
      <c r="T47" s="5"/>
      <c r="U47" s="4"/>
      <c r="V47" s="5"/>
      <c r="W47" s="4"/>
      <c r="X47" s="5"/>
      <c r="Y47" s="4"/>
      <c r="Z47" s="5"/>
      <c r="AA47" s="4"/>
      <c r="AB47" s="5"/>
      <c r="AC47" s="4"/>
      <c r="AD47" s="5"/>
      <c r="AE47" s="4"/>
      <c r="AF47" s="5"/>
    </row>
    <row r="48" spans="2:36" ht="13.9" customHeight="1" x14ac:dyDescent="0.3">
      <c r="B48" s="71" t="s">
        <v>62</v>
      </c>
      <c r="C48" s="71"/>
      <c r="D48" s="71"/>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c r="AF48" s="71"/>
    </row>
    <row r="49" spans="2:32" ht="33.65" customHeight="1" x14ac:dyDescent="0.3">
      <c r="B49" s="75" t="s">
        <v>200</v>
      </c>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9"/>
    </row>
    <row r="50" spans="2:32" ht="18" customHeight="1" x14ac:dyDescent="0.3">
      <c r="B50" s="75"/>
      <c r="C50" s="75"/>
      <c r="D50" s="75"/>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9"/>
    </row>
  </sheetData>
  <mergeCells count="35">
    <mergeCell ref="AE3:AF3"/>
    <mergeCell ref="AE4:AF4"/>
    <mergeCell ref="B1:AF1"/>
    <mergeCell ref="B2:AF2"/>
    <mergeCell ref="B48:AF48"/>
    <mergeCell ref="K3:L3"/>
    <mergeCell ref="U3:V3"/>
    <mergeCell ref="W3:X3"/>
    <mergeCell ref="Y3:Z3"/>
    <mergeCell ref="AA3:AB3"/>
    <mergeCell ref="M3:N3"/>
    <mergeCell ref="O3:P3"/>
    <mergeCell ref="Q3:R3"/>
    <mergeCell ref="S3:T3"/>
    <mergeCell ref="C3:D3"/>
    <mergeCell ref="E3:F3"/>
    <mergeCell ref="B49:AF50"/>
    <mergeCell ref="B4:B5"/>
    <mergeCell ref="C4:D4"/>
    <mergeCell ref="E4:F4"/>
    <mergeCell ref="G4:H4"/>
    <mergeCell ref="I4:J4"/>
    <mergeCell ref="Y4:Z4"/>
    <mergeCell ref="K4:L4"/>
    <mergeCell ref="AA4:AB4"/>
    <mergeCell ref="S4:T4"/>
    <mergeCell ref="G3:H3"/>
    <mergeCell ref="M4:N4"/>
    <mergeCell ref="W4:X4"/>
    <mergeCell ref="Q4:R4"/>
    <mergeCell ref="AC4:AD4"/>
    <mergeCell ref="O4:P4"/>
    <mergeCell ref="I3:J3"/>
    <mergeCell ref="U4:V4"/>
    <mergeCell ref="AC3:AD3"/>
  </mergeCells>
  <hyperlinks>
    <hyperlink ref="AH3" location="ÍNDICE!A1" display="(Voltar ao Índice)" xr:uid="{E74E540D-F563-4661-AB07-DA754E15C876}"/>
  </hyperlinks>
  <printOptions horizontalCentered="1"/>
  <pageMargins left="0.47244094488188981" right="0.47244094488188981" top="0.6692913385826772" bottom="0.6692913385826772" header="0" footer="0"/>
  <pageSetup paperSize="9" scale="43" orientation="landscape" verticalDpi="0" r:id="rId1"/>
  <ignoredErrors>
    <ignoredError sqref="D10:E10 F10:G10 H10:I10 J10:K10 L10:M10 N10:O10 P10:Q10 R10:S10 T10:U10 V10:W10 X10:Z10 AD10:AE10 AA10:AC10" 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2736E-3C61-403F-8A54-7B69670259AF}">
  <sheetPr codeName="Folha16"/>
  <dimension ref="B1:R156"/>
  <sheetViews>
    <sheetView showGridLines="0" zoomScaleNormal="100" workbookViewId="0">
      <selection activeCell="B1" sqref="B1:P1"/>
    </sheetView>
  </sheetViews>
  <sheetFormatPr defaultColWidth="9.1796875" defaultRowHeight="14" x14ac:dyDescent="0.3"/>
  <cols>
    <col min="1" max="1" width="6.7265625" style="1" customWidth="1"/>
    <col min="2" max="2" width="16.453125" style="3" bestFit="1" customWidth="1"/>
    <col min="3" max="16" width="9.1796875" style="1"/>
    <col min="17" max="17" width="6.7265625" style="1" customWidth="1"/>
    <col min="18" max="18" width="13.26953125" style="1" bestFit="1" customWidth="1"/>
    <col min="19" max="16384" width="9.1796875" style="1"/>
  </cols>
  <sheetData>
    <row r="1" spans="2:18" ht="30" customHeight="1" x14ac:dyDescent="0.3">
      <c r="B1" s="72" t="s">
        <v>149</v>
      </c>
      <c r="C1" s="72"/>
      <c r="D1" s="72"/>
      <c r="E1" s="72"/>
      <c r="F1" s="72"/>
      <c r="G1" s="72"/>
      <c r="H1" s="72"/>
      <c r="I1" s="72"/>
      <c r="J1" s="72"/>
      <c r="K1" s="72"/>
      <c r="L1" s="72"/>
      <c r="M1" s="72"/>
      <c r="N1" s="72"/>
      <c r="O1" s="72"/>
      <c r="P1" s="72"/>
    </row>
    <row r="2" spans="2:18" ht="30" customHeight="1" x14ac:dyDescent="0.3">
      <c r="B2" s="63" t="s">
        <v>91</v>
      </c>
      <c r="C2" s="63"/>
      <c r="D2" s="63"/>
      <c r="E2" s="63"/>
      <c r="F2" s="63"/>
      <c r="G2" s="63"/>
      <c r="H2" s="63"/>
      <c r="I2" s="63"/>
      <c r="J2" s="63"/>
      <c r="K2" s="63"/>
      <c r="L2" s="63"/>
      <c r="M2" s="63"/>
      <c r="N2" s="63"/>
      <c r="O2" s="63"/>
      <c r="P2" s="63"/>
    </row>
    <row r="3" spans="2:18" x14ac:dyDescent="0.3">
      <c r="B3" s="17" t="s">
        <v>0</v>
      </c>
      <c r="C3" s="56">
        <v>2007</v>
      </c>
      <c r="D3" s="62"/>
      <c r="E3" s="54">
        <v>2011</v>
      </c>
      <c r="F3" s="55"/>
      <c r="G3" s="56">
        <v>2015</v>
      </c>
      <c r="H3" s="55"/>
      <c r="I3" s="56">
        <v>2019</v>
      </c>
      <c r="J3" s="55"/>
      <c r="K3" s="56">
        <v>2023</v>
      </c>
      <c r="L3" s="55"/>
      <c r="M3" s="54">
        <v>2024</v>
      </c>
      <c r="N3" s="62"/>
      <c r="O3" s="54">
        <v>2025</v>
      </c>
      <c r="P3" s="62"/>
      <c r="R3" s="53" t="s">
        <v>158</v>
      </c>
    </row>
    <row r="4" spans="2:18" ht="15" customHeight="1" x14ac:dyDescent="0.3">
      <c r="B4" s="64" t="s">
        <v>2</v>
      </c>
      <c r="C4" s="60">
        <v>44687</v>
      </c>
      <c r="D4" s="61"/>
      <c r="E4" s="66">
        <v>44843</v>
      </c>
      <c r="F4" s="67"/>
      <c r="G4" s="59">
        <v>44649</v>
      </c>
      <c r="H4" s="58"/>
      <c r="I4" s="59">
        <v>44826</v>
      </c>
      <c r="J4" s="58"/>
      <c r="K4" s="59">
        <v>45193</v>
      </c>
      <c r="L4" s="58"/>
      <c r="M4" s="57">
        <v>45438</v>
      </c>
      <c r="N4" s="65"/>
      <c r="O4" s="57">
        <v>45739</v>
      </c>
      <c r="P4" s="65"/>
    </row>
    <row r="5" spans="2:18" x14ac:dyDescent="0.3">
      <c r="B5" s="65"/>
      <c r="C5" s="38" t="s">
        <v>3</v>
      </c>
      <c r="D5" s="38" t="s">
        <v>4</v>
      </c>
      <c r="E5" s="35" t="s">
        <v>3</v>
      </c>
      <c r="F5" s="37" t="s">
        <v>4</v>
      </c>
      <c r="G5" s="35" t="s">
        <v>3</v>
      </c>
      <c r="H5" s="37" t="s">
        <v>4</v>
      </c>
      <c r="I5" s="35" t="s">
        <v>3</v>
      </c>
      <c r="J5" s="37" t="s">
        <v>4</v>
      </c>
      <c r="K5" s="35" t="s">
        <v>3</v>
      </c>
      <c r="L5" s="37" t="s">
        <v>4</v>
      </c>
      <c r="M5" s="44" t="s">
        <v>3</v>
      </c>
      <c r="N5" s="44" t="s">
        <v>4</v>
      </c>
      <c r="O5" s="44" t="s">
        <v>3</v>
      </c>
      <c r="P5" s="44" t="s">
        <v>4</v>
      </c>
    </row>
    <row r="6" spans="2:18" ht="25" customHeight="1" x14ac:dyDescent="0.3">
      <c r="B6" s="12" t="s">
        <v>5</v>
      </c>
      <c r="C6" s="33">
        <v>3883</v>
      </c>
      <c r="D6" s="25">
        <v>100</v>
      </c>
      <c r="E6" s="33">
        <v>4518</v>
      </c>
      <c r="F6" s="25">
        <v>100</v>
      </c>
      <c r="G6" s="33">
        <v>4605</v>
      </c>
      <c r="H6" s="25">
        <v>100</v>
      </c>
      <c r="I6" s="33">
        <v>4518</v>
      </c>
      <c r="J6" s="25">
        <v>100</v>
      </c>
      <c r="K6" s="33">
        <v>4611</v>
      </c>
      <c r="L6" s="25">
        <v>100</v>
      </c>
      <c r="M6" s="33">
        <v>4637</v>
      </c>
      <c r="N6" s="25">
        <v>100</v>
      </c>
      <c r="O6" s="33">
        <v>4665</v>
      </c>
      <c r="P6" s="25">
        <v>100</v>
      </c>
    </row>
    <row r="7" spans="2:18" ht="25" customHeight="1" x14ac:dyDescent="0.3">
      <c r="B7" s="13" t="s">
        <v>6</v>
      </c>
      <c r="C7" s="33">
        <v>2385</v>
      </c>
      <c r="D7" s="25">
        <f>C7*100/C6</f>
        <v>61.421581251609581</v>
      </c>
      <c r="E7" s="33">
        <v>2539</v>
      </c>
      <c r="F7" s="25">
        <f>E7*100/E6</f>
        <v>56.197432492253206</v>
      </c>
      <c r="G7" s="33">
        <v>2198</v>
      </c>
      <c r="H7" s="25">
        <f>G7*100/G6</f>
        <v>47.730727470141154</v>
      </c>
      <c r="I7" s="33">
        <v>2482</v>
      </c>
      <c r="J7" s="25">
        <f>I7*100/I6</f>
        <v>54.935812306330234</v>
      </c>
      <c r="K7" s="33">
        <v>2390</v>
      </c>
      <c r="L7" s="25">
        <f>K7*100/K6</f>
        <v>51.832574278898285</v>
      </c>
      <c r="M7" s="33">
        <v>2450</v>
      </c>
      <c r="N7" s="25">
        <f>M7*100/M6</f>
        <v>52.835885270649129</v>
      </c>
      <c r="O7" s="33">
        <v>2627</v>
      </c>
      <c r="P7" s="25">
        <f>O7*100/O6</f>
        <v>56.312968917470528</v>
      </c>
    </row>
    <row r="8" spans="2:18" ht="25" customHeight="1" x14ac:dyDescent="0.3">
      <c r="B8" s="14" t="s">
        <v>7</v>
      </c>
      <c r="C8" s="33">
        <v>16</v>
      </c>
      <c r="D8" s="25">
        <f>C8*100/C7</f>
        <v>0.67085953878406712</v>
      </c>
      <c r="E8" s="33">
        <v>19</v>
      </c>
      <c r="F8" s="25">
        <f>E8*100/E7</f>
        <v>0.74832611264277271</v>
      </c>
      <c r="G8" s="33">
        <v>21</v>
      </c>
      <c r="H8" s="25">
        <f>G8*100/G7</f>
        <v>0.95541401273885351</v>
      </c>
      <c r="I8" s="33">
        <v>15</v>
      </c>
      <c r="J8" s="25">
        <f>I8*100/I7</f>
        <v>0.60435132957292503</v>
      </c>
      <c r="K8" s="33">
        <v>21</v>
      </c>
      <c r="L8" s="25">
        <f>K8*100/K7</f>
        <v>0.87866108786610875</v>
      </c>
      <c r="M8" s="33">
        <v>14</v>
      </c>
      <c r="N8" s="25">
        <f>M8*100/M7</f>
        <v>0.5714285714285714</v>
      </c>
      <c r="O8" s="33">
        <v>17</v>
      </c>
      <c r="P8" s="25">
        <f>O8*100/O7</f>
        <v>0.64712599923867531</v>
      </c>
    </row>
    <row r="9" spans="2:18" ht="25" customHeight="1" x14ac:dyDescent="0.3">
      <c r="B9" s="13" t="s">
        <v>8</v>
      </c>
      <c r="C9" s="33">
        <v>56</v>
      </c>
      <c r="D9" s="25">
        <f>C9*100/C7</f>
        <v>2.3480083857442349</v>
      </c>
      <c r="E9" s="33">
        <v>63</v>
      </c>
      <c r="F9" s="25">
        <f>E9*100/E7</f>
        <v>2.4812918471839307</v>
      </c>
      <c r="G9" s="33">
        <v>110</v>
      </c>
      <c r="H9" s="25">
        <f>G9*100/G7</f>
        <v>5.0045495905368513</v>
      </c>
      <c r="I9" s="33">
        <v>52</v>
      </c>
      <c r="J9" s="25">
        <f>I9*100/I7</f>
        <v>2.0950846091861401</v>
      </c>
      <c r="K9" s="33">
        <v>76</v>
      </c>
      <c r="L9" s="25">
        <f>K9*100/K7</f>
        <v>3.1799163179916317</v>
      </c>
      <c r="M9" s="33">
        <v>77</v>
      </c>
      <c r="N9" s="25">
        <f>M9*100/M7</f>
        <v>3.1428571428571428</v>
      </c>
      <c r="O9" s="33">
        <v>82</v>
      </c>
      <c r="P9" s="25">
        <f>O9*100/O7</f>
        <v>3.1214312904453752</v>
      </c>
    </row>
    <row r="10" spans="2:18" ht="25" customHeight="1" x14ac:dyDescent="0.3">
      <c r="B10" s="14" t="s">
        <v>10</v>
      </c>
      <c r="C10" s="9"/>
      <c r="D10" s="9"/>
      <c r="E10" s="9"/>
      <c r="F10" s="9"/>
      <c r="G10" s="9"/>
      <c r="H10" s="9"/>
      <c r="I10" s="33">
        <v>13</v>
      </c>
      <c r="J10" s="25">
        <f>I10*100/I7</f>
        <v>0.52377115229653504</v>
      </c>
      <c r="K10" s="40"/>
      <c r="L10" s="10"/>
      <c r="M10" s="40"/>
      <c r="N10" s="10"/>
      <c r="O10" s="40"/>
      <c r="P10" s="10"/>
    </row>
    <row r="11" spans="2:18" ht="25" customHeight="1" x14ac:dyDescent="0.3">
      <c r="B11" s="14" t="s">
        <v>11</v>
      </c>
      <c r="C11" s="9"/>
      <c r="D11" s="9"/>
      <c r="E11" s="9"/>
      <c r="F11" s="9"/>
      <c r="G11" s="9"/>
      <c r="H11" s="9"/>
      <c r="I11" s="9"/>
      <c r="J11" s="9"/>
      <c r="K11" s="33">
        <v>14</v>
      </c>
      <c r="L11" s="25">
        <f>K11*100/K7</f>
        <v>0.58577405857740583</v>
      </c>
      <c r="M11" s="33">
        <v>20</v>
      </c>
      <c r="N11" s="25">
        <f>M11*100/M7</f>
        <v>0.81632653061224492</v>
      </c>
      <c r="O11" s="33">
        <v>12</v>
      </c>
      <c r="P11" s="25">
        <f>O11*100/O7</f>
        <v>0.45679482299200608</v>
      </c>
    </row>
    <row r="12" spans="2:18" ht="25" customHeight="1" x14ac:dyDescent="0.3">
      <c r="B12" s="13" t="s">
        <v>13</v>
      </c>
      <c r="C12" s="33">
        <v>38</v>
      </c>
      <c r="D12" s="25">
        <f>C12*100/C7</f>
        <v>1.5932914046121593</v>
      </c>
      <c r="E12" s="33">
        <v>31</v>
      </c>
      <c r="F12" s="25">
        <f>E12*100/E7</f>
        <v>1.2209531311539976</v>
      </c>
      <c r="G12" s="33">
        <v>70</v>
      </c>
      <c r="H12" s="25">
        <f>G12*100/G7</f>
        <v>3.1847133757961785</v>
      </c>
      <c r="I12" s="33">
        <v>29</v>
      </c>
      <c r="J12" s="25">
        <f>I12*100/I7</f>
        <v>1.1684125705076551</v>
      </c>
      <c r="K12" s="33">
        <v>30</v>
      </c>
      <c r="L12" s="25">
        <f>K12*100/K7</f>
        <v>1.2552301255230125</v>
      </c>
      <c r="M12" s="33">
        <v>22</v>
      </c>
      <c r="N12" s="25">
        <f>M12*100/M7</f>
        <v>0.89795918367346939</v>
      </c>
      <c r="O12" s="33">
        <v>14</v>
      </c>
      <c r="P12" s="25">
        <f>O12*100/O7</f>
        <v>0.5329272934906738</v>
      </c>
    </row>
    <row r="13" spans="2:18" ht="25" customHeight="1" x14ac:dyDescent="0.3">
      <c r="B13" s="14" t="s">
        <v>14</v>
      </c>
      <c r="C13" s="33">
        <v>136</v>
      </c>
      <c r="D13" s="25">
        <f>C13*100/C7</f>
        <v>5.7023060796645701</v>
      </c>
      <c r="E13" s="33">
        <v>344</v>
      </c>
      <c r="F13" s="25">
        <f>E13*100/E7</f>
        <v>13.54864119732178</v>
      </c>
      <c r="G13" s="33">
        <v>358</v>
      </c>
      <c r="H13" s="25">
        <f>G13*100/G7</f>
        <v>16.287534121929028</v>
      </c>
      <c r="I13" s="33">
        <v>103</v>
      </c>
      <c r="J13" s="25">
        <f>I13*100/I7</f>
        <v>4.1498791297340851</v>
      </c>
      <c r="K13" s="40"/>
      <c r="L13" s="10"/>
      <c r="M13" s="33">
        <v>98</v>
      </c>
      <c r="N13" s="25">
        <f>M13*100/M7</f>
        <v>4</v>
      </c>
      <c r="O13" s="33">
        <v>65</v>
      </c>
      <c r="P13" s="25">
        <f>O13*100/O7</f>
        <v>2.4743052912066998</v>
      </c>
    </row>
    <row r="14" spans="2:18" ht="25" customHeight="1" x14ac:dyDescent="0.3">
      <c r="B14" s="14" t="s">
        <v>16</v>
      </c>
      <c r="C14" s="9"/>
      <c r="D14" s="9"/>
      <c r="E14" s="10"/>
      <c r="F14" s="9"/>
      <c r="G14" s="9"/>
      <c r="H14" s="9"/>
      <c r="I14" s="33">
        <v>12</v>
      </c>
      <c r="J14" s="25">
        <f>I14*100/I7</f>
        <v>0.48348106365834004</v>
      </c>
      <c r="K14" s="33">
        <v>221</v>
      </c>
      <c r="L14" s="25">
        <f>K14*100/K7</f>
        <v>9.2468619246861916</v>
      </c>
      <c r="M14" s="33">
        <v>237</v>
      </c>
      <c r="N14" s="25">
        <f>M14*100/M7</f>
        <v>9.6734693877551017</v>
      </c>
      <c r="O14" s="33">
        <v>171</v>
      </c>
      <c r="P14" s="25">
        <f>O14*100/O7</f>
        <v>6.5093262276360866</v>
      </c>
    </row>
    <row r="15" spans="2:18" ht="25" customHeight="1" x14ac:dyDescent="0.3">
      <c r="B15" s="13" t="s">
        <v>17</v>
      </c>
      <c r="C15" s="9"/>
      <c r="D15" s="9"/>
      <c r="E15" s="10"/>
      <c r="F15" s="9"/>
      <c r="G15" s="9"/>
      <c r="H15" s="9"/>
      <c r="I15" s="33">
        <v>15</v>
      </c>
      <c r="J15" s="25">
        <f>I15*100/I7</f>
        <v>0.60435132957292503</v>
      </c>
      <c r="K15" s="33">
        <v>45</v>
      </c>
      <c r="L15" s="25">
        <f>K15*100/K7</f>
        <v>1.8828451882845187</v>
      </c>
      <c r="M15" s="33">
        <v>30</v>
      </c>
      <c r="N15" s="25">
        <f>M15*100/M7</f>
        <v>1.2244897959183674</v>
      </c>
      <c r="O15" s="33">
        <v>32</v>
      </c>
      <c r="P15" s="25">
        <f>O15*100/O7</f>
        <v>1.2181195279786829</v>
      </c>
    </row>
    <row r="16" spans="2:18" ht="25" customHeight="1" x14ac:dyDescent="0.3">
      <c r="B16" s="14" t="s">
        <v>18</v>
      </c>
      <c r="C16" s="9"/>
      <c r="D16" s="9"/>
      <c r="E16" s="10"/>
      <c r="F16" s="9"/>
      <c r="G16" s="33">
        <v>119</v>
      </c>
      <c r="H16" s="25">
        <f>G16*100/G7</f>
        <v>5.4140127388535033</v>
      </c>
      <c r="I16" s="33">
        <v>40</v>
      </c>
      <c r="J16" s="25">
        <f>I16*100/I7</f>
        <v>1.6116035455278002</v>
      </c>
      <c r="K16" s="33">
        <v>143</v>
      </c>
      <c r="L16" s="25">
        <f>K16*100/K7</f>
        <v>5.98326359832636</v>
      </c>
      <c r="M16" s="33">
        <v>258</v>
      </c>
      <c r="N16" s="25">
        <f>M16*100/M7</f>
        <v>10.530612244897959</v>
      </c>
      <c r="O16" s="33">
        <v>344</v>
      </c>
      <c r="P16" s="25">
        <f>O16*100/O7</f>
        <v>13.094784925770842</v>
      </c>
    </row>
    <row r="17" spans="2:16" ht="25" customHeight="1" x14ac:dyDescent="0.3">
      <c r="B17" s="14" t="s">
        <v>19</v>
      </c>
      <c r="C17" s="9"/>
      <c r="D17" s="9"/>
      <c r="E17" s="10"/>
      <c r="F17" s="9"/>
      <c r="G17" s="9"/>
      <c r="H17" s="9"/>
      <c r="I17" s="9"/>
      <c r="J17" s="9"/>
      <c r="K17" s="33">
        <v>13</v>
      </c>
      <c r="L17" s="25">
        <f>K17*100/K7</f>
        <v>0.54393305439330542</v>
      </c>
      <c r="M17" s="33">
        <v>23</v>
      </c>
      <c r="N17" s="25">
        <f>M17*100/M7</f>
        <v>0.93877551020408168</v>
      </c>
      <c r="O17" s="33">
        <v>9</v>
      </c>
      <c r="P17" s="25">
        <f>O17*100/O7</f>
        <v>0.34259611724400457</v>
      </c>
    </row>
    <row r="18" spans="2:16" ht="25" customHeight="1" x14ac:dyDescent="0.3">
      <c r="B18" s="14" t="s">
        <v>20</v>
      </c>
      <c r="C18" s="9"/>
      <c r="D18" s="9"/>
      <c r="E18" s="10"/>
      <c r="F18" s="9"/>
      <c r="G18" s="33">
        <v>26</v>
      </c>
      <c r="H18" s="25">
        <f>G18*100/G7</f>
        <v>1.1828935395814377</v>
      </c>
      <c r="I18" s="9"/>
      <c r="J18" s="9"/>
      <c r="K18" s="9"/>
      <c r="L18" s="9"/>
      <c r="M18" s="9"/>
      <c r="N18" s="9"/>
      <c r="O18" s="9"/>
      <c r="P18" s="9"/>
    </row>
    <row r="19" spans="2:16" ht="25" customHeight="1" x14ac:dyDescent="0.3">
      <c r="B19" s="13" t="s">
        <v>21</v>
      </c>
      <c r="C19" s="33">
        <v>34</v>
      </c>
      <c r="D19" s="25">
        <f>C19*100/C7</f>
        <v>1.4255765199161425</v>
      </c>
      <c r="E19" s="33">
        <v>73</v>
      </c>
      <c r="F19" s="25">
        <f>E19*100/E7</f>
        <v>2.8751476959432849</v>
      </c>
      <c r="G19" s="9"/>
      <c r="H19" s="9"/>
      <c r="I19" s="33">
        <v>6</v>
      </c>
      <c r="J19" s="25">
        <f>I19*100/I7</f>
        <v>0.24174053182917002</v>
      </c>
      <c r="K19" s="33">
        <v>15</v>
      </c>
      <c r="L19" s="25">
        <f>K19*100/K7</f>
        <v>0.62761506276150625</v>
      </c>
      <c r="M19" s="33">
        <v>18</v>
      </c>
      <c r="N19" s="25">
        <f>M19*100/M7</f>
        <v>0.73469387755102045</v>
      </c>
      <c r="O19" s="9"/>
      <c r="P19" s="9"/>
    </row>
    <row r="20" spans="2:16" ht="25" customHeight="1" x14ac:dyDescent="0.3">
      <c r="B20" s="14" t="s">
        <v>189</v>
      </c>
      <c r="C20" s="40"/>
      <c r="D20" s="10"/>
      <c r="E20" s="40"/>
      <c r="F20" s="10"/>
      <c r="G20" s="9"/>
      <c r="H20" s="9"/>
      <c r="I20" s="40"/>
      <c r="J20" s="10"/>
      <c r="K20" s="40"/>
      <c r="L20" s="10"/>
      <c r="M20" s="40"/>
      <c r="N20" s="10"/>
      <c r="O20" s="33">
        <v>8</v>
      </c>
      <c r="P20" s="25">
        <f>O20*100/O7</f>
        <v>0.30452988199467074</v>
      </c>
    </row>
    <row r="21" spans="2:16" ht="25" customHeight="1" x14ac:dyDescent="0.3">
      <c r="B21" s="14" t="s">
        <v>23</v>
      </c>
      <c r="C21" s="9"/>
      <c r="D21" s="10"/>
      <c r="E21" s="33">
        <v>36</v>
      </c>
      <c r="F21" s="25">
        <f>E21*100/E7</f>
        <v>1.4178810555336747</v>
      </c>
      <c r="G21" s="9"/>
      <c r="H21" s="9"/>
      <c r="I21" s="33">
        <v>25</v>
      </c>
      <c r="J21" s="25">
        <f>I21*100/I7</f>
        <v>1.0072522159548751</v>
      </c>
      <c r="K21" s="33">
        <v>49</v>
      </c>
      <c r="L21" s="25">
        <f>K21*100/K7</f>
        <v>2.0502092050209204</v>
      </c>
      <c r="M21" s="33">
        <v>42</v>
      </c>
      <c r="N21" s="25">
        <f>M21*100/M7</f>
        <v>1.7142857142857142</v>
      </c>
      <c r="O21" s="33">
        <v>54</v>
      </c>
      <c r="P21" s="25">
        <f>O21*100/O7</f>
        <v>2.0555767034640273</v>
      </c>
    </row>
    <row r="22" spans="2:16" ht="25" customHeight="1" x14ac:dyDescent="0.3">
      <c r="B22" s="14" t="s">
        <v>25</v>
      </c>
      <c r="C22" s="33">
        <v>60</v>
      </c>
      <c r="D22" s="25">
        <f>C22*100/C7</f>
        <v>2.5157232704402515</v>
      </c>
      <c r="E22" s="33">
        <v>43</v>
      </c>
      <c r="F22" s="25">
        <f>E22*100/E7</f>
        <v>1.6935801496652225</v>
      </c>
      <c r="G22" s="33">
        <v>72</v>
      </c>
      <c r="H22" s="25">
        <f>G22*100/G7</f>
        <v>3.2757051865332119</v>
      </c>
      <c r="I22" s="33">
        <v>20</v>
      </c>
      <c r="J22" s="25">
        <f>I22*100/I7</f>
        <v>0.80580177276390008</v>
      </c>
      <c r="K22" s="33">
        <v>50</v>
      </c>
      <c r="L22" s="25">
        <f>K22*100/K7</f>
        <v>2.0920502092050208</v>
      </c>
      <c r="M22" s="33">
        <v>35</v>
      </c>
      <c r="N22" s="25">
        <f>M22*100/M7</f>
        <v>1.4285714285714286</v>
      </c>
      <c r="O22" s="33">
        <v>34</v>
      </c>
      <c r="P22" s="25">
        <f>O22*100/O7</f>
        <v>1.2942519984773506</v>
      </c>
    </row>
    <row r="23" spans="2:16" ht="25" customHeight="1" x14ac:dyDescent="0.3">
      <c r="B23" s="13" t="s">
        <v>26</v>
      </c>
      <c r="C23" s="9"/>
      <c r="D23" s="9"/>
      <c r="E23" s="10"/>
      <c r="F23" s="9"/>
      <c r="G23" s="33">
        <v>38</v>
      </c>
      <c r="H23" s="25">
        <f>G23*100/G7</f>
        <v>1.7288444040036397</v>
      </c>
      <c r="I23" s="33">
        <v>13</v>
      </c>
      <c r="J23" s="25">
        <f>I23*100/I7</f>
        <v>0.52377115229653504</v>
      </c>
      <c r="K23" s="40"/>
      <c r="L23" s="10"/>
      <c r="M23" s="40"/>
      <c r="N23" s="10"/>
      <c r="O23" s="40"/>
      <c r="P23" s="10"/>
    </row>
    <row r="24" spans="2:16" ht="25" customHeight="1" x14ac:dyDescent="0.3">
      <c r="B24" s="14" t="s">
        <v>28</v>
      </c>
      <c r="C24" s="9"/>
      <c r="D24" s="9"/>
      <c r="E24" s="10"/>
      <c r="F24" s="9"/>
      <c r="G24" s="9"/>
      <c r="H24" s="9"/>
      <c r="I24" s="33">
        <v>12</v>
      </c>
      <c r="J24" s="25">
        <f>I24*100/I7</f>
        <v>0.48348106365834004</v>
      </c>
      <c r="K24" s="40"/>
      <c r="L24" s="10"/>
      <c r="M24" s="40"/>
      <c r="N24" s="10"/>
      <c r="O24" s="40"/>
      <c r="P24" s="10"/>
    </row>
    <row r="25" spans="2:16" ht="25" customHeight="1" x14ac:dyDescent="0.3">
      <c r="B25" s="14" t="s">
        <v>29</v>
      </c>
      <c r="C25" s="33">
        <v>23</v>
      </c>
      <c r="D25" s="25">
        <f>C25*100/C7</f>
        <v>0.96436058700209648</v>
      </c>
      <c r="E25" s="33">
        <v>35</v>
      </c>
      <c r="F25" s="25">
        <f>E25*100/E7</f>
        <v>1.3784954706577393</v>
      </c>
      <c r="G25" s="33">
        <v>30</v>
      </c>
      <c r="H25" s="25">
        <f>G25*100/G7</f>
        <v>1.3648771610555051</v>
      </c>
      <c r="I25" s="9"/>
      <c r="J25" s="9"/>
      <c r="K25" s="9"/>
      <c r="L25" s="9"/>
      <c r="M25" s="9"/>
      <c r="N25" s="9"/>
      <c r="O25" s="9"/>
      <c r="P25" s="9"/>
    </row>
    <row r="26" spans="2:16" ht="25" customHeight="1" x14ac:dyDescent="0.3">
      <c r="B26" s="14" t="s">
        <v>30</v>
      </c>
      <c r="C26" s="9"/>
      <c r="D26" s="9"/>
      <c r="E26" s="9"/>
      <c r="F26" s="9"/>
      <c r="G26" s="33">
        <v>21</v>
      </c>
      <c r="H26" s="25">
        <f>G26*100/G7</f>
        <v>0.95541401273885351</v>
      </c>
      <c r="I26" s="33">
        <v>4</v>
      </c>
      <c r="J26" s="25">
        <f>I26*100/I7</f>
        <v>0.16116035455278002</v>
      </c>
      <c r="K26" s="40"/>
      <c r="L26" s="10"/>
      <c r="M26" s="40"/>
      <c r="N26" s="10"/>
      <c r="O26" s="40"/>
      <c r="P26" s="10"/>
    </row>
    <row r="27" spans="2:16" ht="25" customHeight="1" x14ac:dyDescent="0.3">
      <c r="B27" s="14" t="s">
        <v>31</v>
      </c>
      <c r="C27" s="33">
        <v>1786</v>
      </c>
      <c r="D27" s="25">
        <f>C27*100/C7</f>
        <v>74.884696016771485</v>
      </c>
      <c r="E27" s="33">
        <v>1578</v>
      </c>
      <c r="F27" s="25">
        <f>E27*100/E7</f>
        <v>62.150452934226074</v>
      </c>
      <c r="G27" s="33">
        <v>1147</v>
      </c>
      <c r="H27" s="25">
        <f>G27*100/G7</f>
        <v>52.183803457688811</v>
      </c>
      <c r="I27" s="33">
        <v>1263</v>
      </c>
      <c r="J27" s="25">
        <f>I27*100/I7</f>
        <v>50.886381950040288</v>
      </c>
      <c r="K27" s="40"/>
      <c r="L27" s="10"/>
      <c r="M27" s="33">
        <v>1118</v>
      </c>
      <c r="N27" s="25">
        <f>M27*100/M7</f>
        <v>45.632653061224488</v>
      </c>
      <c r="O27" s="33">
        <v>1443</v>
      </c>
      <c r="P27" s="25">
        <f>O27*100/O7</f>
        <v>54.929577464788736</v>
      </c>
    </row>
    <row r="28" spans="2:16" ht="25" customHeight="1" x14ac:dyDescent="0.3">
      <c r="B28" s="14" t="s">
        <v>32</v>
      </c>
      <c r="C28" s="40"/>
      <c r="D28" s="10"/>
      <c r="E28" s="40"/>
      <c r="F28" s="10"/>
      <c r="G28" s="40"/>
      <c r="H28" s="10"/>
      <c r="I28" s="40"/>
      <c r="J28" s="10"/>
      <c r="K28" s="33">
        <v>1241</v>
      </c>
      <c r="L28" s="25">
        <f>K28*100/K7</f>
        <v>51.92468619246862</v>
      </c>
      <c r="M28" s="40"/>
      <c r="N28" s="10"/>
      <c r="O28" s="40"/>
      <c r="P28" s="10"/>
    </row>
    <row r="29" spans="2:16" ht="25" customHeight="1" x14ac:dyDescent="0.3">
      <c r="B29" s="14" t="s">
        <v>201</v>
      </c>
      <c r="C29" s="40"/>
      <c r="D29" s="10"/>
      <c r="E29" s="40"/>
      <c r="F29" s="10"/>
      <c r="G29" s="40"/>
      <c r="H29" s="10"/>
      <c r="I29" s="40"/>
      <c r="J29" s="10"/>
      <c r="K29" s="40"/>
      <c r="L29" s="10"/>
      <c r="M29" s="40"/>
      <c r="N29" s="10"/>
      <c r="O29" s="33">
        <v>11</v>
      </c>
      <c r="P29" s="25">
        <f>O29*100/O7</f>
        <v>0.41872858774267224</v>
      </c>
    </row>
    <row r="30" spans="2:16" ht="25" customHeight="1" x14ac:dyDescent="0.3">
      <c r="B30" s="14" t="s">
        <v>47</v>
      </c>
      <c r="C30" s="9"/>
      <c r="D30" s="9"/>
      <c r="E30" s="9"/>
      <c r="F30" s="9"/>
      <c r="G30" s="33">
        <v>20</v>
      </c>
      <c r="H30" s="25">
        <f>G30*100/G7</f>
        <v>0.90991810737033663</v>
      </c>
      <c r="I30" s="9"/>
      <c r="J30" s="9"/>
      <c r="K30" s="9"/>
      <c r="L30" s="9"/>
      <c r="M30" s="9"/>
      <c r="N30" s="9"/>
      <c r="O30" s="9"/>
      <c r="P30" s="9"/>
    </row>
    <row r="31" spans="2:16" ht="25" customHeight="1" x14ac:dyDescent="0.3">
      <c r="B31" s="14" t="s">
        <v>33</v>
      </c>
      <c r="C31" s="33">
        <v>236</v>
      </c>
      <c r="D31" s="25">
        <f>C31*100/C7</f>
        <v>9.8951781970649897</v>
      </c>
      <c r="E31" s="33">
        <v>149</v>
      </c>
      <c r="F31" s="25">
        <f>E31*100/E7</f>
        <v>5.8684521465143753</v>
      </c>
      <c r="G31" s="9"/>
      <c r="H31" s="9"/>
      <c r="I31" s="33">
        <v>673</v>
      </c>
      <c r="J31" s="25">
        <f>I31*100/I7</f>
        <v>27.115229653505239</v>
      </c>
      <c r="K31" s="33">
        <v>427</v>
      </c>
      <c r="L31" s="25">
        <f>K31*100/K7</f>
        <v>17.86610878661088</v>
      </c>
      <c r="M31" s="33">
        <v>418</v>
      </c>
      <c r="N31" s="25">
        <f>M31*100/M7</f>
        <v>17.061224489795919</v>
      </c>
      <c r="O31" s="33">
        <v>322</v>
      </c>
      <c r="P31" s="25">
        <f>O31*100/O7</f>
        <v>12.257327750285496</v>
      </c>
    </row>
    <row r="32" spans="2:16" ht="25" customHeight="1" x14ac:dyDescent="0.3">
      <c r="B32" s="14" t="s">
        <v>35</v>
      </c>
      <c r="C32" s="9"/>
      <c r="D32" s="9"/>
      <c r="E32" s="9"/>
      <c r="F32" s="9"/>
      <c r="G32" s="33">
        <v>166</v>
      </c>
      <c r="H32" s="25">
        <f>G32*100/G7</f>
        <v>7.5523202911737943</v>
      </c>
      <c r="I32" s="9"/>
      <c r="J32" s="9"/>
      <c r="K32" s="9"/>
      <c r="L32" s="9"/>
      <c r="M32" s="9"/>
      <c r="N32" s="9"/>
      <c r="O32" s="9"/>
      <c r="P32" s="9"/>
    </row>
    <row r="33" spans="2:16" ht="25" customHeight="1" x14ac:dyDescent="0.3">
      <c r="B33" s="14" t="s">
        <v>36</v>
      </c>
      <c r="C33" s="9"/>
      <c r="D33" s="9"/>
      <c r="E33" s="33">
        <v>168</v>
      </c>
      <c r="F33" s="25">
        <f>E33*100/E7</f>
        <v>6.6167782591571482</v>
      </c>
      <c r="G33" s="9"/>
      <c r="H33" s="9"/>
      <c r="I33" s="33">
        <v>15</v>
      </c>
      <c r="J33" s="25">
        <f>I33*100/I7</f>
        <v>0.60435132957292503</v>
      </c>
      <c r="K33" s="33">
        <v>30</v>
      </c>
      <c r="L33" s="25">
        <f>K33*100/K7</f>
        <v>1.2552301255230125</v>
      </c>
      <c r="M33" s="33">
        <v>26</v>
      </c>
      <c r="N33" s="25">
        <f>M33*100/M7</f>
        <v>1.0612244897959184</v>
      </c>
      <c r="O33" s="9"/>
      <c r="P33" s="9"/>
    </row>
    <row r="34" spans="2:16" ht="25" customHeight="1" x14ac:dyDescent="0.3">
      <c r="B34" s="14" t="s">
        <v>188</v>
      </c>
      <c r="C34" s="9"/>
      <c r="D34" s="9"/>
      <c r="E34" s="9"/>
      <c r="F34" s="9"/>
      <c r="G34" s="9"/>
      <c r="H34" s="9"/>
      <c r="I34" s="9"/>
      <c r="J34" s="9"/>
      <c r="K34" s="9"/>
      <c r="L34" s="9"/>
      <c r="M34" s="9"/>
      <c r="N34" s="9"/>
      <c r="O34" s="33">
        <v>9</v>
      </c>
      <c r="P34" s="25">
        <f>O34*100/O7</f>
        <v>0.34259611724400457</v>
      </c>
    </row>
    <row r="35" spans="2:16" ht="25" customHeight="1" x14ac:dyDescent="0.3">
      <c r="B35" s="14" t="s">
        <v>37</v>
      </c>
      <c r="C35" s="9"/>
      <c r="D35" s="9"/>
      <c r="E35" s="9"/>
      <c r="F35" s="9"/>
      <c r="G35" s="9"/>
      <c r="H35" s="9"/>
      <c r="I35" s="33">
        <v>133</v>
      </c>
      <c r="J35" s="25">
        <f>I35*100/I7</f>
        <v>5.3585817888799356</v>
      </c>
      <c r="K35" s="40"/>
      <c r="L35" s="10"/>
      <c r="M35" s="40"/>
      <c r="N35" s="10"/>
      <c r="O35" s="40"/>
      <c r="P35" s="10"/>
    </row>
    <row r="36" spans="2:16" ht="25" customHeight="1" x14ac:dyDescent="0.3">
      <c r="B36" s="14" t="s">
        <v>38</v>
      </c>
      <c r="C36" s="9"/>
      <c r="D36" s="9"/>
      <c r="E36" s="9"/>
      <c r="F36" s="9"/>
      <c r="G36" s="9"/>
      <c r="H36" s="9"/>
      <c r="I36" s="33">
        <v>39</v>
      </c>
      <c r="J36" s="25">
        <f>I36*100/I7</f>
        <v>1.5713134568896052</v>
      </c>
      <c r="K36" s="33">
        <v>15</v>
      </c>
      <c r="L36" s="25">
        <f>K36*100/K7</f>
        <v>0.62761506276150625</v>
      </c>
      <c r="M36" s="33">
        <v>14</v>
      </c>
      <c r="N36" s="25">
        <f>M36*100/M7</f>
        <v>0.5714285714285714</v>
      </c>
      <c r="O36" s="40"/>
      <c r="P36" s="10"/>
    </row>
    <row r="37" spans="2:16" ht="5.15" customHeight="1" x14ac:dyDescent="0.3">
      <c r="B37" s="15"/>
      <c r="C37" s="16"/>
      <c r="D37" s="16"/>
      <c r="E37" s="16"/>
      <c r="F37" s="16"/>
      <c r="G37" s="16"/>
      <c r="H37" s="16"/>
      <c r="I37" s="16"/>
      <c r="J37" s="16"/>
      <c r="K37" s="16"/>
      <c r="L37" s="16"/>
      <c r="M37" s="16"/>
      <c r="N37" s="16"/>
      <c r="O37" s="16"/>
      <c r="P37" s="16"/>
    </row>
    <row r="38" spans="2:16" x14ac:dyDescent="0.3">
      <c r="B38" s="7" t="s">
        <v>198</v>
      </c>
      <c r="C38" s="4"/>
      <c r="D38" s="5"/>
      <c r="E38" s="4"/>
      <c r="F38" s="5"/>
      <c r="G38" s="4"/>
      <c r="H38" s="5"/>
      <c r="I38" s="4"/>
      <c r="J38" s="5"/>
      <c r="K38" s="4"/>
      <c r="L38" s="5"/>
      <c r="M38" s="4"/>
      <c r="N38" s="5"/>
      <c r="O38" s="4"/>
      <c r="P38" s="5"/>
    </row>
    <row r="39" spans="2:16" ht="33.75" customHeight="1" x14ac:dyDescent="0.3">
      <c r="B39" s="71" t="s">
        <v>196</v>
      </c>
      <c r="C39" s="71"/>
      <c r="D39" s="71"/>
      <c r="E39" s="71"/>
      <c r="F39" s="71"/>
      <c r="G39" s="71"/>
      <c r="H39" s="71"/>
      <c r="I39" s="71"/>
      <c r="J39" s="71"/>
      <c r="K39" s="71"/>
      <c r="L39" s="71"/>
      <c r="M39" s="71"/>
      <c r="N39" s="71"/>
      <c r="O39" s="71"/>
      <c r="P39" s="71"/>
    </row>
    <row r="41" spans="2:16" ht="30" customHeight="1" x14ac:dyDescent="0.3">
      <c r="B41" s="63" t="s">
        <v>90</v>
      </c>
      <c r="C41" s="63"/>
      <c r="D41" s="63"/>
      <c r="E41" s="63"/>
      <c r="F41" s="63"/>
      <c r="G41" s="63"/>
      <c r="H41" s="63"/>
      <c r="I41" s="63"/>
      <c r="J41" s="63"/>
      <c r="K41" s="63"/>
      <c r="L41" s="63"/>
      <c r="M41" s="63"/>
      <c r="N41" s="63"/>
      <c r="O41" s="63"/>
      <c r="P41" s="63"/>
    </row>
    <row r="42" spans="2:16" x14ac:dyDescent="0.3">
      <c r="B42" s="17" t="s">
        <v>0</v>
      </c>
      <c r="C42" s="56">
        <v>2007</v>
      </c>
      <c r="D42" s="62"/>
      <c r="E42" s="54">
        <v>2011</v>
      </c>
      <c r="F42" s="55"/>
      <c r="G42" s="56">
        <v>2015</v>
      </c>
      <c r="H42" s="55"/>
      <c r="I42" s="56">
        <v>2019</v>
      </c>
      <c r="J42" s="55"/>
      <c r="K42" s="56">
        <v>2023</v>
      </c>
      <c r="L42" s="55"/>
      <c r="M42" s="56">
        <v>2024</v>
      </c>
      <c r="N42" s="55"/>
      <c r="O42" s="54">
        <v>2025</v>
      </c>
      <c r="P42" s="62"/>
    </row>
    <row r="43" spans="2:16" ht="15" customHeight="1" x14ac:dyDescent="0.3">
      <c r="B43" s="64" t="s">
        <v>2</v>
      </c>
      <c r="C43" s="60">
        <v>44687</v>
      </c>
      <c r="D43" s="61"/>
      <c r="E43" s="66">
        <v>44843</v>
      </c>
      <c r="F43" s="67"/>
      <c r="G43" s="59">
        <v>44649</v>
      </c>
      <c r="H43" s="58"/>
      <c r="I43" s="59">
        <v>44826</v>
      </c>
      <c r="J43" s="58"/>
      <c r="K43" s="59">
        <v>45193</v>
      </c>
      <c r="L43" s="58"/>
      <c r="M43" s="59">
        <v>45438</v>
      </c>
      <c r="N43" s="58"/>
      <c r="O43" s="57">
        <v>45739</v>
      </c>
      <c r="P43" s="65"/>
    </row>
    <row r="44" spans="2:16" x14ac:dyDescent="0.3">
      <c r="B44" s="65"/>
      <c r="C44" s="38" t="s">
        <v>3</v>
      </c>
      <c r="D44" s="38" t="s">
        <v>4</v>
      </c>
      <c r="E44" s="35" t="s">
        <v>3</v>
      </c>
      <c r="F44" s="37" t="s">
        <v>4</v>
      </c>
      <c r="G44" s="35" t="s">
        <v>3</v>
      </c>
      <c r="H44" s="37" t="s">
        <v>4</v>
      </c>
      <c r="I44" s="35" t="s">
        <v>3</v>
      </c>
      <c r="J44" s="37" t="s">
        <v>4</v>
      </c>
      <c r="K44" s="35" t="s">
        <v>3</v>
      </c>
      <c r="L44" s="37" t="s">
        <v>4</v>
      </c>
      <c r="M44" s="35" t="s">
        <v>3</v>
      </c>
      <c r="N44" s="37" t="s">
        <v>4</v>
      </c>
      <c r="O44" s="35" t="s">
        <v>3</v>
      </c>
      <c r="P44" s="37" t="s">
        <v>4</v>
      </c>
    </row>
    <row r="45" spans="2:16" ht="25" customHeight="1" x14ac:dyDescent="0.3">
      <c r="B45" s="12" t="s">
        <v>5</v>
      </c>
      <c r="C45" s="33">
        <v>6037</v>
      </c>
      <c r="D45" s="25">
        <v>100</v>
      </c>
      <c r="E45" s="33">
        <v>7048</v>
      </c>
      <c r="F45" s="25">
        <v>100</v>
      </c>
      <c r="G45" s="33">
        <v>7124</v>
      </c>
      <c r="H45" s="25">
        <v>100</v>
      </c>
      <c r="I45" s="33">
        <v>7100</v>
      </c>
      <c r="J45" s="25">
        <v>100</v>
      </c>
      <c r="K45" s="33">
        <v>7051</v>
      </c>
      <c r="L45" s="25">
        <v>100</v>
      </c>
      <c r="M45" s="33">
        <v>7082</v>
      </c>
      <c r="N45" s="25">
        <v>100</v>
      </c>
      <c r="O45" s="33">
        <v>7138</v>
      </c>
      <c r="P45" s="25">
        <v>100</v>
      </c>
    </row>
    <row r="46" spans="2:16" ht="25" customHeight="1" x14ac:dyDescent="0.3">
      <c r="B46" s="13" t="s">
        <v>6</v>
      </c>
      <c r="C46" s="33">
        <v>3608</v>
      </c>
      <c r="D46" s="25">
        <f>C46*100/C45</f>
        <v>59.764783833029654</v>
      </c>
      <c r="E46" s="33">
        <v>3734</v>
      </c>
      <c r="F46" s="25">
        <f>E46*100/E45</f>
        <v>52.979568671963676</v>
      </c>
      <c r="G46" s="33">
        <v>3217</v>
      </c>
      <c r="H46" s="25">
        <f>G46*100/G45</f>
        <v>45.157215047725998</v>
      </c>
      <c r="I46" s="33">
        <v>3730</v>
      </c>
      <c r="J46" s="25">
        <f>I46*100/I45</f>
        <v>52.535211267605632</v>
      </c>
      <c r="K46" s="33">
        <v>3483</v>
      </c>
      <c r="L46" s="25">
        <f>K46*100/K45</f>
        <v>49.397248617217414</v>
      </c>
      <c r="M46" s="33">
        <v>3433</v>
      </c>
      <c r="N46" s="25">
        <f>M46*100/M45</f>
        <v>48.4750070601525</v>
      </c>
      <c r="O46" s="33">
        <v>3617</v>
      </c>
      <c r="P46" s="25">
        <f>O46*100/O45</f>
        <v>50.672457270944243</v>
      </c>
    </row>
    <row r="47" spans="2:16" ht="25" customHeight="1" x14ac:dyDescent="0.3">
      <c r="B47" s="14" t="s">
        <v>7</v>
      </c>
      <c r="C47" s="33">
        <v>36</v>
      </c>
      <c r="D47" s="25">
        <f>C47*100/C46</f>
        <v>0.99778270509977829</v>
      </c>
      <c r="E47" s="33">
        <v>23</v>
      </c>
      <c r="F47" s="25">
        <f>E47*100/E46</f>
        <v>0.6159614354579539</v>
      </c>
      <c r="G47" s="33">
        <v>30</v>
      </c>
      <c r="H47" s="25">
        <f>G47*100/G46</f>
        <v>0.93254585017096669</v>
      </c>
      <c r="I47" s="33">
        <v>13</v>
      </c>
      <c r="J47" s="25">
        <f>I47*100/I46</f>
        <v>0.34852546916890081</v>
      </c>
      <c r="K47" s="33">
        <v>20</v>
      </c>
      <c r="L47" s="25">
        <f>K47*100/K46</f>
        <v>0.5742176284811944</v>
      </c>
      <c r="M47" s="33">
        <v>22</v>
      </c>
      <c r="N47" s="25">
        <f>M47*100/M46</f>
        <v>0.6408389163996504</v>
      </c>
      <c r="O47" s="33">
        <v>17</v>
      </c>
      <c r="P47" s="25">
        <f>O47*100/O46</f>
        <v>0.47000276472214542</v>
      </c>
    </row>
    <row r="48" spans="2:16" ht="25" customHeight="1" x14ac:dyDescent="0.3">
      <c r="B48" s="13" t="s">
        <v>8</v>
      </c>
      <c r="C48" s="33">
        <v>59</v>
      </c>
      <c r="D48" s="25">
        <f>C48*100/C46</f>
        <v>1.6352549889135255</v>
      </c>
      <c r="E48" s="33">
        <v>86</v>
      </c>
      <c r="F48" s="25">
        <f>E48*100/E46</f>
        <v>2.3031601499732193</v>
      </c>
      <c r="G48" s="33">
        <v>116</v>
      </c>
      <c r="H48" s="25">
        <f>G48*100/G46</f>
        <v>3.6058439539944049</v>
      </c>
      <c r="I48" s="33">
        <v>92</v>
      </c>
      <c r="J48" s="25">
        <f>I48*100/I46</f>
        <v>2.4664879356568363</v>
      </c>
      <c r="K48" s="33">
        <v>121</v>
      </c>
      <c r="L48" s="25">
        <f>K48*100/K46</f>
        <v>3.4740166523112261</v>
      </c>
      <c r="M48" s="33">
        <v>75</v>
      </c>
      <c r="N48" s="25">
        <f>M48*100/M46</f>
        <v>2.1846781240897175</v>
      </c>
      <c r="O48" s="33">
        <v>76</v>
      </c>
      <c r="P48" s="25">
        <f>O48*100/O46</f>
        <v>2.1011888305225326</v>
      </c>
    </row>
    <row r="49" spans="2:16" ht="25" customHeight="1" x14ac:dyDescent="0.3">
      <c r="B49" s="14" t="s">
        <v>10</v>
      </c>
      <c r="C49" s="9"/>
      <c r="D49" s="9"/>
      <c r="E49" s="9"/>
      <c r="F49" s="9"/>
      <c r="G49" s="9"/>
      <c r="H49" s="9"/>
      <c r="I49" s="33">
        <v>17</v>
      </c>
      <c r="J49" s="25">
        <f>I49*100/I46</f>
        <v>0.45576407506702415</v>
      </c>
      <c r="K49" s="40"/>
      <c r="L49" s="10"/>
      <c r="M49" s="40"/>
      <c r="N49" s="10"/>
      <c r="O49" s="40"/>
      <c r="P49" s="10"/>
    </row>
    <row r="50" spans="2:16" ht="25" customHeight="1" x14ac:dyDescent="0.3">
      <c r="B50" s="14" t="s">
        <v>11</v>
      </c>
      <c r="C50" s="9"/>
      <c r="D50" s="9"/>
      <c r="E50" s="9"/>
      <c r="F50" s="9"/>
      <c r="G50" s="9"/>
      <c r="H50" s="9"/>
      <c r="I50" s="9"/>
      <c r="J50" s="9"/>
      <c r="K50" s="33">
        <v>25</v>
      </c>
      <c r="L50" s="25">
        <f>K50*100/K46</f>
        <v>0.71777203560149294</v>
      </c>
      <c r="M50" s="33">
        <v>27</v>
      </c>
      <c r="N50" s="25">
        <f>M50*100/M46</f>
        <v>0.78648412467229833</v>
      </c>
      <c r="O50" s="33">
        <v>15</v>
      </c>
      <c r="P50" s="25">
        <f>O50*100/O46</f>
        <v>0.41470832181365774</v>
      </c>
    </row>
    <row r="51" spans="2:16" ht="25" customHeight="1" x14ac:dyDescent="0.3">
      <c r="B51" s="13" t="s">
        <v>13</v>
      </c>
      <c r="C51" s="33">
        <v>79</v>
      </c>
      <c r="D51" s="25">
        <f>C51*100/C46</f>
        <v>2.1895787139689578</v>
      </c>
      <c r="E51" s="33">
        <v>58</v>
      </c>
      <c r="F51" s="25">
        <f>E51*100/E46</f>
        <v>1.5532940546331013</v>
      </c>
      <c r="G51" s="33">
        <v>138</v>
      </c>
      <c r="H51" s="25">
        <f>G51*100/G46</f>
        <v>4.2897109107864466</v>
      </c>
      <c r="I51" s="33">
        <v>48</v>
      </c>
      <c r="J51" s="25">
        <f>I51*100/I46</f>
        <v>1.2868632707774799</v>
      </c>
      <c r="K51" s="33">
        <v>65</v>
      </c>
      <c r="L51" s="25">
        <f>K51*100/K46</f>
        <v>1.8662072925638817</v>
      </c>
      <c r="M51" s="33">
        <v>33</v>
      </c>
      <c r="N51" s="25">
        <f>M51*100/M46</f>
        <v>0.96125837459947572</v>
      </c>
      <c r="O51" s="33">
        <v>27</v>
      </c>
      <c r="P51" s="25">
        <f>O51*100/O46</f>
        <v>0.74647497926458395</v>
      </c>
    </row>
    <row r="52" spans="2:16" ht="25" customHeight="1" x14ac:dyDescent="0.3">
      <c r="B52" s="14" t="s">
        <v>14</v>
      </c>
      <c r="C52" s="33">
        <v>170</v>
      </c>
      <c r="D52" s="25">
        <f>C52*100/C46</f>
        <v>4.7117516629711753</v>
      </c>
      <c r="E52" s="33">
        <v>553</v>
      </c>
      <c r="F52" s="25">
        <f>E52*100/E46</f>
        <v>14.809855382967328</v>
      </c>
      <c r="G52" s="33">
        <v>564</v>
      </c>
      <c r="H52" s="25">
        <f>G52*100/G46</f>
        <v>17.531861983214174</v>
      </c>
      <c r="I52" s="33">
        <v>176</v>
      </c>
      <c r="J52" s="25">
        <f>I52*100/I46</f>
        <v>4.7184986595174259</v>
      </c>
      <c r="K52" s="40"/>
      <c r="L52" s="10"/>
      <c r="M52" s="33">
        <v>116</v>
      </c>
      <c r="N52" s="25">
        <f>M52*100/M46</f>
        <v>3.3789688319254298</v>
      </c>
      <c r="O52" s="33">
        <v>117</v>
      </c>
      <c r="P52" s="25">
        <f>O52*100/O46</f>
        <v>3.2347249101465301</v>
      </c>
    </row>
    <row r="53" spans="2:16" ht="25" customHeight="1" x14ac:dyDescent="0.3">
      <c r="B53" s="14" t="s">
        <v>16</v>
      </c>
      <c r="C53" s="9"/>
      <c r="D53" s="9"/>
      <c r="E53" s="10"/>
      <c r="F53" s="9"/>
      <c r="G53" s="9"/>
      <c r="H53" s="9"/>
      <c r="I53" s="33">
        <v>15</v>
      </c>
      <c r="J53" s="25">
        <f>I53*100/I46</f>
        <v>0.40214477211796246</v>
      </c>
      <c r="K53" s="33">
        <v>438</v>
      </c>
      <c r="L53" s="25">
        <f>K53*100/K46</f>
        <v>12.575366063738157</v>
      </c>
      <c r="M53" s="33">
        <v>394</v>
      </c>
      <c r="N53" s="25">
        <f>M53*100/M46</f>
        <v>11.476842411884649</v>
      </c>
      <c r="O53" s="33">
        <v>266</v>
      </c>
      <c r="P53" s="25">
        <f>O53*100/O46</f>
        <v>7.3541609068288638</v>
      </c>
    </row>
    <row r="54" spans="2:16" ht="25" customHeight="1" x14ac:dyDescent="0.3">
      <c r="B54" s="13" t="s">
        <v>17</v>
      </c>
      <c r="C54" s="9"/>
      <c r="D54" s="9"/>
      <c r="E54" s="10"/>
      <c r="F54" s="9"/>
      <c r="G54" s="9"/>
      <c r="H54" s="9"/>
      <c r="I54" s="33">
        <v>26</v>
      </c>
      <c r="J54" s="25">
        <f>I54*100/I46</f>
        <v>0.69705093833780163</v>
      </c>
      <c r="K54" s="33">
        <v>67</v>
      </c>
      <c r="L54" s="25">
        <f>K54*100/K46</f>
        <v>1.9236290554120012</v>
      </c>
      <c r="M54" s="33">
        <v>89</v>
      </c>
      <c r="N54" s="25">
        <f>M54*100/M46</f>
        <v>2.5924847072531314</v>
      </c>
      <c r="O54" s="33">
        <v>53</v>
      </c>
      <c r="P54" s="25">
        <f>O54*100/O46</f>
        <v>1.4653027370749239</v>
      </c>
    </row>
    <row r="55" spans="2:16" ht="25" customHeight="1" x14ac:dyDescent="0.3">
      <c r="B55" s="14" t="s">
        <v>18</v>
      </c>
      <c r="C55" s="9"/>
      <c r="D55" s="9"/>
      <c r="E55" s="10"/>
      <c r="F55" s="9"/>
      <c r="G55" s="33">
        <v>194</v>
      </c>
      <c r="H55" s="25">
        <f>G55*100/G46</f>
        <v>6.0304631644389186</v>
      </c>
      <c r="I55" s="33">
        <v>73</v>
      </c>
      <c r="J55" s="25">
        <f>I55*100/I46</f>
        <v>1.9571045576407506</v>
      </c>
      <c r="K55" s="33">
        <v>243</v>
      </c>
      <c r="L55" s="25">
        <f>K55*100/K46</f>
        <v>6.9767441860465116</v>
      </c>
      <c r="M55" s="33">
        <v>438</v>
      </c>
      <c r="N55" s="25">
        <f>M55*100/M46</f>
        <v>12.75852024468395</v>
      </c>
      <c r="O55" s="33">
        <v>583</v>
      </c>
      <c r="P55" s="25">
        <f>O55*100/O46</f>
        <v>16.118330107824164</v>
      </c>
    </row>
    <row r="56" spans="2:16" ht="25" customHeight="1" x14ac:dyDescent="0.3">
      <c r="B56" s="14" t="s">
        <v>19</v>
      </c>
      <c r="C56" s="9"/>
      <c r="D56" s="9"/>
      <c r="E56" s="10"/>
      <c r="F56" s="9"/>
      <c r="G56" s="9"/>
      <c r="H56" s="9"/>
      <c r="I56" s="9"/>
      <c r="J56" s="9"/>
      <c r="K56" s="33">
        <v>22</v>
      </c>
      <c r="L56" s="25">
        <f>K56*100/K46</f>
        <v>0.63163939132931379</v>
      </c>
      <c r="M56" s="33">
        <v>19</v>
      </c>
      <c r="N56" s="25">
        <f>M56*100/M46</f>
        <v>0.55345179143606171</v>
      </c>
      <c r="O56" s="33">
        <v>19</v>
      </c>
      <c r="P56" s="25">
        <f>O56*100/O46</f>
        <v>0.52529720763063315</v>
      </c>
    </row>
    <row r="57" spans="2:16" ht="25" customHeight="1" x14ac:dyDescent="0.3">
      <c r="B57" s="14" t="s">
        <v>20</v>
      </c>
      <c r="C57" s="9"/>
      <c r="D57" s="9"/>
      <c r="E57" s="10"/>
      <c r="F57" s="9"/>
      <c r="G57" s="33">
        <v>43</v>
      </c>
      <c r="H57" s="25">
        <f>G57*100/G46</f>
        <v>1.3366490519117189</v>
      </c>
      <c r="I57" s="9"/>
      <c r="J57" s="9"/>
      <c r="K57" s="9"/>
      <c r="L57" s="9"/>
      <c r="M57" s="9"/>
      <c r="N57" s="9"/>
      <c r="O57" s="9"/>
      <c r="P57" s="9"/>
    </row>
    <row r="58" spans="2:16" ht="25" customHeight="1" x14ac:dyDescent="0.3">
      <c r="B58" s="13" t="s">
        <v>21</v>
      </c>
      <c r="C58" s="33">
        <v>54</v>
      </c>
      <c r="D58" s="25">
        <f>C58*100/C46</f>
        <v>1.4966740576496673</v>
      </c>
      <c r="E58" s="33">
        <v>52</v>
      </c>
      <c r="F58" s="25">
        <f>E58*100/E46</f>
        <v>1.3926084627745046</v>
      </c>
      <c r="G58" s="9"/>
      <c r="H58" s="9"/>
      <c r="I58" s="33">
        <v>6</v>
      </c>
      <c r="J58" s="25">
        <f>I58*100/I46</f>
        <v>0.16085790884718498</v>
      </c>
      <c r="K58" s="33">
        <v>20</v>
      </c>
      <c r="L58" s="25">
        <f>K58*100/K46</f>
        <v>0.5742176284811944</v>
      </c>
      <c r="M58" s="33">
        <v>18</v>
      </c>
      <c r="N58" s="25">
        <f>M58*100/M46</f>
        <v>0.52432274978153215</v>
      </c>
      <c r="O58" s="9"/>
      <c r="P58" s="9"/>
    </row>
    <row r="59" spans="2:16" ht="25" customHeight="1" x14ac:dyDescent="0.3">
      <c r="B59" s="14" t="s">
        <v>189</v>
      </c>
      <c r="C59" s="40"/>
      <c r="D59" s="10"/>
      <c r="E59" s="40"/>
      <c r="F59" s="10"/>
      <c r="G59" s="9"/>
      <c r="H59" s="9"/>
      <c r="I59" s="40"/>
      <c r="J59" s="10"/>
      <c r="K59" s="40"/>
      <c r="L59" s="10"/>
      <c r="M59" s="40"/>
      <c r="N59" s="10"/>
      <c r="O59" s="33">
        <v>19</v>
      </c>
      <c r="P59" s="25">
        <f>O59*100/O46</f>
        <v>0.52529720763063315</v>
      </c>
    </row>
    <row r="60" spans="2:16" ht="25" customHeight="1" x14ac:dyDescent="0.3">
      <c r="B60" s="14" t="s">
        <v>23</v>
      </c>
      <c r="C60" s="9"/>
      <c r="D60" s="10"/>
      <c r="E60" s="33">
        <v>70</v>
      </c>
      <c r="F60" s="25">
        <f>E60*100/E46</f>
        <v>1.8746652383502946</v>
      </c>
      <c r="G60" s="9"/>
      <c r="H60" s="9"/>
      <c r="I60" s="33">
        <v>51</v>
      </c>
      <c r="J60" s="25">
        <f>I60*100/I46</f>
        <v>1.3672922252010724</v>
      </c>
      <c r="K60" s="33">
        <v>64</v>
      </c>
      <c r="L60" s="25">
        <f>K60*100/K46</f>
        <v>1.837496411139822</v>
      </c>
      <c r="M60" s="33">
        <v>50</v>
      </c>
      <c r="N60" s="25">
        <f>M60*100/M46</f>
        <v>1.4564520827264782</v>
      </c>
      <c r="O60" s="33">
        <v>48</v>
      </c>
      <c r="P60" s="25">
        <f>O60*100/O46</f>
        <v>1.3270666298037048</v>
      </c>
    </row>
    <row r="61" spans="2:16" ht="25" customHeight="1" x14ac:dyDescent="0.3">
      <c r="B61" s="14" t="s">
        <v>25</v>
      </c>
      <c r="C61" s="33">
        <v>76</v>
      </c>
      <c r="D61" s="25">
        <f>C61*100/C46</f>
        <v>2.106430155210643</v>
      </c>
      <c r="E61" s="33">
        <v>69</v>
      </c>
      <c r="F61" s="25">
        <f>E61*100/E46</f>
        <v>1.8478843063738619</v>
      </c>
      <c r="G61" s="33">
        <v>114</v>
      </c>
      <c r="H61" s="25">
        <f>G61*100/G46</f>
        <v>3.5436742306496738</v>
      </c>
      <c r="I61" s="33">
        <v>38</v>
      </c>
      <c r="J61" s="25">
        <f>I61*100/I46</f>
        <v>1.0187667560321716</v>
      </c>
      <c r="K61" s="33">
        <v>48</v>
      </c>
      <c r="L61" s="25">
        <f>K61*100/K46</f>
        <v>1.3781223083548666</v>
      </c>
      <c r="M61" s="33">
        <v>36</v>
      </c>
      <c r="N61" s="25">
        <f>M61*100/M46</f>
        <v>1.0486454995630643</v>
      </c>
      <c r="O61" s="33">
        <v>39</v>
      </c>
      <c r="P61" s="25">
        <f>O61*100/O46</f>
        <v>1.0782416367155101</v>
      </c>
    </row>
    <row r="62" spans="2:16" ht="25" customHeight="1" x14ac:dyDescent="0.3">
      <c r="B62" s="13" t="s">
        <v>26</v>
      </c>
      <c r="C62" s="9"/>
      <c r="D62" s="9"/>
      <c r="E62" s="10"/>
      <c r="F62" s="9"/>
      <c r="G62" s="33">
        <v>43</v>
      </c>
      <c r="H62" s="25">
        <f>G62*100/G46</f>
        <v>1.3366490519117189</v>
      </c>
      <c r="I62" s="33">
        <v>17</v>
      </c>
      <c r="J62" s="25">
        <f>I62*100/I46</f>
        <v>0.45576407506702415</v>
      </c>
      <c r="K62" s="40"/>
      <c r="L62" s="10"/>
      <c r="M62" s="40"/>
      <c r="N62" s="10"/>
      <c r="O62" s="40"/>
      <c r="P62" s="10"/>
    </row>
    <row r="63" spans="2:16" ht="25" customHeight="1" x14ac:dyDescent="0.3">
      <c r="B63" s="14" t="s">
        <v>28</v>
      </c>
      <c r="C63" s="9"/>
      <c r="D63" s="9"/>
      <c r="E63" s="10"/>
      <c r="F63" s="9"/>
      <c r="G63" s="9"/>
      <c r="H63" s="9"/>
      <c r="I63" s="33">
        <v>11</v>
      </c>
      <c r="J63" s="25">
        <f>I63*100/I46</f>
        <v>0.29490616621983912</v>
      </c>
      <c r="K63" s="40"/>
      <c r="L63" s="10"/>
      <c r="M63" s="40"/>
      <c r="N63" s="10"/>
      <c r="O63" s="40"/>
      <c r="P63" s="10"/>
    </row>
    <row r="64" spans="2:16" ht="25" customHeight="1" x14ac:dyDescent="0.3">
      <c r="B64" s="14" t="s">
        <v>29</v>
      </c>
      <c r="C64" s="33">
        <v>55</v>
      </c>
      <c r="D64" s="25">
        <f>C64*100/C46</f>
        <v>1.524390243902439</v>
      </c>
      <c r="E64" s="33">
        <v>97</v>
      </c>
      <c r="F64" s="25">
        <f>E64*100/E46</f>
        <v>2.5977504017139799</v>
      </c>
      <c r="G64" s="33">
        <v>45</v>
      </c>
      <c r="H64" s="25">
        <f>G64*100/G46</f>
        <v>1.39881877525645</v>
      </c>
      <c r="I64" s="9"/>
      <c r="J64" s="9"/>
      <c r="K64" s="9"/>
      <c r="L64" s="9"/>
      <c r="M64" s="9"/>
      <c r="N64" s="9"/>
      <c r="O64" s="9"/>
      <c r="P64" s="9"/>
    </row>
    <row r="65" spans="2:16" ht="25" customHeight="1" x14ac:dyDescent="0.3">
      <c r="B65" s="14" t="s">
        <v>30</v>
      </c>
      <c r="C65" s="9"/>
      <c r="D65" s="9"/>
      <c r="E65" s="9"/>
      <c r="F65" s="9"/>
      <c r="G65" s="33">
        <v>30</v>
      </c>
      <c r="H65" s="25">
        <f>G65*100/G46</f>
        <v>0.93254585017096669</v>
      </c>
      <c r="I65" s="33">
        <v>7</v>
      </c>
      <c r="J65" s="25">
        <f>I65*100/I46</f>
        <v>0.1876675603217158</v>
      </c>
      <c r="K65" s="40"/>
      <c r="L65" s="10"/>
      <c r="M65" s="40"/>
      <c r="N65" s="10"/>
      <c r="O65" s="40"/>
      <c r="P65" s="10"/>
    </row>
    <row r="66" spans="2:16" ht="25" customHeight="1" x14ac:dyDescent="0.3">
      <c r="B66" s="14" t="s">
        <v>31</v>
      </c>
      <c r="C66" s="33">
        <v>2633</v>
      </c>
      <c r="D66" s="25">
        <f>C66*100/C46</f>
        <v>72.976718403547679</v>
      </c>
      <c r="E66" s="33">
        <v>2206</v>
      </c>
      <c r="F66" s="25">
        <f>E66*100/E46</f>
        <v>59.078735940010709</v>
      </c>
      <c r="G66" s="33">
        <v>1529</v>
      </c>
      <c r="H66" s="25">
        <f>G66*100/G46</f>
        <v>47.528753497046935</v>
      </c>
      <c r="I66" s="33">
        <v>1724</v>
      </c>
      <c r="J66" s="25">
        <f>I66*100/I46</f>
        <v>46.219839142091153</v>
      </c>
      <c r="K66" s="40"/>
      <c r="L66" s="10"/>
      <c r="M66" s="33">
        <v>1487</v>
      </c>
      <c r="N66" s="25">
        <f>M66*100/M46</f>
        <v>43.314884940285467</v>
      </c>
      <c r="O66" s="33">
        <v>1862</v>
      </c>
      <c r="P66" s="25">
        <f>O66*100/O46</f>
        <v>51.479126347802044</v>
      </c>
    </row>
    <row r="67" spans="2:16" ht="25" customHeight="1" x14ac:dyDescent="0.3">
      <c r="B67" s="14" t="s">
        <v>32</v>
      </c>
      <c r="C67" s="40"/>
      <c r="D67" s="10"/>
      <c r="E67" s="40"/>
      <c r="F67" s="10"/>
      <c r="G67" s="40"/>
      <c r="H67" s="10"/>
      <c r="I67" s="40"/>
      <c r="J67" s="10"/>
      <c r="K67" s="33">
        <v>1652</v>
      </c>
      <c r="L67" s="25">
        <f>K67*100/K46</f>
        <v>47.430376112546654</v>
      </c>
      <c r="M67" s="40"/>
      <c r="N67" s="10"/>
      <c r="O67" s="40"/>
      <c r="P67" s="10"/>
    </row>
    <row r="68" spans="2:16" ht="25" customHeight="1" x14ac:dyDescent="0.3">
      <c r="B68" s="14" t="s">
        <v>51</v>
      </c>
      <c r="C68" s="40"/>
      <c r="D68" s="10"/>
      <c r="E68" s="40"/>
      <c r="F68" s="10"/>
      <c r="G68" s="40"/>
      <c r="H68" s="10"/>
      <c r="I68" s="40"/>
      <c r="J68" s="10"/>
      <c r="K68" s="40"/>
      <c r="L68" s="10"/>
      <c r="M68" s="40"/>
      <c r="N68" s="10"/>
      <c r="O68" s="33">
        <v>16</v>
      </c>
      <c r="P68" s="25">
        <f>O68*100/O46</f>
        <v>0.44235554326790155</v>
      </c>
    </row>
    <row r="69" spans="2:16" ht="25" customHeight="1" x14ac:dyDescent="0.3">
      <c r="B69" s="14" t="s">
        <v>47</v>
      </c>
      <c r="C69" s="9"/>
      <c r="D69" s="9"/>
      <c r="E69" s="9"/>
      <c r="F69" s="9"/>
      <c r="G69" s="33">
        <v>26</v>
      </c>
      <c r="H69" s="25">
        <f>G69*100/G46</f>
        <v>0.80820640348150452</v>
      </c>
      <c r="I69" s="9"/>
      <c r="J69" s="9"/>
      <c r="K69" s="9"/>
      <c r="L69" s="9"/>
      <c r="M69" s="9"/>
      <c r="N69" s="9"/>
      <c r="O69" s="9"/>
      <c r="P69" s="9"/>
    </row>
    <row r="70" spans="2:16" ht="25" customHeight="1" x14ac:dyDescent="0.3">
      <c r="B70" s="14" t="s">
        <v>33</v>
      </c>
      <c r="C70" s="33">
        <v>446</v>
      </c>
      <c r="D70" s="25">
        <f>C70*100/C46</f>
        <v>12.361419068736142</v>
      </c>
      <c r="E70" s="33">
        <v>273</v>
      </c>
      <c r="F70" s="25">
        <f>E70*100/E46</f>
        <v>7.3111944295661493</v>
      </c>
      <c r="G70" s="9"/>
      <c r="H70" s="9"/>
      <c r="I70" s="33">
        <v>1157</v>
      </c>
      <c r="J70" s="25">
        <f>I70*100/I46</f>
        <v>31.018766756032171</v>
      </c>
      <c r="K70" s="33">
        <v>631</v>
      </c>
      <c r="L70" s="25">
        <f>K70*100/K46</f>
        <v>18.116566178581682</v>
      </c>
      <c r="M70" s="33">
        <v>589</v>
      </c>
      <c r="N70" s="25">
        <f>M70*100/M46</f>
        <v>17.157005534517914</v>
      </c>
      <c r="O70" s="33">
        <v>445</v>
      </c>
      <c r="P70" s="25">
        <f>O70*100/O46</f>
        <v>12.303013547138512</v>
      </c>
    </row>
    <row r="71" spans="2:16" ht="25" customHeight="1" x14ac:dyDescent="0.3">
      <c r="B71" s="14" t="s">
        <v>35</v>
      </c>
      <c r="C71" s="9"/>
      <c r="D71" s="9"/>
      <c r="E71" s="9"/>
      <c r="F71" s="9"/>
      <c r="G71" s="33">
        <v>345</v>
      </c>
      <c r="H71" s="25">
        <f>G71*100/G46</f>
        <v>10.724277276966118</v>
      </c>
      <c r="I71" s="9"/>
      <c r="J71" s="9"/>
      <c r="K71" s="9"/>
      <c r="L71" s="9"/>
      <c r="M71" s="9"/>
      <c r="N71" s="9"/>
      <c r="O71" s="9"/>
      <c r="P71" s="9"/>
    </row>
    <row r="72" spans="2:16" ht="25" customHeight="1" x14ac:dyDescent="0.3">
      <c r="B72" s="14" t="s">
        <v>36</v>
      </c>
      <c r="C72" s="9"/>
      <c r="D72" s="9"/>
      <c r="E72" s="33">
        <v>247</v>
      </c>
      <c r="F72" s="25">
        <f>E72*100/E46</f>
        <v>6.6148901981788963</v>
      </c>
      <c r="G72" s="9"/>
      <c r="H72" s="9"/>
      <c r="I72" s="33">
        <v>36</v>
      </c>
      <c r="J72" s="25">
        <f>I72*100/I46</f>
        <v>0.9651474530831099</v>
      </c>
      <c r="K72" s="33">
        <v>50</v>
      </c>
      <c r="L72" s="25">
        <f>K72*100/K46</f>
        <v>1.4355440712029859</v>
      </c>
      <c r="M72" s="33">
        <v>30</v>
      </c>
      <c r="N72" s="25">
        <f>M72*100/M46</f>
        <v>0.87387124963588703</v>
      </c>
      <c r="O72" s="9"/>
      <c r="P72" s="9"/>
    </row>
    <row r="73" spans="2:16" ht="25" customHeight="1" x14ac:dyDescent="0.3">
      <c r="B73" s="14" t="s">
        <v>188</v>
      </c>
      <c r="C73" s="9"/>
      <c r="D73" s="9"/>
      <c r="E73" s="9"/>
      <c r="F73" s="9"/>
      <c r="G73" s="9"/>
      <c r="H73" s="9"/>
      <c r="I73" s="9"/>
      <c r="J73" s="9"/>
      <c r="K73" s="9"/>
      <c r="L73" s="9"/>
      <c r="M73" s="9"/>
      <c r="N73" s="9"/>
      <c r="O73" s="33">
        <v>15</v>
      </c>
      <c r="P73" s="25">
        <f>O73*100/O46</f>
        <v>0.41470832181365774</v>
      </c>
    </row>
    <row r="74" spans="2:16" ht="25" customHeight="1" x14ac:dyDescent="0.3">
      <c r="B74" s="14" t="s">
        <v>37</v>
      </c>
      <c r="C74" s="9"/>
      <c r="D74" s="9"/>
      <c r="E74" s="9"/>
      <c r="F74" s="9"/>
      <c r="G74" s="9"/>
      <c r="H74" s="9"/>
      <c r="I74" s="33">
        <v>172</v>
      </c>
      <c r="J74" s="25">
        <f>I74*100/I46</f>
        <v>4.6112600536193034</v>
      </c>
      <c r="K74" s="40"/>
      <c r="L74" s="10"/>
      <c r="M74" s="40"/>
      <c r="N74" s="10"/>
      <c r="O74" s="40"/>
      <c r="P74" s="10"/>
    </row>
    <row r="75" spans="2:16" ht="25" customHeight="1" x14ac:dyDescent="0.3">
      <c r="B75" s="14" t="s">
        <v>38</v>
      </c>
      <c r="C75" s="9"/>
      <c r="D75" s="9"/>
      <c r="E75" s="9"/>
      <c r="F75" s="9"/>
      <c r="G75" s="9"/>
      <c r="H75" s="9"/>
      <c r="I75" s="33">
        <v>51</v>
      </c>
      <c r="J75" s="25">
        <f>I75*100/I46</f>
        <v>1.3672922252010724</v>
      </c>
      <c r="K75" s="33">
        <v>17</v>
      </c>
      <c r="L75" s="25">
        <f>K75*100/K46</f>
        <v>0.48808498420901519</v>
      </c>
      <c r="M75" s="33">
        <v>10</v>
      </c>
      <c r="N75" s="25">
        <f>M75*100/M46</f>
        <v>0.29129041654529564</v>
      </c>
      <c r="O75" s="40"/>
      <c r="P75" s="10"/>
    </row>
    <row r="76" spans="2:16" ht="5.15" customHeight="1" x14ac:dyDescent="0.3">
      <c r="B76" s="15"/>
      <c r="C76" s="16"/>
      <c r="D76" s="16"/>
      <c r="E76" s="16"/>
      <c r="F76" s="16"/>
      <c r="G76" s="16"/>
      <c r="H76" s="16"/>
      <c r="I76" s="16"/>
      <c r="J76" s="16"/>
      <c r="K76" s="16"/>
      <c r="L76" s="16"/>
      <c r="M76" s="16"/>
      <c r="N76" s="16"/>
      <c r="O76" s="16"/>
      <c r="P76" s="16"/>
    </row>
    <row r="77" spans="2:16" x14ac:dyDescent="0.3">
      <c r="B77" s="7" t="s">
        <v>198</v>
      </c>
      <c r="C77" s="4"/>
      <c r="D77" s="5"/>
      <c r="E77" s="4"/>
      <c r="F77" s="5"/>
      <c r="G77" s="4"/>
      <c r="H77" s="5"/>
      <c r="I77" s="4"/>
      <c r="J77" s="5"/>
      <c r="K77" s="4"/>
      <c r="L77" s="5"/>
      <c r="M77" s="4"/>
      <c r="N77" s="5"/>
      <c r="O77" s="4"/>
      <c r="P77" s="5"/>
    </row>
    <row r="78" spans="2:16" ht="33.75" customHeight="1" x14ac:dyDescent="0.3">
      <c r="B78" s="71" t="s">
        <v>196</v>
      </c>
      <c r="C78" s="71"/>
      <c r="D78" s="71"/>
      <c r="E78" s="71"/>
      <c r="F78" s="71"/>
      <c r="G78" s="71"/>
      <c r="H78" s="71"/>
      <c r="I78" s="71"/>
      <c r="J78" s="71"/>
      <c r="K78" s="71"/>
      <c r="L78" s="71"/>
      <c r="M78" s="71"/>
      <c r="N78" s="71"/>
      <c r="O78" s="71"/>
      <c r="P78" s="71"/>
    </row>
    <row r="80" spans="2:16" ht="30" customHeight="1" x14ac:dyDescent="0.3">
      <c r="B80" s="63" t="s">
        <v>176</v>
      </c>
      <c r="C80" s="63"/>
      <c r="D80" s="63"/>
      <c r="E80" s="63"/>
      <c r="F80" s="63"/>
      <c r="G80" s="63"/>
      <c r="H80" s="63"/>
      <c r="I80" s="63"/>
      <c r="J80" s="63"/>
      <c r="K80" s="63"/>
      <c r="L80" s="63"/>
      <c r="M80" s="63"/>
      <c r="N80" s="63"/>
      <c r="O80" s="63"/>
      <c r="P80" s="63"/>
    </row>
    <row r="81" spans="2:16" x14ac:dyDescent="0.3">
      <c r="B81" s="17" t="s">
        <v>0</v>
      </c>
      <c r="C81" s="56">
        <v>2007</v>
      </c>
      <c r="D81" s="62"/>
      <c r="E81" s="54">
        <v>2011</v>
      </c>
      <c r="F81" s="55"/>
      <c r="G81" s="56">
        <v>2015</v>
      </c>
      <c r="H81" s="55"/>
      <c r="I81" s="56">
        <v>2019</v>
      </c>
      <c r="J81" s="55"/>
      <c r="K81" s="56">
        <v>2023</v>
      </c>
      <c r="L81" s="55"/>
      <c r="M81" s="56">
        <v>2024</v>
      </c>
      <c r="N81" s="55"/>
      <c r="O81" s="54">
        <v>2025</v>
      </c>
      <c r="P81" s="62"/>
    </row>
    <row r="82" spans="2:16" ht="15" customHeight="1" x14ac:dyDescent="0.3">
      <c r="B82" s="64" t="s">
        <v>2</v>
      </c>
      <c r="C82" s="60">
        <v>44687</v>
      </c>
      <c r="D82" s="61"/>
      <c r="E82" s="66">
        <v>44843</v>
      </c>
      <c r="F82" s="67"/>
      <c r="G82" s="59">
        <v>44649</v>
      </c>
      <c r="H82" s="58"/>
      <c r="I82" s="59">
        <v>44826</v>
      </c>
      <c r="J82" s="58"/>
      <c r="K82" s="59">
        <v>45193</v>
      </c>
      <c r="L82" s="58"/>
      <c r="M82" s="59">
        <v>45438</v>
      </c>
      <c r="N82" s="58"/>
      <c r="O82" s="57">
        <v>45739</v>
      </c>
      <c r="P82" s="65"/>
    </row>
    <row r="83" spans="2:16" x14ac:dyDescent="0.3">
      <c r="B83" s="65"/>
      <c r="C83" s="38" t="s">
        <v>3</v>
      </c>
      <c r="D83" s="38" t="s">
        <v>4</v>
      </c>
      <c r="E83" s="35" t="s">
        <v>3</v>
      </c>
      <c r="F83" s="37" t="s">
        <v>4</v>
      </c>
      <c r="G83" s="35" t="s">
        <v>3</v>
      </c>
      <c r="H83" s="37" t="s">
        <v>4</v>
      </c>
      <c r="I83" s="35" t="s">
        <v>3</v>
      </c>
      <c r="J83" s="37" t="s">
        <v>4</v>
      </c>
      <c r="K83" s="35" t="s">
        <v>3</v>
      </c>
      <c r="L83" s="37" t="s">
        <v>4</v>
      </c>
      <c r="M83" s="35" t="s">
        <v>3</v>
      </c>
      <c r="N83" s="37" t="s">
        <v>4</v>
      </c>
      <c r="O83" s="35" t="s">
        <v>3</v>
      </c>
      <c r="P83" s="37" t="s">
        <v>4</v>
      </c>
    </row>
    <row r="84" spans="2:16" ht="25" customHeight="1" x14ac:dyDescent="0.3">
      <c r="B84" s="12" t="s">
        <v>5</v>
      </c>
      <c r="C84" s="33">
        <v>1236</v>
      </c>
      <c r="D84" s="25">
        <v>100</v>
      </c>
      <c r="E84" s="33">
        <v>1212</v>
      </c>
      <c r="F84" s="25">
        <v>100</v>
      </c>
      <c r="G84" s="33">
        <v>1163</v>
      </c>
      <c r="H84" s="25">
        <v>100</v>
      </c>
      <c r="I84" s="33">
        <v>1118</v>
      </c>
      <c r="J84" s="25">
        <v>100</v>
      </c>
      <c r="K84" s="33">
        <v>1058</v>
      </c>
      <c r="L84" s="25">
        <v>100</v>
      </c>
      <c r="M84" s="33">
        <v>1063</v>
      </c>
      <c r="N84" s="25">
        <v>100</v>
      </c>
      <c r="O84" s="33">
        <v>1076</v>
      </c>
      <c r="P84" s="25">
        <v>100</v>
      </c>
    </row>
    <row r="85" spans="2:16" ht="25" customHeight="1" x14ac:dyDescent="0.3">
      <c r="B85" s="13" t="s">
        <v>6</v>
      </c>
      <c r="C85" s="33">
        <v>721</v>
      </c>
      <c r="D85" s="25">
        <f>C85*100/C84</f>
        <v>58.333333333333336</v>
      </c>
      <c r="E85" s="33">
        <v>710</v>
      </c>
      <c r="F85" s="25">
        <f>E85*100/E84</f>
        <v>58.580858085808579</v>
      </c>
      <c r="G85" s="33">
        <v>588</v>
      </c>
      <c r="H85" s="25">
        <f>G85*100/G84</f>
        <v>50.558899398108338</v>
      </c>
      <c r="I85" s="33">
        <v>627</v>
      </c>
      <c r="J85" s="25">
        <f>I85*100/I84</f>
        <v>56.082289803220036</v>
      </c>
      <c r="K85" s="33">
        <v>580</v>
      </c>
      <c r="L85" s="25">
        <f>K85*100/K84</f>
        <v>54.820415879017013</v>
      </c>
      <c r="M85" s="33">
        <v>573</v>
      </c>
      <c r="N85" s="25">
        <f>M85*100/M84</f>
        <v>53.90404515522107</v>
      </c>
      <c r="O85" s="33">
        <v>603</v>
      </c>
      <c r="P85" s="25">
        <f>O85*100/O84</f>
        <v>56.040892193308551</v>
      </c>
    </row>
    <row r="86" spans="2:16" ht="25" customHeight="1" x14ac:dyDescent="0.3">
      <c r="B86" s="14" t="s">
        <v>7</v>
      </c>
      <c r="C86" s="33">
        <v>7</v>
      </c>
      <c r="D86" s="25">
        <f>C86*100/C85</f>
        <v>0.970873786407767</v>
      </c>
      <c r="E86" s="33">
        <v>3</v>
      </c>
      <c r="F86" s="25">
        <f>E86*100/E85</f>
        <v>0.42253521126760563</v>
      </c>
      <c r="G86" s="33">
        <v>4</v>
      </c>
      <c r="H86" s="25">
        <f>G86*100/G85</f>
        <v>0.68027210884353739</v>
      </c>
      <c r="I86" s="33">
        <v>1</v>
      </c>
      <c r="J86" s="25">
        <f>I86*100/I85</f>
        <v>0.15948963317384371</v>
      </c>
      <c r="K86" s="33">
        <v>2</v>
      </c>
      <c r="L86" s="25">
        <f>K86*100/K85</f>
        <v>0.34482758620689657</v>
      </c>
      <c r="M86" s="33">
        <v>4</v>
      </c>
      <c r="N86" s="25">
        <f>M86*100/M85</f>
        <v>0.69808027923211169</v>
      </c>
      <c r="O86" s="33">
        <v>2</v>
      </c>
      <c r="P86" s="25">
        <f>O86*100/O85</f>
        <v>0.33167495854063017</v>
      </c>
    </row>
    <row r="87" spans="2:16" ht="25" customHeight="1" x14ac:dyDescent="0.3">
      <c r="B87" s="13" t="s">
        <v>8</v>
      </c>
      <c r="C87" s="33">
        <v>10</v>
      </c>
      <c r="D87" s="25">
        <f>C87*100/C85</f>
        <v>1.3869625520110958</v>
      </c>
      <c r="E87" s="33">
        <v>23</v>
      </c>
      <c r="F87" s="25">
        <f>E87*100/E85</f>
        <v>3.23943661971831</v>
      </c>
      <c r="G87" s="33">
        <v>24</v>
      </c>
      <c r="H87" s="25">
        <f>G87*100/G85</f>
        <v>4.0816326530612246</v>
      </c>
      <c r="I87" s="33">
        <v>16</v>
      </c>
      <c r="J87" s="25">
        <f>I87*100/I85</f>
        <v>2.5518341307814993</v>
      </c>
      <c r="K87" s="33">
        <v>18</v>
      </c>
      <c r="L87" s="25">
        <f>K87*100/K85</f>
        <v>3.103448275862069</v>
      </c>
      <c r="M87" s="33">
        <v>12</v>
      </c>
      <c r="N87" s="25">
        <f>M87*100/M85</f>
        <v>2.0942408376963351</v>
      </c>
      <c r="O87" s="33">
        <v>15</v>
      </c>
      <c r="P87" s="25">
        <f>O87*100/O85</f>
        <v>2.4875621890547261</v>
      </c>
    </row>
    <row r="88" spans="2:16" ht="25" customHeight="1" x14ac:dyDescent="0.3">
      <c r="B88" s="14" t="s">
        <v>10</v>
      </c>
      <c r="C88" s="9"/>
      <c r="D88" s="9"/>
      <c r="E88" s="9"/>
      <c r="F88" s="9"/>
      <c r="G88" s="9"/>
      <c r="H88" s="9"/>
      <c r="I88" s="33">
        <v>0</v>
      </c>
      <c r="J88" s="25">
        <f>I88*100/I85</f>
        <v>0</v>
      </c>
      <c r="K88" s="40"/>
      <c r="L88" s="10"/>
      <c r="M88" s="40"/>
      <c r="N88" s="10"/>
      <c r="O88" s="40"/>
      <c r="P88" s="10"/>
    </row>
    <row r="89" spans="2:16" ht="25" customHeight="1" x14ac:dyDescent="0.3">
      <c r="B89" s="14" t="s">
        <v>11</v>
      </c>
      <c r="C89" s="9"/>
      <c r="D89" s="9"/>
      <c r="E89" s="9"/>
      <c r="F89" s="9"/>
      <c r="G89" s="9"/>
      <c r="H89" s="9"/>
      <c r="I89" s="9"/>
      <c r="J89" s="9"/>
      <c r="K89" s="33">
        <v>2</v>
      </c>
      <c r="L89" s="25">
        <f>K89*100/K85</f>
        <v>0.34482758620689657</v>
      </c>
      <c r="M89" s="33">
        <v>0</v>
      </c>
      <c r="N89" s="25">
        <f>M89*100/M85</f>
        <v>0</v>
      </c>
      <c r="O89" s="33">
        <v>0</v>
      </c>
      <c r="P89" s="25">
        <f>O89*100/O85</f>
        <v>0</v>
      </c>
    </row>
    <row r="90" spans="2:16" ht="25" customHeight="1" x14ac:dyDescent="0.3">
      <c r="B90" s="13" t="s">
        <v>13</v>
      </c>
      <c r="C90" s="33">
        <v>10</v>
      </c>
      <c r="D90" s="25">
        <f>C90*100/C85</f>
        <v>1.3869625520110958</v>
      </c>
      <c r="E90" s="33">
        <v>6</v>
      </c>
      <c r="F90" s="25">
        <f>E90*100/E85</f>
        <v>0.84507042253521125</v>
      </c>
      <c r="G90" s="33">
        <v>22</v>
      </c>
      <c r="H90" s="25">
        <f>G90*100/G85</f>
        <v>3.7414965986394559</v>
      </c>
      <c r="I90" s="33">
        <v>9</v>
      </c>
      <c r="J90" s="25">
        <f>I90*100/I85</f>
        <v>1.4354066985645932</v>
      </c>
      <c r="K90" s="33">
        <v>10</v>
      </c>
      <c r="L90" s="25">
        <f>K90*100/K85</f>
        <v>1.7241379310344827</v>
      </c>
      <c r="M90" s="33">
        <v>7</v>
      </c>
      <c r="N90" s="25">
        <f>M90*100/M85</f>
        <v>1.2216404886561956</v>
      </c>
      <c r="O90" s="33">
        <v>2</v>
      </c>
      <c r="P90" s="25">
        <f>O90*100/O85</f>
        <v>0.33167495854063017</v>
      </c>
    </row>
    <row r="91" spans="2:16" ht="25" customHeight="1" x14ac:dyDescent="0.3">
      <c r="B91" s="14" t="s">
        <v>14</v>
      </c>
      <c r="C91" s="33">
        <v>76</v>
      </c>
      <c r="D91" s="25">
        <f>C91*100/C85</f>
        <v>10.540915395284328</v>
      </c>
      <c r="E91" s="33">
        <v>136</v>
      </c>
      <c r="F91" s="25">
        <f>E91*100/E85</f>
        <v>19.154929577464788</v>
      </c>
      <c r="G91" s="33">
        <v>127</v>
      </c>
      <c r="H91" s="25">
        <f>G91*100/G85</f>
        <v>21.598639455782312</v>
      </c>
      <c r="I91" s="33">
        <v>36</v>
      </c>
      <c r="J91" s="25">
        <f>I91*100/I85</f>
        <v>5.741626794258373</v>
      </c>
      <c r="K91" s="40"/>
      <c r="L91" s="10"/>
      <c r="M91" s="33">
        <v>31</v>
      </c>
      <c r="N91" s="25">
        <f>M91*100/M85</f>
        <v>5.4101221640488655</v>
      </c>
      <c r="O91" s="33">
        <v>27</v>
      </c>
      <c r="P91" s="25">
        <f>O91*100/O85</f>
        <v>4.4776119402985071</v>
      </c>
    </row>
    <row r="92" spans="2:16" ht="25" customHeight="1" x14ac:dyDescent="0.3">
      <c r="B92" s="14" t="s">
        <v>16</v>
      </c>
      <c r="C92" s="9"/>
      <c r="D92" s="9"/>
      <c r="E92" s="10"/>
      <c r="F92" s="9"/>
      <c r="G92" s="9"/>
      <c r="H92" s="9"/>
      <c r="I92" s="33">
        <v>2</v>
      </c>
      <c r="J92" s="25">
        <f>I92*100/I85</f>
        <v>0.31897926634768742</v>
      </c>
      <c r="K92" s="33">
        <v>52</v>
      </c>
      <c r="L92" s="25">
        <f>K92*100/K85</f>
        <v>8.9655172413793096</v>
      </c>
      <c r="M92" s="33">
        <v>64</v>
      </c>
      <c r="N92" s="25">
        <f>M92*100/M85</f>
        <v>11.169284467713787</v>
      </c>
      <c r="O92" s="33">
        <v>32</v>
      </c>
      <c r="P92" s="25">
        <f>O92*100/O85</f>
        <v>5.3067993366500827</v>
      </c>
    </row>
    <row r="93" spans="2:16" ht="25" customHeight="1" x14ac:dyDescent="0.3">
      <c r="B93" s="13" t="s">
        <v>17</v>
      </c>
      <c r="C93" s="9"/>
      <c r="D93" s="9"/>
      <c r="E93" s="10"/>
      <c r="F93" s="9"/>
      <c r="G93" s="9"/>
      <c r="H93" s="9"/>
      <c r="I93" s="33">
        <v>5</v>
      </c>
      <c r="J93" s="25">
        <f>I93*100/I85</f>
        <v>0.79744816586921852</v>
      </c>
      <c r="K93" s="33">
        <v>10</v>
      </c>
      <c r="L93" s="25">
        <f>K93*100/K85</f>
        <v>1.7241379310344827</v>
      </c>
      <c r="M93" s="33">
        <v>6</v>
      </c>
      <c r="N93" s="25">
        <f>M93*100/M85</f>
        <v>1.0471204188481675</v>
      </c>
      <c r="O93" s="33">
        <v>3</v>
      </c>
      <c r="P93" s="25">
        <f>O93*100/O85</f>
        <v>0.49751243781094528</v>
      </c>
    </row>
    <row r="94" spans="2:16" ht="25" customHeight="1" x14ac:dyDescent="0.3">
      <c r="B94" s="14" t="s">
        <v>18</v>
      </c>
      <c r="C94" s="9"/>
      <c r="D94" s="9"/>
      <c r="E94" s="10"/>
      <c r="F94" s="9"/>
      <c r="G94" s="33">
        <v>22</v>
      </c>
      <c r="H94" s="25">
        <f>G94*100/G85</f>
        <v>3.7414965986394559</v>
      </c>
      <c r="I94" s="33">
        <v>5</v>
      </c>
      <c r="J94" s="25">
        <f>I94*100/I85</f>
        <v>0.79744816586921852</v>
      </c>
      <c r="K94" s="33">
        <v>29</v>
      </c>
      <c r="L94" s="25">
        <f>K94*100/K85</f>
        <v>5</v>
      </c>
      <c r="M94" s="33">
        <v>50</v>
      </c>
      <c r="N94" s="25">
        <f>M94*100/M85</f>
        <v>8.7260034904013963</v>
      </c>
      <c r="O94" s="33">
        <v>74</v>
      </c>
      <c r="P94" s="25">
        <f>O94*100/O85</f>
        <v>12.271973466003317</v>
      </c>
    </row>
    <row r="95" spans="2:16" ht="25" customHeight="1" x14ac:dyDescent="0.3">
      <c r="B95" s="14" t="s">
        <v>19</v>
      </c>
      <c r="C95" s="9"/>
      <c r="D95" s="9"/>
      <c r="E95" s="10"/>
      <c r="F95" s="9"/>
      <c r="G95" s="9"/>
      <c r="H95" s="9"/>
      <c r="I95" s="9"/>
      <c r="J95" s="9"/>
      <c r="K95" s="33">
        <v>6</v>
      </c>
      <c r="L95" s="25">
        <f>K95*100/K85</f>
        <v>1.0344827586206897</v>
      </c>
      <c r="M95" s="33">
        <v>2</v>
      </c>
      <c r="N95" s="25">
        <f>M95*100/M85</f>
        <v>0.34904013961605584</v>
      </c>
      <c r="O95" s="33">
        <v>6</v>
      </c>
      <c r="P95" s="25">
        <f>O95*100/O85</f>
        <v>0.99502487562189057</v>
      </c>
    </row>
    <row r="96" spans="2:16" ht="25" customHeight="1" x14ac:dyDescent="0.3">
      <c r="B96" s="14" t="s">
        <v>20</v>
      </c>
      <c r="C96" s="9"/>
      <c r="D96" s="9"/>
      <c r="E96" s="10"/>
      <c r="F96" s="9"/>
      <c r="G96" s="33">
        <v>5</v>
      </c>
      <c r="H96" s="25">
        <f>G96*100/G85</f>
        <v>0.85034013605442171</v>
      </c>
      <c r="I96" s="9"/>
      <c r="J96" s="9"/>
      <c r="K96" s="9"/>
      <c r="L96" s="9"/>
      <c r="M96" s="9"/>
      <c r="N96" s="9"/>
      <c r="O96" s="9"/>
      <c r="P96" s="9"/>
    </row>
    <row r="97" spans="2:18" ht="25" customHeight="1" x14ac:dyDescent="0.3">
      <c r="B97" s="13" t="s">
        <v>21</v>
      </c>
      <c r="C97" s="33">
        <v>9</v>
      </c>
      <c r="D97" s="25">
        <f>C97*100/C85</f>
        <v>1.248266296809986</v>
      </c>
      <c r="E97" s="33">
        <v>10</v>
      </c>
      <c r="F97" s="25">
        <f>E97*100/E85</f>
        <v>1.408450704225352</v>
      </c>
      <c r="G97" s="9"/>
      <c r="H97" s="9"/>
      <c r="I97" s="33">
        <v>1</v>
      </c>
      <c r="J97" s="25">
        <f>I97*100/I85</f>
        <v>0.15948963317384371</v>
      </c>
      <c r="K97" s="33">
        <v>2</v>
      </c>
      <c r="L97" s="25">
        <f>K97*100/K85</f>
        <v>0.34482758620689657</v>
      </c>
      <c r="M97" s="33">
        <v>4</v>
      </c>
      <c r="N97" s="25">
        <f>M97*100/M85</f>
        <v>0.69808027923211169</v>
      </c>
      <c r="O97" s="9"/>
      <c r="P97" s="9"/>
    </row>
    <row r="98" spans="2:18" ht="25" customHeight="1" x14ac:dyDescent="0.3">
      <c r="B98" s="14" t="s">
        <v>189</v>
      </c>
      <c r="C98" s="40"/>
      <c r="D98" s="10"/>
      <c r="E98" s="40"/>
      <c r="F98" s="10"/>
      <c r="G98" s="9"/>
      <c r="H98" s="9"/>
      <c r="I98" s="40"/>
      <c r="J98" s="10"/>
      <c r="K98" s="40"/>
      <c r="L98" s="10"/>
      <c r="M98" s="40"/>
      <c r="N98" s="10"/>
      <c r="O98" s="33">
        <v>3</v>
      </c>
      <c r="P98" s="25">
        <f>O98*100/O85</f>
        <v>0.49751243781094528</v>
      </c>
    </row>
    <row r="99" spans="2:18" ht="25" customHeight="1" x14ac:dyDescent="0.3">
      <c r="B99" s="14" t="s">
        <v>23</v>
      </c>
      <c r="C99" s="9"/>
      <c r="D99" s="10"/>
      <c r="E99" s="33">
        <v>7</v>
      </c>
      <c r="F99" s="25">
        <f>E99*100/E85</f>
        <v>0.9859154929577465</v>
      </c>
      <c r="G99" s="9"/>
      <c r="H99" s="9"/>
      <c r="I99" s="33">
        <v>6</v>
      </c>
      <c r="J99" s="25">
        <f>I99*100/I85</f>
        <v>0.9569377990430622</v>
      </c>
      <c r="K99" s="33">
        <v>4</v>
      </c>
      <c r="L99" s="25">
        <f>K99*100/K85</f>
        <v>0.68965517241379315</v>
      </c>
      <c r="M99" s="33">
        <v>5</v>
      </c>
      <c r="N99" s="25">
        <f>M99*100/M85</f>
        <v>0.87260034904013961</v>
      </c>
      <c r="O99" s="33">
        <v>4</v>
      </c>
      <c r="P99" s="25">
        <f>O99*100/O85</f>
        <v>0.66334991708126034</v>
      </c>
    </row>
    <row r="100" spans="2:18" ht="25" customHeight="1" x14ac:dyDescent="0.3">
      <c r="B100" s="14" t="s">
        <v>25</v>
      </c>
      <c r="C100" s="33">
        <v>13</v>
      </c>
      <c r="D100" s="25">
        <f>C100*100/C85</f>
        <v>1.8030513176144245</v>
      </c>
      <c r="E100" s="33">
        <v>20</v>
      </c>
      <c r="F100" s="25">
        <f>E100*100/E85</f>
        <v>2.816901408450704</v>
      </c>
      <c r="G100" s="33">
        <v>21</v>
      </c>
      <c r="H100" s="25">
        <f>G100*100/G85</f>
        <v>3.5714285714285716</v>
      </c>
      <c r="I100" s="33">
        <v>8</v>
      </c>
      <c r="J100" s="25">
        <f>I100*100/I85</f>
        <v>1.2759170653907497</v>
      </c>
      <c r="K100" s="33">
        <v>7</v>
      </c>
      <c r="L100" s="25">
        <f>K100*100/K85</f>
        <v>1.2068965517241379</v>
      </c>
      <c r="M100" s="33">
        <v>4</v>
      </c>
      <c r="N100" s="25">
        <f>M100*100/M85</f>
        <v>0.69808027923211169</v>
      </c>
      <c r="O100" s="33">
        <v>3</v>
      </c>
      <c r="P100" s="25">
        <f>O100*100/O85</f>
        <v>0.49751243781094528</v>
      </c>
    </row>
    <row r="101" spans="2:18" ht="25" customHeight="1" x14ac:dyDescent="0.3">
      <c r="B101" s="13" t="s">
        <v>26</v>
      </c>
      <c r="C101" s="9"/>
      <c r="D101" s="9"/>
      <c r="E101" s="10"/>
      <c r="F101" s="9"/>
      <c r="G101" s="33">
        <v>9</v>
      </c>
      <c r="H101" s="25">
        <f>G101*100/G85</f>
        <v>1.5306122448979591</v>
      </c>
      <c r="I101" s="33">
        <v>4</v>
      </c>
      <c r="J101" s="25">
        <f>I101*100/I85</f>
        <v>0.63795853269537484</v>
      </c>
      <c r="K101" s="40"/>
      <c r="L101" s="10"/>
      <c r="M101" s="40"/>
      <c r="N101" s="10"/>
      <c r="O101" s="40"/>
      <c r="P101" s="10"/>
    </row>
    <row r="102" spans="2:18" ht="25" customHeight="1" x14ac:dyDescent="0.3">
      <c r="B102" s="14" t="s">
        <v>28</v>
      </c>
      <c r="C102" s="9"/>
      <c r="D102" s="9"/>
      <c r="E102" s="10"/>
      <c r="F102" s="9"/>
      <c r="G102" s="9"/>
      <c r="H102" s="9"/>
      <c r="I102" s="33">
        <v>2</v>
      </c>
      <c r="J102" s="25">
        <f>I102*100/I85</f>
        <v>0.31897926634768742</v>
      </c>
      <c r="K102" s="40"/>
      <c r="L102" s="10"/>
      <c r="M102" s="40"/>
      <c r="N102" s="10"/>
      <c r="O102" s="40"/>
      <c r="P102" s="10"/>
    </row>
    <row r="103" spans="2:18" ht="25" customHeight="1" x14ac:dyDescent="0.3">
      <c r="B103" s="14" t="s">
        <v>29</v>
      </c>
      <c r="C103" s="33">
        <v>13</v>
      </c>
      <c r="D103" s="25">
        <f>C103*100/C85</f>
        <v>1.8030513176144245</v>
      </c>
      <c r="E103" s="33">
        <v>9</v>
      </c>
      <c r="F103" s="25">
        <f>E103*100/E85</f>
        <v>1.267605633802817</v>
      </c>
      <c r="G103" s="33">
        <v>8</v>
      </c>
      <c r="H103" s="25">
        <f>G103*100/G85</f>
        <v>1.3605442176870748</v>
      </c>
      <c r="I103" s="9"/>
      <c r="J103" s="9"/>
      <c r="K103" s="9"/>
      <c r="L103" s="9"/>
      <c r="M103" s="9"/>
      <c r="N103" s="9"/>
      <c r="O103" s="9"/>
      <c r="P103" s="9"/>
    </row>
    <row r="104" spans="2:18" ht="25" customHeight="1" x14ac:dyDescent="0.3">
      <c r="B104" s="14" t="s">
        <v>30</v>
      </c>
      <c r="C104" s="9"/>
      <c r="D104" s="9"/>
      <c r="E104" s="9"/>
      <c r="F104" s="9"/>
      <c r="G104" s="33">
        <v>3</v>
      </c>
      <c r="H104" s="25">
        <f>G104*100/G85</f>
        <v>0.51020408163265307</v>
      </c>
      <c r="I104" s="33">
        <v>0</v>
      </c>
      <c r="J104" s="25">
        <f>I104*100/I85</f>
        <v>0</v>
      </c>
      <c r="K104" s="40"/>
      <c r="L104" s="10"/>
      <c r="M104" s="40"/>
      <c r="N104" s="10"/>
      <c r="O104" s="40"/>
      <c r="P104" s="10"/>
    </row>
    <row r="105" spans="2:18" ht="25" customHeight="1" x14ac:dyDescent="0.3">
      <c r="B105" s="14" t="s">
        <v>31</v>
      </c>
      <c r="C105" s="33">
        <v>492</v>
      </c>
      <c r="D105" s="25">
        <f>C105*100/C85</f>
        <v>68.238557558945914</v>
      </c>
      <c r="E105" s="33">
        <v>381</v>
      </c>
      <c r="F105" s="25">
        <f>E105*100/E85</f>
        <v>53.661971830985912</v>
      </c>
      <c r="G105" s="33">
        <v>304</v>
      </c>
      <c r="H105" s="25">
        <f>G105*100/G85</f>
        <v>51.700680272108841</v>
      </c>
      <c r="I105" s="33">
        <v>307</v>
      </c>
      <c r="J105" s="25">
        <f>I105*100/I85</f>
        <v>48.963317384370015</v>
      </c>
      <c r="K105" s="40"/>
      <c r="L105" s="10"/>
      <c r="M105" s="33">
        <v>261</v>
      </c>
      <c r="N105" s="25">
        <f>M105*100/M85</f>
        <v>45.549738219895289</v>
      </c>
      <c r="O105" s="33">
        <v>329</v>
      </c>
      <c r="P105" s="25">
        <f>O105*100/O85</f>
        <v>54.560530679933663</v>
      </c>
    </row>
    <row r="106" spans="2:18" ht="25" customHeight="1" x14ac:dyDescent="0.3">
      <c r="B106" s="14" t="s">
        <v>32</v>
      </c>
      <c r="C106" s="40"/>
      <c r="D106" s="10"/>
      <c r="E106" s="40"/>
      <c r="F106" s="10"/>
      <c r="G106" s="40"/>
      <c r="H106" s="10"/>
      <c r="I106" s="40"/>
      <c r="J106" s="10"/>
      <c r="K106" s="33">
        <v>288</v>
      </c>
      <c r="L106" s="25">
        <f>K106*100/K85</f>
        <v>49.655172413793103</v>
      </c>
      <c r="M106" s="40"/>
      <c r="N106" s="10"/>
      <c r="O106" s="40"/>
      <c r="P106" s="10"/>
    </row>
    <row r="107" spans="2:18" ht="25" customHeight="1" x14ac:dyDescent="0.3">
      <c r="B107" s="14" t="s">
        <v>190</v>
      </c>
      <c r="C107" s="40"/>
      <c r="D107" s="10"/>
      <c r="E107" s="40"/>
      <c r="F107" s="10"/>
      <c r="G107" s="40"/>
      <c r="H107" s="10"/>
      <c r="I107" s="40"/>
      <c r="J107" s="10"/>
      <c r="K107" s="10"/>
      <c r="L107" s="10"/>
      <c r="M107" s="40"/>
      <c r="N107" s="10"/>
      <c r="O107" s="33">
        <v>4</v>
      </c>
      <c r="P107" s="25">
        <f>O107*100/O85</f>
        <v>0.66334991708126034</v>
      </c>
    </row>
    <row r="108" spans="2:18" ht="25" customHeight="1" x14ac:dyDescent="0.3">
      <c r="B108" s="14" t="s">
        <v>47</v>
      </c>
      <c r="C108" s="9"/>
      <c r="D108" s="9"/>
      <c r="E108" s="9"/>
      <c r="F108" s="9"/>
      <c r="G108" s="33">
        <v>4</v>
      </c>
      <c r="H108" s="25">
        <f>G108*100/G85</f>
        <v>0.68027210884353739</v>
      </c>
      <c r="I108" s="9"/>
      <c r="J108" s="9"/>
      <c r="K108" s="9"/>
      <c r="L108" s="9"/>
      <c r="M108" s="9"/>
      <c r="N108" s="9"/>
      <c r="O108" s="9"/>
      <c r="P108" s="9"/>
    </row>
    <row r="109" spans="2:18" ht="25" customHeight="1" x14ac:dyDescent="0.3">
      <c r="B109" s="14" t="s">
        <v>33</v>
      </c>
      <c r="C109" s="33">
        <v>91</v>
      </c>
      <c r="D109" s="25">
        <f>C109*100/C85</f>
        <v>12.621359223300971</v>
      </c>
      <c r="E109" s="33">
        <v>65</v>
      </c>
      <c r="F109" s="25">
        <f>E109*100/E85</f>
        <v>9.1549295774647881</v>
      </c>
      <c r="G109" s="9"/>
      <c r="H109" s="9"/>
      <c r="I109" s="33">
        <v>211</v>
      </c>
      <c r="J109" s="25">
        <f>I109*100/I85</f>
        <v>33.652312599681018</v>
      </c>
      <c r="K109" s="33">
        <v>138</v>
      </c>
      <c r="L109" s="25">
        <f>K109*100/K85</f>
        <v>23.793103448275861</v>
      </c>
      <c r="M109" s="33">
        <v>121</v>
      </c>
      <c r="N109" s="25">
        <f>M109*100/M85</f>
        <v>21.116928446771379</v>
      </c>
      <c r="O109" s="33">
        <v>96</v>
      </c>
      <c r="P109" s="25">
        <f>O109*100/O85</f>
        <v>15.920398009950249</v>
      </c>
      <c r="R109" s="1" t="s">
        <v>42</v>
      </c>
    </row>
    <row r="110" spans="2:18" ht="25" customHeight="1" x14ac:dyDescent="0.3">
      <c r="B110" s="14" t="s">
        <v>35</v>
      </c>
      <c r="C110" s="9"/>
      <c r="D110" s="9"/>
      <c r="E110" s="9"/>
      <c r="F110" s="9"/>
      <c r="G110" s="33">
        <v>35</v>
      </c>
      <c r="H110" s="25">
        <f>G110*100/G85</f>
        <v>5.9523809523809526</v>
      </c>
      <c r="I110" s="9"/>
      <c r="J110" s="9"/>
      <c r="K110" s="9"/>
      <c r="L110" s="9"/>
      <c r="M110" s="9"/>
      <c r="N110" s="9"/>
      <c r="O110" s="9"/>
      <c r="P110" s="9"/>
    </row>
    <row r="111" spans="2:18" ht="25" customHeight="1" x14ac:dyDescent="0.3">
      <c r="B111" s="14" t="s">
        <v>36</v>
      </c>
      <c r="C111" s="9"/>
      <c r="D111" s="9"/>
      <c r="E111" s="33">
        <v>50</v>
      </c>
      <c r="F111" s="25">
        <f>E111*100/E85</f>
        <v>7.042253521126761</v>
      </c>
      <c r="G111" s="9"/>
      <c r="H111" s="9"/>
      <c r="I111" s="33">
        <v>3</v>
      </c>
      <c r="J111" s="25">
        <f>I111*100/I85</f>
        <v>0.4784688995215311</v>
      </c>
      <c r="K111" s="33">
        <v>9</v>
      </c>
      <c r="L111" s="25">
        <f>K111*100/K85</f>
        <v>1.5517241379310345</v>
      </c>
      <c r="M111" s="33">
        <v>1</v>
      </c>
      <c r="N111" s="25">
        <f>M111*100/M85</f>
        <v>0.17452006980802792</v>
      </c>
      <c r="O111" s="9"/>
      <c r="P111" s="9"/>
    </row>
    <row r="112" spans="2:18" ht="25" customHeight="1" x14ac:dyDescent="0.3">
      <c r="B112" s="14" t="s">
        <v>188</v>
      </c>
      <c r="C112" s="9"/>
      <c r="D112" s="9"/>
      <c r="E112" s="9"/>
      <c r="F112" s="9"/>
      <c r="G112" s="9"/>
      <c r="H112" s="9"/>
      <c r="I112" s="9"/>
      <c r="J112" s="9"/>
      <c r="K112" s="9"/>
      <c r="L112" s="9"/>
      <c r="M112" s="9"/>
      <c r="N112" s="9"/>
      <c r="O112" s="33">
        <v>3</v>
      </c>
      <c r="P112" s="25">
        <f>O112*100/O85</f>
        <v>0.49751243781094528</v>
      </c>
    </row>
    <row r="113" spans="2:16" ht="25" customHeight="1" x14ac:dyDescent="0.3">
      <c r="B113" s="14" t="s">
        <v>37</v>
      </c>
      <c r="C113" s="9"/>
      <c r="D113" s="9"/>
      <c r="E113" s="9"/>
      <c r="F113" s="9"/>
      <c r="G113" s="9"/>
      <c r="H113" s="9"/>
      <c r="I113" s="33">
        <v>5</v>
      </c>
      <c r="J113" s="25">
        <f>I113*100/I85</f>
        <v>0.79744816586921852</v>
      </c>
      <c r="K113" s="40"/>
      <c r="L113" s="10"/>
      <c r="M113" s="40"/>
      <c r="N113" s="10"/>
      <c r="O113" s="40"/>
      <c r="P113" s="10"/>
    </row>
    <row r="114" spans="2:16" ht="25" customHeight="1" x14ac:dyDescent="0.3">
      <c r="B114" s="14" t="s">
        <v>38</v>
      </c>
      <c r="C114" s="9"/>
      <c r="D114" s="9"/>
      <c r="E114" s="9"/>
      <c r="F114" s="9"/>
      <c r="G114" s="9"/>
      <c r="H114" s="9"/>
      <c r="I114" s="33">
        <v>6</v>
      </c>
      <c r="J114" s="25">
        <f>I114*100/I85</f>
        <v>0.9569377990430622</v>
      </c>
      <c r="K114" s="33">
        <v>3</v>
      </c>
      <c r="L114" s="25">
        <f>K114*100/K85</f>
        <v>0.51724137931034486</v>
      </c>
      <c r="M114" s="33">
        <v>1</v>
      </c>
      <c r="N114" s="25">
        <f>M114*100/M85</f>
        <v>0.17452006980802792</v>
      </c>
      <c r="O114" s="40"/>
      <c r="P114" s="10"/>
    </row>
    <row r="115" spans="2:16" ht="5.15" customHeight="1" x14ac:dyDescent="0.3">
      <c r="B115" s="15"/>
      <c r="C115" s="16"/>
      <c r="D115" s="16"/>
      <c r="E115" s="16"/>
      <c r="F115" s="16"/>
      <c r="G115" s="16"/>
      <c r="H115" s="16"/>
      <c r="I115" s="16"/>
      <c r="J115" s="16"/>
      <c r="K115" s="16"/>
      <c r="L115" s="16"/>
      <c r="M115" s="16"/>
      <c r="N115" s="16"/>
      <c r="O115" s="16"/>
      <c r="P115" s="16"/>
    </row>
    <row r="116" spans="2:16" x14ac:dyDescent="0.3">
      <c r="B116" s="7" t="s">
        <v>198</v>
      </c>
      <c r="C116" s="4"/>
      <c r="D116" s="5"/>
      <c r="E116" s="4"/>
      <c r="F116" s="5"/>
      <c r="G116" s="4"/>
      <c r="H116" s="5"/>
      <c r="I116" s="4"/>
      <c r="J116" s="5"/>
      <c r="K116" s="4"/>
      <c r="L116" s="5"/>
      <c r="M116" s="4"/>
      <c r="N116" s="5"/>
      <c r="O116" s="4"/>
      <c r="P116" s="5"/>
    </row>
    <row r="117" spans="2:16" ht="33.75" customHeight="1" x14ac:dyDescent="0.3">
      <c r="B117" s="71" t="s">
        <v>196</v>
      </c>
      <c r="C117" s="71"/>
      <c r="D117" s="71"/>
      <c r="E117" s="71"/>
      <c r="F117" s="71"/>
      <c r="G117" s="71"/>
      <c r="H117" s="71"/>
      <c r="I117" s="71"/>
      <c r="J117" s="71"/>
      <c r="K117" s="71"/>
      <c r="L117" s="71"/>
      <c r="M117" s="71"/>
      <c r="N117" s="71"/>
      <c r="O117" s="71"/>
      <c r="P117" s="71"/>
    </row>
    <row r="119" spans="2:16" ht="30" customHeight="1" x14ac:dyDescent="0.3">
      <c r="B119" s="63" t="s">
        <v>92</v>
      </c>
      <c r="C119" s="63"/>
      <c r="D119" s="63"/>
      <c r="E119" s="63"/>
      <c r="F119" s="63"/>
      <c r="G119" s="63"/>
      <c r="H119" s="63"/>
      <c r="I119" s="63"/>
      <c r="J119" s="63"/>
      <c r="K119" s="63"/>
      <c r="L119" s="63"/>
      <c r="M119" s="63"/>
      <c r="N119" s="63"/>
      <c r="O119" s="63"/>
      <c r="P119" s="63"/>
    </row>
    <row r="120" spans="2:16" x14ac:dyDescent="0.3">
      <c r="B120" s="17" t="s">
        <v>0</v>
      </c>
      <c r="C120" s="56">
        <v>2007</v>
      </c>
      <c r="D120" s="62"/>
      <c r="E120" s="54">
        <v>2011</v>
      </c>
      <c r="F120" s="55"/>
      <c r="G120" s="56">
        <v>2015</v>
      </c>
      <c r="H120" s="55"/>
      <c r="I120" s="56">
        <v>2019</v>
      </c>
      <c r="J120" s="55"/>
      <c r="K120" s="56">
        <v>2023</v>
      </c>
      <c r="L120" s="55"/>
      <c r="M120" s="56">
        <v>2024</v>
      </c>
      <c r="N120" s="55"/>
      <c r="O120" s="54">
        <v>2025</v>
      </c>
      <c r="P120" s="62"/>
    </row>
    <row r="121" spans="2:16" ht="15" customHeight="1" x14ac:dyDescent="0.3">
      <c r="B121" s="64" t="s">
        <v>2</v>
      </c>
      <c r="C121" s="60">
        <v>44687</v>
      </c>
      <c r="D121" s="61"/>
      <c r="E121" s="66">
        <v>44843</v>
      </c>
      <c r="F121" s="67"/>
      <c r="G121" s="59">
        <v>44649</v>
      </c>
      <c r="H121" s="58"/>
      <c r="I121" s="59">
        <v>44826</v>
      </c>
      <c r="J121" s="58"/>
      <c r="K121" s="59">
        <v>45193</v>
      </c>
      <c r="L121" s="58"/>
      <c r="M121" s="59">
        <v>45438</v>
      </c>
      <c r="N121" s="58"/>
      <c r="O121" s="57">
        <v>45739</v>
      </c>
      <c r="P121" s="65"/>
    </row>
    <row r="122" spans="2:16" x14ac:dyDescent="0.3">
      <c r="B122" s="65"/>
      <c r="C122" s="38" t="s">
        <v>3</v>
      </c>
      <c r="D122" s="38" t="s">
        <v>4</v>
      </c>
      <c r="E122" s="35" t="s">
        <v>3</v>
      </c>
      <c r="F122" s="37" t="s">
        <v>4</v>
      </c>
      <c r="G122" s="35" t="s">
        <v>3</v>
      </c>
      <c r="H122" s="37" t="s">
        <v>4</v>
      </c>
      <c r="I122" s="35" t="s">
        <v>3</v>
      </c>
      <c r="J122" s="37" t="s">
        <v>4</v>
      </c>
      <c r="K122" s="35" t="s">
        <v>3</v>
      </c>
      <c r="L122" s="37" t="s">
        <v>4</v>
      </c>
      <c r="M122" s="35" t="s">
        <v>3</v>
      </c>
      <c r="N122" s="37" t="s">
        <v>4</v>
      </c>
      <c r="O122" s="35" t="s">
        <v>3</v>
      </c>
      <c r="P122" s="37" t="s">
        <v>4</v>
      </c>
    </row>
    <row r="123" spans="2:16" ht="25" customHeight="1" x14ac:dyDescent="0.3">
      <c r="B123" s="12" t="s">
        <v>5</v>
      </c>
      <c r="C123" s="33">
        <v>1036</v>
      </c>
      <c r="D123" s="25">
        <v>100</v>
      </c>
      <c r="E123" s="33">
        <v>1194</v>
      </c>
      <c r="F123" s="25">
        <v>100</v>
      </c>
      <c r="G123" s="33">
        <v>1213</v>
      </c>
      <c r="H123" s="25">
        <v>100</v>
      </c>
      <c r="I123" s="33">
        <v>1208</v>
      </c>
      <c r="J123" s="25">
        <v>100</v>
      </c>
      <c r="K123" s="33">
        <v>1254</v>
      </c>
      <c r="L123" s="25">
        <v>100</v>
      </c>
      <c r="M123" s="33">
        <v>1260</v>
      </c>
      <c r="N123" s="25">
        <v>100</v>
      </c>
      <c r="O123" s="33">
        <v>1282</v>
      </c>
      <c r="P123" s="25">
        <v>100</v>
      </c>
    </row>
    <row r="124" spans="2:16" ht="25" customHeight="1" x14ac:dyDescent="0.3">
      <c r="B124" s="13" t="s">
        <v>6</v>
      </c>
      <c r="C124" s="33">
        <v>579</v>
      </c>
      <c r="D124" s="25">
        <f>C124*100/C123</f>
        <v>55.88803088803089</v>
      </c>
      <c r="E124" s="33">
        <v>609</v>
      </c>
      <c r="F124" s="25">
        <f>E124*100/E123</f>
        <v>51.005025125628144</v>
      </c>
      <c r="G124" s="33">
        <v>558</v>
      </c>
      <c r="H124" s="25">
        <f>G124*100/G123</f>
        <v>46.00164880461665</v>
      </c>
      <c r="I124" s="33">
        <v>608</v>
      </c>
      <c r="J124" s="25">
        <f>I124*100/I123</f>
        <v>50.331125827814567</v>
      </c>
      <c r="K124" s="33">
        <v>616</v>
      </c>
      <c r="L124" s="25">
        <f>K124*100/K123</f>
        <v>49.122807017543863</v>
      </c>
      <c r="M124" s="33">
        <v>609</v>
      </c>
      <c r="N124" s="25">
        <f>M124*100/M123</f>
        <v>48.333333333333336</v>
      </c>
      <c r="O124" s="33">
        <v>639</v>
      </c>
      <c r="P124" s="25">
        <f>O124*100/O123</f>
        <v>49.84399375975039</v>
      </c>
    </row>
    <row r="125" spans="2:16" ht="25" customHeight="1" x14ac:dyDescent="0.3">
      <c r="B125" s="14" t="s">
        <v>7</v>
      </c>
      <c r="C125" s="33">
        <v>3</v>
      </c>
      <c r="D125" s="25">
        <f>C125*100/C124</f>
        <v>0.51813471502590669</v>
      </c>
      <c r="E125" s="33">
        <v>2</v>
      </c>
      <c r="F125" s="25">
        <f>E125*100/E124</f>
        <v>0.32840722495894908</v>
      </c>
      <c r="G125" s="33">
        <v>3</v>
      </c>
      <c r="H125" s="25">
        <f>G125*100/G124</f>
        <v>0.5376344086021505</v>
      </c>
      <c r="I125" s="33">
        <v>4</v>
      </c>
      <c r="J125" s="25">
        <f>I125*100/I124</f>
        <v>0.65789473684210531</v>
      </c>
      <c r="K125" s="33">
        <v>3</v>
      </c>
      <c r="L125" s="25">
        <f>K125*100/K124</f>
        <v>0.48701298701298701</v>
      </c>
      <c r="M125" s="33">
        <v>5</v>
      </c>
      <c r="N125" s="25">
        <f>M125*100/M124</f>
        <v>0.82101806239737274</v>
      </c>
      <c r="O125" s="33">
        <v>4</v>
      </c>
      <c r="P125" s="25">
        <f>O125*100/O124</f>
        <v>0.6259780907668232</v>
      </c>
    </row>
    <row r="126" spans="2:16" ht="25" customHeight="1" x14ac:dyDescent="0.3">
      <c r="B126" s="13" t="s">
        <v>8</v>
      </c>
      <c r="C126" s="33">
        <v>16</v>
      </c>
      <c r="D126" s="25">
        <f>C126*100/C124</f>
        <v>2.7633851468048358</v>
      </c>
      <c r="E126" s="33">
        <v>14</v>
      </c>
      <c r="F126" s="25">
        <f>E126*100/E124</f>
        <v>2.2988505747126435</v>
      </c>
      <c r="G126" s="33">
        <v>17</v>
      </c>
      <c r="H126" s="25">
        <f>G126*100/G124</f>
        <v>3.0465949820788532</v>
      </c>
      <c r="I126" s="33">
        <v>15</v>
      </c>
      <c r="J126" s="25">
        <f>I126*100/I124</f>
        <v>2.4671052631578947</v>
      </c>
      <c r="K126" s="33">
        <v>9</v>
      </c>
      <c r="L126" s="25">
        <f>K126*100/K124</f>
        <v>1.4610389610389611</v>
      </c>
      <c r="M126" s="33">
        <v>6</v>
      </c>
      <c r="N126" s="25">
        <f>M126*100/M124</f>
        <v>0.98522167487684731</v>
      </c>
      <c r="O126" s="33">
        <v>7</v>
      </c>
      <c r="P126" s="25">
        <f>O126*100/O124</f>
        <v>1.0954616588419406</v>
      </c>
    </row>
    <row r="127" spans="2:16" ht="25" customHeight="1" x14ac:dyDescent="0.3">
      <c r="B127" s="14" t="s">
        <v>10</v>
      </c>
      <c r="C127" s="9"/>
      <c r="D127" s="9"/>
      <c r="E127" s="9"/>
      <c r="F127" s="9"/>
      <c r="G127" s="9"/>
      <c r="H127" s="9"/>
      <c r="I127" s="33">
        <v>2</v>
      </c>
      <c r="J127" s="25">
        <f>I127*100/I124</f>
        <v>0.32894736842105265</v>
      </c>
      <c r="K127" s="40"/>
      <c r="L127" s="10"/>
      <c r="M127" s="40"/>
      <c r="N127" s="10"/>
      <c r="O127" s="40"/>
      <c r="P127" s="10"/>
    </row>
    <row r="128" spans="2:16" ht="25" customHeight="1" x14ac:dyDescent="0.3">
      <c r="B128" s="14" t="s">
        <v>11</v>
      </c>
      <c r="C128" s="9"/>
      <c r="D128" s="9"/>
      <c r="E128" s="9"/>
      <c r="F128" s="9"/>
      <c r="G128" s="9"/>
      <c r="H128" s="9"/>
      <c r="I128" s="9"/>
      <c r="J128" s="9"/>
      <c r="K128" s="33">
        <v>1</v>
      </c>
      <c r="L128" s="25">
        <f>K128*100/K124</f>
        <v>0.16233766233766234</v>
      </c>
      <c r="M128" s="33">
        <v>2</v>
      </c>
      <c r="N128" s="25">
        <f>M128*100/M124</f>
        <v>0.32840722495894908</v>
      </c>
      <c r="O128" s="33">
        <v>3</v>
      </c>
      <c r="P128" s="25">
        <f>O128*100/O124</f>
        <v>0.46948356807511737</v>
      </c>
    </row>
    <row r="129" spans="2:16" ht="25" customHeight="1" x14ac:dyDescent="0.3">
      <c r="B129" s="13" t="s">
        <v>13</v>
      </c>
      <c r="C129" s="33">
        <v>6</v>
      </c>
      <c r="D129" s="25">
        <f>C129*100/C124</f>
        <v>1.0362694300518134</v>
      </c>
      <c r="E129" s="33">
        <v>6</v>
      </c>
      <c r="F129" s="25">
        <f>E129*100/E124</f>
        <v>0.98522167487684731</v>
      </c>
      <c r="G129" s="33">
        <v>11</v>
      </c>
      <c r="H129" s="25">
        <f>G129*100/G124</f>
        <v>1.9713261648745519</v>
      </c>
      <c r="I129" s="33">
        <v>6</v>
      </c>
      <c r="J129" s="25">
        <f>I129*100/I124</f>
        <v>0.98684210526315785</v>
      </c>
      <c r="K129" s="33">
        <v>6</v>
      </c>
      <c r="L129" s="25">
        <f>K129*100/K124</f>
        <v>0.97402597402597402</v>
      </c>
      <c r="M129" s="33">
        <v>4</v>
      </c>
      <c r="N129" s="25">
        <f>M129*100/M124</f>
        <v>0.65681444991789817</v>
      </c>
      <c r="O129" s="33">
        <v>3</v>
      </c>
      <c r="P129" s="25">
        <f>O129*100/O124</f>
        <v>0.46948356807511737</v>
      </c>
    </row>
    <row r="130" spans="2:16" ht="25" customHeight="1" x14ac:dyDescent="0.3">
      <c r="B130" s="14" t="s">
        <v>14</v>
      </c>
      <c r="C130" s="33">
        <v>19</v>
      </c>
      <c r="D130" s="25">
        <f>C130*100/C124</f>
        <v>3.2815198618307426</v>
      </c>
      <c r="E130" s="33">
        <v>86</v>
      </c>
      <c r="F130" s="25">
        <f>E130*100/E124</f>
        <v>14.121510673234811</v>
      </c>
      <c r="G130" s="33">
        <v>77</v>
      </c>
      <c r="H130" s="25">
        <f>G130*100/G124</f>
        <v>13.799283154121865</v>
      </c>
      <c r="I130" s="33">
        <v>31</v>
      </c>
      <c r="J130" s="25">
        <f>I130*100/I124</f>
        <v>5.0986842105263159</v>
      </c>
      <c r="K130" s="40"/>
      <c r="L130" s="10"/>
      <c r="M130" s="33">
        <v>14</v>
      </c>
      <c r="N130" s="25">
        <f>M130*100/M124</f>
        <v>2.2988505747126435</v>
      </c>
      <c r="O130" s="33">
        <v>14</v>
      </c>
      <c r="P130" s="25">
        <f>O130*100/O124</f>
        <v>2.1909233176838812</v>
      </c>
    </row>
    <row r="131" spans="2:16" ht="25" customHeight="1" x14ac:dyDescent="0.3">
      <c r="B131" s="14" t="s">
        <v>16</v>
      </c>
      <c r="C131" s="9"/>
      <c r="D131" s="9"/>
      <c r="E131" s="10"/>
      <c r="F131" s="9"/>
      <c r="G131" s="9"/>
      <c r="H131" s="9"/>
      <c r="I131" s="33">
        <v>2</v>
      </c>
      <c r="J131" s="25">
        <f>I131*100/I124</f>
        <v>0.32894736842105265</v>
      </c>
      <c r="K131" s="33">
        <v>64</v>
      </c>
      <c r="L131" s="25">
        <f>K131*100/K124</f>
        <v>10.38961038961039</v>
      </c>
      <c r="M131" s="33">
        <v>65</v>
      </c>
      <c r="N131" s="25">
        <f>M131*100/M124</f>
        <v>10.673234811165846</v>
      </c>
      <c r="O131" s="33">
        <v>50</v>
      </c>
      <c r="P131" s="25">
        <f>O131*100/O124</f>
        <v>7.8247261345852896</v>
      </c>
    </row>
    <row r="132" spans="2:16" ht="25" customHeight="1" x14ac:dyDescent="0.3">
      <c r="B132" s="13" t="s">
        <v>17</v>
      </c>
      <c r="C132" s="9"/>
      <c r="D132" s="9"/>
      <c r="E132" s="10"/>
      <c r="F132" s="9"/>
      <c r="G132" s="9"/>
      <c r="H132" s="9"/>
      <c r="I132" s="33">
        <v>1</v>
      </c>
      <c r="J132" s="25">
        <f>I132*100/I124</f>
        <v>0.16447368421052633</v>
      </c>
      <c r="K132" s="33">
        <v>12</v>
      </c>
      <c r="L132" s="25">
        <f>K132*100/K124</f>
        <v>1.948051948051948</v>
      </c>
      <c r="M132" s="33">
        <v>12</v>
      </c>
      <c r="N132" s="25">
        <f>M132*100/M124</f>
        <v>1.9704433497536946</v>
      </c>
      <c r="O132" s="33">
        <v>6</v>
      </c>
      <c r="P132" s="25">
        <f>O132*100/O124</f>
        <v>0.93896713615023475</v>
      </c>
    </row>
    <row r="133" spans="2:16" ht="25" customHeight="1" x14ac:dyDescent="0.3">
      <c r="B133" s="14" t="s">
        <v>18</v>
      </c>
      <c r="C133" s="9"/>
      <c r="D133" s="9"/>
      <c r="E133" s="10"/>
      <c r="F133" s="9"/>
      <c r="G133" s="33">
        <v>29</v>
      </c>
      <c r="H133" s="25">
        <f>G133*100/G124</f>
        <v>5.1971326164874556</v>
      </c>
      <c r="I133" s="33">
        <v>11</v>
      </c>
      <c r="J133" s="25">
        <f>I133*100/I124</f>
        <v>1.8092105263157894</v>
      </c>
      <c r="K133" s="33">
        <v>52</v>
      </c>
      <c r="L133" s="25">
        <f>K133*100/K124</f>
        <v>8.4415584415584419</v>
      </c>
      <c r="M133" s="33">
        <v>82</v>
      </c>
      <c r="N133" s="25">
        <f>M133*100/M124</f>
        <v>13.464696223316913</v>
      </c>
      <c r="O133" s="33">
        <v>105</v>
      </c>
      <c r="P133" s="25">
        <f>O133*100/O124</f>
        <v>16.431924882629108</v>
      </c>
    </row>
    <row r="134" spans="2:16" ht="25" customHeight="1" x14ac:dyDescent="0.3">
      <c r="B134" s="14" t="s">
        <v>19</v>
      </c>
      <c r="C134" s="9"/>
      <c r="D134" s="9"/>
      <c r="E134" s="10"/>
      <c r="F134" s="9"/>
      <c r="G134" s="9"/>
      <c r="H134" s="9"/>
      <c r="I134" s="9"/>
      <c r="J134" s="9"/>
      <c r="K134" s="33">
        <v>4</v>
      </c>
      <c r="L134" s="25">
        <f>K134*100/K124</f>
        <v>0.64935064935064934</v>
      </c>
      <c r="M134" s="33">
        <v>5</v>
      </c>
      <c r="N134" s="25">
        <f>M134*100/M124</f>
        <v>0.82101806239737274</v>
      </c>
      <c r="O134" s="33">
        <v>2</v>
      </c>
      <c r="P134" s="25">
        <f>O134*100/O124</f>
        <v>0.3129890453834116</v>
      </c>
    </row>
    <row r="135" spans="2:16" ht="25" customHeight="1" x14ac:dyDescent="0.3">
      <c r="B135" s="14" t="s">
        <v>20</v>
      </c>
      <c r="C135" s="9"/>
      <c r="D135" s="9"/>
      <c r="E135" s="10"/>
      <c r="F135" s="9"/>
      <c r="G135" s="33">
        <v>5</v>
      </c>
      <c r="H135" s="25">
        <f>G135*100/G124</f>
        <v>0.89605734767025091</v>
      </c>
      <c r="I135" s="9"/>
      <c r="J135" s="9"/>
      <c r="K135" s="9"/>
      <c r="L135" s="9"/>
      <c r="M135" s="9"/>
      <c r="N135" s="9"/>
      <c r="O135" s="9"/>
      <c r="P135" s="9"/>
    </row>
    <row r="136" spans="2:16" ht="25" customHeight="1" x14ac:dyDescent="0.3">
      <c r="B136" s="13" t="s">
        <v>21</v>
      </c>
      <c r="C136" s="33">
        <v>6</v>
      </c>
      <c r="D136" s="25">
        <f>C136*100/C124</f>
        <v>1.0362694300518134</v>
      </c>
      <c r="E136" s="33">
        <v>7</v>
      </c>
      <c r="F136" s="25">
        <f>E136*100/E124</f>
        <v>1.1494252873563218</v>
      </c>
      <c r="G136" s="9"/>
      <c r="H136" s="9"/>
      <c r="I136" s="33">
        <v>2</v>
      </c>
      <c r="J136" s="25">
        <f>I136*100/I124</f>
        <v>0.32894736842105265</v>
      </c>
      <c r="K136" s="33">
        <v>3</v>
      </c>
      <c r="L136" s="25">
        <f>K136*100/K124</f>
        <v>0.48701298701298701</v>
      </c>
      <c r="M136" s="33">
        <v>4</v>
      </c>
      <c r="N136" s="25">
        <f>M136*100/M124</f>
        <v>0.65681444991789817</v>
      </c>
      <c r="O136" s="9"/>
      <c r="P136" s="9"/>
    </row>
    <row r="137" spans="2:16" ht="25" customHeight="1" x14ac:dyDescent="0.3">
      <c r="B137" s="14" t="s">
        <v>189</v>
      </c>
      <c r="C137" s="40"/>
      <c r="D137" s="10"/>
      <c r="E137" s="40"/>
      <c r="F137" s="10"/>
      <c r="G137" s="9"/>
      <c r="H137" s="9"/>
      <c r="I137" s="40"/>
      <c r="J137" s="10"/>
      <c r="K137" s="40"/>
      <c r="L137" s="10"/>
      <c r="M137" s="40"/>
      <c r="N137" s="10"/>
      <c r="O137" s="33">
        <v>1</v>
      </c>
      <c r="P137" s="25">
        <f>O137*100/O124</f>
        <v>0.1564945226917058</v>
      </c>
    </row>
    <row r="138" spans="2:16" ht="25" customHeight="1" x14ac:dyDescent="0.3">
      <c r="B138" s="14" t="s">
        <v>23</v>
      </c>
      <c r="C138" s="9"/>
      <c r="D138" s="10"/>
      <c r="E138" s="33">
        <v>8</v>
      </c>
      <c r="F138" s="25">
        <f>E138*100/E124</f>
        <v>1.3136288998357963</v>
      </c>
      <c r="G138" s="9"/>
      <c r="H138" s="9"/>
      <c r="I138" s="33">
        <v>12</v>
      </c>
      <c r="J138" s="25">
        <f>I138*100/I124</f>
        <v>1.9736842105263157</v>
      </c>
      <c r="K138" s="33">
        <v>13</v>
      </c>
      <c r="L138" s="25">
        <f>K138*100/K124</f>
        <v>2.1103896103896105</v>
      </c>
      <c r="M138" s="33">
        <v>8</v>
      </c>
      <c r="N138" s="25">
        <f>M138*100/M124</f>
        <v>1.3136288998357963</v>
      </c>
      <c r="O138" s="33">
        <v>5</v>
      </c>
      <c r="P138" s="25">
        <f>O138*100/O124</f>
        <v>0.78247261345852892</v>
      </c>
    </row>
    <row r="139" spans="2:16" ht="25" customHeight="1" x14ac:dyDescent="0.3">
      <c r="B139" s="14" t="s">
        <v>25</v>
      </c>
      <c r="C139" s="33">
        <v>20</v>
      </c>
      <c r="D139" s="25">
        <f>C139*100/C124</f>
        <v>3.4542314335060449</v>
      </c>
      <c r="E139" s="33">
        <v>20</v>
      </c>
      <c r="F139" s="25">
        <f>E139*100/E124</f>
        <v>3.284072249589491</v>
      </c>
      <c r="G139" s="33">
        <v>33</v>
      </c>
      <c r="H139" s="25">
        <f>G139*100/G124</f>
        <v>5.913978494623656</v>
      </c>
      <c r="I139" s="33">
        <v>10</v>
      </c>
      <c r="J139" s="25">
        <f>I139*100/I124</f>
        <v>1.6447368421052631</v>
      </c>
      <c r="K139" s="33">
        <v>8</v>
      </c>
      <c r="L139" s="25">
        <f>K139*100/K124</f>
        <v>1.2987012987012987</v>
      </c>
      <c r="M139" s="33">
        <v>4</v>
      </c>
      <c r="N139" s="25">
        <f>M139*100/M124</f>
        <v>0.65681444991789817</v>
      </c>
      <c r="O139" s="33">
        <v>11</v>
      </c>
      <c r="P139" s="25">
        <f>O139*100/O124</f>
        <v>1.7214397496087637</v>
      </c>
    </row>
    <row r="140" spans="2:16" ht="25" customHeight="1" x14ac:dyDescent="0.3">
      <c r="B140" s="13" t="s">
        <v>26</v>
      </c>
      <c r="C140" s="9"/>
      <c r="D140" s="9"/>
      <c r="E140" s="10"/>
      <c r="F140" s="9"/>
      <c r="G140" s="33">
        <v>12</v>
      </c>
      <c r="H140" s="25">
        <f>G140*100/G124</f>
        <v>2.150537634408602</v>
      </c>
      <c r="I140" s="33">
        <v>4</v>
      </c>
      <c r="J140" s="25">
        <f>I140*100/I124</f>
        <v>0.65789473684210531</v>
      </c>
      <c r="K140" s="40"/>
      <c r="L140" s="10"/>
      <c r="M140" s="40"/>
      <c r="N140" s="10"/>
      <c r="O140" s="40"/>
      <c r="P140" s="10"/>
    </row>
    <row r="141" spans="2:16" ht="25" customHeight="1" x14ac:dyDescent="0.3">
      <c r="B141" s="14" t="s">
        <v>28</v>
      </c>
      <c r="C141" s="9"/>
      <c r="D141" s="9"/>
      <c r="E141" s="10"/>
      <c r="F141" s="9"/>
      <c r="G141" s="9"/>
      <c r="H141" s="9"/>
      <c r="I141" s="33">
        <v>0</v>
      </c>
      <c r="J141" s="25">
        <f>I141*100/I124</f>
        <v>0</v>
      </c>
      <c r="K141" s="40"/>
      <c r="L141" s="10"/>
      <c r="M141" s="40"/>
      <c r="N141" s="10"/>
      <c r="O141" s="40"/>
      <c r="P141" s="10"/>
    </row>
    <row r="142" spans="2:16" ht="25" customHeight="1" x14ac:dyDescent="0.3">
      <c r="B142" s="14" t="s">
        <v>29</v>
      </c>
      <c r="C142" s="33">
        <v>3</v>
      </c>
      <c r="D142" s="25">
        <f>C142*100/C124</f>
        <v>0.51813471502590669</v>
      </c>
      <c r="E142" s="33">
        <v>17</v>
      </c>
      <c r="F142" s="25">
        <f>E142*100/E124</f>
        <v>2.7914614121510675</v>
      </c>
      <c r="G142" s="33">
        <v>9</v>
      </c>
      <c r="H142" s="25">
        <f>G142*100/G124</f>
        <v>1.6129032258064515</v>
      </c>
      <c r="I142" s="9"/>
      <c r="J142" s="9"/>
      <c r="K142" s="9"/>
      <c r="L142" s="9"/>
      <c r="M142" s="9"/>
      <c r="N142" s="9"/>
      <c r="O142" s="9"/>
      <c r="P142" s="9"/>
    </row>
    <row r="143" spans="2:16" ht="25" customHeight="1" x14ac:dyDescent="0.3">
      <c r="B143" s="14" t="s">
        <v>30</v>
      </c>
      <c r="C143" s="9"/>
      <c r="D143" s="9"/>
      <c r="E143" s="9"/>
      <c r="F143" s="9"/>
      <c r="G143" s="33">
        <v>3</v>
      </c>
      <c r="H143" s="25">
        <f>G143*100/G124</f>
        <v>0.5376344086021505</v>
      </c>
      <c r="I143" s="33">
        <v>2</v>
      </c>
      <c r="J143" s="25">
        <f>I143*100/I124</f>
        <v>0.32894736842105265</v>
      </c>
      <c r="K143" s="40"/>
      <c r="L143" s="10"/>
      <c r="M143" s="40"/>
      <c r="N143" s="10"/>
      <c r="O143" s="40"/>
      <c r="P143" s="10"/>
    </row>
    <row r="144" spans="2:16" ht="25" customHeight="1" x14ac:dyDescent="0.3">
      <c r="B144" s="14" t="s">
        <v>31</v>
      </c>
      <c r="C144" s="33">
        <v>439</v>
      </c>
      <c r="D144" s="25">
        <f>C144*100/C124</f>
        <v>75.82037996545769</v>
      </c>
      <c r="E144" s="33">
        <v>384</v>
      </c>
      <c r="F144" s="25">
        <f>E144*100/E124</f>
        <v>63.054187192118228</v>
      </c>
      <c r="G144" s="33">
        <v>304</v>
      </c>
      <c r="H144" s="25">
        <f>G144*100/G124</f>
        <v>54.480286738351253</v>
      </c>
      <c r="I144" s="33">
        <v>273</v>
      </c>
      <c r="J144" s="25">
        <f>I144*100/I124</f>
        <v>44.901315789473685</v>
      </c>
      <c r="K144" s="40"/>
      <c r="L144" s="10"/>
      <c r="M144" s="33">
        <v>281</v>
      </c>
      <c r="N144" s="25">
        <f>M144*100/M124</f>
        <v>46.141215106732346</v>
      </c>
      <c r="O144" s="33">
        <v>339</v>
      </c>
      <c r="P144" s="25">
        <f>O144*100/O124</f>
        <v>53.051643192488264</v>
      </c>
    </row>
    <row r="145" spans="2:16" ht="25" customHeight="1" x14ac:dyDescent="0.3">
      <c r="B145" s="14" t="s">
        <v>32</v>
      </c>
      <c r="C145" s="40"/>
      <c r="D145" s="10"/>
      <c r="E145" s="40"/>
      <c r="F145" s="10"/>
      <c r="G145" s="40"/>
      <c r="H145" s="10"/>
      <c r="I145" s="40"/>
      <c r="J145" s="10"/>
      <c r="K145" s="33">
        <v>303</v>
      </c>
      <c r="L145" s="25">
        <f>K145*100/K124</f>
        <v>49.188311688311686</v>
      </c>
      <c r="M145" s="40"/>
      <c r="N145" s="10"/>
      <c r="O145" s="40"/>
      <c r="P145" s="10"/>
    </row>
    <row r="146" spans="2:16" ht="25" customHeight="1" x14ac:dyDescent="0.3">
      <c r="B146" s="14" t="s">
        <v>190</v>
      </c>
      <c r="C146" s="40"/>
      <c r="D146" s="10"/>
      <c r="E146" s="40"/>
      <c r="F146" s="10"/>
      <c r="G146" s="40"/>
      <c r="H146" s="10"/>
      <c r="I146" s="40"/>
      <c r="J146" s="10"/>
      <c r="K146" s="10"/>
      <c r="L146" s="10"/>
      <c r="M146" s="10"/>
      <c r="N146" s="10"/>
      <c r="O146" s="33">
        <v>3</v>
      </c>
      <c r="P146" s="25">
        <f>O146*100/O124</f>
        <v>0.46948356807511737</v>
      </c>
    </row>
    <row r="147" spans="2:16" ht="25" customHeight="1" x14ac:dyDescent="0.3">
      <c r="B147" s="14" t="s">
        <v>47</v>
      </c>
      <c r="C147" s="9"/>
      <c r="D147" s="9"/>
      <c r="E147" s="9"/>
      <c r="F147" s="9"/>
      <c r="G147" s="33">
        <v>3</v>
      </c>
      <c r="H147" s="25">
        <f>G147*100/G124</f>
        <v>0.5376344086021505</v>
      </c>
      <c r="I147" s="9"/>
      <c r="J147" s="9"/>
      <c r="K147" s="9"/>
      <c r="L147" s="9"/>
      <c r="M147" s="9"/>
      <c r="N147" s="9"/>
      <c r="O147" s="9"/>
      <c r="P147" s="9"/>
    </row>
    <row r="148" spans="2:16" ht="25" customHeight="1" x14ac:dyDescent="0.3">
      <c r="B148" s="14" t="s">
        <v>33</v>
      </c>
      <c r="C148" s="33">
        <v>67</v>
      </c>
      <c r="D148" s="25">
        <f>C148*100/C124</f>
        <v>11.57167530224525</v>
      </c>
      <c r="E148" s="33">
        <v>43</v>
      </c>
      <c r="F148" s="25">
        <f>E148*100/E124</f>
        <v>7.0607553366174054</v>
      </c>
      <c r="G148" s="9"/>
      <c r="H148" s="9"/>
      <c r="I148" s="33">
        <v>203</v>
      </c>
      <c r="J148" s="25">
        <f>I148*100/I124</f>
        <v>33.388157894736842</v>
      </c>
      <c r="K148" s="33">
        <v>122</v>
      </c>
      <c r="L148" s="25">
        <f>K148*100/K124</f>
        <v>19.805194805194805</v>
      </c>
      <c r="M148" s="33">
        <v>113</v>
      </c>
      <c r="N148" s="25">
        <f>M148*100/M124</f>
        <v>18.555008210180624</v>
      </c>
      <c r="O148" s="33">
        <v>82</v>
      </c>
      <c r="P148" s="25">
        <f>O148*100/O124</f>
        <v>12.832550860719875</v>
      </c>
    </row>
    <row r="149" spans="2:16" ht="25" customHeight="1" x14ac:dyDescent="0.3">
      <c r="B149" s="14" t="s">
        <v>35</v>
      </c>
      <c r="C149" s="9"/>
      <c r="D149" s="9"/>
      <c r="E149" s="9"/>
      <c r="F149" s="9"/>
      <c r="G149" s="33">
        <v>52</v>
      </c>
      <c r="H149" s="25">
        <f>G149*100/G124</f>
        <v>9.3189964157706093</v>
      </c>
      <c r="I149" s="9"/>
      <c r="J149" s="9"/>
      <c r="K149" s="9"/>
      <c r="L149" s="9"/>
      <c r="M149" s="9"/>
      <c r="N149" s="9"/>
      <c r="O149" s="9"/>
      <c r="P149" s="9"/>
    </row>
    <row r="150" spans="2:16" ht="25" customHeight="1" x14ac:dyDescent="0.3">
      <c r="B150" s="14" t="s">
        <v>36</v>
      </c>
      <c r="C150" s="9"/>
      <c r="D150" s="9"/>
      <c r="E150" s="33">
        <v>22</v>
      </c>
      <c r="F150" s="25">
        <f>E150*100/E124</f>
        <v>3.6124794745484401</v>
      </c>
      <c r="G150" s="9"/>
      <c r="H150" s="9"/>
      <c r="I150" s="33">
        <v>4</v>
      </c>
      <c r="J150" s="25">
        <f>I150*100/I124</f>
        <v>0.65789473684210531</v>
      </c>
      <c r="K150" s="33">
        <v>11</v>
      </c>
      <c r="L150" s="25">
        <f>K150*100/K124</f>
        <v>1.7857142857142858</v>
      </c>
      <c r="M150" s="33">
        <v>3</v>
      </c>
      <c r="N150" s="25">
        <f>M150*100/M124</f>
        <v>0.49261083743842365</v>
      </c>
      <c r="O150" s="9"/>
      <c r="P150" s="9"/>
    </row>
    <row r="151" spans="2:16" ht="25" customHeight="1" x14ac:dyDescent="0.3">
      <c r="B151" s="14" t="s">
        <v>188</v>
      </c>
      <c r="C151" s="9"/>
      <c r="D151" s="9"/>
      <c r="E151" s="9"/>
      <c r="F151" s="9"/>
      <c r="G151" s="9"/>
      <c r="H151" s="9"/>
      <c r="I151" s="9"/>
      <c r="J151" s="9"/>
      <c r="K151" s="9"/>
      <c r="L151" s="9"/>
      <c r="M151" s="9"/>
      <c r="N151" s="9"/>
      <c r="O151" s="33">
        <v>4</v>
      </c>
      <c r="P151" s="25">
        <f>O151*100/O124</f>
        <v>0.6259780907668232</v>
      </c>
    </row>
    <row r="152" spans="2:16" ht="25" customHeight="1" x14ac:dyDescent="0.3">
      <c r="B152" s="14" t="s">
        <v>37</v>
      </c>
      <c r="C152" s="9"/>
      <c r="D152" s="9"/>
      <c r="E152" s="9"/>
      <c r="F152" s="9"/>
      <c r="G152" s="9"/>
      <c r="H152" s="9"/>
      <c r="I152" s="33">
        <v>17</v>
      </c>
      <c r="J152" s="25">
        <f>I152*100/I124</f>
        <v>2.7960526315789473</v>
      </c>
      <c r="K152" s="40"/>
      <c r="L152" s="10"/>
      <c r="M152" s="40"/>
      <c r="N152" s="10"/>
      <c r="O152" s="40"/>
      <c r="P152" s="10"/>
    </row>
    <row r="153" spans="2:16" ht="25" customHeight="1" x14ac:dyDescent="0.3">
      <c r="B153" s="14" t="s">
        <v>38</v>
      </c>
      <c r="C153" s="9"/>
      <c r="D153" s="9"/>
      <c r="E153" s="9"/>
      <c r="F153" s="9"/>
      <c r="G153" s="9"/>
      <c r="H153" s="9"/>
      <c r="I153" s="33">
        <v>9</v>
      </c>
      <c r="J153" s="25">
        <f>I153*100/I124</f>
        <v>1.4802631578947369</v>
      </c>
      <c r="K153" s="33">
        <v>5</v>
      </c>
      <c r="L153" s="25">
        <f>K153*100/K124</f>
        <v>0.81168831168831168</v>
      </c>
      <c r="M153" s="33">
        <v>1</v>
      </c>
      <c r="N153" s="25">
        <f>M153*100/M124</f>
        <v>0.16420361247947454</v>
      </c>
      <c r="O153" s="40"/>
      <c r="P153" s="10"/>
    </row>
    <row r="154" spans="2:16" ht="5.15" customHeight="1" x14ac:dyDescent="0.3">
      <c r="B154" s="15"/>
      <c r="C154" s="16"/>
      <c r="D154" s="16"/>
      <c r="E154" s="16"/>
      <c r="F154" s="16"/>
      <c r="G154" s="16"/>
      <c r="H154" s="16"/>
      <c r="I154" s="16"/>
      <c r="J154" s="16"/>
      <c r="K154" s="16"/>
      <c r="L154" s="16"/>
      <c r="M154" s="16"/>
      <c r="N154" s="16"/>
      <c r="O154" s="16"/>
      <c r="P154" s="16"/>
    </row>
    <row r="155" spans="2:16" x14ac:dyDescent="0.3">
      <c r="B155" s="7" t="s">
        <v>198</v>
      </c>
      <c r="C155" s="4"/>
      <c r="D155" s="5"/>
      <c r="E155" s="4"/>
      <c r="F155" s="5"/>
      <c r="G155" s="4"/>
      <c r="H155" s="5"/>
      <c r="I155" s="4"/>
      <c r="J155" s="5"/>
      <c r="K155" s="4"/>
      <c r="L155" s="5"/>
      <c r="M155" s="4"/>
      <c r="N155" s="5"/>
      <c r="O155" s="4"/>
      <c r="P155" s="5"/>
    </row>
    <row r="156" spans="2:16" ht="33.75" customHeight="1" x14ac:dyDescent="0.3">
      <c r="B156" s="71" t="s">
        <v>196</v>
      </c>
      <c r="C156" s="71"/>
      <c r="D156" s="71"/>
      <c r="E156" s="71"/>
      <c r="F156" s="71"/>
      <c r="G156" s="71"/>
      <c r="H156" s="71"/>
      <c r="I156" s="71"/>
      <c r="J156" s="71"/>
      <c r="K156" s="71"/>
      <c r="L156" s="71"/>
      <c r="M156" s="71"/>
      <c r="N156" s="71"/>
      <c r="O156" s="71"/>
      <c r="P156" s="71"/>
    </row>
  </sheetData>
  <mergeCells count="69">
    <mergeCell ref="B156:P156"/>
    <mergeCell ref="B117:P117"/>
    <mergeCell ref="B78:P78"/>
    <mergeCell ref="B39:P39"/>
    <mergeCell ref="B41:P41"/>
    <mergeCell ref="B80:P80"/>
    <mergeCell ref="B119:P119"/>
    <mergeCell ref="O82:P82"/>
    <mergeCell ref="O120:P120"/>
    <mergeCell ref="O121:P121"/>
    <mergeCell ref="O43:P43"/>
    <mergeCell ref="O81:P81"/>
    <mergeCell ref="C120:D120"/>
    <mergeCell ref="E120:F120"/>
    <mergeCell ref="G120:H120"/>
    <mergeCell ref="I120:J120"/>
    <mergeCell ref="B1:P1"/>
    <mergeCell ref="B2:P2"/>
    <mergeCell ref="O3:P3"/>
    <mergeCell ref="O4:P4"/>
    <mergeCell ref="O42:P42"/>
    <mergeCell ref="B4:B5"/>
    <mergeCell ref="E4:F4"/>
    <mergeCell ref="M3:N3"/>
    <mergeCell ref="M4:N4"/>
    <mergeCell ref="M42:N42"/>
    <mergeCell ref="K3:L3"/>
    <mergeCell ref="K4:L4"/>
    <mergeCell ref="K42:L42"/>
    <mergeCell ref="I42:J42"/>
    <mergeCell ref="C3:D3"/>
    <mergeCell ref="G4:H4"/>
    <mergeCell ref="B43:B44"/>
    <mergeCell ref="C43:D43"/>
    <mergeCell ref="E43:F43"/>
    <mergeCell ref="C42:D42"/>
    <mergeCell ref="B121:B122"/>
    <mergeCell ref="C121:D121"/>
    <mergeCell ref="E121:F121"/>
    <mergeCell ref="B82:B83"/>
    <mergeCell ref="C82:D82"/>
    <mergeCell ref="E82:F82"/>
    <mergeCell ref="E42:F42"/>
    <mergeCell ref="G43:H43"/>
    <mergeCell ref="C81:D81"/>
    <mergeCell ref="E81:F81"/>
    <mergeCell ref="G81:H81"/>
    <mergeCell ref="G82:H82"/>
    <mergeCell ref="I4:J4"/>
    <mergeCell ref="E3:F3"/>
    <mergeCell ref="G3:H3"/>
    <mergeCell ref="I3:J3"/>
    <mergeCell ref="C4:D4"/>
    <mergeCell ref="G42:H42"/>
    <mergeCell ref="M120:N120"/>
    <mergeCell ref="M121:N121"/>
    <mergeCell ref="K120:L120"/>
    <mergeCell ref="K121:L121"/>
    <mergeCell ref="G121:H121"/>
    <mergeCell ref="I121:J121"/>
    <mergeCell ref="I43:J43"/>
    <mergeCell ref="I81:J81"/>
    <mergeCell ref="M43:N43"/>
    <mergeCell ref="M81:N81"/>
    <mergeCell ref="K82:L82"/>
    <mergeCell ref="M82:N82"/>
    <mergeCell ref="I82:J82"/>
    <mergeCell ref="K43:L43"/>
    <mergeCell ref="K81:L81"/>
  </mergeCells>
  <hyperlinks>
    <hyperlink ref="R3" location="ÍNDICE!A1" display="(Voltar ao Índice)" xr:uid="{02A61E64-520F-458A-A788-5F691B8C6453}"/>
  </hyperlinks>
  <printOptions horizontalCentered="1"/>
  <pageMargins left="0.47244094488188981" right="0.47244094488188981" top="0.6692913385826772" bottom="0.6692913385826772" header="0" footer="0"/>
  <pageSetup paperSize="9" scale="85" orientation="landscape"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D3FAD-D372-4E7C-B8DC-B349581891CC}">
  <sheetPr codeName="Folha17">
    <pageSetUpPr fitToPage="1"/>
  </sheetPr>
  <dimension ref="B1:AJ50"/>
  <sheetViews>
    <sheetView showGridLines="0" zoomScaleNormal="100" workbookViewId="0">
      <pane xSplit="2" topLeftCell="C1" activePane="topRight" state="frozen"/>
      <selection activeCell="B2" sqref="B2"/>
      <selection pane="topRight" activeCell="B1" sqref="B1:AF1"/>
    </sheetView>
  </sheetViews>
  <sheetFormatPr defaultColWidth="9.1796875" defaultRowHeight="28.5" customHeight="1" x14ac:dyDescent="0.3"/>
  <cols>
    <col min="1" max="1" width="6.7265625" style="1" customWidth="1"/>
    <col min="2" max="2" width="16.453125" style="3" bestFit="1" customWidth="1"/>
    <col min="3" max="32" width="9.1796875" style="1"/>
    <col min="33" max="33" width="6.7265625" style="1" customWidth="1"/>
    <col min="34" max="34" width="13.26953125" style="1" bestFit="1" customWidth="1"/>
    <col min="35" max="16384" width="9.1796875" style="1"/>
  </cols>
  <sheetData>
    <row r="1" spans="2:36" ht="30" customHeight="1" x14ac:dyDescent="0.3">
      <c r="B1" s="72" t="s">
        <v>150</v>
      </c>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row>
    <row r="2" spans="2:36" ht="30" customHeight="1" x14ac:dyDescent="0.3">
      <c r="B2" s="63" t="s">
        <v>63</v>
      </c>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row>
    <row r="3" spans="2:36" ht="14.25" customHeight="1" x14ac:dyDescent="0.3">
      <c r="B3" s="17" t="s">
        <v>0</v>
      </c>
      <c r="C3" s="54">
        <v>1976</v>
      </c>
      <c r="D3" s="55"/>
      <c r="E3" s="54" t="s">
        <v>64</v>
      </c>
      <c r="F3" s="55"/>
      <c r="G3" s="54">
        <v>1984</v>
      </c>
      <c r="H3" s="55"/>
      <c r="I3" s="54">
        <v>1988</v>
      </c>
      <c r="J3" s="55"/>
      <c r="K3" s="56">
        <v>1992</v>
      </c>
      <c r="L3" s="55"/>
      <c r="M3" s="56">
        <v>1996</v>
      </c>
      <c r="N3" s="55"/>
      <c r="O3" s="56">
        <v>2000</v>
      </c>
      <c r="P3" s="55"/>
      <c r="Q3" s="54">
        <v>2004</v>
      </c>
      <c r="R3" s="55"/>
      <c r="S3" s="56" t="s">
        <v>65</v>
      </c>
      <c r="T3" s="62"/>
      <c r="U3" s="54">
        <v>2011</v>
      </c>
      <c r="V3" s="55"/>
      <c r="W3" s="56" t="s">
        <v>60</v>
      </c>
      <c r="X3" s="55"/>
      <c r="Y3" s="56" t="s">
        <v>61</v>
      </c>
      <c r="Z3" s="55"/>
      <c r="AA3" s="56">
        <v>2023</v>
      </c>
      <c r="AB3" s="55"/>
      <c r="AC3" s="54">
        <v>2024</v>
      </c>
      <c r="AD3" s="62"/>
      <c r="AE3" s="54">
        <v>2025</v>
      </c>
      <c r="AF3" s="62"/>
      <c r="AH3" s="53" t="s">
        <v>158</v>
      </c>
    </row>
    <row r="4" spans="2:36" ht="15" customHeight="1" x14ac:dyDescent="0.3">
      <c r="B4" s="64" t="s">
        <v>2</v>
      </c>
      <c r="C4" s="57">
        <v>44739</v>
      </c>
      <c r="D4" s="58"/>
      <c r="E4" s="57">
        <v>44839</v>
      </c>
      <c r="F4" s="58"/>
      <c r="G4" s="57">
        <v>44848</v>
      </c>
      <c r="H4" s="58"/>
      <c r="I4" s="57">
        <v>44843</v>
      </c>
      <c r="J4" s="58"/>
      <c r="K4" s="59">
        <v>44845</v>
      </c>
      <c r="L4" s="58"/>
      <c r="M4" s="59">
        <v>44847</v>
      </c>
      <c r="N4" s="58"/>
      <c r="O4" s="59">
        <v>44849</v>
      </c>
      <c r="P4" s="58"/>
      <c r="Q4" s="57">
        <v>44851</v>
      </c>
      <c r="R4" s="58"/>
      <c r="S4" s="60">
        <v>44687</v>
      </c>
      <c r="T4" s="61"/>
      <c r="U4" s="66">
        <v>44843</v>
      </c>
      <c r="V4" s="67"/>
      <c r="W4" s="59">
        <v>44649</v>
      </c>
      <c r="X4" s="58"/>
      <c r="Y4" s="59">
        <v>44826</v>
      </c>
      <c r="Z4" s="58"/>
      <c r="AA4" s="59">
        <v>45193</v>
      </c>
      <c r="AB4" s="58"/>
      <c r="AC4" s="57">
        <v>46168</v>
      </c>
      <c r="AD4" s="65"/>
      <c r="AE4" s="57">
        <v>45739</v>
      </c>
      <c r="AF4" s="65"/>
    </row>
    <row r="5" spans="2:36" ht="14.25" customHeight="1" x14ac:dyDescent="0.3">
      <c r="B5" s="65"/>
      <c r="C5" s="37" t="s">
        <v>3</v>
      </c>
      <c r="D5" s="37" t="s">
        <v>4</v>
      </c>
      <c r="E5" s="37" t="s">
        <v>3</v>
      </c>
      <c r="F5" s="37" t="s">
        <v>4</v>
      </c>
      <c r="G5" s="37" t="s">
        <v>3</v>
      </c>
      <c r="H5" s="37" t="s">
        <v>4</v>
      </c>
      <c r="I5" s="37" t="s">
        <v>3</v>
      </c>
      <c r="J5" s="37" t="s">
        <v>4</v>
      </c>
      <c r="K5" s="37" t="s">
        <v>3</v>
      </c>
      <c r="L5" s="36" t="s">
        <v>4</v>
      </c>
      <c r="M5" s="37" t="s">
        <v>3</v>
      </c>
      <c r="N5" s="36" t="s">
        <v>4</v>
      </c>
      <c r="O5" s="35" t="s">
        <v>3</v>
      </c>
      <c r="P5" s="37" t="s">
        <v>4</v>
      </c>
      <c r="Q5" s="35" t="s">
        <v>3</v>
      </c>
      <c r="R5" s="38" t="s">
        <v>4</v>
      </c>
      <c r="S5" s="38" t="s">
        <v>3</v>
      </c>
      <c r="T5" s="38" t="s">
        <v>4</v>
      </c>
      <c r="U5" s="35" t="s">
        <v>3</v>
      </c>
      <c r="V5" s="37" t="s">
        <v>4</v>
      </c>
      <c r="W5" s="35" t="s">
        <v>3</v>
      </c>
      <c r="X5" s="37" t="s">
        <v>4</v>
      </c>
      <c r="Y5" s="35" t="s">
        <v>3</v>
      </c>
      <c r="Z5" s="37" t="s">
        <v>4</v>
      </c>
      <c r="AA5" s="35" t="s">
        <v>3</v>
      </c>
      <c r="AB5" s="37" t="s">
        <v>4</v>
      </c>
      <c r="AC5" s="44" t="s">
        <v>3</v>
      </c>
      <c r="AD5" s="44" t="s">
        <v>4</v>
      </c>
      <c r="AE5" s="44" t="s">
        <v>3</v>
      </c>
      <c r="AF5" s="44" t="s">
        <v>4</v>
      </c>
    </row>
    <row r="6" spans="2:36" ht="24.75" customHeight="1" x14ac:dyDescent="0.3">
      <c r="B6" s="12" t="s">
        <v>5</v>
      </c>
      <c r="C6" s="18">
        <v>13682</v>
      </c>
      <c r="D6" s="25">
        <v>100</v>
      </c>
      <c r="E6" s="18">
        <v>14506</v>
      </c>
      <c r="F6" s="25">
        <v>100</v>
      </c>
      <c r="G6" s="18">
        <v>15932</v>
      </c>
      <c r="H6" s="25">
        <v>100</v>
      </c>
      <c r="I6" s="18">
        <v>17630</v>
      </c>
      <c r="J6" s="25">
        <v>100</v>
      </c>
      <c r="K6" s="18">
        <v>19028</v>
      </c>
      <c r="L6" s="25">
        <v>100</v>
      </c>
      <c r="M6" s="18">
        <v>20944</v>
      </c>
      <c r="N6" s="25">
        <v>100</v>
      </c>
      <c r="O6" s="18">
        <v>22147</v>
      </c>
      <c r="P6" s="25">
        <v>100</v>
      </c>
      <c r="Q6" s="18">
        <v>27288</v>
      </c>
      <c r="R6" s="25">
        <v>100</v>
      </c>
      <c r="S6" s="18">
        <v>30426</v>
      </c>
      <c r="T6" s="25">
        <v>100</v>
      </c>
      <c r="U6" s="18">
        <v>36436</v>
      </c>
      <c r="V6" s="25">
        <v>100</v>
      </c>
      <c r="W6" s="18">
        <v>37861</v>
      </c>
      <c r="X6" s="25">
        <v>100</v>
      </c>
      <c r="Y6" s="18">
        <v>39355</v>
      </c>
      <c r="Z6" s="25">
        <v>100</v>
      </c>
      <c r="AA6" s="18">
        <v>39705</v>
      </c>
      <c r="AB6" s="25">
        <v>100</v>
      </c>
      <c r="AC6" s="18">
        <v>39912</v>
      </c>
      <c r="AD6" s="25">
        <v>100</v>
      </c>
      <c r="AE6" s="18">
        <v>40146</v>
      </c>
      <c r="AF6" s="25">
        <v>100</v>
      </c>
      <c r="AH6" s="21"/>
      <c r="AJ6" s="21"/>
    </row>
    <row r="7" spans="2:36" ht="24.75" customHeight="1" x14ac:dyDescent="0.3">
      <c r="B7" s="13" t="s">
        <v>6</v>
      </c>
      <c r="C7" s="18">
        <v>10317</v>
      </c>
      <c r="D7" s="25">
        <f>C7*100/C6</f>
        <v>75.40564244993422</v>
      </c>
      <c r="E7" s="18">
        <v>12077</v>
      </c>
      <c r="F7" s="25">
        <f>E7*100/E6</f>
        <v>83.255204742865018</v>
      </c>
      <c r="G7" s="18">
        <v>12088</v>
      </c>
      <c r="H7" s="25">
        <f>G7*100/G6</f>
        <v>75.872457946271652</v>
      </c>
      <c r="I7" s="18">
        <v>12913</v>
      </c>
      <c r="J7" s="25">
        <f>I7*100/I6</f>
        <v>73.244469653998863</v>
      </c>
      <c r="K7" s="18">
        <v>13294</v>
      </c>
      <c r="L7" s="25">
        <f>K7*100/K6</f>
        <v>69.865461425268023</v>
      </c>
      <c r="M7" s="18">
        <v>14547</v>
      </c>
      <c r="N7" s="25">
        <f>M7*100/M6</f>
        <v>69.456646294881594</v>
      </c>
      <c r="O7" s="18">
        <v>14644</v>
      </c>
      <c r="P7" s="25">
        <f>O7*100/O6</f>
        <v>66.121822368718114</v>
      </c>
      <c r="Q7" s="18">
        <v>17857</v>
      </c>
      <c r="R7" s="25">
        <f>Q7*100/Q6</f>
        <v>65.439020815010267</v>
      </c>
      <c r="S7" s="18">
        <v>19525</v>
      </c>
      <c r="T7" s="25">
        <f>S7*100/S6</f>
        <v>64.172089660159074</v>
      </c>
      <c r="U7" s="18">
        <v>22399</v>
      </c>
      <c r="V7" s="25">
        <f>U7*100/U6</f>
        <v>61.474914919310571</v>
      </c>
      <c r="W7" s="18">
        <v>20070</v>
      </c>
      <c r="X7" s="25">
        <f>W7*100/W6</f>
        <v>53.009693351998095</v>
      </c>
      <c r="Y7" s="18">
        <v>22954</v>
      </c>
      <c r="Z7" s="25">
        <f>Y7*100/Y6</f>
        <v>58.325498665989073</v>
      </c>
      <c r="AA7" s="18">
        <v>22002</v>
      </c>
      <c r="AB7" s="25">
        <f>AA7*100/AA6</f>
        <v>55.413675859463545</v>
      </c>
      <c r="AC7" s="18">
        <v>22406</v>
      </c>
      <c r="AD7" s="25">
        <f>AC7*100/AC6</f>
        <v>56.138504710362795</v>
      </c>
      <c r="AE7" s="18">
        <v>23956</v>
      </c>
      <c r="AF7" s="25">
        <f>AE7*100/AE6</f>
        <v>59.672196482837641</v>
      </c>
      <c r="AH7" s="21">
        <f>+W7-'SANTA CRUZ_FREG'!G7-'SANTA CRUZ_FREG'!G46-'SANTA CRUZ_FREG'!G85-'SANTA CRUZ_FREG'!G124-'SANTA CRUZ_FREG'!G163</f>
        <v>0</v>
      </c>
      <c r="AJ7" s="21">
        <f>+Y7-'SANTA CRUZ_FREG'!I7-'SANTA CRUZ_FREG'!I46-'SANTA CRUZ_FREG'!I85-'SANTA CRUZ_FREG'!I124-'SANTA CRUZ_FREG'!I163</f>
        <v>0</v>
      </c>
    </row>
    <row r="8" spans="2:36" ht="24.75" customHeight="1" x14ac:dyDescent="0.3">
      <c r="B8" s="14" t="s">
        <v>7</v>
      </c>
      <c r="C8" s="18">
        <v>122</v>
      </c>
      <c r="D8" s="25">
        <f t="shared" ref="D8:D9" si="0">C8*100/C7</f>
        <v>1.1825142967917031</v>
      </c>
      <c r="E8" s="18">
        <v>88</v>
      </c>
      <c r="F8" s="25">
        <f t="shared" ref="F8" si="1">E8*100/E7</f>
        <v>0.72865777924981368</v>
      </c>
      <c r="G8" s="18">
        <v>87</v>
      </c>
      <c r="H8" s="25">
        <f>G8*100/G7</f>
        <v>0.71972203838517534</v>
      </c>
      <c r="I8" s="18">
        <v>81</v>
      </c>
      <c r="J8" s="25">
        <f>I8*100/I7</f>
        <v>0.62727483930922323</v>
      </c>
      <c r="K8" s="18">
        <v>108</v>
      </c>
      <c r="L8" s="25">
        <f>K8*100/K7</f>
        <v>0.81239656988114939</v>
      </c>
      <c r="M8" s="18">
        <v>114</v>
      </c>
      <c r="N8" s="25">
        <f>M8*100/M7</f>
        <v>0.78366673540936271</v>
      </c>
      <c r="O8" s="18">
        <v>175</v>
      </c>
      <c r="P8" s="25">
        <f>O8*100/O7</f>
        <v>1.1950286806883366</v>
      </c>
      <c r="Q8" s="18">
        <v>209</v>
      </c>
      <c r="R8" s="25">
        <f>Q8*100/Q7</f>
        <v>1.1704093632749062</v>
      </c>
      <c r="S8" s="18">
        <v>213</v>
      </c>
      <c r="T8" s="25">
        <f>S8*100/S7</f>
        <v>1.0909090909090908</v>
      </c>
      <c r="U8" s="18">
        <v>169</v>
      </c>
      <c r="V8" s="25">
        <f>U8*100/U7</f>
        <v>0.75449796865931518</v>
      </c>
      <c r="W8" s="18">
        <v>177</v>
      </c>
      <c r="X8" s="25">
        <f>W8*100/W7</f>
        <v>0.88191330343796714</v>
      </c>
      <c r="Y8" s="18">
        <v>120</v>
      </c>
      <c r="Z8" s="25">
        <f>Y8*100/Y7</f>
        <v>0.52278469983445153</v>
      </c>
      <c r="AA8" s="18">
        <v>150</v>
      </c>
      <c r="AB8" s="25">
        <f>AA8*100/AA7</f>
        <v>0.6817562039814562</v>
      </c>
      <c r="AC8" s="18">
        <v>91</v>
      </c>
      <c r="AD8" s="25">
        <f>AC8*100/AC7</f>
        <v>0.40614121217531018</v>
      </c>
      <c r="AE8" s="18">
        <v>124</v>
      </c>
      <c r="AF8" s="25">
        <f>AE8*100/AE7</f>
        <v>0.51761562865252964</v>
      </c>
      <c r="AH8" s="21">
        <f>+W8-'SANTA CRUZ_FREG'!G8-'SANTA CRUZ_FREG'!G47-'SANTA CRUZ_FREG'!G86-'SANTA CRUZ_FREG'!G125-'SANTA CRUZ_FREG'!G164</f>
        <v>0</v>
      </c>
      <c r="AJ8" s="21">
        <f>+Y8-'SANTA CRUZ_FREG'!I8-'SANTA CRUZ_FREG'!I47-'SANTA CRUZ_FREG'!I86-'SANTA CRUZ_FREG'!I125-'SANTA CRUZ_FREG'!I164</f>
        <v>0</v>
      </c>
    </row>
    <row r="9" spans="2:36" ht="24.75" customHeight="1" x14ac:dyDescent="0.3">
      <c r="B9" s="13" t="s">
        <v>8</v>
      </c>
      <c r="C9" s="24">
        <v>0</v>
      </c>
      <c r="D9" s="25">
        <f t="shared" si="0"/>
        <v>0</v>
      </c>
      <c r="E9" s="18">
        <v>129</v>
      </c>
      <c r="F9" s="25">
        <f>E9*100/E7</f>
        <v>1.0681460627639314</v>
      </c>
      <c r="G9" s="18">
        <v>167</v>
      </c>
      <c r="H9" s="25">
        <f>G9*100/G7</f>
        <v>1.3815354070152217</v>
      </c>
      <c r="I9" s="18">
        <v>148</v>
      </c>
      <c r="J9" s="25">
        <f>I9*100/I7</f>
        <v>1.1461318051575931</v>
      </c>
      <c r="K9" s="18">
        <v>194</v>
      </c>
      <c r="L9" s="25">
        <f>K9*100/K7</f>
        <v>1.459304949601324</v>
      </c>
      <c r="M9" s="18">
        <v>167</v>
      </c>
      <c r="N9" s="25">
        <f>M9*100/M7</f>
        <v>1.1480030246786279</v>
      </c>
      <c r="O9" s="18">
        <v>189</v>
      </c>
      <c r="P9" s="25">
        <f>O9*100/O7</f>
        <v>1.2906309751434035</v>
      </c>
      <c r="Q9" s="18">
        <v>311</v>
      </c>
      <c r="R9" s="25">
        <f>Q9*100/Q7</f>
        <v>1.7416139329114633</v>
      </c>
      <c r="S9" s="18">
        <v>306</v>
      </c>
      <c r="T9" s="25">
        <f>S9*100/S7</f>
        <v>1.5672215108834826</v>
      </c>
      <c r="U9" s="18">
        <v>398</v>
      </c>
      <c r="V9" s="25">
        <f>U9*100/U7</f>
        <v>1.7768650386177955</v>
      </c>
      <c r="W9" s="18">
        <v>740</v>
      </c>
      <c r="X9" s="25">
        <f>W9*100/W7</f>
        <v>3.6870951669157948</v>
      </c>
      <c r="Y9" s="18">
        <v>388</v>
      </c>
      <c r="Z9" s="25">
        <f>Y9*100/Y7</f>
        <v>1.6903371961313933</v>
      </c>
      <c r="AA9" s="18">
        <v>396</v>
      </c>
      <c r="AB9" s="25">
        <f>AA9*100/AA7</f>
        <v>1.7998363785110445</v>
      </c>
      <c r="AC9" s="18">
        <v>295</v>
      </c>
      <c r="AD9" s="25">
        <f>AC9*100/AC7</f>
        <v>1.3166116218869945</v>
      </c>
      <c r="AE9" s="18">
        <v>386</v>
      </c>
      <c r="AF9" s="25">
        <f>AE9*100/AE7</f>
        <v>1.6112873601602939</v>
      </c>
      <c r="AH9" s="21">
        <f>+W9-'SANTA CRUZ_FREG'!G9-'SANTA CRUZ_FREG'!G48-'SANTA CRUZ_FREG'!G87-'SANTA CRUZ_FREG'!G126-'SANTA CRUZ_FREG'!G165</f>
        <v>0</v>
      </c>
      <c r="AJ9" s="21">
        <f>+Y9-'SANTA CRUZ_FREG'!I9-'SANTA CRUZ_FREG'!I48-'SANTA CRUZ_FREG'!I87-'SANTA CRUZ_FREG'!I126-'SANTA CRUZ_FREG'!I165</f>
        <v>0</v>
      </c>
    </row>
    <row r="10" spans="2:36" ht="24.75" customHeight="1" x14ac:dyDescent="0.3">
      <c r="B10" s="14" t="s">
        <v>9</v>
      </c>
      <c r="C10" s="24">
        <f>+C7-C8-C9-SUM(C11:C45)</f>
        <v>0</v>
      </c>
      <c r="D10" s="25">
        <f>+D6-D8-D9-SUM(D11:D45)</f>
        <v>0</v>
      </c>
      <c r="E10" s="24">
        <f t="shared" ref="E10" si="2">+E7-E8-E9-SUM(E11:E45)</f>
        <v>100</v>
      </c>
      <c r="F10" s="25">
        <f t="shared" ref="F10" si="3">+F6-F8-F9-SUM(F11:F45)</f>
        <v>0.82802020369297225</v>
      </c>
      <c r="G10" s="24">
        <f t="shared" ref="G10" si="4">+G7-G8-G9-SUM(G11:G45)</f>
        <v>0</v>
      </c>
      <c r="H10" s="25">
        <f t="shared" ref="H10" si="5">+H6-H8-H9-SUM(H11:H45)</f>
        <v>0</v>
      </c>
      <c r="I10" s="24">
        <f t="shared" ref="I10" si="6">+I7-I8-I9-SUM(I11:I45)</f>
        <v>0</v>
      </c>
      <c r="J10" s="25">
        <f t="shared" ref="J10" si="7">+J6-J8-J9-SUM(J11:J45)</f>
        <v>0</v>
      </c>
      <c r="K10" s="24">
        <f t="shared" ref="K10" si="8">+K7-K8-K9-SUM(K11:K45)</f>
        <v>0</v>
      </c>
      <c r="L10" s="25">
        <f t="shared" ref="L10" si="9">+L6-L8-L9-SUM(L11:L45)</f>
        <v>0</v>
      </c>
      <c r="M10" s="24">
        <f t="shared" ref="M10" si="10">+M7-M8-M9-SUM(M11:M45)</f>
        <v>0</v>
      </c>
      <c r="N10" s="25">
        <f t="shared" ref="N10" si="11">+N6-N8-N9-SUM(N11:N45)</f>
        <v>0</v>
      </c>
      <c r="O10" s="24">
        <f t="shared" ref="O10" si="12">+O7-O8-O9-SUM(O11:O45)</f>
        <v>0</v>
      </c>
      <c r="P10" s="25">
        <f t="shared" ref="P10" si="13">+P6-P8-P9-SUM(P11:P45)</f>
        <v>0</v>
      </c>
      <c r="Q10" s="24">
        <f t="shared" ref="Q10" si="14">+Q7-Q8-Q9-SUM(Q11:Q45)</f>
        <v>0</v>
      </c>
      <c r="R10" s="25">
        <f t="shared" ref="R10" si="15">+R6-R8-R9-SUM(R11:R45)</f>
        <v>0</v>
      </c>
      <c r="S10" s="24">
        <f t="shared" ref="S10" si="16">+S7-S8-S9-SUM(S11:S45)</f>
        <v>0</v>
      </c>
      <c r="T10" s="25">
        <f t="shared" ref="T10" si="17">+T6-T8-T9-SUM(T11:T45)</f>
        <v>0</v>
      </c>
      <c r="U10" s="24">
        <f t="shared" ref="U10" si="18">+U7-U8-U9-SUM(U11:U45)</f>
        <v>0</v>
      </c>
      <c r="V10" s="25">
        <f t="shared" ref="V10" si="19">+V6-V8-V9-SUM(V11:V45)</f>
        <v>0</v>
      </c>
      <c r="W10" s="24">
        <f t="shared" ref="W10" si="20">+W7-W8-W9-SUM(W11:W45)</f>
        <v>0</v>
      </c>
      <c r="X10" s="25">
        <f>+X6-X8-X9-SUM(X11:X45)</f>
        <v>0</v>
      </c>
      <c r="Y10" s="24">
        <f>+Y7-Y8-Y9-SUM(Y11:Y45)</f>
        <v>0</v>
      </c>
      <c r="Z10" s="25">
        <f t="shared" ref="Z10:AB10" si="21">+Z6-Z8-Z9-SUM(Z11:Z45)</f>
        <v>0</v>
      </c>
      <c r="AA10" s="24">
        <f>+AA7-AA8-AA9-SUM(AA11:AA45)</f>
        <v>0</v>
      </c>
      <c r="AB10" s="25">
        <f t="shared" si="21"/>
        <v>0</v>
      </c>
      <c r="AC10" s="24">
        <f>+AC7-AC8-AC9-SUM(AC11:AC45)</f>
        <v>0</v>
      </c>
      <c r="AD10" s="25">
        <f t="shared" ref="AD10:AF10" si="22">+AD6-AD8-AD9-SUM(AD11:AD45)</f>
        <v>0</v>
      </c>
      <c r="AE10" s="24">
        <f>+AE7-AE8-AE9-SUM(AE11:AE45)</f>
        <v>0</v>
      </c>
      <c r="AF10" s="25">
        <f t="shared" si="22"/>
        <v>0</v>
      </c>
      <c r="AH10" s="21">
        <f>+W10-'SANTA CRUZ_FREG'!G10-'SANTA CRUZ_FREG'!G49-'SANTA CRUZ_FREG'!G88-'SANTA CRUZ_FREG'!G127-'SANTA CRUZ_FREG'!G166</f>
        <v>0</v>
      </c>
      <c r="AJ10" s="21">
        <f>+Y11-'SANTA CRUZ_FREG'!I10-'SANTA CRUZ_FREG'!I49-'SANTA CRUZ_FREG'!I88-'SANTA CRUZ_FREG'!I127-'SANTA CRUZ_FREG'!I166</f>
        <v>0</v>
      </c>
    </row>
    <row r="11" spans="2:36" ht="24.75" customHeight="1" x14ac:dyDescent="0.3">
      <c r="B11" s="14" t="s">
        <v>10</v>
      </c>
      <c r="C11" s="9"/>
      <c r="D11" s="11"/>
      <c r="E11" s="9"/>
      <c r="F11" s="10"/>
      <c r="G11" s="9"/>
      <c r="H11" s="10"/>
      <c r="I11" s="9"/>
      <c r="J11" s="10"/>
      <c r="K11" s="9"/>
      <c r="L11" s="10"/>
      <c r="M11" s="9"/>
      <c r="N11" s="9"/>
      <c r="O11" s="10"/>
      <c r="P11" s="10"/>
      <c r="Q11" s="10"/>
      <c r="R11" s="10"/>
      <c r="S11" s="10"/>
      <c r="T11" s="10"/>
      <c r="U11" s="10"/>
      <c r="V11" s="10"/>
      <c r="W11" s="10"/>
      <c r="X11" s="10"/>
      <c r="Y11" s="18">
        <v>110</v>
      </c>
      <c r="Z11" s="25">
        <f>Y11*100/Y7</f>
        <v>0.47921930818158054</v>
      </c>
      <c r="AA11" s="9"/>
      <c r="AB11" s="10"/>
      <c r="AC11" s="9"/>
      <c r="AD11" s="10"/>
      <c r="AE11" s="9"/>
      <c r="AF11" s="10"/>
    </row>
    <row r="12" spans="2:36" ht="24.75" customHeight="1" x14ac:dyDescent="0.3">
      <c r="B12" s="14" t="s">
        <v>11</v>
      </c>
      <c r="C12" s="9"/>
      <c r="D12" s="11"/>
      <c r="E12" s="9"/>
      <c r="F12" s="10"/>
      <c r="G12" s="9"/>
      <c r="H12" s="10"/>
      <c r="I12" s="9"/>
      <c r="J12" s="10"/>
      <c r="K12" s="9"/>
      <c r="L12" s="10"/>
      <c r="M12" s="9"/>
      <c r="N12" s="9"/>
      <c r="O12" s="10"/>
      <c r="P12" s="10"/>
      <c r="Q12" s="10"/>
      <c r="R12" s="10"/>
      <c r="S12" s="10"/>
      <c r="T12" s="10"/>
      <c r="U12" s="10"/>
      <c r="V12" s="10"/>
      <c r="W12" s="10"/>
      <c r="X12" s="10" t="s">
        <v>42</v>
      </c>
      <c r="Y12" s="10"/>
      <c r="Z12" s="10"/>
      <c r="AA12" s="24">
        <v>86</v>
      </c>
      <c r="AB12" s="25">
        <f>AA12*100/AA7</f>
        <v>0.39087355694936826</v>
      </c>
      <c r="AC12" s="24">
        <v>117</v>
      </c>
      <c r="AD12" s="25">
        <f>AC12*100/AC7</f>
        <v>0.52218155851111314</v>
      </c>
      <c r="AE12" s="24">
        <v>88</v>
      </c>
      <c r="AF12" s="25">
        <f>AE12*100/AE7</f>
        <v>0.36734012355985973</v>
      </c>
    </row>
    <row r="13" spans="2:36" ht="24.75" customHeight="1" x14ac:dyDescent="0.3">
      <c r="B13" s="14" t="s">
        <v>12</v>
      </c>
      <c r="C13" s="9"/>
      <c r="D13" s="11"/>
      <c r="E13" s="18">
        <v>297</v>
      </c>
      <c r="F13" s="25">
        <f>E13*100/E7</f>
        <v>2.4592200049681212</v>
      </c>
      <c r="G13" s="18">
        <v>495</v>
      </c>
      <c r="H13" s="25">
        <f>G13*100/G7</f>
        <v>4.0949702183984114</v>
      </c>
      <c r="I13" s="9"/>
      <c r="J13" s="10"/>
      <c r="K13" s="9"/>
      <c r="L13" s="10"/>
      <c r="M13" s="9"/>
      <c r="N13" s="10"/>
      <c r="O13" s="9"/>
      <c r="P13" s="10"/>
      <c r="Q13" s="9"/>
      <c r="R13" s="9"/>
      <c r="S13" s="9"/>
      <c r="T13" s="9"/>
      <c r="U13" s="9"/>
      <c r="V13" s="10"/>
      <c r="W13" s="9"/>
      <c r="X13" s="10"/>
      <c r="Y13" s="9"/>
      <c r="Z13" s="10"/>
      <c r="AA13" s="9"/>
      <c r="AB13" s="10"/>
      <c r="AC13" s="9"/>
      <c r="AD13" s="10"/>
      <c r="AE13" s="9"/>
      <c r="AF13" s="10"/>
    </row>
    <row r="14" spans="2:36" ht="24.75" customHeight="1" x14ac:dyDescent="0.3">
      <c r="B14" s="13" t="s">
        <v>13</v>
      </c>
      <c r="C14" s="9"/>
      <c r="D14" s="11"/>
      <c r="E14" s="9"/>
      <c r="F14" s="10"/>
      <c r="G14" s="9"/>
      <c r="H14" s="10"/>
      <c r="I14" s="9"/>
      <c r="J14" s="10"/>
      <c r="K14" s="9"/>
      <c r="L14" s="10"/>
      <c r="M14" s="9"/>
      <c r="N14" s="9"/>
      <c r="O14" s="10"/>
      <c r="P14" s="9"/>
      <c r="Q14" s="18">
        <v>644</v>
      </c>
      <c r="R14" s="25">
        <f>Q14*100/Q7</f>
        <v>3.6064288514308114</v>
      </c>
      <c r="S14" s="18">
        <v>620</v>
      </c>
      <c r="T14" s="25">
        <f>S14*100/S7</f>
        <v>3.1754161331626118</v>
      </c>
      <c r="U14" s="18">
        <v>447</v>
      </c>
      <c r="V14" s="25">
        <f>U14*100/U7</f>
        <v>1.9956248046787803</v>
      </c>
      <c r="W14" s="18">
        <v>621</v>
      </c>
      <c r="X14" s="25">
        <f>W14*100/W7</f>
        <v>3.094170403587444</v>
      </c>
      <c r="Y14" s="18">
        <v>346</v>
      </c>
      <c r="Z14" s="25">
        <f>Y14*100/Y7</f>
        <v>1.5073625511893352</v>
      </c>
      <c r="AA14" s="18">
        <v>519</v>
      </c>
      <c r="AB14" s="25">
        <f>AA14*100/AA7</f>
        <v>2.3588764657758388</v>
      </c>
      <c r="AC14" s="18">
        <v>310</v>
      </c>
      <c r="AD14" s="25">
        <f>AC14*100/AC7</f>
        <v>1.3835579755422656</v>
      </c>
      <c r="AE14" s="18">
        <v>295</v>
      </c>
      <c r="AF14" s="25">
        <f>AE14*100/AE7</f>
        <v>1.2314242778427116</v>
      </c>
      <c r="AH14" s="21">
        <f>+W14-'SANTA CRUZ_FREG'!G12-'SANTA CRUZ_FREG'!G51-'SANTA CRUZ_FREG'!G90-'SANTA CRUZ_FREG'!G129-'SANTA CRUZ_FREG'!G168</f>
        <v>0</v>
      </c>
      <c r="AJ14" s="21">
        <f>+Y14-'SANTA CRUZ_FREG'!I12-'SANTA CRUZ_FREG'!I51-'SANTA CRUZ_FREG'!I90-'SANTA CRUZ_FREG'!I129-'SANTA CRUZ_FREG'!I168</f>
        <v>0</v>
      </c>
    </row>
    <row r="15" spans="2:36" ht="24.75" customHeight="1" x14ac:dyDescent="0.3">
      <c r="B15" s="14" t="s">
        <v>14</v>
      </c>
      <c r="C15" s="18">
        <v>791</v>
      </c>
      <c r="D15" s="25">
        <f>C15*100/C7</f>
        <v>7.6669574488707957</v>
      </c>
      <c r="E15" s="18">
        <v>470</v>
      </c>
      <c r="F15" s="25">
        <f>E15*100/E7</f>
        <v>3.8916949573569597</v>
      </c>
      <c r="G15" s="18">
        <v>395</v>
      </c>
      <c r="H15" s="25">
        <f>G15*100/G7</f>
        <v>3.2677035076108538</v>
      </c>
      <c r="I15" s="18">
        <v>807</v>
      </c>
      <c r="J15" s="25">
        <f>I15*100/I7</f>
        <v>6.2495159916363354</v>
      </c>
      <c r="K15" s="18">
        <v>662</v>
      </c>
      <c r="L15" s="25">
        <f>K15*100/K7</f>
        <v>4.9796900857529716</v>
      </c>
      <c r="M15" s="18">
        <v>1001</v>
      </c>
      <c r="N15" s="25">
        <f>M15*100/M7</f>
        <v>6.8811438784629138</v>
      </c>
      <c r="O15" s="18">
        <v>1433</v>
      </c>
      <c r="P15" s="25">
        <f>O15*100/O7</f>
        <v>9.785577711007921</v>
      </c>
      <c r="Q15" s="18">
        <v>1263</v>
      </c>
      <c r="R15" s="25">
        <f>Q15*100/Q7</f>
        <v>7.0728565828526628</v>
      </c>
      <c r="S15" s="18">
        <v>1024</v>
      </c>
      <c r="T15" s="25">
        <f>S15*100/S7</f>
        <v>5.2445582586427655</v>
      </c>
      <c r="U15" s="18">
        <v>4565</v>
      </c>
      <c r="V15" s="25">
        <f>U15*100/U7</f>
        <v>20.380374123844813</v>
      </c>
      <c r="W15" s="18">
        <v>1663</v>
      </c>
      <c r="X15" s="25">
        <f>W15*100/W7</f>
        <v>8.2859990034877935</v>
      </c>
      <c r="Y15" s="18">
        <v>999</v>
      </c>
      <c r="Z15" s="25">
        <f>Y15*100/Y7</f>
        <v>4.3521826261218086</v>
      </c>
      <c r="AA15" s="9"/>
      <c r="AB15" s="10"/>
      <c r="AC15" s="18">
        <v>552</v>
      </c>
      <c r="AD15" s="25">
        <f>AC15*100/AC7</f>
        <v>2.4636258145139696</v>
      </c>
      <c r="AE15" s="18">
        <v>485</v>
      </c>
      <c r="AF15" s="25">
        <f>AE15*100/AE7</f>
        <v>2.0245449991651361</v>
      </c>
      <c r="AH15" s="21">
        <f>+W15-'SANTA CRUZ_FREG'!G13-'SANTA CRUZ_FREG'!G52-'SANTA CRUZ_FREG'!G91-'SANTA CRUZ_FREG'!G130-'SANTA CRUZ_FREG'!G169</f>
        <v>0</v>
      </c>
      <c r="AJ15" s="21">
        <f>+Y15-'SANTA CRUZ_FREG'!I13-'SANTA CRUZ_FREG'!I52-'SANTA CRUZ_FREG'!I91-'SANTA CRUZ_FREG'!I130-'SANTA CRUZ_FREG'!I169</f>
        <v>0</v>
      </c>
    </row>
    <row r="16" spans="2:36" ht="24.75" customHeight="1" x14ac:dyDescent="0.3">
      <c r="B16" s="14" t="s">
        <v>15</v>
      </c>
      <c r="C16" s="9"/>
      <c r="D16" s="10"/>
      <c r="E16" s="9"/>
      <c r="F16" s="10"/>
      <c r="G16" s="9"/>
      <c r="H16" s="10"/>
      <c r="I16" s="18">
        <v>189</v>
      </c>
      <c r="J16" s="25">
        <f>I16*100/I7</f>
        <v>1.4636412917215209</v>
      </c>
      <c r="K16" s="9"/>
      <c r="L16" s="10"/>
      <c r="M16" s="9"/>
      <c r="N16" s="10"/>
      <c r="O16" s="9"/>
      <c r="P16" s="10"/>
      <c r="Q16" s="9"/>
      <c r="R16" s="10"/>
      <c r="S16" s="10"/>
      <c r="T16" s="10"/>
      <c r="U16" s="9"/>
      <c r="V16" s="10"/>
      <c r="W16" s="9"/>
      <c r="X16" s="10"/>
      <c r="Y16" s="9"/>
      <c r="Z16" s="10"/>
      <c r="AA16" s="9"/>
      <c r="AB16" s="10"/>
      <c r="AC16" s="9"/>
      <c r="AD16" s="10"/>
      <c r="AE16" s="9"/>
      <c r="AF16" s="10"/>
    </row>
    <row r="17" spans="2:36" ht="24.75" customHeight="1" x14ac:dyDescent="0.3">
      <c r="B17" s="13" t="s">
        <v>16</v>
      </c>
      <c r="C17" s="9"/>
      <c r="D17" s="10"/>
      <c r="E17" s="9"/>
      <c r="F17" s="10"/>
      <c r="G17" s="9"/>
      <c r="H17" s="10"/>
      <c r="I17" s="10"/>
      <c r="J17" s="10"/>
      <c r="K17" s="9"/>
      <c r="L17" s="10"/>
      <c r="M17" s="9"/>
      <c r="N17" s="10"/>
      <c r="O17" s="9"/>
      <c r="P17" s="10"/>
      <c r="Q17" s="9"/>
      <c r="R17" s="10"/>
      <c r="S17" s="10"/>
      <c r="T17" s="10"/>
      <c r="U17" s="9"/>
      <c r="V17" s="10"/>
      <c r="W17" s="9"/>
      <c r="X17" s="10"/>
      <c r="Y17" s="18">
        <v>110</v>
      </c>
      <c r="Z17" s="25">
        <f>Y17*100/Y7</f>
        <v>0.47921930818158054</v>
      </c>
      <c r="AA17" s="18">
        <v>1876</v>
      </c>
      <c r="AB17" s="25">
        <f>AA17*100/AA7</f>
        <v>8.5264975911280789</v>
      </c>
      <c r="AC17" s="18">
        <v>1920</v>
      </c>
      <c r="AD17" s="25">
        <f>AC17*100/AC7</f>
        <v>8.5691332678746761</v>
      </c>
      <c r="AE17" s="18">
        <v>1115</v>
      </c>
      <c r="AF17" s="25">
        <f>AE17*100/AE7</f>
        <v>4.6543663382868594</v>
      </c>
      <c r="AH17" s="21">
        <f>+W17-'SANTA CRUZ_FREG'!G14-'SANTA CRUZ_FREG'!G53-'SANTA CRUZ_FREG'!G92-'SANTA CRUZ_FREG'!G131-'SANTA CRUZ_FREG'!G170</f>
        <v>0</v>
      </c>
      <c r="AJ17" s="21">
        <f>+Y17-'SANTA CRUZ_FREG'!I14-'SANTA CRUZ_FREG'!I53-'SANTA CRUZ_FREG'!I92-'SANTA CRUZ_FREG'!I131-'SANTA CRUZ_FREG'!I170</f>
        <v>0</v>
      </c>
    </row>
    <row r="18" spans="2:36" ht="24.75" customHeight="1" x14ac:dyDescent="0.3">
      <c r="B18" s="14" t="s">
        <v>17</v>
      </c>
      <c r="C18" s="9"/>
      <c r="D18" s="10"/>
      <c r="E18" s="9"/>
      <c r="F18" s="10"/>
      <c r="G18" s="9"/>
      <c r="H18" s="10"/>
      <c r="I18" s="10"/>
      <c r="J18" s="10"/>
      <c r="K18" s="9"/>
      <c r="L18" s="10"/>
      <c r="M18" s="9"/>
      <c r="N18" s="10"/>
      <c r="O18" s="9"/>
      <c r="P18" s="10"/>
      <c r="Q18" s="9"/>
      <c r="R18" s="10"/>
      <c r="S18" s="10"/>
      <c r="T18" s="10"/>
      <c r="U18" s="9"/>
      <c r="V18" s="10"/>
      <c r="W18" s="9"/>
      <c r="X18" s="10"/>
      <c r="Y18" s="18">
        <v>123</v>
      </c>
      <c r="Z18" s="25">
        <f>Y18*100/Y7</f>
        <v>0.53585431733031275</v>
      </c>
      <c r="AA18" s="18">
        <v>585</v>
      </c>
      <c r="AB18" s="25">
        <f>AA18*100/AA7</f>
        <v>2.6588491955276794</v>
      </c>
      <c r="AC18" s="18">
        <v>632</v>
      </c>
      <c r="AD18" s="25">
        <f>AC18*100/AC7</f>
        <v>2.8206730340087476</v>
      </c>
      <c r="AE18" s="18">
        <v>507</v>
      </c>
      <c r="AF18" s="25">
        <f>AE18*100/AE7</f>
        <v>2.116380030055101</v>
      </c>
      <c r="AH18" s="21">
        <f>+W18-'SANTA CRUZ_FREG'!G15-'SANTA CRUZ_FREG'!G54-'SANTA CRUZ_FREG'!G93-'SANTA CRUZ_FREG'!G132-'SANTA CRUZ_FREG'!G171</f>
        <v>0</v>
      </c>
      <c r="AJ18" s="21">
        <f>+Y18-'SANTA CRUZ_FREG'!I15-'SANTA CRUZ_FREG'!I54-'SANTA CRUZ_FREG'!I93-'SANTA CRUZ_FREG'!I132-'SANTA CRUZ_FREG'!I171</f>
        <v>0</v>
      </c>
    </row>
    <row r="19" spans="2:36" ht="24.75" customHeight="1" x14ac:dyDescent="0.3">
      <c r="B19" s="14" t="s">
        <v>18</v>
      </c>
      <c r="C19" s="9"/>
      <c r="D19" s="10"/>
      <c r="E19" s="9"/>
      <c r="F19" s="10"/>
      <c r="G19" s="9"/>
      <c r="H19" s="10"/>
      <c r="I19" s="10"/>
      <c r="J19" s="10"/>
      <c r="K19" s="9"/>
      <c r="L19" s="10"/>
      <c r="M19" s="9"/>
      <c r="N19" s="10"/>
      <c r="O19" s="9"/>
      <c r="P19" s="10"/>
      <c r="Q19" s="9"/>
      <c r="R19" s="10"/>
      <c r="S19" s="10"/>
      <c r="T19" s="10"/>
      <c r="U19" s="9"/>
      <c r="V19" s="10"/>
      <c r="W19" s="18">
        <v>6558</v>
      </c>
      <c r="X19" s="25">
        <f>W19*100/W7</f>
        <v>32.675635276532141</v>
      </c>
      <c r="Y19" s="18">
        <v>5247</v>
      </c>
      <c r="Z19" s="25">
        <f>Y19*100/Y7</f>
        <v>22.858761000261392</v>
      </c>
      <c r="AA19" s="18">
        <v>6121</v>
      </c>
      <c r="AB19" s="25">
        <f>AA19*100/AA7</f>
        <v>27.82019816380329</v>
      </c>
      <c r="AC19" s="18">
        <v>7579</v>
      </c>
      <c r="AD19" s="25">
        <f>AC19*100/AC7</f>
        <v>33.825760956886548</v>
      </c>
      <c r="AE19" s="18">
        <v>8797</v>
      </c>
      <c r="AF19" s="25">
        <f>AE19*100/AE7</f>
        <v>36.721489397228254</v>
      </c>
      <c r="AH19" s="21">
        <f>+W19-'SANTA CRUZ_FREG'!G16-'SANTA CRUZ_FREG'!G55-'SANTA CRUZ_FREG'!G94-'SANTA CRUZ_FREG'!G133-'SANTA CRUZ_FREG'!G172</f>
        <v>0</v>
      </c>
      <c r="AJ19" s="21">
        <f>+Y19-'SANTA CRUZ_FREG'!I16-'SANTA CRUZ_FREG'!I55-'SANTA CRUZ_FREG'!I94-'SANTA CRUZ_FREG'!I133-'SANTA CRUZ_FREG'!I172</f>
        <v>0</v>
      </c>
    </row>
    <row r="20" spans="2:36" ht="24.75" customHeight="1" x14ac:dyDescent="0.3">
      <c r="B20" s="14" t="s">
        <v>19</v>
      </c>
      <c r="C20" s="9"/>
      <c r="D20" s="10"/>
      <c r="E20" s="9"/>
      <c r="F20" s="10"/>
      <c r="G20" s="9"/>
      <c r="H20" s="10"/>
      <c r="I20" s="10"/>
      <c r="J20" s="10"/>
      <c r="K20" s="9"/>
      <c r="L20" s="10"/>
      <c r="M20" s="9"/>
      <c r="N20" s="10"/>
      <c r="O20" s="9"/>
      <c r="P20" s="10"/>
      <c r="Q20" s="9"/>
      <c r="R20" s="10"/>
      <c r="S20" s="10"/>
      <c r="T20" s="10"/>
      <c r="U20" s="9"/>
      <c r="V20" s="10"/>
      <c r="W20" s="10"/>
      <c r="X20" s="10"/>
      <c r="Y20" s="10"/>
      <c r="Z20" s="10"/>
      <c r="AA20" s="18">
        <v>133</v>
      </c>
      <c r="AB20" s="25">
        <f>AA20*100/AA7</f>
        <v>0.60449050086355782</v>
      </c>
      <c r="AC20" s="18">
        <v>147</v>
      </c>
      <c r="AD20" s="25">
        <f>AC20*100/AC7</f>
        <v>0.65607426582165496</v>
      </c>
      <c r="AE20" s="18">
        <v>154</v>
      </c>
      <c r="AF20" s="25">
        <f>AE20*100/AE7</f>
        <v>0.64284521622975455</v>
      </c>
      <c r="AH20" s="21"/>
      <c r="AJ20" s="21"/>
    </row>
    <row r="21" spans="2:36" ht="24.75" customHeight="1" x14ac:dyDescent="0.3">
      <c r="B21" s="13" t="s">
        <v>20</v>
      </c>
      <c r="C21" s="9"/>
      <c r="D21" s="10"/>
      <c r="E21" s="9"/>
      <c r="F21" s="10"/>
      <c r="G21" s="9"/>
      <c r="H21" s="10"/>
      <c r="I21" s="10"/>
      <c r="J21" s="10"/>
      <c r="K21" s="9"/>
      <c r="L21" s="10"/>
      <c r="M21" s="9"/>
      <c r="N21" s="10"/>
      <c r="O21" s="9"/>
      <c r="P21" s="10"/>
      <c r="Q21" s="9"/>
      <c r="R21" s="10"/>
      <c r="S21" s="10"/>
      <c r="T21" s="10"/>
      <c r="U21" s="9"/>
      <c r="V21" s="10"/>
      <c r="W21" s="18">
        <v>219</v>
      </c>
      <c r="X21" s="25">
        <f>W21*100/W7</f>
        <v>1.0911808669656202</v>
      </c>
      <c r="Y21" s="9"/>
      <c r="Z21" s="10"/>
      <c r="AA21" s="9"/>
      <c r="AB21" s="10"/>
      <c r="AC21" s="9"/>
      <c r="AD21" s="10"/>
      <c r="AE21" s="9"/>
      <c r="AF21" s="10"/>
      <c r="AH21" s="21">
        <f>+W21-'SANTA CRUZ_FREG'!G18-'SANTA CRUZ_FREG'!G57-'SANTA CRUZ_FREG'!G96-'SANTA CRUZ_FREG'!G135-'SANTA CRUZ_FREG'!G174</f>
        <v>0</v>
      </c>
      <c r="AJ21" s="21">
        <f>+Y21-'SANTA CRUZ_FREG'!I18-'SANTA CRUZ_FREG'!I57-'SANTA CRUZ_FREG'!I96-'SANTA CRUZ_FREG'!I135-'SANTA CRUZ_FREG'!I174</f>
        <v>0</v>
      </c>
    </row>
    <row r="22" spans="2:36" ht="24.75" customHeight="1" x14ac:dyDescent="0.3">
      <c r="B22" s="14" t="s">
        <v>21</v>
      </c>
      <c r="C22" s="9"/>
      <c r="D22" s="11"/>
      <c r="E22" s="9"/>
      <c r="F22" s="10"/>
      <c r="G22" s="9"/>
      <c r="H22" s="10"/>
      <c r="I22" s="10"/>
      <c r="J22" s="10"/>
      <c r="K22" s="9"/>
      <c r="L22" s="10"/>
      <c r="M22" s="9"/>
      <c r="N22" s="10"/>
      <c r="O22" s="9"/>
      <c r="P22" s="10"/>
      <c r="Q22" s="9"/>
      <c r="R22" s="10"/>
      <c r="S22" s="18">
        <v>444</v>
      </c>
      <c r="T22" s="25">
        <f>S22*100/S7</f>
        <v>2.2740076824583868</v>
      </c>
      <c r="U22" s="18">
        <v>420</v>
      </c>
      <c r="V22" s="25">
        <f>U22*100/U7</f>
        <v>1.8750837090941559</v>
      </c>
      <c r="W22" s="9"/>
      <c r="X22" s="10"/>
      <c r="Y22" s="18">
        <v>86</v>
      </c>
      <c r="Z22" s="25">
        <f>Y22*100/Y7</f>
        <v>0.37466236821469023</v>
      </c>
      <c r="AA22" s="18">
        <v>103</v>
      </c>
      <c r="AB22" s="25">
        <f>AA22*100/AA7</f>
        <v>0.46813926006726664</v>
      </c>
      <c r="AC22" s="18">
        <v>78</v>
      </c>
      <c r="AD22" s="25">
        <f>AC22*100/AC7</f>
        <v>0.34812103900740871</v>
      </c>
      <c r="AE22" s="9"/>
      <c r="AF22" s="10"/>
      <c r="AH22" s="21">
        <f>+W22-'SANTA CRUZ_FREG'!G19-'SANTA CRUZ_FREG'!G58-'SANTA CRUZ_FREG'!G97-'SANTA CRUZ_FREG'!G136-'SANTA CRUZ_FREG'!G175</f>
        <v>0</v>
      </c>
      <c r="AJ22" s="21">
        <f>+Y22-'SANTA CRUZ_FREG'!I19-'SANTA CRUZ_FREG'!I58-'SANTA CRUZ_FREG'!I97-'SANTA CRUZ_FREG'!I136-'SANTA CRUZ_FREG'!I175</f>
        <v>0</v>
      </c>
    </row>
    <row r="23" spans="2:36" ht="24.75" customHeight="1" x14ac:dyDescent="0.3">
      <c r="B23" s="14" t="s">
        <v>22</v>
      </c>
      <c r="C23" s="18">
        <v>64</v>
      </c>
      <c r="D23" s="25">
        <f>C23*100/C7</f>
        <v>0.62033536880876228</v>
      </c>
      <c r="E23" s="9"/>
      <c r="F23" s="10"/>
      <c r="G23" s="9"/>
      <c r="H23" s="10"/>
      <c r="I23" s="10"/>
      <c r="J23" s="10"/>
      <c r="K23" s="9"/>
      <c r="L23" s="10"/>
      <c r="M23" s="9"/>
      <c r="N23" s="9"/>
      <c r="O23" s="10"/>
      <c r="P23" s="9"/>
      <c r="Q23" s="10"/>
      <c r="R23" s="9"/>
      <c r="S23" s="9"/>
      <c r="T23" s="9"/>
      <c r="U23" s="9"/>
      <c r="V23" s="10"/>
      <c r="W23" s="9"/>
      <c r="X23" s="10"/>
      <c r="Y23" s="9"/>
      <c r="Z23" s="10"/>
      <c r="AA23" s="9"/>
      <c r="AB23" s="10"/>
      <c r="AC23" s="9"/>
      <c r="AD23" s="10"/>
      <c r="AE23" s="9"/>
      <c r="AF23" s="10"/>
    </row>
    <row r="24" spans="2:36" ht="24.75" customHeight="1" x14ac:dyDescent="0.3">
      <c r="B24" s="14" t="s">
        <v>189</v>
      </c>
      <c r="C24" s="9"/>
      <c r="D24" s="10"/>
      <c r="E24" s="9"/>
      <c r="F24" s="10"/>
      <c r="G24" s="9"/>
      <c r="H24" s="10"/>
      <c r="I24" s="10"/>
      <c r="J24" s="10"/>
      <c r="K24" s="9"/>
      <c r="L24" s="10"/>
      <c r="M24" s="9"/>
      <c r="N24" s="9"/>
      <c r="O24" s="10"/>
      <c r="P24" s="9"/>
      <c r="Q24" s="10"/>
      <c r="R24" s="9"/>
      <c r="S24" s="9"/>
      <c r="T24" s="9"/>
      <c r="U24" s="9"/>
      <c r="V24" s="10"/>
      <c r="W24" s="9"/>
      <c r="X24" s="10"/>
      <c r="Y24" s="9"/>
      <c r="Z24" s="10"/>
      <c r="AA24" s="9"/>
      <c r="AB24" s="10"/>
      <c r="AC24" s="9"/>
      <c r="AD24" s="10"/>
      <c r="AE24" s="18">
        <v>99</v>
      </c>
      <c r="AF24" s="25">
        <f>AE24*100/AE7</f>
        <v>0.41325763900484219</v>
      </c>
    </row>
    <row r="25" spans="2:36" ht="24.75" customHeight="1" x14ac:dyDescent="0.3">
      <c r="B25" s="14" t="s">
        <v>23</v>
      </c>
      <c r="C25" s="9"/>
      <c r="D25" s="10"/>
      <c r="E25" s="9"/>
      <c r="F25" s="10"/>
      <c r="G25" s="9"/>
      <c r="H25" s="10"/>
      <c r="I25" s="9"/>
      <c r="J25" s="10"/>
      <c r="K25" s="9"/>
      <c r="L25" s="10"/>
      <c r="M25" s="9"/>
      <c r="N25" s="9"/>
      <c r="O25" s="10"/>
      <c r="P25" s="9"/>
      <c r="Q25" s="10"/>
      <c r="R25" s="9"/>
      <c r="S25" s="9"/>
      <c r="T25" s="9"/>
      <c r="U25" s="18">
        <v>585</v>
      </c>
      <c r="V25" s="25">
        <f>U25*100/U7</f>
        <v>2.6117237376668601</v>
      </c>
      <c r="W25" s="9"/>
      <c r="X25" s="10"/>
      <c r="Y25" s="18">
        <v>338</v>
      </c>
      <c r="Z25" s="25">
        <f>Y25*100/Y7</f>
        <v>1.4725102378670385</v>
      </c>
      <c r="AA25" s="18">
        <v>589</v>
      </c>
      <c r="AB25" s="25">
        <f>AA25*100/AA7</f>
        <v>2.6770293609671847</v>
      </c>
      <c r="AC25" s="18">
        <v>483</v>
      </c>
      <c r="AD25" s="25">
        <f>AC25*100/AC7</f>
        <v>2.1556725876997231</v>
      </c>
      <c r="AE25" s="18">
        <v>440</v>
      </c>
      <c r="AF25" s="25">
        <f>AE25*100/AE7</f>
        <v>1.8367006177992986</v>
      </c>
      <c r="AH25" s="21">
        <f>+W25-'SANTA CRUZ_FREG'!G21-'SANTA CRUZ_FREG'!G60-'SANTA CRUZ_FREG'!G99-'SANTA CRUZ_FREG'!G138-'SANTA CRUZ_FREG'!G177</f>
        <v>0</v>
      </c>
      <c r="AJ25" s="21">
        <f>+Y25-'SANTA CRUZ_FREG'!I21-'SANTA CRUZ_FREG'!I60-'SANTA CRUZ_FREG'!I99-'SANTA CRUZ_FREG'!I138-'SANTA CRUZ_FREG'!I177</f>
        <v>0</v>
      </c>
    </row>
    <row r="26" spans="2:36" ht="24.75" customHeight="1" x14ac:dyDescent="0.3">
      <c r="B26" s="13" t="s">
        <v>24</v>
      </c>
      <c r="C26" s="18">
        <v>137</v>
      </c>
      <c r="D26" s="25">
        <f>C26*100/C7</f>
        <v>1.3279053988562566</v>
      </c>
      <c r="E26" s="9"/>
      <c r="F26" s="10"/>
      <c r="G26" s="9"/>
      <c r="H26" s="10"/>
      <c r="I26" s="9"/>
      <c r="J26" s="10"/>
      <c r="K26" s="9"/>
      <c r="L26" s="10"/>
      <c r="M26" s="9"/>
      <c r="N26" s="9"/>
      <c r="O26" s="10"/>
      <c r="P26" s="9"/>
      <c r="Q26" s="10"/>
      <c r="R26" s="9"/>
      <c r="S26" s="9"/>
      <c r="T26" s="9"/>
      <c r="U26" s="9"/>
      <c r="V26" s="10"/>
      <c r="W26" s="9"/>
      <c r="X26" s="10"/>
      <c r="Y26" s="9"/>
      <c r="Z26" s="10"/>
      <c r="AA26" s="9"/>
      <c r="AB26" s="10"/>
      <c r="AC26" s="9"/>
      <c r="AD26" s="10"/>
      <c r="AE26" s="9"/>
      <c r="AF26" s="10"/>
    </row>
    <row r="27" spans="2:36" ht="24.75" customHeight="1" x14ac:dyDescent="0.3">
      <c r="B27" s="14" t="s">
        <v>25</v>
      </c>
      <c r="C27" s="9"/>
      <c r="D27" s="10"/>
      <c r="E27" s="9"/>
      <c r="F27" s="10"/>
      <c r="G27" s="9"/>
      <c r="H27" s="10"/>
      <c r="I27" s="9"/>
      <c r="J27" s="10"/>
      <c r="K27" s="18">
        <v>251</v>
      </c>
      <c r="L27" s="25">
        <f>K27*100/K7</f>
        <v>1.8880698059274861</v>
      </c>
      <c r="M27" s="18">
        <v>291</v>
      </c>
      <c r="N27" s="25">
        <f>M27*100/M7</f>
        <v>2.0004124561765311</v>
      </c>
      <c r="O27" s="18">
        <v>503</v>
      </c>
      <c r="P27" s="25">
        <f>O27*100/O7</f>
        <v>3.43485386506419</v>
      </c>
      <c r="Q27" s="18">
        <v>973</v>
      </c>
      <c r="R27" s="25">
        <f>Q27*100/Q7</f>
        <v>5.4488435907487256</v>
      </c>
      <c r="S27" s="18">
        <v>1033</v>
      </c>
      <c r="T27" s="25">
        <f>S27*100/S7</f>
        <v>5.2906530089628685</v>
      </c>
      <c r="U27" s="18">
        <v>727</v>
      </c>
      <c r="V27" s="25">
        <f>U27*100/U7</f>
        <v>3.2456806107415508</v>
      </c>
      <c r="W27" s="18">
        <v>832</v>
      </c>
      <c r="X27" s="25">
        <f>W27*100/W7</f>
        <v>4.1454907822620823</v>
      </c>
      <c r="Y27" s="18">
        <v>354</v>
      </c>
      <c r="Z27" s="25">
        <f>Y27*100/Y7</f>
        <v>1.542214864511632</v>
      </c>
      <c r="AA27" s="18">
        <v>566</v>
      </c>
      <c r="AB27" s="25">
        <f>AA27*100/AA7</f>
        <v>2.5724934096900283</v>
      </c>
      <c r="AC27" s="18">
        <v>307</v>
      </c>
      <c r="AD27" s="25">
        <f>AC27*100/AC7</f>
        <v>1.3701687048112112</v>
      </c>
      <c r="AE27" s="18">
        <v>367</v>
      </c>
      <c r="AF27" s="25">
        <f>AE27*100/AE7</f>
        <v>1.5319752880280515</v>
      </c>
      <c r="AH27" s="21">
        <f>+W27-'SANTA CRUZ_FREG'!G22-'SANTA CRUZ_FREG'!G61-'SANTA CRUZ_FREG'!G100-'SANTA CRUZ_FREG'!G139-'SANTA CRUZ_FREG'!G178</f>
        <v>0</v>
      </c>
      <c r="AJ27" s="21">
        <f>+Y27-'SANTA CRUZ_FREG'!I22-'SANTA CRUZ_FREG'!I61-'SANTA CRUZ_FREG'!I100-'SANTA CRUZ_FREG'!I139-'SANTA CRUZ_FREG'!I178</f>
        <v>0</v>
      </c>
    </row>
    <row r="28" spans="2:36" ht="24.75" customHeight="1" x14ac:dyDescent="0.3">
      <c r="B28" s="13" t="s">
        <v>26</v>
      </c>
      <c r="C28" s="9"/>
      <c r="D28" s="10"/>
      <c r="E28" s="18">
        <v>53</v>
      </c>
      <c r="F28" s="25">
        <f>E28*100/E7</f>
        <v>0.43885070795727416</v>
      </c>
      <c r="G28" s="18">
        <v>73</v>
      </c>
      <c r="H28" s="25">
        <f>G28*100/G7</f>
        <v>0.60390469887491727</v>
      </c>
      <c r="I28" s="18">
        <v>101</v>
      </c>
      <c r="J28" s="25">
        <f>I28*100/I7</f>
        <v>0.78215751568187097</v>
      </c>
      <c r="K28" s="9"/>
      <c r="L28" s="10"/>
      <c r="M28" s="9"/>
      <c r="N28" s="10"/>
      <c r="O28" s="9"/>
      <c r="P28" s="10"/>
      <c r="Q28" s="9"/>
      <c r="R28" s="10"/>
      <c r="S28" s="10"/>
      <c r="T28" s="10"/>
      <c r="U28" s="9"/>
      <c r="V28" s="10"/>
      <c r="W28" s="18">
        <v>365</v>
      </c>
      <c r="X28" s="25">
        <f>W28*100/W7</f>
        <v>1.8186347782760339</v>
      </c>
      <c r="Y28" s="18">
        <v>83</v>
      </c>
      <c r="Z28" s="25">
        <f>Y28*100/Y7</f>
        <v>0.36159275071882896</v>
      </c>
      <c r="AA28" s="9"/>
      <c r="AB28" s="10"/>
      <c r="AC28" s="9"/>
      <c r="AD28" s="10"/>
      <c r="AE28" s="9"/>
      <c r="AF28" s="10"/>
      <c r="AH28" s="21">
        <f>+W28-'SANTA CRUZ_FREG'!G23-'SANTA CRUZ_FREG'!G62-'SANTA CRUZ_FREG'!G101-'SANTA CRUZ_FREG'!G140-'SANTA CRUZ_FREG'!G179</f>
        <v>0</v>
      </c>
      <c r="AJ28" s="21">
        <f>+Y28-'SANTA CRUZ_FREG'!I23-'SANTA CRUZ_FREG'!I62-'SANTA CRUZ_FREG'!I101-'SANTA CRUZ_FREG'!I140-'SANTA CRUZ_FREG'!I179</f>
        <v>0</v>
      </c>
    </row>
    <row r="29" spans="2:36" ht="24.75" customHeight="1" x14ac:dyDescent="0.3">
      <c r="B29" s="14" t="s">
        <v>27</v>
      </c>
      <c r="C29" s="9"/>
      <c r="D29" s="10"/>
      <c r="E29" s="9"/>
      <c r="F29" s="10"/>
      <c r="G29" s="9"/>
      <c r="H29" s="10"/>
      <c r="I29" s="24">
        <v>0</v>
      </c>
      <c r="J29" s="25">
        <f>I29*100/I7</f>
        <v>0</v>
      </c>
      <c r="K29" s="24">
        <v>0</v>
      </c>
      <c r="L29" s="25">
        <f>K29*100/K7</f>
        <v>0</v>
      </c>
      <c r="M29" s="24">
        <v>0</v>
      </c>
      <c r="N29" s="25">
        <f>M29*100/M7</f>
        <v>0</v>
      </c>
      <c r="O29" s="9"/>
      <c r="P29" s="10"/>
      <c r="Q29" s="9"/>
      <c r="R29" s="10"/>
      <c r="S29" s="10"/>
      <c r="T29" s="10"/>
      <c r="U29" s="9"/>
      <c r="V29" s="10"/>
      <c r="W29" s="9"/>
      <c r="X29" s="10"/>
      <c r="Y29" s="9"/>
      <c r="Z29" s="10"/>
      <c r="AA29" s="9"/>
      <c r="AB29" s="10"/>
      <c r="AC29" s="9"/>
      <c r="AD29" s="10"/>
      <c r="AE29" s="9"/>
      <c r="AF29" s="10"/>
      <c r="AH29" s="21"/>
      <c r="AJ29" s="21"/>
    </row>
    <row r="30" spans="2:36" ht="24.75" customHeight="1" x14ac:dyDescent="0.3">
      <c r="B30" s="14" t="s">
        <v>28</v>
      </c>
      <c r="C30" s="9"/>
      <c r="D30" s="10"/>
      <c r="E30" s="9"/>
      <c r="F30" s="10"/>
      <c r="G30" s="9"/>
      <c r="H30" s="10"/>
      <c r="I30" s="10"/>
      <c r="J30" s="10"/>
      <c r="K30" s="10"/>
      <c r="L30" s="10"/>
      <c r="M30" s="10"/>
      <c r="N30" s="10"/>
      <c r="O30" s="10"/>
      <c r="P30" s="10"/>
      <c r="Q30" s="9"/>
      <c r="R30" s="10"/>
      <c r="S30" s="10"/>
      <c r="T30" s="10"/>
      <c r="U30" s="9"/>
      <c r="V30" s="10"/>
      <c r="W30" s="9"/>
      <c r="X30" s="10"/>
      <c r="Y30" s="18">
        <v>136</v>
      </c>
      <c r="Z30" s="25">
        <f>Y30*100/Y7</f>
        <v>0.59248932647904506</v>
      </c>
      <c r="AA30" s="9"/>
      <c r="AB30" s="10"/>
      <c r="AC30" s="9"/>
      <c r="AD30" s="10"/>
      <c r="AE30" s="9"/>
      <c r="AF30" s="10"/>
      <c r="AH30" s="21">
        <f>+W30-'SANTA CRUZ_FREG'!G24-'SANTA CRUZ_FREG'!G63-'SANTA CRUZ_FREG'!G102-'SANTA CRUZ_FREG'!G141-'SANTA CRUZ_FREG'!G180</f>
        <v>0</v>
      </c>
      <c r="AJ30" s="21">
        <f>+Y30-'SANTA CRUZ_FREG'!I24-'SANTA CRUZ_FREG'!I63-'SANTA CRUZ_FREG'!I102-'SANTA CRUZ_FREG'!I141-'SANTA CRUZ_FREG'!I180</f>
        <v>0</v>
      </c>
    </row>
    <row r="31" spans="2:36" ht="24.75" customHeight="1" x14ac:dyDescent="0.3">
      <c r="B31" s="14" t="s">
        <v>29</v>
      </c>
      <c r="C31" s="9"/>
      <c r="D31" s="10"/>
      <c r="E31" s="9"/>
      <c r="F31" s="10"/>
      <c r="G31" s="9"/>
      <c r="H31" s="10"/>
      <c r="I31" s="9"/>
      <c r="J31" s="10"/>
      <c r="K31" s="9"/>
      <c r="L31" s="10"/>
      <c r="M31" s="9"/>
      <c r="N31" s="10"/>
      <c r="O31" s="9"/>
      <c r="P31" s="10"/>
      <c r="Q31" s="10"/>
      <c r="R31" s="9"/>
      <c r="S31" s="18">
        <v>480</v>
      </c>
      <c r="T31" s="25">
        <f>S31*100/S7</f>
        <v>2.4583866837387962</v>
      </c>
      <c r="U31" s="18">
        <v>843</v>
      </c>
      <c r="V31" s="25">
        <f>U31*100/U7</f>
        <v>3.7635608732532702</v>
      </c>
      <c r="W31" s="18">
        <v>351</v>
      </c>
      <c r="X31" s="25">
        <f>W31*100/W7</f>
        <v>1.7488789237668161</v>
      </c>
      <c r="Y31" s="9"/>
      <c r="Z31" s="10"/>
      <c r="AA31" s="9"/>
      <c r="AB31" s="10"/>
      <c r="AC31" s="9"/>
      <c r="AD31" s="10"/>
      <c r="AE31" s="9"/>
      <c r="AF31" s="10"/>
      <c r="AH31" s="21">
        <f>+W31-'SANTA CRUZ_FREG'!G25-'SANTA CRUZ_FREG'!G64-'SANTA CRUZ_FREG'!G103-'SANTA CRUZ_FREG'!G142-'SANTA CRUZ_FREG'!G181</f>
        <v>0</v>
      </c>
      <c r="AJ31" s="21">
        <f>+Y31-'SANTA CRUZ_FREG'!I25-'SANTA CRUZ_FREG'!I64-'SANTA CRUZ_FREG'!I103-'SANTA CRUZ_FREG'!I142-'SANTA CRUZ_FREG'!I181</f>
        <v>0</v>
      </c>
    </row>
    <row r="32" spans="2:36" ht="24.75" customHeight="1" x14ac:dyDescent="0.3">
      <c r="B32" s="14" t="s">
        <v>30</v>
      </c>
      <c r="C32" s="9"/>
      <c r="D32" s="10"/>
      <c r="E32" s="9"/>
      <c r="F32" s="10"/>
      <c r="G32" s="9"/>
      <c r="H32" s="10"/>
      <c r="I32" s="9"/>
      <c r="J32" s="10"/>
      <c r="K32" s="9"/>
      <c r="L32" s="10"/>
      <c r="M32" s="9"/>
      <c r="N32" s="10"/>
      <c r="O32" s="9"/>
      <c r="P32" s="10"/>
      <c r="Q32" s="9"/>
      <c r="R32" s="9"/>
      <c r="S32" s="9"/>
      <c r="T32" s="9"/>
      <c r="U32" s="9"/>
      <c r="V32" s="9"/>
      <c r="W32" s="18">
        <v>147</v>
      </c>
      <c r="X32" s="25">
        <f>W32*100/W7</f>
        <v>0.73243647234678622</v>
      </c>
      <c r="Y32" s="18">
        <v>27</v>
      </c>
      <c r="Z32" s="25">
        <f>Y32*100/Y7</f>
        <v>0.11762655746275159</v>
      </c>
      <c r="AA32" s="9"/>
      <c r="AB32" s="10"/>
      <c r="AC32" s="9"/>
      <c r="AD32" s="10"/>
      <c r="AE32" s="9"/>
      <c r="AF32" s="10"/>
    </row>
    <row r="33" spans="2:36" ht="24.75" customHeight="1" x14ac:dyDescent="0.3">
      <c r="B33" s="14" t="s">
        <v>31</v>
      </c>
      <c r="C33" s="18">
        <v>6902</v>
      </c>
      <c r="D33" s="25">
        <f>C33*100/C7</f>
        <v>66.899292429969947</v>
      </c>
      <c r="E33" s="18">
        <v>8698</v>
      </c>
      <c r="F33" s="25">
        <f>E33*100/E7</f>
        <v>72.021197317214543</v>
      </c>
      <c r="G33" s="18">
        <v>8615</v>
      </c>
      <c r="H33" s="25">
        <f>G33*100/G7</f>
        <v>71.269027134348107</v>
      </c>
      <c r="I33" s="18">
        <v>8379</v>
      </c>
      <c r="J33" s="25">
        <f>I33*100/I7</f>
        <v>64.888097266320756</v>
      </c>
      <c r="K33" s="18">
        <v>7726</v>
      </c>
      <c r="L33" s="25">
        <f>K33*100/K7</f>
        <v>58.116443508349633</v>
      </c>
      <c r="M33" s="18">
        <v>8166</v>
      </c>
      <c r="N33" s="25">
        <f>M33*100/M7</f>
        <v>56.135285625902249</v>
      </c>
      <c r="O33" s="18">
        <v>7684</v>
      </c>
      <c r="P33" s="25">
        <f>O33*100/O7</f>
        <v>52.472002185195301</v>
      </c>
      <c r="Q33" s="18">
        <v>8884</v>
      </c>
      <c r="R33" s="25">
        <f>Q33*100/Q7</f>
        <v>49.750798006384052</v>
      </c>
      <c r="S33" s="18">
        <v>12068</v>
      </c>
      <c r="T33" s="25">
        <f>S33*100/S7</f>
        <v>61.807938540332906</v>
      </c>
      <c r="U33" s="18">
        <v>9875</v>
      </c>
      <c r="V33" s="25">
        <f>U33*100/U7</f>
        <v>44.086789588820928</v>
      </c>
      <c r="W33" s="18">
        <v>6843</v>
      </c>
      <c r="X33" s="25">
        <f>W33*100/W7</f>
        <v>34.095665171898354</v>
      </c>
      <c r="Y33" s="18">
        <v>6764</v>
      </c>
      <c r="Z33" s="25">
        <f>Y33*100/Y7</f>
        <v>29.467630914001916</v>
      </c>
      <c r="AA33" s="9"/>
      <c r="AB33" s="10"/>
      <c r="AC33" s="18">
        <v>6016</v>
      </c>
      <c r="AD33" s="25">
        <f>AC33*100/AC7</f>
        <v>26.849950906007319</v>
      </c>
      <c r="AE33" s="18">
        <v>8414</v>
      </c>
      <c r="AF33" s="25">
        <f>AE33*100/AE7</f>
        <v>35.122724995825678</v>
      </c>
      <c r="AH33" s="21">
        <f>+W33-'SANTA CRUZ_FREG'!G27-'SANTA CRUZ_FREG'!G66-'SANTA CRUZ_FREG'!G105-'SANTA CRUZ_FREG'!G144-'SANTA CRUZ_FREG'!G183</f>
        <v>0</v>
      </c>
      <c r="AJ33" s="21">
        <f>+Y33-'SANTA CRUZ_FREG'!I27-'SANTA CRUZ_FREG'!I66-'SANTA CRUZ_FREG'!I105-'SANTA CRUZ_FREG'!I144-'SANTA CRUZ_FREG'!I183</f>
        <v>0</v>
      </c>
    </row>
    <row r="34" spans="2:36" ht="24.75" customHeight="1" x14ac:dyDescent="0.3">
      <c r="B34" s="14" t="s">
        <v>32</v>
      </c>
      <c r="C34" s="9"/>
      <c r="D34" s="10"/>
      <c r="E34" s="9"/>
      <c r="F34" s="10"/>
      <c r="G34" s="9"/>
      <c r="H34" s="10"/>
      <c r="I34" s="9"/>
      <c r="J34" s="10"/>
      <c r="K34" s="9"/>
      <c r="L34" s="10"/>
      <c r="M34" s="9"/>
      <c r="N34" s="10"/>
      <c r="O34" s="9"/>
      <c r="P34" s="10"/>
      <c r="Q34" s="9"/>
      <c r="R34" s="10"/>
      <c r="S34" s="9"/>
      <c r="T34" s="10"/>
      <c r="U34" s="9"/>
      <c r="V34" s="10"/>
      <c r="W34" s="9"/>
      <c r="X34" s="10"/>
      <c r="Y34" s="9"/>
      <c r="Z34" s="10"/>
      <c r="AA34" s="18">
        <v>7207</v>
      </c>
      <c r="AB34" s="25">
        <f>AA34*100/AA7</f>
        <v>32.756113080629035</v>
      </c>
      <c r="AC34" s="9"/>
      <c r="AD34" s="10"/>
      <c r="AE34" s="9"/>
      <c r="AF34" s="10"/>
      <c r="AH34" s="21"/>
      <c r="AJ34" s="21"/>
    </row>
    <row r="35" spans="2:36" ht="24.75" customHeight="1" x14ac:dyDescent="0.3">
      <c r="B35" s="14" t="s">
        <v>190</v>
      </c>
      <c r="C35" s="9"/>
      <c r="D35" s="10"/>
      <c r="E35" s="9"/>
      <c r="F35" s="10"/>
      <c r="G35" s="9"/>
      <c r="H35" s="10"/>
      <c r="I35" s="9"/>
      <c r="J35" s="10"/>
      <c r="K35" s="9"/>
      <c r="L35" s="10"/>
      <c r="M35" s="9"/>
      <c r="N35" s="10"/>
      <c r="O35" s="9"/>
      <c r="P35" s="10"/>
      <c r="Q35" s="9"/>
      <c r="R35" s="10"/>
      <c r="S35" s="9"/>
      <c r="T35" s="10"/>
      <c r="U35" s="9"/>
      <c r="V35" s="10"/>
      <c r="W35" s="9"/>
      <c r="X35" s="10"/>
      <c r="Y35" s="9"/>
      <c r="Z35" s="10"/>
      <c r="AA35" s="10"/>
      <c r="AB35" s="10"/>
      <c r="AC35" s="9"/>
      <c r="AD35" s="10"/>
      <c r="AE35" s="18">
        <v>66</v>
      </c>
      <c r="AF35" s="25">
        <f>AE35*100/AE7</f>
        <v>0.27550509266989481</v>
      </c>
      <c r="AH35" s="21"/>
      <c r="AJ35" s="21"/>
    </row>
    <row r="36" spans="2:36" ht="24.75" customHeight="1" x14ac:dyDescent="0.3">
      <c r="B36" s="14" t="s">
        <v>47</v>
      </c>
      <c r="C36" s="9"/>
      <c r="D36" s="10"/>
      <c r="E36" s="9"/>
      <c r="F36" s="10"/>
      <c r="G36" s="9"/>
      <c r="H36" s="10"/>
      <c r="I36" s="9"/>
      <c r="J36" s="10"/>
      <c r="K36" s="9"/>
      <c r="L36" s="10"/>
      <c r="M36" s="9"/>
      <c r="N36" s="10"/>
      <c r="O36" s="9"/>
      <c r="P36" s="10"/>
      <c r="Q36" s="9"/>
      <c r="R36" s="9"/>
      <c r="S36" s="9"/>
      <c r="T36" s="9"/>
      <c r="U36" s="9"/>
      <c r="V36" s="9"/>
      <c r="W36" s="18">
        <v>150</v>
      </c>
      <c r="X36" s="25">
        <f>W36*100/W7</f>
        <v>0.74738415545590431</v>
      </c>
      <c r="Y36" s="9"/>
      <c r="Z36" s="10"/>
      <c r="AA36" s="9"/>
      <c r="AB36" s="10"/>
      <c r="AC36" s="9"/>
      <c r="AD36" s="10"/>
      <c r="AE36" s="9"/>
      <c r="AF36" s="10"/>
    </row>
    <row r="37" spans="2:36" ht="24.75" customHeight="1" x14ac:dyDescent="0.3">
      <c r="B37" s="14" t="s">
        <v>33</v>
      </c>
      <c r="C37" s="27">
        <v>2137</v>
      </c>
      <c r="D37" s="26">
        <f>C37*100/C7</f>
        <v>20.713385674130077</v>
      </c>
      <c r="E37" s="18">
        <v>1565</v>
      </c>
      <c r="F37" s="25">
        <f>E37*100/E7</f>
        <v>12.958516187794983</v>
      </c>
      <c r="G37" s="18">
        <v>2026</v>
      </c>
      <c r="H37" s="25">
        <f>G37*100/G7</f>
        <v>16.760423560555925</v>
      </c>
      <c r="I37" s="18">
        <v>339</v>
      </c>
      <c r="J37" s="25">
        <f>I37*100/I7</f>
        <v>2.6252613645163789</v>
      </c>
      <c r="K37" s="18">
        <v>3571</v>
      </c>
      <c r="L37" s="25">
        <f>K37*100/K7</f>
        <v>26.861742139310966</v>
      </c>
      <c r="M37" s="18">
        <v>4129</v>
      </c>
      <c r="N37" s="25">
        <f>M37*100/M7</f>
        <v>28.383859214958409</v>
      </c>
      <c r="O37" s="18">
        <v>3861</v>
      </c>
      <c r="P37" s="25">
        <f>O37*100/O7</f>
        <v>26.365747063643813</v>
      </c>
      <c r="Q37" s="18">
        <v>5573</v>
      </c>
      <c r="R37" s="25">
        <f>Q37*100/Q7</f>
        <v>31.209049672397381</v>
      </c>
      <c r="S37" s="18">
        <v>3337</v>
      </c>
      <c r="T37" s="25">
        <f>S37*100/S7</f>
        <v>17.09090909090909</v>
      </c>
      <c r="U37" s="18">
        <v>2194</v>
      </c>
      <c r="V37" s="25">
        <f>U37*100/U7</f>
        <v>9.7950801375061385</v>
      </c>
      <c r="W37" s="9"/>
      <c r="X37" s="10"/>
      <c r="Y37" s="18">
        <v>7035</v>
      </c>
      <c r="Z37" s="25">
        <f>Y37*100/Y7</f>
        <v>30.64825302779472</v>
      </c>
      <c r="AA37" s="18">
        <v>3336</v>
      </c>
      <c r="AB37" s="25">
        <f>AA37*100/AA7</f>
        <v>15.162257976547586</v>
      </c>
      <c r="AC37" s="18">
        <v>3575</v>
      </c>
      <c r="AD37" s="25">
        <f>AC37*100/AC7</f>
        <v>15.955547621172901</v>
      </c>
      <c r="AE37" s="18">
        <v>2502</v>
      </c>
      <c r="AF37" s="25">
        <f>AE37*100/AE7</f>
        <v>10.444147603940557</v>
      </c>
      <c r="AH37" s="21">
        <f>+W37-'SANTA CRUZ_FREG'!G31-'SANTA CRUZ_FREG'!G70-'SANTA CRUZ_FREG'!G109-'SANTA CRUZ_FREG'!G148-'SANTA CRUZ_FREG'!G187</f>
        <v>0</v>
      </c>
      <c r="AJ37" s="21">
        <f>+Y37-'SANTA CRUZ_FREG'!I31-'SANTA CRUZ_FREG'!I70-'SANTA CRUZ_FREG'!I109-'SANTA CRUZ_FREG'!I148-'SANTA CRUZ_FREG'!I187</f>
        <v>0</v>
      </c>
    </row>
    <row r="38" spans="2:36" ht="24.75" customHeight="1" x14ac:dyDescent="0.3">
      <c r="B38" s="14" t="s">
        <v>35</v>
      </c>
      <c r="C38" s="9"/>
      <c r="D38" s="10"/>
      <c r="E38" s="9"/>
      <c r="F38" s="10"/>
      <c r="G38" s="9"/>
      <c r="H38" s="10"/>
      <c r="I38" s="9"/>
      <c r="J38" s="10"/>
      <c r="K38" s="9"/>
      <c r="L38" s="10"/>
      <c r="M38" s="9"/>
      <c r="N38" s="10"/>
      <c r="O38" s="9"/>
      <c r="P38" s="10"/>
      <c r="Q38" s="9"/>
      <c r="R38" s="9"/>
      <c r="S38" s="9"/>
      <c r="T38" s="9"/>
      <c r="U38" s="9"/>
      <c r="V38" s="10"/>
      <c r="W38" s="18">
        <v>1404</v>
      </c>
      <c r="X38" s="25">
        <f>W38*100/W7</f>
        <v>6.9955156950672643</v>
      </c>
      <c r="Y38" s="9"/>
      <c r="Z38" s="10"/>
      <c r="AA38" s="9"/>
      <c r="AB38" s="10"/>
      <c r="AC38" s="9"/>
      <c r="AD38" s="10"/>
      <c r="AE38" s="9"/>
      <c r="AF38" s="10"/>
      <c r="AH38" s="21">
        <f>+W38-'SANTA CRUZ_FREG'!G32-'SANTA CRUZ_FREG'!G71-'SANTA CRUZ_FREG'!G110-'SANTA CRUZ_FREG'!G149-'SANTA CRUZ_FREG'!G188</f>
        <v>0</v>
      </c>
      <c r="AJ38" s="21">
        <f>+Y38-'SANTA CRUZ_FREG'!I32-'SANTA CRUZ_FREG'!I71-'SANTA CRUZ_FREG'!I110-'SANTA CRUZ_FREG'!I149-'SANTA CRUZ_FREG'!I188</f>
        <v>0</v>
      </c>
    </row>
    <row r="39" spans="2:36" ht="24.75" customHeight="1" x14ac:dyDescent="0.3">
      <c r="B39" s="13" t="s">
        <v>34</v>
      </c>
      <c r="C39" s="9"/>
      <c r="D39" s="10"/>
      <c r="E39" s="9"/>
      <c r="F39" s="10"/>
      <c r="G39" s="9"/>
      <c r="H39" s="10"/>
      <c r="I39" s="9"/>
      <c r="J39" s="10"/>
      <c r="K39" s="18">
        <v>329</v>
      </c>
      <c r="L39" s="25">
        <f>K39*100/K7</f>
        <v>2.4748006619527607</v>
      </c>
      <c r="M39" s="18">
        <v>147</v>
      </c>
      <c r="N39" s="25">
        <f>M39*100/M7</f>
        <v>1.0105176325015468</v>
      </c>
      <c r="O39" s="18">
        <v>194</v>
      </c>
      <c r="P39" s="25">
        <f>O39*100/O7</f>
        <v>1.3247746517344987</v>
      </c>
      <c r="Q39" s="9"/>
      <c r="R39" s="10"/>
      <c r="S39" s="10"/>
      <c r="T39" s="10"/>
      <c r="U39" s="9"/>
      <c r="V39" s="10"/>
      <c r="W39" s="9"/>
      <c r="X39" s="10"/>
      <c r="Y39" s="9"/>
      <c r="Z39" s="10"/>
      <c r="AA39" s="9"/>
      <c r="AB39" s="10"/>
      <c r="AC39" s="9"/>
      <c r="AD39" s="10"/>
      <c r="AE39" s="9"/>
      <c r="AF39" s="10"/>
    </row>
    <row r="40" spans="2:36" ht="24.75" customHeight="1" x14ac:dyDescent="0.3">
      <c r="B40" s="14" t="s">
        <v>36</v>
      </c>
      <c r="C40" s="9"/>
      <c r="D40" s="10"/>
      <c r="E40" s="9"/>
      <c r="F40" s="10"/>
      <c r="G40" s="9"/>
      <c r="H40" s="10"/>
      <c r="I40" s="9"/>
      <c r="J40" s="10"/>
      <c r="K40" s="9"/>
      <c r="L40" s="10"/>
      <c r="M40" s="9"/>
      <c r="N40" s="9"/>
      <c r="O40" s="9"/>
      <c r="P40" s="9"/>
      <c r="Q40" s="10"/>
      <c r="R40" s="9"/>
      <c r="S40" s="9"/>
      <c r="T40" s="9"/>
      <c r="U40" s="18">
        <v>2176</v>
      </c>
      <c r="V40" s="25">
        <f>U40*100/U7</f>
        <v>9.7147194071163891</v>
      </c>
      <c r="W40" s="9"/>
      <c r="X40" s="10"/>
      <c r="Y40" s="18">
        <v>239</v>
      </c>
      <c r="Z40" s="25">
        <f>Y40*100/Y7</f>
        <v>1.0412128605036159</v>
      </c>
      <c r="AA40" s="18">
        <v>215</v>
      </c>
      <c r="AB40" s="25">
        <f>AA40*100/AA7</f>
        <v>0.97718389237342063</v>
      </c>
      <c r="AC40" s="18">
        <v>223</v>
      </c>
      <c r="AD40" s="25">
        <f>AC40*100/AC7</f>
        <v>0.99526912434169423</v>
      </c>
      <c r="AE40" s="9"/>
      <c r="AF40" s="10"/>
      <c r="AH40" s="21">
        <f>+W40-'SANTA CRUZ_FREG'!G33-'SANTA CRUZ_FREG'!G72-'SANTA CRUZ_FREG'!G111-'SANTA CRUZ_FREG'!G150-'SANTA CRUZ_FREG'!G189</f>
        <v>0</v>
      </c>
      <c r="AJ40" s="21">
        <f>+Y40-'SANTA CRUZ_FREG'!I33-'SANTA CRUZ_FREG'!I72-'SANTA CRUZ_FREG'!I111-'SANTA CRUZ_FREG'!I150-'SANTA CRUZ_FREG'!I189</f>
        <v>0</v>
      </c>
    </row>
    <row r="41" spans="2:36" ht="24.75" customHeight="1" x14ac:dyDescent="0.3">
      <c r="B41" s="14" t="s">
        <v>188</v>
      </c>
      <c r="C41" s="9"/>
      <c r="D41" s="10"/>
      <c r="E41" s="9"/>
      <c r="F41" s="10"/>
      <c r="G41" s="9"/>
      <c r="H41" s="10"/>
      <c r="I41" s="9"/>
      <c r="J41" s="10"/>
      <c r="K41" s="9"/>
      <c r="L41" s="10"/>
      <c r="M41" s="9"/>
      <c r="N41" s="9"/>
      <c r="O41" s="9"/>
      <c r="P41" s="9"/>
      <c r="Q41" s="10"/>
      <c r="R41" s="9"/>
      <c r="S41" s="9"/>
      <c r="T41" s="9"/>
      <c r="U41" s="9"/>
      <c r="V41" s="10"/>
      <c r="W41" s="9"/>
      <c r="X41" s="10"/>
      <c r="Y41" s="9"/>
      <c r="Z41" s="10"/>
      <c r="AA41" s="9"/>
      <c r="AB41" s="10"/>
      <c r="AC41" s="9"/>
      <c r="AD41" s="9"/>
      <c r="AE41" s="18">
        <v>117</v>
      </c>
      <c r="AF41" s="25">
        <f>AE41*100/AE7</f>
        <v>0.48839539155117717</v>
      </c>
      <c r="AH41" s="21"/>
      <c r="AJ41" s="21"/>
    </row>
    <row r="42" spans="2:36" ht="24.75" customHeight="1" x14ac:dyDescent="0.3">
      <c r="B42" s="14" t="s">
        <v>37</v>
      </c>
      <c r="C42" s="9"/>
      <c r="D42" s="10"/>
      <c r="E42" s="9"/>
      <c r="F42" s="10"/>
      <c r="G42" s="9"/>
      <c r="H42" s="10"/>
      <c r="I42" s="9"/>
      <c r="J42" s="10"/>
      <c r="K42" s="9"/>
      <c r="L42" s="10"/>
      <c r="M42" s="9"/>
      <c r="N42" s="9"/>
      <c r="O42" s="9"/>
      <c r="P42" s="9"/>
      <c r="Q42" s="10"/>
      <c r="R42" s="9"/>
      <c r="S42" s="9"/>
      <c r="T42" s="9"/>
      <c r="U42" s="9"/>
      <c r="V42" s="10"/>
      <c r="W42" s="9"/>
      <c r="X42" s="10"/>
      <c r="Y42" s="18">
        <v>229</v>
      </c>
      <c r="Z42" s="25">
        <f>Y42*100/Y7</f>
        <v>0.99764746885074496</v>
      </c>
      <c r="AA42" s="9"/>
      <c r="AB42" s="10"/>
      <c r="AC42" s="9"/>
      <c r="AD42" s="10"/>
      <c r="AE42" s="9"/>
      <c r="AF42" s="10"/>
      <c r="AH42" s="21">
        <f>+W42-'SANTA CRUZ_FREG'!G36-'SANTA CRUZ_FREG'!G75-'SANTA CRUZ_FREG'!G114-'SANTA CRUZ_FREG'!G153-'SANTA CRUZ_FREG'!G192</f>
        <v>0</v>
      </c>
      <c r="AJ42" s="21">
        <f>+Y42-'SANTA CRUZ_FREG'!I35-'SANTA CRUZ_FREG'!I74-'SANTA CRUZ_FREG'!I113-'SANTA CRUZ_FREG'!I152-'SANTA CRUZ_FREG'!I191</f>
        <v>0</v>
      </c>
    </row>
    <row r="43" spans="2:36" ht="24.75" customHeight="1" x14ac:dyDescent="0.3">
      <c r="B43" s="14" t="s">
        <v>38</v>
      </c>
      <c r="C43" s="9"/>
      <c r="D43" s="10"/>
      <c r="E43" s="9"/>
      <c r="F43" s="10"/>
      <c r="G43" s="9"/>
      <c r="H43" s="10"/>
      <c r="I43" s="9"/>
      <c r="J43" s="10"/>
      <c r="K43" s="9"/>
      <c r="L43" s="10"/>
      <c r="M43" s="9"/>
      <c r="N43" s="9"/>
      <c r="O43" s="9"/>
      <c r="P43" s="9"/>
      <c r="Q43" s="10"/>
      <c r="R43" s="9"/>
      <c r="S43" s="9"/>
      <c r="T43" s="9"/>
      <c r="U43" s="9"/>
      <c r="V43" s="10"/>
      <c r="W43" s="9"/>
      <c r="X43" s="10"/>
      <c r="Y43" s="18">
        <v>220</v>
      </c>
      <c r="Z43" s="25">
        <f>Y43*100/Y7</f>
        <v>0.95843861636316108</v>
      </c>
      <c r="AA43" s="18">
        <v>120</v>
      </c>
      <c r="AB43" s="25">
        <f>AA43*100/AA7</f>
        <v>0.54540496318516496</v>
      </c>
      <c r="AC43" s="18">
        <v>81</v>
      </c>
      <c r="AD43" s="25">
        <f>AC43*100/AC7</f>
        <v>0.36151030973846293</v>
      </c>
      <c r="AE43" s="9"/>
      <c r="AF43" s="10"/>
      <c r="AH43" s="21">
        <f>+W43-'SANTA CRUZ_FREG'!G37-'SANTA CRUZ_FREG'!G76-'SANTA CRUZ_FREG'!G115-'SANTA CRUZ_FREG'!G154-'SANTA CRUZ_FREG'!G193</f>
        <v>0</v>
      </c>
      <c r="AJ43" s="21">
        <f>+Y43-'SANTA CRUZ_FREG'!I36-'SANTA CRUZ_FREG'!I75-'SANTA CRUZ_FREG'!I114-'SANTA CRUZ_FREG'!I153-'SANTA CRUZ_FREG'!I192</f>
        <v>0</v>
      </c>
    </row>
    <row r="44" spans="2:36" ht="24.75" customHeight="1" x14ac:dyDescent="0.3">
      <c r="B44" s="14" t="s">
        <v>39</v>
      </c>
      <c r="C44" s="9"/>
      <c r="D44" s="10"/>
      <c r="E44" s="18">
        <v>251</v>
      </c>
      <c r="F44" s="25">
        <f>E44*100/E7</f>
        <v>2.0783307112693548</v>
      </c>
      <c r="G44" s="9"/>
      <c r="H44" s="10"/>
      <c r="I44" s="9"/>
      <c r="J44" s="10"/>
      <c r="K44" s="9"/>
      <c r="L44" s="10"/>
      <c r="M44" s="9"/>
      <c r="N44" s="10"/>
      <c r="O44" s="9"/>
      <c r="P44" s="9"/>
      <c r="Q44" s="10"/>
      <c r="R44" s="9"/>
      <c r="S44" s="9"/>
      <c r="T44" s="9"/>
      <c r="U44" s="9"/>
      <c r="V44" s="10"/>
      <c r="W44" s="10"/>
      <c r="X44" s="10"/>
      <c r="Y44" s="10"/>
      <c r="Z44" s="10"/>
      <c r="AA44" s="10"/>
      <c r="AB44" s="10"/>
      <c r="AC44" s="10"/>
      <c r="AD44" s="10"/>
      <c r="AE44" s="10"/>
      <c r="AF44" s="10"/>
      <c r="AH44" s="21"/>
      <c r="AJ44" s="21"/>
    </row>
    <row r="45" spans="2:36" ht="24.75" customHeight="1" x14ac:dyDescent="0.3">
      <c r="B45" s="14" t="s">
        <v>40</v>
      </c>
      <c r="C45" s="18">
        <v>164</v>
      </c>
      <c r="D45" s="25">
        <f>C45*100/C7</f>
        <v>1.5896093825724533</v>
      </c>
      <c r="E45" s="24">
        <v>426</v>
      </c>
      <c r="F45" s="25">
        <f>E45*100/E7</f>
        <v>3.5273660677320526</v>
      </c>
      <c r="G45" s="18">
        <v>230</v>
      </c>
      <c r="H45" s="25">
        <f>G45*100/G7</f>
        <v>1.9027134348113832</v>
      </c>
      <c r="I45" s="18">
        <v>2869</v>
      </c>
      <c r="J45" s="25">
        <f>I45*100/I7</f>
        <v>22.217919925656314</v>
      </c>
      <c r="K45" s="18">
        <v>453</v>
      </c>
      <c r="L45" s="25">
        <f>K45*100/K7</f>
        <v>3.4075522792237098</v>
      </c>
      <c r="M45" s="18">
        <v>532</v>
      </c>
      <c r="N45" s="25">
        <f>M45*100/M7</f>
        <v>3.6571114319103595</v>
      </c>
      <c r="O45" s="18">
        <v>605</v>
      </c>
      <c r="P45" s="25">
        <f>O45*100/O7</f>
        <v>4.1313848675225344</v>
      </c>
      <c r="Q45" s="9"/>
      <c r="R45" s="10"/>
      <c r="S45" s="10"/>
      <c r="T45" s="10"/>
      <c r="U45" s="9"/>
      <c r="V45" s="10"/>
      <c r="W45" s="10"/>
      <c r="X45" s="10"/>
      <c r="Y45" s="10"/>
      <c r="Z45" s="10"/>
      <c r="AA45" s="10"/>
      <c r="AB45" s="10"/>
      <c r="AC45" s="10"/>
      <c r="AD45" s="10"/>
      <c r="AE45" s="10"/>
      <c r="AF45" s="10"/>
      <c r="AH45" s="21">
        <f>+W45-'SANTA CRUZ_FREG'!G38-'SANTA CRUZ_FREG'!G77-'SANTA CRUZ_FREG'!G116-'SANTA CRUZ_FREG'!G155-'SANTA CRUZ_FREG'!G194</f>
        <v>0</v>
      </c>
      <c r="AJ45" s="21">
        <f>+Y45-'SANTA CRUZ_FREG'!I38-'SANTA CRUZ_FREG'!I77-'SANTA CRUZ_FREG'!I116-'SANTA CRUZ_FREG'!I155-'SANTA CRUZ_FREG'!I194</f>
        <v>0</v>
      </c>
    </row>
    <row r="46" spans="2:36" ht="5.15" customHeight="1" x14ac:dyDescent="0.3">
      <c r="B46" s="15"/>
      <c r="C46" s="16"/>
      <c r="D46" s="16"/>
      <c r="E46" s="16"/>
      <c r="F46" s="16"/>
      <c r="G46" s="19"/>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row>
    <row r="47" spans="2:36" ht="14" x14ac:dyDescent="0.3">
      <c r="B47" s="7" t="s">
        <v>185</v>
      </c>
      <c r="C47" s="4"/>
      <c r="D47" s="5"/>
      <c r="E47" s="4"/>
      <c r="F47" s="5"/>
      <c r="G47" s="20"/>
      <c r="H47" s="5"/>
      <c r="I47" s="4"/>
      <c r="J47" s="5"/>
      <c r="K47" s="4"/>
      <c r="L47" s="5"/>
      <c r="M47" s="4"/>
      <c r="N47" s="5"/>
      <c r="O47" s="4"/>
      <c r="P47" s="5"/>
      <c r="Q47" s="4"/>
      <c r="R47" s="5"/>
      <c r="S47" s="4"/>
      <c r="T47" s="5"/>
      <c r="U47" s="4"/>
      <c r="V47" s="5"/>
      <c r="W47" s="4"/>
      <c r="X47" s="5"/>
      <c r="Y47" s="4"/>
      <c r="Z47" s="5"/>
      <c r="AA47" s="4"/>
      <c r="AB47" s="5"/>
      <c r="AC47" s="4"/>
      <c r="AD47" s="5"/>
      <c r="AE47" s="4"/>
      <c r="AF47" s="5"/>
    </row>
    <row r="48" spans="2:36" ht="18.75" customHeight="1" x14ac:dyDescent="0.3">
      <c r="B48" s="71" t="s">
        <v>62</v>
      </c>
      <c r="C48" s="71"/>
      <c r="D48" s="71"/>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c r="AF48" s="71"/>
    </row>
    <row r="49" spans="2:32" ht="28.5" customHeight="1" x14ac:dyDescent="0.3">
      <c r="B49" s="75" t="s">
        <v>200</v>
      </c>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9"/>
    </row>
    <row r="50" spans="2:32" ht="12.75" customHeight="1" x14ac:dyDescent="0.3">
      <c r="B50" s="75"/>
      <c r="C50" s="75"/>
      <c r="D50" s="75"/>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9"/>
    </row>
  </sheetData>
  <mergeCells count="35">
    <mergeCell ref="AA3:AB3"/>
    <mergeCell ref="AA4:AB4"/>
    <mergeCell ref="Y4:Z4"/>
    <mergeCell ref="U3:V3"/>
    <mergeCell ref="W3:X3"/>
    <mergeCell ref="Y3:Z3"/>
    <mergeCell ref="B4:B5"/>
    <mergeCell ref="C4:D4"/>
    <mergeCell ref="E4:F4"/>
    <mergeCell ref="G4:H4"/>
    <mergeCell ref="I4:J4"/>
    <mergeCell ref="O3:P3"/>
    <mergeCell ref="Q3:R3"/>
    <mergeCell ref="S3:T3"/>
    <mergeCell ref="S4:T4"/>
    <mergeCell ref="K4:L4"/>
    <mergeCell ref="M4:N4"/>
    <mergeCell ref="O4:P4"/>
    <mergeCell ref="Q4:R4"/>
    <mergeCell ref="B49:AF50"/>
    <mergeCell ref="AE3:AF3"/>
    <mergeCell ref="AE4:AF4"/>
    <mergeCell ref="B1:AF1"/>
    <mergeCell ref="B2:AF2"/>
    <mergeCell ref="B48:AF48"/>
    <mergeCell ref="AC3:AD3"/>
    <mergeCell ref="AC4:AD4"/>
    <mergeCell ref="C3:D3"/>
    <mergeCell ref="E3:F3"/>
    <mergeCell ref="G3:H3"/>
    <mergeCell ref="I3:J3"/>
    <mergeCell ref="K3:L3"/>
    <mergeCell ref="U4:V4"/>
    <mergeCell ref="W4:X4"/>
    <mergeCell ref="M3:N3"/>
  </mergeCells>
  <hyperlinks>
    <hyperlink ref="AH3" location="ÍNDICE!A1" display="(Voltar ao Índice)" xr:uid="{BEED2692-9A42-40E2-9200-389BF5CF4162}"/>
  </hyperlinks>
  <printOptions horizontalCentered="1"/>
  <pageMargins left="0.47244094488188981" right="0.47244094488188981" top="0.6692913385826772" bottom="0.6692913385826772" header="0" footer="0"/>
  <pageSetup paperSize="9" scale="43" orientation="landscape" verticalDpi="0" r:id="rId1"/>
  <ignoredErrors>
    <ignoredError sqref="Y10:Z10 W10:X10 U10:V10 S10:T10 Q10:R10 O10:P10 M10:N10 K10:L10 I10:J10 G10:H10 D10:F10 AA10:AB10 AC10:AE10" 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8E302-729A-4188-A2D7-308441042BE6}">
  <sheetPr codeName="Folha18"/>
  <dimension ref="B1:T195"/>
  <sheetViews>
    <sheetView showGridLines="0" zoomScaleNormal="100" workbookViewId="0">
      <selection activeCell="B1" sqref="B1:P1"/>
    </sheetView>
  </sheetViews>
  <sheetFormatPr defaultColWidth="9.1796875" defaultRowHeight="28.5" customHeight="1" x14ac:dyDescent="0.3"/>
  <cols>
    <col min="1" max="1" width="6.7265625" style="1" customWidth="1"/>
    <col min="2" max="2" width="16.453125" style="3" bestFit="1" customWidth="1"/>
    <col min="3" max="16" width="9.1796875" style="1"/>
    <col min="17" max="17" width="6.7265625" style="1" customWidth="1"/>
    <col min="18" max="18" width="13.26953125" style="1" bestFit="1" customWidth="1"/>
    <col min="19" max="16384" width="9.1796875" style="1"/>
  </cols>
  <sheetData>
    <row r="1" spans="2:20" ht="30" customHeight="1" x14ac:dyDescent="0.3">
      <c r="B1" s="72" t="s">
        <v>151</v>
      </c>
      <c r="C1" s="72"/>
      <c r="D1" s="72"/>
      <c r="E1" s="72"/>
      <c r="F1" s="72"/>
      <c r="G1" s="72"/>
      <c r="H1" s="72"/>
      <c r="I1" s="72"/>
      <c r="J1" s="72"/>
      <c r="K1" s="72"/>
      <c r="L1" s="72"/>
      <c r="M1" s="72"/>
      <c r="N1" s="72"/>
      <c r="O1" s="72"/>
      <c r="P1" s="72"/>
    </row>
    <row r="2" spans="2:20" ht="30" customHeight="1" x14ac:dyDescent="0.3">
      <c r="B2" s="63" t="s">
        <v>94</v>
      </c>
      <c r="C2" s="63"/>
      <c r="D2" s="63"/>
      <c r="E2" s="63"/>
      <c r="F2" s="63"/>
      <c r="G2" s="63"/>
      <c r="H2" s="63"/>
      <c r="I2" s="63"/>
      <c r="J2" s="63"/>
      <c r="K2" s="63"/>
      <c r="L2" s="63"/>
      <c r="M2" s="63"/>
      <c r="N2" s="63"/>
      <c r="O2" s="63"/>
      <c r="P2" s="63"/>
    </row>
    <row r="3" spans="2:20" ht="14.25" customHeight="1" x14ac:dyDescent="0.3">
      <c r="B3" s="17" t="s">
        <v>0</v>
      </c>
      <c r="C3" s="56">
        <v>2007</v>
      </c>
      <c r="D3" s="62"/>
      <c r="E3" s="54">
        <v>2011</v>
      </c>
      <c r="F3" s="55"/>
      <c r="G3" s="56">
        <v>2015</v>
      </c>
      <c r="H3" s="55"/>
      <c r="I3" s="56">
        <v>2019</v>
      </c>
      <c r="J3" s="55"/>
      <c r="K3" s="56">
        <v>2023</v>
      </c>
      <c r="L3" s="55"/>
      <c r="M3" s="54">
        <v>2024</v>
      </c>
      <c r="N3" s="62"/>
      <c r="O3" s="54">
        <v>2025</v>
      </c>
      <c r="P3" s="62"/>
      <c r="R3" s="53" t="s">
        <v>158</v>
      </c>
    </row>
    <row r="4" spans="2:20" ht="15" customHeight="1" x14ac:dyDescent="0.3">
      <c r="B4" s="64" t="s">
        <v>2</v>
      </c>
      <c r="C4" s="60">
        <v>44687</v>
      </c>
      <c r="D4" s="61"/>
      <c r="E4" s="66">
        <v>44843</v>
      </c>
      <c r="F4" s="67"/>
      <c r="G4" s="59">
        <v>44649</v>
      </c>
      <c r="H4" s="58"/>
      <c r="I4" s="59">
        <v>44826</v>
      </c>
      <c r="J4" s="58"/>
      <c r="K4" s="59">
        <v>45193</v>
      </c>
      <c r="L4" s="58"/>
      <c r="M4" s="57">
        <v>45438</v>
      </c>
      <c r="N4" s="65"/>
      <c r="O4" s="57">
        <v>45739</v>
      </c>
      <c r="P4" s="65"/>
    </row>
    <row r="5" spans="2:20" ht="14.25" customHeight="1" x14ac:dyDescent="0.3">
      <c r="B5" s="65"/>
      <c r="C5" s="38" t="s">
        <v>3</v>
      </c>
      <c r="D5" s="38" t="s">
        <v>4</v>
      </c>
      <c r="E5" s="35" t="s">
        <v>3</v>
      </c>
      <c r="F5" s="37" t="s">
        <v>4</v>
      </c>
      <c r="G5" s="35" t="s">
        <v>3</v>
      </c>
      <c r="H5" s="37" t="s">
        <v>4</v>
      </c>
      <c r="I5" s="35" t="s">
        <v>3</v>
      </c>
      <c r="J5" s="37" t="s">
        <v>4</v>
      </c>
      <c r="K5" s="35" t="s">
        <v>3</v>
      </c>
      <c r="L5" s="37" t="s">
        <v>4</v>
      </c>
      <c r="M5" s="44" t="s">
        <v>3</v>
      </c>
      <c r="N5" s="44" t="s">
        <v>4</v>
      </c>
      <c r="O5" s="44" t="s">
        <v>3</v>
      </c>
      <c r="P5" s="44" t="s">
        <v>4</v>
      </c>
    </row>
    <row r="6" spans="2:20" ht="24.75" customHeight="1" x14ac:dyDescent="0.3">
      <c r="B6" s="12" t="s">
        <v>5</v>
      </c>
      <c r="C6" s="33">
        <v>6532</v>
      </c>
      <c r="D6" s="25">
        <v>100</v>
      </c>
      <c r="E6" s="33">
        <v>6742</v>
      </c>
      <c r="F6" s="25">
        <v>100</v>
      </c>
      <c r="G6" s="33">
        <v>6606</v>
      </c>
      <c r="H6" s="25">
        <v>100</v>
      </c>
      <c r="I6" s="33">
        <v>6400</v>
      </c>
      <c r="J6" s="25">
        <v>100</v>
      </c>
      <c r="K6" s="33">
        <v>6172</v>
      </c>
      <c r="L6" s="25">
        <v>100</v>
      </c>
      <c r="M6" s="33">
        <v>6187</v>
      </c>
      <c r="N6" s="25">
        <v>100</v>
      </c>
      <c r="O6" s="33">
        <v>6188</v>
      </c>
      <c r="P6" s="25">
        <v>100</v>
      </c>
    </row>
    <row r="7" spans="2:20" ht="24.75" customHeight="1" x14ac:dyDescent="0.3">
      <c r="B7" s="13" t="s">
        <v>6</v>
      </c>
      <c r="C7" s="33">
        <v>4278</v>
      </c>
      <c r="D7" s="25">
        <f>C7*100/C6</f>
        <v>65.492957746478879</v>
      </c>
      <c r="E7" s="33">
        <v>4358</v>
      </c>
      <c r="F7" s="25">
        <f>E7*100/E6</f>
        <v>64.63957282705428</v>
      </c>
      <c r="G7" s="33">
        <v>3772</v>
      </c>
      <c r="H7" s="25">
        <f>G7*100/G6</f>
        <v>57.099606418407511</v>
      </c>
      <c r="I7" s="33">
        <v>3925</v>
      </c>
      <c r="J7" s="25">
        <f>I7*100/I6</f>
        <v>61.328125</v>
      </c>
      <c r="K7" s="33">
        <v>3590</v>
      </c>
      <c r="L7" s="25">
        <f>K7*100/K6</f>
        <v>58.165910563836682</v>
      </c>
      <c r="M7" s="33">
        <v>3628</v>
      </c>
      <c r="N7" s="25">
        <f>M7*100/M6</f>
        <v>58.639081946015843</v>
      </c>
      <c r="O7" s="33">
        <v>3839</v>
      </c>
      <c r="P7" s="25">
        <f>O7*100/O6</f>
        <v>62.039431157078219</v>
      </c>
      <c r="T7" s="33"/>
    </row>
    <row r="8" spans="2:20" ht="24.75" customHeight="1" x14ac:dyDescent="0.3">
      <c r="B8" s="14" t="s">
        <v>7</v>
      </c>
      <c r="C8" s="33">
        <v>55</v>
      </c>
      <c r="D8" s="25">
        <f>C8*100/C7</f>
        <v>1.2856474988312296</v>
      </c>
      <c r="E8" s="33">
        <v>32</v>
      </c>
      <c r="F8" s="25">
        <f>E8*100/E7</f>
        <v>0.73428178063331806</v>
      </c>
      <c r="G8" s="33">
        <v>46</v>
      </c>
      <c r="H8" s="25">
        <f>G8*100/G7</f>
        <v>1.2195121951219512</v>
      </c>
      <c r="I8" s="33">
        <v>35</v>
      </c>
      <c r="J8" s="25">
        <f>I8*100/I7</f>
        <v>0.89171974522292996</v>
      </c>
      <c r="K8" s="33">
        <v>27</v>
      </c>
      <c r="L8" s="25">
        <f>K8*100/K7</f>
        <v>0.75208913649025066</v>
      </c>
      <c r="M8" s="33">
        <v>23</v>
      </c>
      <c r="N8" s="25">
        <f>M8*100/M7</f>
        <v>0.63395810363836824</v>
      </c>
      <c r="O8" s="33">
        <v>30</v>
      </c>
      <c r="P8" s="25">
        <f>O8*100/O7</f>
        <v>0.78145350351654075</v>
      </c>
    </row>
    <row r="9" spans="2:20" ht="24.75" customHeight="1" x14ac:dyDescent="0.3">
      <c r="B9" s="13" t="s">
        <v>8</v>
      </c>
      <c r="C9" s="33">
        <v>80</v>
      </c>
      <c r="D9" s="25">
        <f>C9*100/C7</f>
        <v>1.8700327255726976</v>
      </c>
      <c r="E9" s="33">
        <v>113</v>
      </c>
      <c r="F9" s="25">
        <f>E9*100/E7</f>
        <v>2.5929325378614041</v>
      </c>
      <c r="G9" s="33">
        <v>144</v>
      </c>
      <c r="H9" s="25">
        <f>G9*100/G7</f>
        <v>3.8176033934252387</v>
      </c>
      <c r="I9" s="33">
        <v>64</v>
      </c>
      <c r="J9" s="25">
        <f>I9*100/I7</f>
        <v>1.6305732484076434</v>
      </c>
      <c r="K9" s="33">
        <v>61</v>
      </c>
      <c r="L9" s="25">
        <f>K9*100/K7</f>
        <v>1.6991643454038998</v>
      </c>
      <c r="M9" s="33">
        <v>35</v>
      </c>
      <c r="N9" s="25">
        <f>M9*100/M7</f>
        <v>0.96471885336273433</v>
      </c>
      <c r="O9" s="33">
        <v>51</v>
      </c>
      <c r="P9" s="25">
        <f>O9*100/O7</f>
        <v>1.3284709559781194</v>
      </c>
    </row>
    <row r="10" spans="2:20" ht="24.75" customHeight="1" x14ac:dyDescent="0.3">
      <c r="B10" s="14" t="s">
        <v>10</v>
      </c>
      <c r="C10" s="10"/>
      <c r="D10" s="10"/>
      <c r="E10" s="10"/>
      <c r="F10" s="10"/>
      <c r="G10" s="10"/>
      <c r="H10" s="10"/>
      <c r="I10" s="33">
        <v>15</v>
      </c>
      <c r="J10" s="25">
        <f>I10*100/I7</f>
        <v>0.38216560509554143</v>
      </c>
      <c r="K10" s="40"/>
      <c r="L10" s="10"/>
      <c r="M10" s="40"/>
      <c r="N10" s="10"/>
      <c r="O10" s="40"/>
      <c r="P10" s="10"/>
    </row>
    <row r="11" spans="2:20" ht="24.75" customHeight="1" x14ac:dyDescent="0.3">
      <c r="B11" s="14" t="s">
        <v>11</v>
      </c>
      <c r="C11" s="10"/>
      <c r="D11" s="10"/>
      <c r="E11" s="10"/>
      <c r="F11" s="10"/>
      <c r="G11" s="10"/>
      <c r="H11" s="10"/>
      <c r="I11" s="10"/>
      <c r="J11" s="10"/>
      <c r="K11" s="33">
        <v>17</v>
      </c>
      <c r="L11" s="25">
        <f>K11*100/K7</f>
        <v>0.47353760445682452</v>
      </c>
      <c r="M11" s="33">
        <v>19</v>
      </c>
      <c r="N11" s="25">
        <f>M11*100/M7</f>
        <v>0.52370452039691295</v>
      </c>
      <c r="O11" s="33">
        <v>9</v>
      </c>
      <c r="P11" s="25">
        <f>O11*100/O7</f>
        <v>0.23443605105496224</v>
      </c>
    </row>
    <row r="12" spans="2:20" ht="24.75" customHeight="1" x14ac:dyDescent="0.3">
      <c r="B12" s="13" t="s">
        <v>13</v>
      </c>
      <c r="C12" s="33">
        <v>101</v>
      </c>
      <c r="D12" s="25">
        <f>C12*100/C7</f>
        <v>2.3609163160355306</v>
      </c>
      <c r="E12" s="33">
        <v>84</v>
      </c>
      <c r="F12" s="25">
        <f>E12*100/E7</f>
        <v>1.9274896741624599</v>
      </c>
      <c r="G12" s="33">
        <v>115</v>
      </c>
      <c r="H12" s="25">
        <f>G12*100/G7</f>
        <v>3.0487804878048781</v>
      </c>
      <c r="I12" s="33">
        <v>56</v>
      </c>
      <c r="J12" s="25">
        <f>I12*100/I7</f>
        <v>1.4267515923566878</v>
      </c>
      <c r="K12" s="33">
        <v>98</v>
      </c>
      <c r="L12" s="25">
        <f>K12*100/K7</f>
        <v>2.7298050139275767</v>
      </c>
      <c r="M12" s="33">
        <v>56</v>
      </c>
      <c r="N12" s="25">
        <f>M12*100/M7</f>
        <v>1.5435501653803749</v>
      </c>
      <c r="O12" s="33">
        <v>60</v>
      </c>
      <c r="P12" s="25">
        <f>O12*100/O7</f>
        <v>1.5629070070330815</v>
      </c>
    </row>
    <row r="13" spans="2:20" ht="24.75" customHeight="1" x14ac:dyDescent="0.3">
      <c r="B13" s="14" t="s">
        <v>14</v>
      </c>
      <c r="C13" s="33">
        <v>224</v>
      </c>
      <c r="D13" s="25">
        <f>C13*100/C7</f>
        <v>5.2360916316035526</v>
      </c>
      <c r="E13" s="33">
        <v>765</v>
      </c>
      <c r="F13" s="25">
        <f>E13*100/E7</f>
        <v>17.553923818265261</v>
      </c>
      <c r="G13" s="33">
        <v>370</v>
      </c>
      <c r="H13" s="25">
        <f>G13*100/G7</f>
        <v>9.8091198303287381</v>
      </c>
      <c r="I13" s="33">
        <v>185</v>
      </c>
      <c r="J13" s="25">
        <f>I13*100/I7</f>
        <v>4.7133757961783438</v>
      </c>
      <c r="K13" s="40"/>
      <c r="L13" s="10"/>
      <c r="M13" s="33">
        <v>112</v>
      </c>
      <c r="N13" s="25">
        <f>M13*100/M7</f>
        <v>3.0871003307607499</v>
      </c>
      <c r="O13" s="33">
        <v>81</v>
      </c>
      <c r="P13" s="25">
        <f>O13*100/O7</f>
        <v>2.10992445949466</v>
      </c>
    </row>
    <row r="14" spans="2:20" ht="24.75" customHeight="1" x14ac:dyDescent="0.3">
      <c r="B14" s="13" t="s">
        <v>16</v>
      </c>
      <c r="C14" s="10"/>
      <c r="D14" s="10"/>
      <c r="E14" s="9"/>
      <c r="F14" s="10"/>
      <c r="G14" s="9"/>
      <c r="H14" s="10"/>
      <c r="I14" s="33">
        <v>17</v>
      </c>
      <c r="J14" s="25">
        <f>I14*100/I7</f>
        <v>0.43312101910828027</v>
      </c>
      <c r="K14" s="33">
        <v>264</v>
      </c>
      <c r="L14" s="25">
        <f>K14*100/K7</f>
        <v>7.3537604456824512</v>
      </c>
      <c r="M14" s="33">
        <v>311</v>
      </c>
      <c r="N14" s="25">
        <f>M14*100/M7</f>
        <v>8.5722160970231531</v>
      </c>
      <c r="O14" s="33">
        <v>201</v>
      </c>
      <c r="P14" s="25">
        <f>O14*100/O7</f>
        <v>5.235738473560823</v>
      </c>
    </row>
    <row r="15" spans="2:20" ht="24.75" customHeight="1" x14ac:dyDescent="0.3">
      <c r="B15" s="14" t="s">
        <v>17</v>
      </c>
      <c r="C15" s="10"/>
      <c r="D15" s="10"/>
      <c r="E15" s="9"/>
      <c r="F15" s="10"/>
      <c r="G15" s="9"/>
      <c r="H15" s="10"/>
      <c r="I15" s="33">
        <v>17</v>
      </c>
      <c r="J15" s="25">
        <f>I15*100/I7</f>
        <v>0.43312101910828027</v>
      </c>
      <c r="K15" s="33">
        <v>88</v>
      </c>
      <c r="L15" s="25">
        <f>K15*100/K7</f>
        <v>2.4512534818941503</v>
      </c>
      <c r="M15" s="33">
        <v>96</v>
      </c>
      <c r="N15" s="25">
        <f>M15*100/M7</f>
        <v>2.6460859977949283</v>
      </c>
      <c r="O15" s="33">
        <v>65</v>
      </c>
      <c r="P15" s="25">
        <f>O15*100/O7</f>
        <v>1.6931492576191716</v>
      </c>
    </row>
    <row r="16" spans="2:20" ht="24.75" customHeight="1" x14ac:dyDescent="0.3">
      <c r="B16" s="14" t="s">
        <v>18</v>
      </c>
      <c r="C16" s="10"/>
      <c r="D16" s="10"/>
      <c r="E16" s="9"/>
      <c r="F16" s="10"/>
      <c r="G16" s="33">
        <v>1136</v>
      </c>
      <c r="H16" s="25">
        <f>G16*100/G7</f>
        <v>30.116648992576881</v>
      </c>
      <c r="I16" s="33">
        <v>955</v>
      </c>
      <c r="J16" s="25">
        <f>I16*100/I7</f>
        <v>24.331210191082803</v>
      </c>
      <c r="K16" s="33">
        <v>913</v>
      </c>
      <c r="L16" s="25">
        <f>K16*100/K7</f>
        <v>25.431754874651812</v>
      </c>
      <c r="M16" s="33">
        <v>1150</v>
      </c>
      <c r="N16" s="25">
        <f>M16*100/M7</f>
        <v>31.697905181918411</v>
      </c>
      <c r="O16" s="33">
        <v>1330</v>
      </c>
      <c r="P16" s="25">
        <f>O16*100/O7</f>
        <v>34.644438655899975</v>
      </c>
    </row>
    <row r="17" spans="2:16" ht="24.75" customHeight="1" x14ac:dyDescent="0.3">
      <c r="B17" s="14" t="s">
        <v>19</v>
      </c>
      <c r="C17" s="10"/>
      <c r="D17" s="10"/>
      <c r="E17" s="9"/>
      <c r="F17" s="10"/>
      <c r="G17" s="10"/>
      <c r="H17" s="10"/>
      <c r="I17" s="10"/>
      <c r="J17" s="10"/>
      <c r="K17" s="33">
        <v>22</v>
      </c>
      <c r="L17" s="25">
        <f>K17*100/K7</f>
        <v>0.61281337047353757</v>
      </c>
      <c r="M17" s="33">
        <v>21</v>
      </c>
      <c r="N17" s="25">
        <f>M17*100/M7</f>
        <v>0.5788313120176406</v>
      </c>
      <c r="O17" s="33">
        <v>26</v>
      </c>
      <c r="P17" s="25">
        <f>O17*100/O7</f>
        <v>0.67725970304766869</v>
      </c>
    </row>
    <row r="18" spans="2:16" ht="24.75" customHeight="1" x14ac:dyDescent="0.3">
      <c r="B18" s="13" t="s">
        <v>20</v>
      </c>
      <c r="C18" s="10"/>
      <c r="D18" s="10"/>
      <c r="E18" s="9"/>
      <c r="F18" s="10"/>
      <c r="G18" s="33">
        <v>62</v>
      </c>
      <c r="H18" s="25">
        <f>G18*100/G7</f>
        <v>1.6436903499469777</v>
      </c>
      <c r="I18" s="9"/>
      <c r="J18" s="10"/>
      <c r="K18" s="9"/>
      <c r="L18" s="10"/>
      <c r="M18" s="9"/>
      <c r="N18" s="10"/>
      <c r="O18" s="9"/>
      <c r="P18" s="10"/>
    </row>
    <row r="19" spans="2:16" ht="24.75" customHeight="1" x14ac:dyDescent="0.3">
      <c r="B19" s="14" t="s">
        <v>21</v>
      </c>
      <c r="C19" s="33">
        <v>117</v>
      </c>
      <c r="D19" s="25">
        <f>C19*100/C7</f>
        <v>2.73492286115007</v>
      </c>
      <c r="E19" s="33">
        <v>110</v>
      </c>
      <c r="F19" s="25">
        <f>E19*100/E7</f>
        <v>2.5240936209270308</v>
      </c>
      <c r="G19" s="9"/>
      <c r="H19" s="10"/>
      <c r="I19" s="33">
        <v>17</v>
      </c>
      <c r="J19" s="25">
        <f>I19*100/I7</f>
        <v>0.43312101910828027</v>
      </c>
      <c r="K19" s="33">
        <v>26</v>
      </c>
      <c r="L19" s="25">
        <f>K19*100/K7</f>
        <v>0.72423398328690802</v>
      </c>
      <c r="M19" s="33">
        <v>15</v>
      </c>
      <c r="N19" s="25">
        <f>M19*100/M7</f>
        <v>0.41345093715545755</v>
      </c>
      <c r="O19" s="9"/>
      <c r="P19" s="10"/>
    </row>
    <row r="20" spans="2:16" ht="24.75" customHeight="1" x14ac:dyDescent="0.3">
      <c r="B20" s="14" t="s">
        <v>189</v>
      </c>
      <c r="C20" s="40"/>
      <c r="D20" s="10"/>
      <c r="E20" s="40"/>
      <c r="F20" s="10"/>
      <c r="G20" s="9"/>
      <c r="H20" s="10"/>
      <c r="I20" s="40"/>
      <c r="J20" s="10"/>
      <c r="K20" s="40"/>
      <c r="L20" s="10"/>
      <c r="M20" s="40"/>
      <c r="N20" s="10"/>
      <c r="O20" s="33">
        <v>19</v>
      </c>
      <c r="P20" s="25">
        <f>O20*100/O7</f>
        <v>0.49492055222714249</v>
      </c>
    </row>
    <row r="21" spans="2:16" ht="24.75" customHeight="1" x14ac:dyDescent="0.3">
      <c r="B21" s="14" t="s">
        <v>23</v>
      </c>
      <c r="C21" s="9"/>
      <c r="D21" s="9"/>
      <c r="E21" s="33">
        <v>129</v>
      </c>
      <c r="F21" s="25">
        <f>E21*100/E7</f>
        <v>2.9600734281780632</v>
      </c>
      <c r="G21" s="9"/>
      <c r="H21" s="10"/>
      <c r="I21" s="33">
        <v>64</v>
      </c>
      <c r="J21" s="25">
        <f>I21*100/I7</f>
        <v>1.6305732484076434</v>
      </c>
      <c r="K21" s="33">
        <v>97</v>
      </c>
      <c r="L21" s="25">
        <f>K21*100/K7</f>
        <v>2.701949860724234</v>
      </c>
      <c r="M21" s="33">
        <v>75</v>
      </c>
      <c r="N21" s="25">
        <f>M21*100/M7</f>
        <v>2.0672546857772875</v>
      </c>
      <c r="O21" s="33">
        <v>72</v>
      </c>
      <c r="P21" s="25">
        <f>O21*100/O7</f>
        <v>1.8754884084396979</v>
      </c>
    </row>
    <row r="22" spans="2:16" ht="24.75" customHeight="1" x14ac:dyDescent="0.3">
      <c r="B22" s="14" t="s">
        <v>25</v>
      </c>
      <c r="C22" s="33">
        <v>198</v>
      </c>
      <c r="D22" s="25">
        <f>C22*100/C7</f>
        <v>4.6283309957924264</v>
      </c>
      <c r="E22" s="33">
        <v>124</v>
      </c>
      <c r="F22" s="25">
        <f>E22*100/E7</f>
        <v>2.8453418999541076</v>
      </c>
      <c r="G22" s="33">
        <v>138</v>
      </c>
      <c r="H22" s="25">
        <f>G22*100/G7</f>
        <v>3.6585365853658538</v>
      </c>
      <c r="I22" s="33">
        <v>60</v>
      </c>
      <c r="J22" s="25">
        <f>I22*100/I7</f>
        <v>1.5286624203821657</v>
      </c>
      <c r="K22" s="33">
        <v>102</v>
      </c>
      <c r="L22" s="25">
        <f>K22*100/K7</f>
        <v>2.8412256267409473</v>
      </c>
      <c r="M22" s="33">
        <v>43</v>
      </c>
      <c r="N22" s="25">
        <f>M22*100/M7</f>
        <v>1.185226019845645</v>
      </c>
      <c r="O22" s="33">
        <v>49</v>
      </c>
      <c r="P22" s="25">
        <f>O22*100/O7</f>
        <v>1.2763740557436833</v>
      </c>
    </row>
    <row r="23" spans="2:16" ht="24.75" customHeight="1" x14ac:dyDescent="0.3">
      <c r="B23" s="13" t="s">
        <v>26</v>
      </c>
      <c r="C23" s="10"/>
      <c r="D23" s="10"/>
      <c r="E23" s="9"/>
      <c r="F23" s="10"/>
      <c r="G23" s="33">
        <v>71</v>
      </c>
      <c r="H23" s="25">
        <f>G23*100/G7</f>
        <v>1.882290562036055</v>
      </c>
      <c r="I23" s="33">
        <v>20</v>
      </c>
      <c r="J23" s="25">
        <f>I23*100/I7</f>
        <v>0.50955414012738853</v>
      </c>
      <c r="K23" s="40"/>
      <c r="L23" s="10"/>
      <c r="M23" s="40"/>
      <c r="N23" s="10"/>
      <c r="O23" s="40"/>
      <c r="P23" s="10"/>
    </row>
    <row r="24" spans="2:16" ht="24.75" customHeight="1" x14ac:dyDescent="0.3">
      <c r="B24" s="14" t="s">
        <v>28</v>
      </c>
      <c r="C24" s="10"/>
      <c r="D24" s="10"/>
      <c r="E24" s="9"/>
      <c r="F24" s="10"/>
      <c r="G24" s="9"/>
      <c r="H24" s="10"/>
      <c r="I24" s="33">
        <v>14</v>
      </c>
      <c r="J24" s="25">
        <f>I24*100/I7</f>
        <v>0.35668789808917195</v>
      </c>
      <c r="K24" s="40"/>
      <c r="L24" s="10"/>
      <c r="M24" s="40"/>
      <c r="N24" s="10"/>
      <c r="O24" s="40"/>
      <c r="P24" s="10"/>
    </row>
    <row r="25" spans="2:16" ht="24.75" customHeight="1" x14ac:dyDescent="0.3">
      <c r="B25" s="14" t="s">
        <v>29</v>
      </c>
      <c r="C25" s="33">
        <v>118</v>
      </c>
      <c r="D25" s="25">
        <f>C25*100/C7</f>
        <v>2.7582982702197287</v>
      </c>
      <c r="E25" s="33">
        <v>165</v>
      </c>
      <c r="F25" s="25">
        <f>E25*100/E7</f>
        <v>3.786140431390546</v>
      </c>
      <c r="G25" s="33">
        <v>79</v>
      </c>
      <c r="H25" s="25">
        <f>G25*100/G7</f>
        <v>2.0943796394485683</v>
      </c>
      <c r="I25" s="9"/>
      <c r="J25" s="10"/>
      <c r="K25" s="9"/>
      <c r="L25" s="10"/>
      <c r="M25" s="9"/>
      <c r="N25" s="10"/>
      <c r="O25" s="9"/>
      <c r="P25" s="10"/>
    </row>
    <row r="26" spans="2:16" ht="24.75" customHeight="1" x14ac:dyDescent="0.3">
      <c r="B26" s="14" t="s">
        <v>30</v>
      </c>
      <c r="C26" s="9"/>
      <c r="D26" s="9"/>
      <c r="E26" s="9"/>
      <c r="F26" s="9"/>
      <c r="G26" s="33">
        <v>32</v>
      </c>
      <c r="H26" s="25">
        <f>G26*100/G7</f>
        <v>0.84835630965005304</v>
      </c>
      <c r="I26" s="33">
        <v>7</v>
      </c>
      <c r="J26" s="25">
        <f>I26*100/I7</f>
        <v>0.17834394904458598</v>
      </c>
      <c r="K26" s="40"/>
      <c r="L26" s="10"/>
      <c r="M26" s="40"/>
      <c r="N26" s="10"/>
      <c r="O26" s="40"/>
      <c r="P26" s="10"/>
    </row>
    <row r="27" spans="2:16" ht="24.75" customHeight="1" x14ac:dyDescent="0.3">
      <c r="B27" s="14" t="s">
        <v>31</v>
      </c>
      <c r="C27" s="33">
        <v>2775</v>
      </c>
      <c r="D27" s="25">
        <f>C27*100/C7</f>
        <v>64.866760168302946</v>
      </c>
      <c r="E27" s="33">
        <v>2156</v>
      </c>
      <c r="F27" s="25">
        <f>E27*100/E7</f>
        <v>49.472234970169801</v>
      </c>
      <c r="G27" s="33">
        <v>1323</v>
      </c>
      <c r="H27" s="25">
        <f>G27*100/G7</f>
        <v>35.074231177094383</v>
      </c>
      <c r="I27" s="33">
        <v>1178</v>
      </c>
      <c r="J27" s="25">
        <f>I27*100/I7</f>
        <v>30.012738853503183</v>
      </c>
      <c r="K27" s="40"/>
      <c r="L27" s="10"/>
      <c r="M27" s="33">
        <v>1048</v>
      </c>
      <c r="N27" s="25">
        <f>M27*100/M7</f>
        <v>28.8864388092613</v>
      </c>
      <c r="O27" s="33">
        <v>1416</v>
      </c>
      <c r="P27" s="25">
        <f>O27*100/O7</f>
        <v>36.884605365980725</v>
      </c>
    </row>
    <row r="28" spans="2:16" ht="24.75" customHeight="1" x14ac:dyDescent="0.3">
      <c r="B28" s="14" t="s">
        <v>32</v>
      </c>
      <c r="C28" s="40"/>
      <c r="D28" s="10"/>
      <c r="E28" s="40"/>
      <c r="F28" s="10"/>
      <c r="G28" s="40"/>
      <c r="H28" s="10"/>
      <c r="I28" s="40"/>
      <c r="J28" s="10"/>
      <c r="K28" s="33">
        <v>1263</v>
      </c>
      <c r="L28" s="25">
        <f>K28*100/K7</f>
        <v>35.181058495821731</v>
      </c>
      <c r="M28" s="40"/>
      <c r="N28" s="10"/>
      <c r="O28" s="40"/>
      <c r="P28" s="10"/>
    </row>
    <row r="29" spans="2:16" ht="24.75" customHeight="1" x14ac:dyDescent="0.3">
      <c r="B29" s="14" t="s">
        <v>190</v>
      </c>
      <c r="C29" s="40"/>
      <c r="D29" s="10"/>
      <c r="E29" s="40"/>
      <c r="F29" s="10"/>
      <c r="G29" s="40"/>
      <c r="H29" s="10"/>
      <c r="I29" s="40"/>
      <c r="J29" s="10"/>
      <c r="K29" s="10"/>
      <c r="L29" s="10"/>
      <c r="M29" s="40"/>
      <c r="N29" s="10"/>
      <c r="O29" s="33">
        <v>15</v>
      </c>
      <c r="P29" s="25">
        <f>O29*100/O7</f>
        <v>0.39072675175827037</v>
      </c>
    </row>
    <row r="30" spans="2:16" ht="24.75" customHeight="1" x14ac:dyDescent="0.3">
      <c r="B30" s="14" t="s">
        <v>47</v>
      </c>
      <c r="C30" s="9"/>
      <c r="D30" s="9"/>
      <c r="E30" s="9"/>
      <c r="F30" s="9"/>
      <c r="G30" s="33">
        <v>37</v>
      </c>
      <c r="H30" s="25">
        <f>G30*100/G7</f>
        <v>0.98091198303287386</v>
      </c>
      <c r="I30" s="9"/>
      <c r="J30" s="10"/>
      <c r="K30" s="9"/>
      <c r="L30" s="10"/>
      <c r="M30" s="9"/>
      <c r="N30" s="10"/>
      <c r="O30" s="9"/>
      <c r="P30" s="10"/>
    </row>
    <row r="31" spans="2:16" ht="24.75" customHeight="1" x14ac:dyDescent="0.3">
      <c r="B31" s="14" t="s">
        <v>33</v>
      </c>
      <c r="C31" s="33">
        <v>610</v>
      </c>
      <c r="D31" s="25">
        <f>C31*100/C7</f>
        <v>14.258999532491819</v>
      </c>
      <c r="E31" s="33">
        <v>383</v>
      </c>
      <c r="F31" s="25">
        <f>E31*100/E7</f>
        <v>8.7884350619550258</v>
      </c>
      <c r="G31" s="9"/>
      <c r="H31" s="10"/>
      <c r="I31" s="33">
        <v>1116</v>
      </c>
      <c r="J31" s="25">
        <f>I31*100/I7</f>
        <v>28.433121019108281</v>
      </c>
      <c r="K31" s="33">
        <v>541</v>
      </c>
      <c r="L31" s="25">
        <f>K31*100/K7</f>
        <v>15.069637883008356</v>
      </c>
      <c r="M31" s="33">
        <v>569</v>
      </c>
      <c r="N31" s="25">
        <f>M31*100/M7</f>
        <v>15.683572216097023</v>
      </c>
      <c r="O31" s="33">
        <v>395</v>
      </c>
      <c r="P31" s="25">
        <f>O31*100/O7</f>
        <v>10.289137796301119</v>
      </c>
    </row>
    <row r="32" spans="2:16" ht="24.75" customHeight="1" x14ac:dyDescent="0.3">
      <c r="B32" s="14" t="s">
        <v>35</v>
      </c>
      <c r="C32" s="9"/>
      <c r="D32" s="9"/>
      <c r="E32" s="9"/>
      <c r="F32" s="10"/>
      <c r="G32" s="33">
        <v>219</v>
      </c>
      <c r="H32" s="25">
        <f>G32*100/G7</f>
        <v>5.8059384941675507</v>
      </c>
      <c r="I32" s="9"/>
      <c r="J32" s="10"/>
      <c r="K32" s="9"/>
      <c r="L32" s="10"/>
      <c r="M32" s="9"/>
      <c r="N32" s="10"/>
      <c r="O32" s="9"/>
      <c r="P32" s="10"/>
    </row>
    <row r="33" spans="2:16" ht="24.75" customHeight="1" x14ac:dyDescent="0.3">
      <c r="B33" s="14" t="s">
        <v>36</v>
      </c>
      <c r="C33" s="9"/>
      <c r="D33" s="9"/>
      <c r="E33" s="33">
        <v>297</v>
      </c>
      <c r="F33" s="25">
        <f>E33*100/E7</f>
        <v>6.8150527765029834</v>
      </c>
      <c r="G33" s="9"/>
      <c r="H33" s="10"/>
      <c r="I33" s="33">
        <v>30</v>
      </c>
      <c r="J33" s="25">
        <f>I33*100/I7</f>
        <v>0.76433121019108285</v>
      </c>
      <c r="K33" s="33">
        <v>49</v>
      </c>
      <c r="L33" s="25">
        <f>K33*100/K7</f>
        <v>1.3649025069637883</v>
      </c>
      <c r="M33" s="33">
        <v>39</v>
      </c>
      <c r="N33" s="25">
        <f>M33*100/M7</f>
        <v>1.0749724366041897</v>
      </c>
      <c r="O33" s="9"/>
      <c r="P33" s="10"/>
    </row>
    <row r="34" spans="2:16" ht="24.75" customHeight="1" x14ac:dyDescent="0.3">
      <c r="B34" s="14" t="s">
        <v>188</v>
      </c>
      <c r="C34" s="9"/>
      <c r="D34" s="9"/>
      <c r="E34" s="9"/>
      <c r="F34" s="9"/>
      <c r="G34" s="9"/>
      <c r="H34" s="9"/>
      <c r="I34" s="9"/>
      <c r="J34" s="9"/>
      <c r="K34" s="9"/>
      <c r="L34" s="9"/>
      <c r="M34" s="9"/>
      <c r="N34" s="9"/>
      <c r="O34" s="33">
        <v>20</v>
      </c>
      <c r="P34" s="25">
        <f>O34*100/O7</f>
        <v>0.5209690023443605</v>
      </c>
    </row>
    <row r="35" spans="2:16" ht="24.75" customHeight="1" x14ac:dyDescent="0.3">
      <c r="B35" s="14" t="s">
        <v>37</v>
      </c>
      <c r="C35" s="9"/>
      <c r="D35" s="9"/>
      <c r="E35" s="9"/>
      <c r="F35" s="10"/>
      <c r="G35" s="9"/>
      <c r="H35" s="10"/>
      <c r="I35" s="33">
        <v>42</v>
      </c>
      <c r="J35" s="25">
        <f>I35*100/I7</f>
        <v>1.0700636942675159</v>
      </c>
      <c r="K35" s="40"/>
      <c r="L35" s="10"/>
      <c r="M35" s="40"/>
      <c r="N35" s="10"/>
      <c r="O35" s="40"/>
      <c r="P35" s="10"/>
    </row>
    <row r="36" spans="2:16" ht="24.75" customHeight="1" x14ac:dyDescent="0.3">
      <c r="B36" s="14" t="s">
        <v>38</v>
      </c>
      <c r="C36" s="9"/>
      <c r="D36" s="9"/>
      <c r="E36" s="9"/>
      <c r="F36" s="10"/>
      <c r="G36" s="9"/>
      <c r="H36" s="10"/>
      <c r="I36" s="33">
        <v>33</v>
      </c>
      <c r="J36" s="25">
        <f>I36*100/I7</f>
        <v>0.84076433121019112</v>
      </c>
      <c r="K36" s="33">
        <v>22</v>
      </c>
      <c r="L36" s="25">
        <f>K36*100/K7</f>
        <v>0.61281337047353757</v>
      </c>
      <c r="M36" s="33">
        <v>16</v>
      </c>
      <c r="N36" s="25">
        <f>M36*100/M7</f>
        <v>0.44101433296582138</v>
      </c>
      <c r="O36" s="40"/>
      <c r="P36" s="10"/>
    </row>
    <row r="37" spans="2:16" ht="5.15" customHeight="1" x14ac:dyDescent="0.3">
      <c r="B37" s="15"/>
      <c r="C37" s="16"/>
      <c r="D37" s="16"/>
      <c r="E37" s="16"/>
      <c r="F37" s="16"/>
      <c r="G37" s="16"/>
      <c r="H37" s="16"/>
      <c r="I37" s="16"/>
      <c r="J37" s="16"/>
      <c r="K37" s="16"/>
      <c r="L37" s="16"/>
      <c r="M37" s="16"/>
      <c r="N37" s="16"/>
      <c r="O37" s="16"/>
      <c r="P37" s="16"/>
    </row>
    <row r="38" spans="2:16" ht="14.25" customHeight="1" x14ac:dyDescent="0.3">
      <c r="B38" s="7" t="s">
        <v>198</v>
      </c>
      <c r="C38" s="4"/>
      <c r="D38" s="5"/>
      <c r="E38" s="4"/>
      <c r="F38" s="5"/>
      <c r="G38" s="4"/>
      <c r="H38" s="5"/>
      <c r="I38" s="4"/>
      <c r="J38" s="5"/>
      <c r="K38" s="4"/>
      <c r="L38" s="5"/>
      <c r="M38" s="4"/>
      <c r="N38" s="5"/>
      <c r="O38" s="4"/>
      <c r="P38" s="5"/>
    </row>
    <row r="39" spans="2:16" ht="32.25" customHeight="1" x14ac:dyDescent="0.3">
      <c r="B39" s="71" t="s">
        <v>196</v>
      </c>
      <c r="C39" s="71"/>
      <c r="D39" s="71"/>
      <c r="E39" s="71"/>
      <c r="F39" s="71"/>
      <c r="G39" s="71"/>
      <c r="H39" s="71"/>
      <c r="I39" s="71"/>
      <c r="J39" s="71"/>
      <c r="K39" s="71"/>
      <c r="L39" s="71"/>
      <c r="M39" s="71"/>
      <c r="N39" s="71"/>
      <c r="O39" s="71"/>
      <c r="P39" s="71"/>
    </row>
    <row r="40" spans="2:16" ht="14.25" customHeight="1" x14ac:dyDescent="0.3"/>
    <row r="41" spans="2:16" ht="30" customHeight="1" x14ac:dyDescent="0.3">
      <c r="B41" s="63" t="s">
        <v>95</v>
      </c>
      <c r="C41" s="63"/>
      <c r="D41" s="63"/>
      <c r="E41" s="63"/>
      <c r="F41" s="63"/>
      <c r="G41" s="63"/>
      <c r="H41" s="63"/>
      <c r="I41" s="63"/>
      <c r="J41" s="63"/>
      <c r="K41" s="63"/>
      <c r="L41" s="63"/>
      <c r="M41" s="63"/>
      <c r="N41" s="63"/>
      <c r="O41" s="39"/>
      <c r="P41" s="39"/>
    </row>
    <row r="42" spans="2:16" ht="14.25" customHeight="1" x14ac:dyDescent="0.3">
      <c r="B42" s="17" t="s">
        <v>0</v>
      </c>
      <c r="C42" s="56">
        <v>2007</v>
      </c>
      <c r="D42" s="62"/>
      <c r="E42" s="54">
        <v>2011</v>
      </c>
      <c r="F42" s="55"/>
      <c r="G42" s="56">
        <v>2015</v>
      </c>
      <c r="H42" s="55"/>
      <c r="I42" s="56">
        <v>2019</v>
      </c>
      <c r="J42" s="55"/>
      <c r="K42" s="56">
        <v>2023</v>
      </c>
      <c r="L42" s="55"/>
      <c r="M42" s="56">
        <v>2024</v>
      </c>
      <c r="N42" s="55"/>
      <c r="O42" s="54">
        <v>2025</v>
      </c>
      <c r="P42" s="62"/>
    </row>
    <row r="43" spans="2:16" ht="15" customHeight="1" x14ac:dyDescent="0.3">
      <c r="B43" s="64" t="s">
        <v>2</v>
      </c>
      <c r="C43" s="60">
        <v>44687</v>
      </c>
      <c r="D43" s="61"/>
      <c r="E43" s="66">
        <v>44843</v>
      </c>
      <c r="F43" s="67"/>
      <c r="G43" s="59">
        <v>44649</v>
      </c>
      <c r="H43" s="58"/>
      <c r="I43" s="59">
        <v>44826</v>
      </c>
      <c r="J43" s="58"/>
      <c r="K43" s="59">
        <v>45193</v>
      </c>
      <c r="L43" s="58"/>
      <c r="M43" s="59">
        <v>45438</v>
      </c>
      <c r="N43" s="58"/>
      <c r="O43" s="57">
        <v>45739</v>
      </c>
      <c r="P43" s="65"/>
    </row>
    <row r="44" spans="2:16" ht="14.25" customHeight="1" x14ac:dyDescent="0.3">
      <c r="B44" s="65"/>
      <c r="C44" s="38" t="s">
        <v>3</v>
      </c>
      <c r="D44" s="38" t="s">
        <v>4</v>
      </c>
      <c r="E44" s="35" t="s">
        <v>3</v>
      </c>
      <c r="F44" s="37" t="s">
        <v>4</v>
      </c>
      <c r="G44" s="35" t="s">
        <v>3</v>
      </c>
      <c r="H44" s="37" t="s">
        <v>4</v>
      </c>
      <c r="I44" s="35" t="s">
        <v>3</v>
      </c>
      <c r="J44" s="37" t="s">
        <v>4</v>
      </c>
      <c r="K44" s="35" t="s">
        <v>3</v>
      </c>
      <c r="L44" s="37" t="s">
        <v>4</v>
      </c>
      <c r="M44" s="35" t="s">
        <v>3</v>
      </c>
      <c r="N44" s="37" t="s">
        <v>4</v>
      </c>
      <c r="O44" s="35" t="s">
        <v>3</v>
      </c>
      <c r="P44" s="37" t="s">
        <v>4</v>
      </c>
    </row>
    <row r="45" spans="2:16" ht="25" customHeight="1" x14ac:dyDescent="0.3">
      <c r="B45" s="12" t="s">
        <v>5</v>
      </c>
      <c r="C45" s="33">
        <v>13677</v>
      </c>
      <c r="D45" s="25">
        <v>100</v>
      </c>
      <c r="E45" s="33">
        <v>17960</v>
      </c>
      <c r="F45" s="25">
        <v>100</v>
      </c>
      <c r="G45" s="33">
        <v>19495</v>
      </c>
      <c r="H45" s="25">
        <v>100</v>
      </c>
      <c r="I45" s="33">
        <v>20942</v>
      </c>
      <c r="J45" s="25">
        <v>100</v>
      </c>
      <c r="K45" s="33">
        <v>21740</v>
      </c>
      <c r="L45" s="25">
        <v>100</v>
      </c>
      <c r="M45" s="33">
        <v>21825</v>
      </c>
      <c r="N45" s="25">
        <v>100</v>
      </c>
      <c r="O45" s="33">
        <v>22015</v>
      </c>
      <c r="P45" s="25">
        <v>100</v>
      </c>
    </row>
    <row r="46" spans="2:16" ht="25" customHeight="1" x14ac:dyDescent="0.3">
      <c r="B46" s="13" t="s">
        <v>6</v>
      </c>
      <c r="C46" s="33">
        <v>9110</v>
      </c>
      <c r="D46" s="25">
        <f>C46*100/C45</f>
        <v>66.608174307231124</v>
      </c>
      <c r="E46" s="33">
        <v>11391</v>
      </c>
      <c r="F46" s="25">
        <f>E46*100/E45</f>
        <v>63.424276169265035</v>
      </c>
      <c r="G46" s="33">
        <v>10342</v>
      </c>
      <c r="H46" s="25">
        <f>G46*100/G45</f>
        <v>53.049499871761988</v>
      </c>
      <c r="I46" s="33">
        <v>12380</v>
      </c>
      <c r="J46" s="25">
        <f>I46*100/I45</f>
        <v>59.11565275522873</v>
      </c>
      <c r="K46" s="33">
        <v>12090</v>
      </c>
      <c r="L46" s="25">
        <f>K46*100/K45</f>
        <v>55.611775528978839</v>
      </c>
      <c r="M46" s="33">
        <v>12431</v>
      </c>
      <c r="N46" s="25">
        <f>M46*100/M45</f>
        <v>56.957617411225655</v>
      </c>
      <c r="O46" s="33">
        <v>13336</v>
      </c>
      <c r="P46" s="25">
        <f>O46*100/O45</f>
        <v>60.576879400408814</v>
      </c>
    </row>
    <row r="47" spans="2:16" ht="25" customHeight="1" x14ac:dyDescent="0.3">
      <c r="B47" s="14" t="s">
        <v>7</v>
      </c>
      <c r="C47" s="33">
        <v>105</v>
      </c>
      <c r="D47" s="25">
        <f>C47*100/C46</f>
        <v>1.1525795828759604</v>
      </c>
      <c r="E47" s="33">
        <v>97</v>
      </c>
      <c r="F47" s="25">
        <f>E47*100/E46</f>
        <v>0.85154946887893956</v>
      </c>
      <c r="G47" s="33">
        <v>86</v>
      </c>
      <c r="H47" s="25">
        <f>G47*100/G46</f>
        <v>0.83156062657126284</v>
      </c>
      <c r="I47" s="33">
        <v>60</v>
      </c>
      <c r="J47" s="25">
        <f>I47*100/I46</f>
        <v>0.48465266558966075</v>
      </c>
      <c r="K47" s="33">
        <v>82</v>
      </c>
      <c r="L47" s="25">
        <f>K47*100/K46</f>
        <v>0.67824648469809756</v>
      </c>
      <c r="M47" s="33">
        <v>46</v>
      </c>
      <c r="N47" s="25">
        <f>M47*100/M46</f>
        <v>0.37004263534711607</v>
      </c>
      <c r="O47" s="33">
        <v>65</v>
      </c>
      <c r="P47" s="25">
        <f>O47*100/O46</f>
        <v>0.48740251949610081</v>
      </c>
    </row>
    <row r="48" spans="2:16" ht="25" customHeight="1" x14ac:dyDescent="0.3">
      <c r="B48" s="13" t="s">
        <v>8</v>
      </c>
      <c r="C48" s="33">
        <v>138</v>
      </c>
      <c r="D48" s="25">
        <f>C48*100/C46</f>
        <v>1.5148188803512623</v>
      </c>
      <c r="E48" s="33">
        <v>194</v>
      </c>
      <c r="F48" s="25">
        <f>E48*100/E46</f>
        <v>1.7030989377578791</v>
      </c>
      <c r="G48" s="33">
        <v>390</v>
      </c>
      <c r="H48" s="25">
        <f>G48*100/G46</f>
        <v>3.7710307484045638</v>
      </c>
      <c r="I48" s="33">
        <v>218</v>
      </c>
      <c r="J48" s="25">
        <f>I48*100/I46</f>
        <v>1.7609046849757675</v>
      </c>
      <c r="K48" s="33">
        <v>223</v>
      </c>
      <c r="L48" s="25">
        <f>K48*100/K46</f>
        <v>1.8444995864350704</v>
      </c>
      <c r="M48" s="33">
        <v>184</v>
      </c>
      <c r="N48" s="25">
        <f>M48*100/M46</f>
        <v>1.4801705413884643</v>
      </c>
      <c r="O48" s="33">
        <v>229</v>
      </c>
      <c r="P48" s="25">
        <f>O48*100/O46</f>
        <v>1.7171565686862627</v>
      </c>
    </row>
    <row r="49" spans="2:16" ht="25" customHeight="1" x14ac:dyDescent="0.3">
      <c r="B49" s="14" t="s">
        <v>10</v>
      </c>
      <c r="C49" s="10"/>
      <c r="D49" s="10"/>
      <c r="E49" s="10"/>
      <c r="F49" s="10"/>
      <c r="G49" s="10"/>
      <c r="H49" s="10"/>
      <c r="I49" s="33">
        <v>75</v>
      </c>
      <c r="J49" s="25">
        <f>I49*100/I46</f>
        <v>0.60581583198707589</v>
      </c>
      <c r="K49" s="40"/>
      <c r="L49" s="10"/>
      <c r="M49" s="40"/>
      <c r="N49" s="10"/>
      <c r="O49" s="40"/>
      <c r="P49" s="10"/>
    </row>
    <row r="50" spans="2:16" ht="25" customHeight="1" x14ac:dyDescent="0.3">
      <c r="B50" s="14" t="s">
        <v>11</v>
      </c>
      <c r="C50" s="10"/>
      <c r="D50" s="10"/>
      <c r="E50" s="10"/>
      <c r="F50" s="10"/>
      <c r="G50" s="10"/>
      <c r="H50" s="10"/>
      <c r="I50" s="10"/>
      <c r="J50" s="10"/>
      <c r="K50" s="33">
        <v>46</v>
      </c>
      <c r="L50" s="25">
        <f>K50*100/K46</f>
        <v>0.38047973531844498</v>
      </c>
      <c r="M50" s="33">
        <v>59</v>
      </c>
      <c r="N50" s="25">
        <f>M50*100/M46</f>
        <v>0.47461990185825759</v>
      </c>
      <c r="O50" s="33">
        <v>60</v>
      </c>
      <c r="P50" s="25">
        <f>O50*100/O46</f>
        <v>0.44991001799640074</v>
      </c>
    </row>
    <row r="51" spans="2:16" ht="25" customHeight="1" x14ac:dyDescent="0.3">
      <c r="B51" s="13" t="s">
        <v>13</v>
      </c>
      <c r="C51" s="33">
        <v>346</v>
      </c>
      <c r="D51" s="25">
        <f>C51*100/C46</f>
        <v>3.7980241492864986</v>
      </c>
      <c r="E51" s="33">
        <v>255</v>
      </c>
      <c r="F51" s="25">
        <f>E51*100/E46</f>
        <v>2.2386094284961811</v>
      </c>
      <c r="G51" s="33">
        <v>343</v>
      </c>
      <c r="H51" s="25">
        <f>G51*100/G46</f>
        <v>3.3165731966737573</v>
      </c>
      <c r="I51" s="33">
        <v>207</v>
      </c>
      <c r="J51" s="25">
        <f>I51*100/I46</f>
        <v>1.6720516962843295</v>
      </c>
      <c r="K51" s="33">
        <v>304</v>
      </c>
      <c r="L51" s="25">
        <f>K51*100/K46</f>
        <v>2.5144747725392889</v>
      </c>
      <c r="M51" s="33">
        <v>181</v>
      </c>
      <c r="N51" s="25">
        <f>M51*100/M46</f>
        <v>1.4560373260397395</v>
      </c>
      <c r="O51" s="33">
        <v>167</v>
      </c>
      <c r="P51" s="25">
        <f>O51*100/O46</f>
        <v>1.252249550089982</v>
      </c>
    </row>
    <row r="52" spans="2:16" ht="25" customHeight="1" x14ac:dyDescent="0.3">
      <c r="B52" s="14" t="s">
        <v>14</v>
      </c>
      <c r="C52" s="33">
        <v>544</v>
      </c>
      <c r="D52" s="25">
        <f>C52*100/C46</f>
        <v>5.9714599341383092</v>
      </c>
      <c r="E52" s="33">
        <v>2652</v>
      </c>
      <c r="F52" s="25">
        <f>E52*100/E46</f>
        <v>23.281538056360283</v>
      </c>
      <c r="G52" s="33">
        <v>943</v>
      </c>
      <c r="H52" s="25">
        <f>G52*100/G46</f>
        <v>9.1181589634500089</v>
      </c>
      <c r="I52" s="33">
        <v>610</v>
      </c>
      <c r="J52" s="25">
        <f>I52*100/I46</f>
        <v>4.9273021001615511</v>
      </c>
      <c r="K52" s="40"/>
      <c r="L52" s="10"/>
      <c r="M52" s="33">
        <v>325</v>
      </c>
      <c r="N52" s="25">
        <f>M52*100/M46</f>
        <v>2.6144316627785376</v>
      </c>
      <c r="O52" s="33">
        <v>300</v>
      </c>
      <c r="P52" s="25">
        <f>O52*100/O46</f>
        <v>2.2495500899820038</v>
      </c>
    </row>
    <row r="53" spans="2:16" ht="25" customHeight="1" x14ac:dyDescent="0.3">
      <c r="B53" s="13" t="s">
        <v>16</v>
      </c>
      <c r="C53" s="10"/>
      <c r="D53" s="10"/>
      <c r="E53" s="9"/>
      <c r="F53" s="10"/>
      <c r="G53" s="9"/>
      <c r="H53" s="10"/>
      <c r="I53" s="33">
        <v>69</v>
      </c>
      <c r="J53" s="25">
        <f>I53*100/I46</f>
        <v>0.5573505654281099</v>
      </c>
      <c r="K53" s="33">
        <v>1122</v>
      </c>
      <c r="L53" s="25">
        <f>K53*100/K46</f>
        <v>9.2803970223325063</v>
      </c>
      <c r="M53" s="33">
        <v>1115</v>
      </c>
      <c r="N53" s="25">
        <f>M53*100/M46</f>
        <v>8.9695117046094435</v>
      </c>
      <c r="O53" s="33">
        <v>642</v>
      </c>
      <c r="P53" s="25">
        <f>O53*100/O46</f>
        <v>4.8140371925614875</v>
      </c>
    </row>
    <row r="54" spans="2:16" ht="25" customHeight="1" x14ac:dyDescent="0.3">
      <c r="B54" s="14" t="s">
        <v>17</v>
      </c>
      <c r="C54" s="10"/>
      <c r="D54" s="10"/>
      <c r="E54" s="9"/>
      <c r="F54" s="10"/>
      <c r="G54" s="9"/>
      <c r="H54" s="10"/>
      <c r="I54" s="33">
        <v>86</v>
      </c>
      <c r="J54" s="25">
        <f>I54*100/I46</f>
        <v>0.69466882067851377</v>
      </c>
      <c r="K54" s="33">
        <v>409</v>
      </c>
      <c r="L54" s="25">
        <f>K54*100/K46</f>
        <v>3.3829611248966089</v>
      </c>
      <c r="M54" s="33">
        <v>422</v>
      </c>
      <c r="N54" s="25">
        <f>M54*100/M46</f>
        <v>3.3947389590539778</v>
      </c>
      <c r="O54" s="33">
        <v>342</v>
      </c>
      <c r="P54" s="25">
        <f>O54*100/O46</f>
        <v>2.5644871025794842</v>
      </c>
    </row>
    <row r="55" spans="2:16" ht="25" customHeight="1" x14ac:dyDescent="0.3">
      <c r="B55" s="14" t="s">
        <v>18</v>
      </c>
      <c r="C55" s="10"/>
      <c r="D55" s="10"/>
      <c r="E55" s="9"/>
      <c r="F55" s="10"/>
      <c r="G55" s="33">
        <v>2925</v>
      </c>
      <c r="H55" s="25">
        <f>G55*100/G46</f>
        <v>28.282730613034229</v>
      </c>
      <c r="I55" s="33">
        <v>2104</v>
      </c>
      <c r="J55" s="25">
        <f>I55*100/I46</f>
        <v>16.995153473344104</v>
      </c>
      <c r="K55" s="33">
        <v>2872</v>
      </c>
      <c r="L55" s="25">
        <f>K55*100/K46</f>
        <v>23.755169561621173</v>
      </c>
      <c r="M55" s="33">
        <v>3746</v>
      </c>
      <c r="N55" s="25">
        <f>M55*100/M46</f>
        <v>30.134341565441236</v>
      </c>
      <c r="O55" s="33">
        <v>4546</v>
      </c>
      <c r="P55" s="25">
        <f>O55*100/O46</f>
        <v>34.088182363527295</v>
      </c>
    </row>
    <row r="56" spans="2:16" ht="25" customHeight="1" x14ac:dyDescent="0.3">
      <c r="B56" s="14" t="s">
        <v>19</v>
      </c>
      <c r="C56" s="10"/>
      <c r="D56" s="10"/>
      <c r="E56" s="9"/>
      <c r="F56" s="10"/>
      <c r="G56" s="10"/>
      <c r="H56" s="10"/>
      <c r="I56" s="10"/>
      <c r="J56" s="10"/>
      <c r="K56" s="33">
        <v>89</v>
      </c>
      <c r="L56" s="25">
        <f>K56*100/K46</f>
        <v>0.73614557485525223</v>
      </c>
      <c r="M56" s="33">
        <v>104</v>
      </c>
      <c r="N56" s="25">
        <f>M56*100/M46</f>
        <v>0.83661813208913205</v>
      </c>
      <c r="O56" s="33">
        <v>98</v>
      </c>
      <c r="P56" s="25">
        <f>O56*100/O46</f>
        <v>0.73485302939412123</v>
      </c>
    </row>
    <row r="57" spans="2:16" ht="25" customHeight="1" x14ac:dyDescent="0.3">
      <c r="B57" s="13" t="s">
        <v>20</v>
      </c>
      <c r="C57" s="10"/>
      <c r="D57" s="10"/>
      <c r="E57" s="9"/>
      <c r="F57" s="10"/>
      <c r="G57" s="33">
        <v>114</v>
      </c>
      <c r="H57" s="25">
        <f>G57*100/G46</f>
        <v>1.1023012956874878</v>
      </c>
      <c r="I57" s="9"/>
      <c r="J57" s="10"/>
      <c r="K57" s="9"/>
      <c r="L57" s="10"/>
      <c r="M57" s="9"/>
      <c r="N57" s="10"/>
      <c r="O57" s="9"/>
      <c r="P57" s="10"/>
    </row>
    <row r="58" spans="2:16" ht="25" customHeight="1" x14ac:dyDescent="0.3">
      <c r="B58" s="14" t="s">
        <v>21</v>
      </c>
      <c r="C58" s="33">
        <v>209</v>
      </c>
      <c r="D58" s="25">
        <f>C58*100/C46</f>
        <v>2.2941822173435784</v>
      </c>
      <c r="E58" s="33">
        <v>210</v>
      </c>
      <c r="F58" s="25">
        <f>E58*100/E46</f>
        <v>1.8435607058203844</v>
      </c>
      <c r="G58" s="9"/>
      <c r="H58" s="10"/>
      <c r="I58" s="33">
        <v>55</v>
      </c>
      <c r="J58" s="25">
        <f>I58*100/I46</f>
        <v>0.44426494345718903</v>
      </c>
      <c r="K58" s="33">
        <v>52</v>
      </c>
      <c r="L58" s="25">
        <f>K58*100/K46</f>
        <v>0.43010752688172044</v>
      </c>
      <c r="M58" s="33">
        <v>44</v>
      </c>
      <c r="N58" s="25">
        <f>M58*100/M46</f>
        <v>0.35395382511463275</v>
      </c>
      <c r="O58" s="9"/>
      <c r="P58" s="10"/>
    </row>
    <row r="59" spans="2:16" ht="25" customHeight="1" x14ac:dyDescent="0.3">
      <c r="B59" s="14" t="s">
        <v>202</v>
      </c>
      <c r="C59" s="40"/>
      <c r="D59" s="10"/>
      <c r="E59" s="40"/>
      <c r="F59" s="10"/>
      <c r="G59" s="9"/>
      <c r="H59" s="10"/>
      <c r="I59" s="40"/>
      <c r="J59" s="10"/>
      <c r="K59" s="40"/>
      <c r="L59" s="10"/>
      <c r="M59" s="40"/>
      <c r="N59" s="10"/>
      <c r="O59" s="33">
        <v>55</v>
      </c>
      <c r="P59" s="25">
        <f>O59*100/O46</f>
        <v>0.41241751649670066</v>
      </c>
    </row>
    <row r="60" spans="2:16" ht="25" customHeight="1" x14ac:dyDescent="0.3">
      <c r="B60" s="14" t="s">
        <v>23</v>
      </c>
      <c r="C60" s="9"/>
      <c r="D60" s="9"/>
      <c r="E60" s="33">
        <v>337</v>
      </c>
      <c r="F60" s="25">
        <f>E60*100/E46</f>
        <v>2.9584759898165216</v>
      </c>
      <c r="G60" s="9"/>
      <c r="H60" s="10"/>
      <c r="I60" s="33">
        <v>229</v>
      </c>
      <c r="J60" s="25">
        <f>I60*100/I46</f>
        <v>1.8497576736672052</v>
      </c>
      <c r="K60" s="33">
        <v>376</v>
      </c>
      <c r="L60" s="25">
        <f>K60*100/K46</f>
        <v>3.1100082712985939</v>
      </c>
      <c r="M60" s="33">
        <v>314</v>
      </c>
      <c r="N60" s="25">
        <f>M60*100/M46</f>
        <v>2.5259432064998792</v>
      </c>
      <c r="O60" s="33">
        <v>279</v>
      </c>
      <c r="P60" s="25">
        <f>O60*100/O46</f>
        <v>2.0920815836832634</v>
      </c>
    </row>
    <row r="61" spans="2:16" ht="25" customHeight="1" x14ac:dyDescent="0.3">
      <c r="B61" s="14" t="s">
        <v>25</v>
      </c>
      <c r="C61" s="33">
        <v>584</v>
      </c>
      <c r="D61" s="25">
        <f>C61*100/C46</f>
        <v>6.4105378704720088</v>
      </c>
      <c r="E61" s="33">
        <v>460</v>
      </c>
      <c r="F61" s="25">
        <f>E61*100/E46</f>
        <v>4.0382758317970326</v>
      </c>
      <c r="G61" s="33">
        <v>514</v>
      </c>
      <c r="H61" s="25">
        <f>G61*100/G46</f>
        <v>4.9700251402049895</v>
      </c>
      <c r="I61" s="33">
        <v>215</v>
      </c>
      <c r="J61" s="25">
        <f>I61*100/I46</f>
        <v>1.7366720516962844</v>
      </c>
      <c r="K61" s="33">
        <v>296</v>
      </c>
      <c r="L61" s="25">
        <f>K61*100/K46</f>
        <v>2.4483043837882548</v>
      </c>
      <c r="M61" s="33">
        <v>168</v>
      </c>
      <c r="N61" s="25">
        <f>M61*100/M46</f>
        <v>1.3514600595285979</v>
      </c>
      <c r="O61" s="33">
        <v>214</v>
      </c>
      <c r="P61" s="25">
        <f>O61*100/O46</f>
        <v>1.6046790641871627</v>
      </c>
    </row>
    <row r="62" spans="2:16" ht="25" customHeight="1" x14ac:dyDescent="0.3">
      <c r="B62" s="13" t="s">
        <v>26</v>
      </c>
      <c r="C62" s="10"/>
      <c r="D62" s="10"/>
      <c r="E62" s="9"/>
      <c r="F62" s="10"/>
      <c r="G62" s="33">
        <v>129</v>
      </c>
      <c r="H62" s="25">
        <f>G62*100/G46</f>
        <v>1.2473409398568942</v>
      </c>
      <c r="I62" s="33">
        <v>39</v>
      </c>
      <c r="J62" s="25">
        <f>I62*100/I46</f>
        <v>0.3150242326332795</v>
      </c>
      <c r="K62" s="40"/>
      <c r="L62" s="10"/>
      <c r="M62" s="40"/>
      <c r="N62" s="10"/>
      <c r="O62" s="40"/>
      <c r="P62" s="10"/>
    </row>
    <row r="63" spans="2:16" ht="25" customHeight="1" x14ac:dyDescent="0.3">
      <c r="B63" s="14" t="s">
        <v>28</v>
      </c>
      <c r="C63" s="10"/>
      <c r="D63" s="10"/>
      <c r="E63" s="9"/>
      <c r="F63" s="10"/>
      <c r="G63" s="9"/>
      <c r="H63" s="10"/>
      <c r="I63" s="33">
        <v>73</v>
      </c>
      <c r="J63" s="25">
        <f>I63*100/I46</f>
        <v>0.58966074313408723</v>
      </c>
      <c r="K63" s="40"/>
      <c r="L63" s="10"/>
      <c r="M63" s="40"/>
      <c r="N63" s="10"/>
      <c r="O63" s="40"/>
      <c r="P63" s="10"/>
    </row>
    <row r="64" spans="2:16" ht="25" customHeight="1" x14ac:dyDescent="0.3">
      <c r="B64" s="14" t="s">
        <v>29</v>
      </c>
      <c r="C64" s="33">
        <v>260</v>
      </c>
      <c r="D64" s="25">
        <f>C64*100/C46</f>
        <v>2.8540065861690449</v>
      </c>
      <c r="E64" s="33">
        <v>510</v>
      </c>
      <c r="F64" s="25">
        <f>E64*100/E46</f>
        <v>4.4772188569923621</v>
      </c>
      <c r="G64" s="33">
        <v>217</v>
      </c>
      <c r="H64" s="25">
        <f>G64*100/G46</f>
        <v>2.0982401856507447</v>
      </c>
      <c r="I64" s="9"/>
      <c r="J64" s="10"/>
      <c r="K64" s="9"/>
      <c r="L64" s="10"/>
      <c r="M64" s="9"/>
      <c r="N64" s="10"/>
      <c r="O64" s="9"/>
      <c r="P64" s="10"/>
    </row>
    <row r="65" spans="2:16" ht="25" customHeight="1" x14ac:dyDescent="0.3">
      <c r="B65" s="14" t="s">
        <v>30</v>
      </c>
      <c r="C65" s="9"/>
      <c r="D65" s="9"/>
      <c r="E65" s="9"/>
      <c r="F65" s="9"/>
      <c r="G65" s="33">
        <v>79</v>
      </c>
      <c r="H65" s="25">
        <f>G65*100/G46</f>
        <v>0.76387545929220657</v>
      </c>
      <c r="I65" s="33">
        <v>17</v>
      </c>
      <c r="J65" s="25">
        <f>I65*100/I46</f>
        <v>0.13731825525040386</v>
      </c>
      <c r="K65" s="40"/>
      <c r="L65" s="10"/>
      <c r="M65" s="40"/>
      <c r="N65" s="10"/>
      <c r="O65" s="40"/>
      <c r="P65" s="10"/>
    </row>
    <row r="66" spans="2:16" ht="25" customHeight="1" x14ac:dyDescent="0.3">
      <c r="B66" s="14" t="s">
        <v>31</v>
      </c>
      <c r="C66" s="33">
        <v>5557</v>
      </c>
      <c r="D66" s="25">
        <f>C66*100/C46</f>
        <v>60.998902305159163</v>
      </c>
      <c r="E66" s="33">
        <v>4672</v>
      </c>
      <c r="F66" s="25">
        <f>E66*100/E46</f>
        <v>41.0148362742516</v>
      </c>
      <c r="G66" s="33">
        <v>3647</v>
      </c>
      <c r="H66" s="25">
        <f>G66*100/G46</f>
        <v>35.26397215238832</v>
      </c>
      <c r="I66" s="33">
        <v>3848</v>
      </c>
      <c r="J66" s="25">
        <f>I66*100/I46</f>
        <v>31.082390953150242</v>
      </c>
      <c r="K66" s="40"/>
      <c r="L66" s="10"/>
      <c r="M66" s="33">
        <v>3474</v>
      </c>
      <c r="N66" s="25">
        <f>M66*100/M46</f>
        <v>27.946263373823506</v>
      </c>
      <c r="O66" s="33">
        <v>4780</v>
      </c>
      <c r="P66" s="25">
        <f>O66*100/O46</f>
        <v>35.842831433713258</v>
      </c>
    </row>
    <row r="67" spans="2:16" ht="25" customHeight="1" x14ac:dyDescent="0.3">
      <c r="B67" s="14" t="s">
        <v>32</v>
      </c>
      <c r="C67" s="40"/>
      <c r="D67" s="10"/>
      <c r="E67" s="40"/>
      <c r="F67" s="10"/>
      <c r="G67" s="40"/>
      <c r="H67" s="10"/>
      <c r="I67" s="40"/>
      <c r="J67" s="40"/>
      <c r="K67" s="33">
        <v>4106</v>
      </c>
      <c r="L67" s="25">
        <f>K67*100/K46</f>
        <v>33.961952026468154</v>
      </c>
      <c r="M67" s="9"/>
      <c r="N67" s="10"/>
      <c r="O67" s="9"/>
      <c r="P67" s="10"/>
    </row>
    <row r="68" spans="2:16" ht="25" customHeight="1" x14ac:dyDescent="0.3">
      <c r="B68" s="14" t="s">
        <v>190</v>
      </c>
      <c r="C68" s="40"/>
      <c r="D68" s="10"/>
      <c r="E68" s="40"/>
      <c r="F68" s="10"/>
      <c r="G68" s="40"/>
      <c r="H68" s="10"/>
      <c r="I68" s="40"/>
      <c r="J68" s="40"/>
      <c r="K68" s="40"/>
      <c r="L68" s="40"/>
      <c r="M68" s="9"/>
      <c r="N68" s="10"/>
      <c r="O68" s="33">
        <v>27</v>
      </c>
      <c r="P68" s="25">
        <f>O68*100/O46</f>
        <v>0.20245950809838031</v>
      </c>
    </row>
    <row r="69" spans="2:16" ht="25" customHeight="1" x14ac:dyDescent="0.3">
      <c r="B69" s="14" t="s">
        <v>47</v>
      </c>
      <c r="C69" s="9"/>
      <c r="D69" s="9"/>
      <c r="E69" s="9"/>
      <c r="F69" s="9"/>
      <c r="G69" s="33">
        <v>76</v>
      </c>
      <c r="H69" s="25">
        <f>G69*100/G46</f>
        <v>0.73486753045832531</v>
      </c>
      <c r="I69" s="9"/>
      <c r="J69" s="10"/>
      <c r="K69" s="9"/>
      <c r="L69" s="10"/>
      <c r="M69" s="9"/>
      <c r="N69" s="10"/>
      <c r="O69" s="9"/>
      <c r="P69" s="10"/>
    </row>
    <row r="70" spans="2:16" ht="25" customHeight="1" x14ac:dyDescent="0.3">
      <c r="B70" s="14" t="s">
        <v>33</v>
      </c>
      <c r="C70" s="33">
        <v>1367</v>
      </c>
      <c r="D70" s="25">
        <f>C70*100/C46</f>
        <v>15.005488474204171</v>
      </c>
      <c r="E70" s="33">
        <v>1131</v>
      </c>
      <c r="F70" s="25">
        <f>E70*100/E46</f>
        <v>9.9288912299183565</v>
      </c>
      <c r="G70" s="9"/>
      <c r="H70" s="10"/>
      <c r="I70" s="33">
        <v>4075</v>
      </c>
      <c r="J70" s="25">
        <f>I70*100/I46</f>
        <v>32.915993537964461</v>
      </c>
      <c r="K70" s="33">
        <v>1956</v>
      </c>
      <c r="L70" s="25">
        <f>K70*100/K46</f>
        <v>16.178660049627791</v>
      </c>
      <c r="M70" s="33">
        <v>2089</v>
      </c>
      <c r="N70" s="25">
        <f>M70*100/M46</f>
        <v>16.804762287828815</v>
      </c>
      <c r="O70" s="33">
        <v>1470</v>
      </c>
      <c r="P70" s="25">
        <f>O70*100/O46</f>
        <v>11.022795440911818</v>
      </c>
    </row>
    <row r="71" spans="2:16" ht="25" customHeight="1" x14ac:dyDescent="0.3">
      <c r="B71" s="14" t="s">
        <v>35</v>
      </c>
      <c r="C71" s="9"/>
      <c r="D71" s="9"/>
      <c r="E71" s="9"/>
      <c r="F71" s="10"/>
      <c r="G71" s="33">
        <v>879</v>
      </c>
      <c r="H71" s="25">
        <f>G71*100/G46</f>
        <v>8.4993231483272087</v>
      </c>
      <c r="I71" s="9"/>
      <c r="J71" s="10"/>
      <c r="K71" s="9"/>
      <c r="L71" s="10"/>
      <c r="M71" s="9"/>
      <c r="N71" s="10"/>
      <c r="O71" s="9"/>
      <c r="P71" s="10"/>
    </row>
    <row r="72" spans="2:16" ht="25" customHeight="1" x14ac:dyDescent="0.3">
      <c r="B72" s="14" t="s">
        <v>36</v>
      </c>
      <c r="C72" s="9"/>
      <c r="D72" s="9"/>
      <c r="E72" s="33">
        <v>873</v>
      </c>
      <c r="F72" s="25">
        <f>E72*100/E46</f>
        <v>7.6639452199104552</v>
      </c>
      <c r="G72" s="9"/>
      <c r="H72" s="10"/>
      <c r="I72" s="33">
        <v>124</v>
      </c>
      <c r="J72" s="25">
        <f>I72*100/I46</f>
        <v>1.0016155088852989</v>
      </c>
      <c r="K72" s="33">
        <v>92</v>
      </c>
      <c r="L72" s="25">
        <f>K72*100/K46</f>
        <v>0.76095947063688996</v>
      </c>
      <c r="M72" s="33">
        <v>110</v>
      </c>
      <c r="N72" s="25">
        <f>M72*100/M46</f>
        <v>0.8848845627865819</v>
      </c>
      <c r="O72" s="9"/>
      <c r="P72" s="10"/>
    </row>
    <row r="73" spans="2:16" ht="25" customHeight="1" x14ac:dyDescent="0.3">
      <c r="B73" s="14" t="s">
        <v>188</v>
      </c>
      <c r="C73" s="9"/>
      <c r="D73" s="9"/>
      <c r="E73" s="9"/>
      <c r="F73" s="9"/>
      <c r="G73" s="9"/>
      <c r="H73" s="9"/>
      <c r="I73" s="9"/>
      <c r="J73" s="9"/>
      <c r="K73" s="9"/>
      <c r="L73" s="9"/>
      <c r="M73" s="9"/>
      <c r="N73" s="9"/>
      <c r="O73" s="33">
        <v>62</v>
      </c>
      <c r="P73" s="25">
        <f>O73*100/O46</f>
        <v>0.46490701859628075</v>
      </c>
    </row>
    <row r="74" spans="2:16" ht="25" customHeight="1" x14ac:dyDescent="0.3">
      <c r="B74" s="14" t="s">
        <v>37</v>
      </c>
      <c r="C74" s="9"/>
      <c r="D74" s="9"/>
      <c r="E74" s="9"/>
      <c r="F74" s="10"/>
      <c r="G74" s="9"/>
      <c r="H74" s="10"/>
      <c r="I74" s="33">
        <v>142</v>
      </c>
      <c r="J74" s="25">
        <f>I74*100/I46</f>
        <v>1.1470113085621971</v>
      </c>
      <c r="K74" s="40"/>
      <c r="L74" s="10"/>
      <c r="M74" s="40"/>
      <c r="N74" s="10"/>
      <c r="O74" s="40"/>
      <c r="P74" s="10"/>
    </row>
    <row r="75" spans="2:16" ht="25" customHeight="1" x14ac:dyDescent="0.3">
      <c r="B75" s="14" t="s">
        <v>38</v>
      </c>
      <c r="C75" s="9"/>
      <c r="D75" s="9"/>
      <c r="E75" s="9"/>
      <c r="F75" s="10"/>
      <c r="G75" s="9"/>
      <c r="H75" s="10"/>
      <c r="I75" s="33">
        <v>134</v>
      </c>
      <c r="J75" s="25">
        <f>I75*100/I46</f>
        <v>1.0823909531502423</v>
      </c>
      <c r="K75" s="33">
        <v>65</v>
      </c>
      <c r="L75" s="25">
        <f>K75*100/K46</f>
        <v>0.5376344086021505</v>
      </c>
      <c r="M75" s="33">
        <v>50</v>
      </c>
      <c r="N75" s="25">
        <f>M75*100/M46</f>
        <v>0.40222025581208271</v>
      </c>
      <c r="O75" s="40"/>
      <c r="P75" s="10"/>
    </row>
    <row r="76" spans="2:16" ht="5.15" customHeight="1" x14ac:dyDescent="0.3">
      <c r="B76" s="15"/>
      <c r="C76" s="16"/>
      <c r="D76" s="16"/>
      <c r="E76" s="16"/>
      <c r="F76" s="16"/>
      <c r="G76" s="16"/>
      <c r="H76" s="16"/>
      <c r="I76" s="16"/>
      <c r="J76" s="16"/>
      <c r="K76" s="16"/>
      <c r="L76" s="16"/>
      <c r="M76" s="16"/>
      <c r="N76" s="16"/>
      <c r="O76" s="16"/>
      <c r="P76" s="16"/>
    </row>
    <row r="77" spans="2:16" ht="14.25" customHeight="1" x14ac:dyDescent="0.3">
      <c r="B77" s="7" t="s">
        <v>198</v>
      </c>
      <c r="C77" s="4"/>
      <c r="D77" s="5"/>
      <c r="E77" s="4"/>
      <c r="F77" s="5"/>
      <c r="G77" s="4"/>
      <c r="H77" s="5"/>
      <c r="I77" s="4"/>
      <c r="J77" s="5"/>
      <c r="K77" s="4"/>
      <c r="L77" s="5"/>
      <c r="M77" s="4"/>
      <c r="N77" s="5"/>
      <c r="O77" s="4"/>
      <c r="P77" s="5"/>
    </row>
    <row r="78" spans="2:16" ht="32.25" customHeight="1" x14ac:dyDescent="0.3">
      <c r="B78" s="71" t="s">
        <v>196</v>
      </c>
      <c r="C78" s="71"/>
      <c r="D78" s="71"/>
      <c r="E78" s="71"/>
      <c r="F78" s="71"/>
      <c r="G78" s="71"/>
      <c r="H78" s="71"/>
      <c r="I78" s="71"/>
      <c r="J78" s="71"/>
      <c r="K78" s="71"/>
      <c r="L78" s="71"/>
      <c r="M78" s="71"/>
      <c r="N78" s="71"/>
      <c r="O78" s="71"/>
      <c r="P78" s="71"/>
    </row>
    <row r="79" spans="2:16" ht="14.25" customHeight="1" x14ac:dyDescent="0.3"/>
    <row r="80" spans="2:16" ht="30" customHeight="1" x14ac:dyDescent="0.3">
      <c r="B80" s="63" t="s">
        <v>96</v>
      </c>
      <c r="C80" s="63"/>
      <c r="D80" s="63"/>
      <c r="E80" s="63"/>
      <c r="F80" s="63"/>
      <c r="G80" s="63"/>
      <c r="H80" s="63"/>
      <c r="I80" s="63"/>
      <c r="J80" s="63"/>
      <c r="K80" s="63"/>
      <c r="L80" s="63"/>
      <c r="M80" s="63"/>
      <c r="N80" s="63"/>
      <c r="O80" s="39"/>
      <c r="P80" s="39"/>
    </row>
    <row r="81" spans="2:16" ht="14.25" customHeight="1" x14ac:dyDescent="0.3">
      <c r="B81" s="17" t="s">
        <v>0</v>
      </c>
      <c r="C81" s="56">
        <v>2007</v>
      </c>
      <c r="D81" s="62"/>
      <c r="E81" s="54">
        <v>2011</v>
      </c>
      <c r="F81" s="55"/>
      <c r="G81" s="56">
        <v>2015</v>
      </c>
      <c r="H81" s="55"/>
      <c r="I81" s="56">
        <v>2019</v>
      </c>
      <c r="J81" s="55"/>
      <c r="K81" s="56">
        <v>2023</v>
      </c>
      <c r="L81" s="55"/>
      <c r="M81" s="56">
        <v>2024</v>
      </c>
      <c r="N81" s="55"/>
      <c r="O81" s="54">
        <v>2025</v>
      </c>
      <c r="P81" s="62"/>
    </row>
    <row r="82" spans="2:16" ht="15" customHeight="1" x14ac:dyDescent="0.3">
      <c r="B82" s="64" t="s">
        <v>2</v>
      </c>
      <c r="C82" s="60">
        <v>44687</v>
      </c>
      <c r="D82" s="61"/>
      <c r="E82" s="66">
        <v>44843</v>
      </c>
      <c r="F82" s="67"/>
      <c r="G82" s="59">
        <v>44649</v>
      </c>
      <c r="H82" s="58"/>
      <c r="I82" s="59">
        <v>44826</v>
      </c>
      <c r="J82" s="58"/>
      <c r="K82" s="59">
        <v>45193</v>
      </c>
      <c r="L82" s="58"/>
      <c r="M82" s="59">
        <v>45438</v>
      </c>
      <c r="N82" s="58"/>
      <c r="O82" s="57">
        <v>45739</v>
      </c>
      <c r="P82" s="65"/>
    </row>
    <row r="83" spans="2:16" ht="14.25" customHeight="1" x14ac:dyDescent="0.3">
      <c r="B83" s="65"/>
      <c r="C83" s="38" t="s">
        <v>3</v>
      </c>
      <c r="D83" s="38" t="s">
        <v>4</v>
      </c>
      <c r="E83" s="35" t="s">
        <v>3</v>
      </c>
      <c r="F83" s="37" t="s">
        <v>4</v>
      </c>
      <c r="G83" s="35" t="s">
        <v>3</v>
      </c>
      <c r="H83" s="37" t="s">
        <v>4</v>
      </c>
      <c r="I83" s="35" t="s">
        <v>3</v>
      </c>
      <c r="J83" s="37" t="s">
        <v>4</v>
      </c>
      <c r="K83" s="35" t="s">
        <v>3</v>
      </c>
      <c r="L83" s="37" t="s">
        <v>4</v>
      </c>
      <c r="M83" s="35" t="s">
        <v>3</v>
      </c>
      <c r="N83" s="37" t="s">
        <v>4</v>
      </c>
      <c r="O83" s="35" t="s">
        <v>3</v>
      </c>
      <c r="P83" s="37" t="s">
        <v>4</v>
      </c>
    </row>
    <row r="84" spans="2:16" ht="25" customHeight="1" x14ac:dyDescent="0.3">
      <c r="B84" s="12" t="s">
        <v>5</v>
      </c>
      <c r="C84" s="33">
        <v>3171</v>
      </c>
      <c r="D84" s="25">
        <v>100</v>
      </c>
      <c r="E84" s="33">
        <v>3635</v>
      </c>
      <c r="F84" s="25">
        <v>100</v>
      </c>
      <c r="G84" s="33">
        <v>3729</v>
      </c>
      <c r="H84" s="25">
        <v>100</v>
      </c>
      <c r="I84" s="33">
        <v>3825</v>
      </c>
      <c r="J84" s="25">
        <v>100</v>
      </c>
      <c r="K84" s="33">
        <v>3808</v>
      </c>
      <c r="L84" s="25">
        <v>100</v>
      </c>
      <c r="M84" s="33">
        <v>3856</v>
      </c>
      <c r="N84" s="25">
        <v>100</v>
      </c>
      <c r="O84" s="33">
        <v>3894</v>
      </c>
      <c r="P84" s="25">
        <v>100</v>
      </c>
    </row>
    <row r="85" spans="2:16" ht="25" customHeight="1" x14ac:dyDescent="0.3">
      <c r="B85" s="13" t="s">
        <v>6</v>
      </c>
      <c r="C85" s="33">
        <v>2054</v>
      </c>
      <c r="D85" s="25">
        <f>C85*100/C84</f>
        <v>64.774519079154842</v>
      </c>
      <c r="E85" s="33">
        <v>2205</v>
      </c>
      <c r="F85" s="25">
        <f>E85*100/E84</f>
        <v>60.66024759284732</v>
      </c>
      <c r="G85" s="33">
        <v>2066</v>
      </c>
      <c r="H85" s="25">
        <f>G85*100/G84</f>
        <v>55.4035934566908</v>
      </c>
      <c r="I85" s="33">
        <v>2228</v>
      </c>
      <c r="J85" s="25">
        <f>I85*100/I84</f>
        <v>58.248366013071895</v>
      </c>
      <c r="K85" s="33">
        <v>2184</v>
      </c>
      <c r="L85" s="25">
        <f>K85*100/K84</f>
        <v>57.352941176470587</v>
      </c>
      <c r="M85" s="33">
        <v>2222</v>
      </c>
      <c r="N85" s="25">
        <f>M85*100/M84</f>
        <v>57.624481327800829</v>
      </c>
      <c r="O85" s="33">
        <v>2303</v>
      </c>
      <c r="P85" s="25">
        <f>O85*100/O84</f>
        <v>59.142270159219315</v>
      </c>
    </row>
    <row r="86" spans="2:16" ht="25" customHeight="1" x14ac:dyDescent="0.3">
      <c r="B86" s="14" t="s">
        <v>7</v>
      </c>
      <c r="C86" s="33">
        <v>17</v>
      </c>
      <c r="D86" s="25">
        <f>C86*100/C85</f>
        <v>0.82765335929892891</v>
      </c>
      <c r="E86" s="33">
        <v>13</v>
      </c>
      <c r="F86" s="25">
        <f>E86*100/E85</f>
        <v>0.58956916099773238</v>
      </c>
      <c r="G86" s="33">
        <v>13</v>
      </c>
      <c r="H86" s="25">
        <f>G86*100/G85</f>
        <v>0.62923523717328167</v>
      </c>
      <c r="I86" s="33">
        <v>7</v>
      </c>
      <c r="J86" s="25">
        <f>I86*100/I85</f>
        <v>0.31418312387791741</v>
      </c>
      <c r="K86" s="33">
        <v>18</v>
      </c>
      <c r="L86" s="25">
        <f>K86*100/K85</f>
        <v>0.82417582417582413</v>
      </c>
      <c r="M86" s="33">
        <v>6</v>
      </c>
      <c r="N86" s="25">
        <f>M86*100/M85</f>
        <v>0.27002700270027002</v>
      </c>
      <c r="O86" s="33">
        <v>8</v>
      </c>
      <c r="P86" s="25">
        <f>O86*100/O85</f>
        <v>0.34737299174989145</v>
      </c>
    </row>
    <row r="87" spans="2:16" ht="25" customHeight="1" x14ac:dyDescent="0.3">
      <c r="B87" s="13" t="s">
        <v>8</v>
      </c>
      <c r="C87" s="33">
        <v>24</v>
      </c>
      <c r="D87" s="25">
        <f>C87*100/C85</f>
        <v>1.1684518013631937</v>
      </c>
      <c r="E87" s="33">
        <v>23</v>
      </c>
      <c r="F87" s="25">
        <f>E87*100/E85</f>
        <v>1.0430839002267573</v>
      </c>
      <c r="G87" s="33">
        <v>67</v>
      </c>
      <c r="H87" s="25">
        <f>G87*100/G85</f>
        <v>3.2429816069699902</v>
      </c>
      <c r="I87" s="33">
        <v>47</v>
      </c>
      <c r="J87" s="25">
        <f>I87*100/I85</f>
        <v>2.1095152603231599</v>
      </c>
      <c r="K87" s="33">
        <v>30</v>
      </c>
      <c r="L87" s="25">
        <f>K87*100/K85</f>
        <v>1.3736263736263736</v>
      </c>
      <c r="M87" s="33">
        <v>17</v>
      </c>
      <c r="N87" s="25">
        <f>M87*100/M85</f>
        <v>0.76507650765076507</v>
      </c>
      <c r="O87" s="33">
        <v>28</v>
      </c>
      <c r="P87" s="25">
        <f>O87*100/O85</f>
        <v>1.21580547112462</v>
      </c>
    </row>
    <row r="88" spans="2:16" ht="25" customHeight="1" x14ac:dyDescent="0.3">
      <c r="B88" s="14" t="s">
        <v>10</v>
      </c>
      <c r="C88" s="10"/>
      <c r="D88" s="10"/>
      <c r="E88" s="10"/>
      <c r="F88" s="10"/>
      <c r="G88" s="10"/>
      <c r="H88" s="10"/>
      <c r="I88" s="33">
        <v>5</v>
      </c>
      <c r="J88" s="25">
        <f>I88*100/I85</f>
        <v>0.2244165170556553</v>
      </c>
      <c r="K88" s="40"/>
      <c r="L88" s="10"/>
      <c r="M88" s="40"/>
      <c r="N88" s="10"/>
      <c r="O88" s="40"/>
      <c r="P88" s="10"/>
    </row>
    <row r="89" spans="2:16" ht="25" customHeight="1" x14ac:dyDescent="0.3">
      <c r="B89" s="14" t="s">
        <v>11</v>
      </c>
      <c r="C89" s="10"/>
      <c r="D89" s="10"/>
      <c r="E89" s="10"/>
      <c r="F89" s="10"/>
      <c r="G89" s="10"/>
      <c r="H89" s="10"/>
      <c r="I89" s="10"/>
      <c r="J89" s="10"/>
      <c r="K89" s="33">
        <v>7</v>
      </c>
      <c r="L89" s="25">
        <f>K89*100/K85</f>
        <v>0.32051282051282054</v>
      </c>
      <c r="M89" s="33">
        <v>16</v>
      </c>
      <c r="N89" s="25">
        <f>M89*100/M85</f>
        <v>0.72007200720072007</v>
      </c>
      <c r="O89" s="33">
        <v>6</v>
      </c>
      <c r="P89" s="25">
        <f>O89*100/O85</f>
        <v>0.26052974381241856</v>
      </c>
    </row>
    <row r="90" spans="2:16" ht="25" customHeight="1" x14ac:dyDescent="0.3">
      <c r="B90" s="13" t="s">
        <v>13</v>
      </c>
      <c r="C90" s="33">
        <v>39</v>
      </c>
      <c r="D90" s="25">
        <f>C90*100/C85</f>
        <v>1.8987341772151898</v>
      </c>
      <c r="E90" s="33">
        <v>34</v>
      </c>
      <c r="F90" s="25">
        <f>E90*100/E85</f>
        <v>1.5419501133786848</v>
      </c>
      <c r="G90" s="33">
        <v>42</v>
      </c>
      <c r="H90" s="25">
        <f>G90*100/G85</f>
        <v>2.0329138431752178</v>
      </c>
      <c r="I90" s="33">
        <v>24</v>
      </c>
      <c r="J90" s="25">
        <f>I90*100/I85</f>
        <v>1.0771992818671454</v>
      </c>
      <c r="K90" s="33">
        <v>34</v>
      </c>
      <c r="L90" s="25">
        <f>K90*100/K85</f>
        <v>1.5567765567765568</v>
      </c>
      <c r="M90" s="33">
        <v>20</v>
      </c>
      <c r="N90" s="25">
        <f>M90*100/M85</f>
        <v>0.90009000900090008</v>
      </c>
      <c r="O90" s="33">
        <v>18</v>
      </c>
      <c r="P90" s="25">
        <f>O90*100/O85</f>
        <v>0.78158923143725578</v>
      </c>
    </row>
    <row r="91" spans="2:16" ht="25" customHeight="1" x14ac:dyDescent="0.3">
      <c r="B91" s="14" t="s">
        <v>14</v>
      </c>
      <c r="C91" s="33">
        <v>77</v>
      </c>
      <c r="D91" s="25">
        <f>C91*100/C85</f>
        <v>3.7487828627069133</v>
      </c>
      <c r="E91" s="33">
        <v>461</v>
      </c>
      <c r="F91" s="25">
        <f>E91*100/E85</f>
        <v>20.90702947845805</v>
      </c>
      <c r="G91" s="33">
        <v>88</v>
      </c>
      <c r="H91" s="25">
        <f>G91*100/G85</f>
        <v>4.2594385285575989</v>
      </c>
      <c r="I91" s="33">
        <v>61</v>
      </c>
      <c r="J91" s="25">
        <f>I91*100/I85</f>
        <v>2.7378815080789947</v>
      </c>
      <c r="K91" s="40"/>
      <c r="L91" s="10"/>
      <c r="M91" s="33">
        <v>37</v>
      </c>
      <c r="N91" s="25">
        <f>M91*100/M85</f>
        <v>1.6651665166516652</v>
      </c>
      <c r="O91" s="33">
        <v>31</v>
      </c>
      <c r="P91" s="25">
        <f>O91*100/O85</f>
        <v>1.3460703430308294</v>
      </c>
    </row>
    <row r="92" spans="2:16" ht="25" customHeight="1" x14ac:dyDescent="0.3">
      <c r="B92" s="13" t="s">
        <v>16</v>
      </c>
      <c r="C92" s="10"/>
      <c r="D92" s="10"/>
      <c r="E92" s="9"/>
      <c r="F92" s="10"/>
      <c r="G92" s="9"/>
      <c r="H92" s="10"/>
      <c r="I92" s="33">
        <v>12</v>
      </c>
      <c r="J92" s="25">
        <f>I92*100/I85</f>
        <v>0.53859964093357271</v>
      </c>
      <c r="K92" s="33">
        <v>157</v>
      </c>
      <c r="L92" s="25">
        <f>K92*100/K85</f>
        <v>7.1886446886446889</v>
      </c>
      <c r="M92" s="33">
        <v>150</v>
      </c>
      <c r="N92" s="25">
        <f>M92*100/M85</f>
        <v>6.7506750675067506</v>
      </c>
      <c r="O92" s="33">
        <v>81</v>
      </c>
      <c r="P92" s="25">
        <f>O92*100/O85</f>
        <v>3.5171515414676509</v>
      </c>
    </row>
    <row r="93" spans="2:16" ht="25" customHeight="1" x14ac:dyDescent="0.3">
      <c r="B93" s="14" t="s">
        <v>17</v>
      </c>
      <c r="C93" s="10"/>
      <c r="D93" s="10"/>
      <c r="E93" s="9"/>
      <c r="F93" s="10"/>
      <c r="G93" s="9"/>
      <c r="H93" s="10"/>
      <c r="I93" s="33">
        <v>4</v>
      </c>
      <c r="J93" s="25">
        <f>I93*100/I85</f>
        <v>0.17953321364452424</v>
      </c>
      <c r="K93" s="33">
        <v>36</v>
      </c>
      <c r="L93" s="25">
        <f>K93*100/K85</f>
        <v>1.6483516483516483</v>
      </c>
      <c r="M93" s="33">
        <v>39</v>
      </c>
      <c r="N93" s="25">
        <f>M93*100/M85</f>
        <v>1.7551755175517552</v>
      </c>
      <c r="O93" s="33">
        <v>27</v>
      </c>
      <c r="P93" s="25">
        <f>O93*100/O85</f>
        <v>1.1723838471558836</v>
      </c>
    </row>
    <row r="94" spans="2:16" ht="25" customHeight="1" x14ac:dyDescent="0.3">
      <c r="B94" s="14" t="s">
        <v>18</v>
      </c>
      <c r="C94" s="10"/>
      <c r="D94" s="10"/>
      <c r="E94" s="9"/>
      <c r="F94" s="10"/>
      <c r="G94" s="33">
        <v>1108</v>
      </c>
      <c r="H94" s="25">
        <f>G94*100/G85</f>
        <v>53.630203291384319</v>
      </c>
      <c r="I94" s="33">
        <v>957</v>
      </c>
      <c r="J94" s="25">
        <f>I94*100/I85</f>
        <v>42.953321364452421</v>
      </c>
      <c r="K94" s="33">
        <v>1020</v>
      </c>
      <c r="L94" s="25">
        <f>K94*100/K85</f>
        <v>46.703296703296701</v>
      </c>
      <c r="M94" s="33">
        <v>1149</v>
      </c>
      <c r="N94" s="25">
        <f>M94*100/M85</f>
        <v>51.710171017101707</v>
      </c>
      <c r="O94" s="33">
        <v>1144</v>
      </c>
      <c r="P94" s="25">
        <f>O94*100/O85</f>
        <v>49.674337820234477</v>
      </c>
    </row>
    <row r="95" spans="2:16" ht="25" customHeight="1" x14ac:dyDescent="0.3">
      <c r="B95" s="14" t="s">
        <v>19</v>
      </c>
      <c r="C95" s="10"/>
      <c r="D95" s="10"/>
      <c r="E95" s="9"/>
      <c r="F95" s="10"/>
      <c r="G95" s="10"/>
      <c r="H95" s="10"/>
      <c r="I95" s="10"/>
      <c r="J95" s="10"/>
      <c r="K95" s="33">
        <v>14</v>
      </c>
      <c r="L95" s="25">
        <f>K95*100/K85</f>
        <v>0.64102564102564108</v>
      </c>
      <c r="M95" s="33">
        <v>10</v>
      </c>
      <c r="N95" s="25">
        <f>M95*100/M85</f>
        <v>0.45004500450045004</v>
      </c>
      <c r="O95" s="33">
        <v>13</v>
      </c>
      <c r="P95" s="25">
        <f>O95*100/O85</f>
        <v>0.56448111159357361</v>
      </c>
    </row>
    <row r="96" spans="2:16" ht="25" customHeight="1" x14ac:dyDescent="0.3">
      <c r="B96" s="13" t="s">
        <v>20</v>
      </c>
      <c r="C96" s="10"/>
      <c r="D96" s="10"/>
      <c r="E96" s="9"/>
      <c r="F96" s="10"/>
      <c r="G96" s="33">
        <v>12</v>
      </c>
      <c r="H96" s="25">
        <f>G96*100/G85</f>
        <v>0.58083252662149076</v>
      </c>
      <c r="I96" s="9"/>
      <c r="J96" s="10"/>
      <c r="K96" s="9"/>
      <c r="L96" s="10"/>
      <c r="M96" s="9"/>
      <c r="N96" s="10"/>
      <c r="O96" s="9"/>
      <c r="P96" s="10"/>
    </row>
    <row r="97" spans="2:16" ht="25" customHeight="1" x14ac:dyDescent="0.3">
      <c r="B97" s="14" t="s">
        <v>21</v>
      </c>
      <c r="C97" s="33">
        <v>47</v>
      </c>
      <c r="D97" s="25">
        <f>C97*100/C85</f>
        <v>2.2882181110029212</v>
      </c>
      <c r="E97" s="33">
        <v>39</v>
      </c>
      <c r="F97" s="25">
        <f>E97*100/E85</f>
        <v>1.7687074829931972</v>
      </c>
      <c r="G97" s="9"/>
      <c r="H97" s="10"/>
      <c r="I97" s="33">
        <v>2</v>
      </c>
      <c r="J97" s="25">
        <f>I97*100/I85</f>
        <v>8.9766606822262118E-2</v>
      </c>
      <c r="K97" s="33">
        <v>6</v>
      </c>
      <c r="L97" s="25">
        <f>K97*100/K85</f>
        <v>0.27472527472527475</v>
      </c>
      <c r="M97" s="33">
        <v>6</v>
      </c>
      <c r="N97" s="25">
        <f>M97*100/M85</f>
        <v>0.27002700270027002</v>
      </c>
      <c r="O97" s="9"/>
      <c r="P97" s="10"/>
    </row>
    <row r="98" spans="2:16" ht="25" customHeight="1" x14ac:dyDescent="0.3">
      <c r="B98" s="14" t="s">
        <v>202</v>
      </c>
      <c r="C98" s="40"/>
      <c r="D98" s="10"/>
      <c r="E98" s="40"/>
      <c r="F98" s="10"/>
      <c r="G98" s="9"/>
      <c r="H98" s="10"/>
      <c r="I98" s="40"/>
      <c r="J98" s="10"/>
      <c r="K98" s="40"/>
      <c r="L98" s="10"/>
      <c r="M98" s="40"/>
      <c r="N98" s="10"/>
      <c r="O98" s="33">
        <v>8</v>
      </c>
      <c r="P98" s="25">
        <f>O98*100/O85</f>
        <v>0.34737299174989145</v>
      </c>
    </row>
    <row r="99" spans="2:16" ht="25" customHeight="1" x14ac:dyDescent="0.3">
      <c r="B99" s="14" t="s">
        <v>23</v>
      </c>
      <c r="C99" s="9"/>
      <c r="D99" s="9"/>
      <c r="E99" s="33">
        <v>51</v>
      </c>
      <c r="F99" s="25">
        <f>E99*100/E85</f>
        <v>2.3129251700680271</v>
      </c>
      <c r="G99" s="9"/>
      <c r="H99" s="10"/>
      <c r="I99" s="33">
        <v>12</v>
      </c>
      <c r="J99" s="25">
        <f>I99*100/I85</f>
        <v>0.53859964093357271</v>
      </c>
      <c r="K99" s="33">
        <v>43</v>
      </c>
      <c r="L99" s="25">
        <f>K99*100/K85</f>
        <v>1.968864468864469</v>
      </c>
      <c r="M99" s="33">
        <v>38</v>
      </c>
      <c r="N99" s="25">
        <f>M99*100/M85</f>
        <v>1.7101710171017102</v>
      </c>
      <c r="O99" s="33">
        <v>32</v>
      </c>
      <c r="P99" s="25">
        <f>O99*100/O85</f>
        <v>1.3894919669995658</v>
      </c>
    </row>
    <row r="100" spans="2:16" ht="25" customHeight="1" x14ac:dyDescent="0.3">
      <c r="B100" s="14" t="s">
        <v>25</v>
      </c>
      <c r="C100" s="33">
        <v>83</v>
      </c>
      <c r="D100" s="25">
        <f>C100*100/C85</f>
        <v>4.0408958130477117</v>
      </c>
      <c r="E100" s="33">
        <v>62</v>
      </c>
      <c r="F100" s="25">
        <f>E100*100/E85</f>
        <v>2.8117913832199548</v>
      </c>
      <c r="G100" s="33">
        <v>56</v>
      </c>
      <c r="H100" s="25">
        <f>G100*100/G85</f>
        <v>2.7105517909002903</v>
      </c>
      <c r="I100" s="33">
        <v>25</v>
      </c>
      <c r="J100" s="25">
        <f>I100*100/I85</f>
        <v>1.1220825852782765</v>
      </c>
      <c r="K100" s="33">
        <v>46</v>
      </c>
      <c r="L100" s="25">
        <f>K100*100/K85</f>
        <v>2.1062271062271063</v>
      </c>
      <c r="M100" s="33">
        <v>23</v>
      </c>
      <c r="N100" s="25">
        <f>M100*100/M85</f>
        <v>1.0351035103510351</v>
      </c>
      <c r="O100" s="33">
        <v>26</v>
      </c>
      <c r="P100" s="25">
        <f>O100*100/O85</f>
        <v>1.1289622231871472</v>
      </c>
    </row>
    <row r="101" spans="2:16" ht="25" customHeight="1" x14ac:dyDescent="0.3">
      <c r="B101" s="13" t="s">
        <v>26</v>
      </c>
      <c r="C101" s="10"/>
      <c r="D101" s="10"/>
      <c r="E101" s="9"/>
      <c r="F101" s="10"/>
      <c r="G101" s="33">
        <v>20</v>
      </c>
      <c r="H101" s="25">
        <f>G101*100/G85</f>
        <v>0.96805421103581801</v>
      </c>
      <c r="I101" s="33">
        <v>1</v>
      </c>
      <c r="J101" s="25">
        <f>I101*100/I85</f>
        <v>4.4883303411131059E-2</v>
      </c>
      <c r="K101" s="40"/>
      <c r="L101" s="10"/>
      <c r="M101" s="40"/>
      <c r="N101" s="10"/>
      <c r="O101" s="40"/>
      <c r="P101" s="10"/>
    </row>
    <row r="102" spans="2:16" ht="25" customHeight="1" x14ac:dyDescent="0.3">
      <c r="B102" s="14" t="s">
        <v>28</v>
      </c>
      <c r="C102" s="10"/>
      <c r="D102" s="10"/>
      <c r="E102" s="9"/>
      <c r="F102" s="10"/>
      <c r="G102" s="9"/>
      <c r="H102" s="10"/>
      <c r="I102" s="33">
        <v>13</v>
      </c>
      <c r="J102" s="25">
        <f>I102*100/I85</f>
        <v>0.58348294434470382</v>
      </c>
      <c r="K102" s="40"/>
      <c r="L102" s="10"/>
      <c r="M102" s="40"/>
      <c r="N102" s="10"/>
      <c r="O102" s="40"/>
      <c r="P102" s="10"/>
    </row>
    <row r="103" spans="2:16" ht="25" customHeight="1" x14ac:dyDescent="0.3">
      <c r="B103" s="14" t="s">
        <v>29</v>
      </c>
      <c r="C103" s="33">
        <v>34</v>
      </c>
      <c r="D103" s="25">
        <f>C103*100/C85</f>
        <v>1.6553067185978578</v>
      </c>
      <c r="E103" s="33">
        <v>58</v>
      </c>
      <c r="F103" s="25">
        <f>E103*100/E85</f>
        <v>2.6303854875283448</v>
      </c>
      <c r="G103" s="33">
        <v>16</v>
      </c>
      <c r="H103" s="25">
        <f>G103*100/G85</f>
        <v>0.77444336882865439</v>
      </c>
      <c r="I103" s="9"/>
      <c r="J103" s="10"/>
      <c r="K103" s="9"/>
      <c r="L103" s="10"/>
      <c r="M103" s="9"/>
      <c r="N103" s="10"/>
      <c r="O103" s="9"/>
      <c r="P103" s="10"/>
    </row>
    <row r="104" spans="2:16" ht="25" customHeight="1" x14ac:dyDescent="0.3">
      <c r="B104" s="14" t="s">
        <v>30</v>
      </c>
      <c r="C104" s="9"/>
      <c r="D104" s="9"/>
      <c r="E104" s="9"/>
      <c r="F104" s="9"/>
      <c r="G104" s="33">
        <v>7</v>
      </c>
      <c r="H104" s="25">
        <f>G104*100/G85</f>
        <v>0.33881897386253629</v>
      </c>
      <c r="I104" s="33">
        <v>2</v>
      </c>
      <c r="J104" s="25">
        <f>I104*100/I85</f>
        <v>8.9766606822262118E-2</v>
      </c>
      <c r="K104" s="40"/>
      <c r="L104" s="10"/>
      <c r="M104" s="40"/>
      <c r="N104" s="10"/>
      <c r="O104" s="40"/>
      <c r="P104" s="10"/>
    </row>
    <row r="105" spans="2:16" ht="25" customHeight="1" x14ac:dyDescent="0.3">
      <c r="B105" s="14" t="s">
        <v>31</v>
      </c>
      <c r="C105" s="33">
        <v>1159</v>
      </c>
      <c r="D105" s="25">
        <f>C105*100/C85</f>
        <v>56.426484907497567</v>
      </c>
      <c r="E105" s="33">
        <v>991</v>
      </c>
      <c r="F105" s="25">
        <f>E105*100/E85</f>
        <v>44.943310657596371</v>
      </c>
      <c r="G105" s="33">
        <v>549</v>
      </c>
      <c r="H105" s="25">
        <f>G105*100/G85</f>
        <v>26.573088092933205</v>
      </c>
      <c r="I105" s="33">
        <v>490</v>
      </c>
      <c r="J105" s="25">
        <f>I105*100/I85</f>
        <v>21.99281867145422</v>
      </c>
      <c r="K105" s="40"/>
      <c r="L105" s="10"/>
      <c r="M105" s="33">
        <v>468</v>
      </c>
      <c r="N105" s="25">
        <f>M105*100/M85</f>
        <v>21.062106210621064</v>
      </c>
      <c r="O105" s="33">
        <v>681</v>
      </c>
      <c r="P105" s="25">
        <f>O105*100/O85</f>
        <v>29.570125922709508</v>
      </c>
    </row>
    <row r="106" spans="2:16" ht="25" customHeight="1" x14ac:dyDescent="0.3">
      <c r="B106" s="14" t="s">
        <v>32</v>
      </c>
      <c r="C106" s="40"/>
      <c r="D106" s="10"/>
      <c r="E106" s="40"/>
      <c r="F106" s="10"/>
      <c r="G106" s="40"/>
      <c r="H106" s="10"/>
      <c r="I106" s="40"/>
      <c r="J106" s="10"/>
      <c r="K106" s="24">
        <v>538</v>
      </c>
      <c r="L106" s="25">
        <f>K106*100/K85</f>
        <v>24.633699633699635</v>
      </c>
      <c r="M106" s="9"/>
      <c r="N106" s="10"/>
      <c r="O106" s="9"/>
      <c r="P106" s="10"/>
    </row>
    <row r="107" spans="2:16" ht="25" customHeight="1" x14ac:dyDescent="0.3">
      <c r="B107" s="14" t="s">
        <v>190</v>
      </c>
      <c r="C107" s="40"/>
      <c r="D107" s="10"/>
      <c r="E107" s="40"/>
      <c r="F107" s="10"/>
      <c r="G107" s="40"/>
      <c r="H107" s="10"/>
      <c r="I107" s="40"/>
      <c r="J107" s="10"/>
      <c r="K107" s="10"/>
      <c r="L107" s="10"/>
      <c r="M107" s="9"/>
      <c r="N107" s="10"/>
      <c r="O107" s="33">
        <v>5</v>
      </c>
      <c r="P107" s="25">
        <f>O107*100/O85</f>
        <v>0.21710811984368214</v>
      </c>
    </row>
    <row r="108" spans="2:16" ht="25" customHeight="1" x14ac:dyDescent="0.3">
      <c r="B108" s="14" t="s">
        <v>47</v>
      </c>
      <c r="C108" s="9"/>
      <c r="D108" s="9"/>
      <c r="E108" s="9"/>
      <c r="F108" s="9"/>
      <c r="G108" s="33">
        <v>10</v>
      </c>
      <c r="H108" s="25">
        <f>G108*100/G85</f>
        <v>0.48402710551790901</v>
      </c>
      <c r="I108" s="9"/>
      <c r="J108" s="10"/>
      <c r="K108" s="9"/>
      <c r="L108" s="10"/>
      <c r="M108" s="9"/>
      <c r="N108" s="10"/>
      <c r="O108" s="9"/>
      <c r="P108" s="10"/>
    </row>
    <row r="109" spans="2:16" ht="25" customHeight="1" x14ac:dyDescent="0.3">
      <c r="B109" s="14" t="s">
        <v>33</v>
      </c>
      <c r="C109" s="33">
        <v>574</v>
      </c>
      <c r="D109" s="25">
        <f>C109*100/C85</f>
        <v>27.945472249269717</v>
      </c>
      <c r="E109" s="33">
        <v>199</v>
      </c>
      <c r="F109" s="25">
        <f>E109*100/E85</f>
        <v>9.024943310657596</v>
      </c>
      <c r="G109" s="9"/>
      <c r="H109" s="10"/>
      <c r="I109" s="33">
        <v>521</v>
      </c>
      <c r="J109" s="25">
        <f>I109*100/I85</f>
        <v>23.384201077199283</v>
      </c>
      <c r="K109" s="33">
        <v>198</v>
      </c>
      <c r="L109" s="25">
        <f>K109*100/K85</f>
        <v>9.0659340659340657</v>
      </c>
      <c r="M109" s="33">
        <v>222</v>
      </c>
      <c r="N109" s="25">
        <f>M109*100/M85</f>
        <v>9.9909990999099918</v>
      </c>
      <c r="O109" s="33">
        <v>186</v>
      </c>
      <c r="P109" s="25">
        <f>O109*100/O85</f>
        <v>8.0764220581849759</v>
      </c>
    </row>
    <row r="110" spans="2:16" ht="25" customHeight="1" x14ac:dyDescent="0.3">
      <c r="B110" s="14" t="s">
        <v>35</v>
      </c>
      <c r="C110" s="9"/>
      <c r="D110" s="9"/>
      <c r="E110" s="9"/>
      <c r="F110" s="10"/>
      <c r="G110" s="33">
        <v>78</v>
      </c>
      <c r="H110" s="25">
        <f>G110*100/G85</f>
        <v>3.77541142303969</v>
      </c>
      <c r="I110" s="9"/>
      <c r="J110" s="10"/>
      <c r="K110" s="9"/>
      <c r="L110" s="10"/>
      <c r="M110" s="9"/>
      <c r="N110" s="10"/>
      <c r="O110" s="9"/>
      <c r="P110" s="10"/>
    </row>
    <row r="111" spans="2:16" ht="25" customHeight="1" x14ac:dyDescent="0.3">
      <c r="B111" s="14" t="s">
        <v>36</v>
      </c>
      <c r="C111" s="9"/>
      <c r="D111" s="9"/>
      <c r="E111" s="33">
        <v>274</v>
      </c>
      <c r="F111" s="25">
        <f>E111*100/E85</f>
        <v>12.426303854875284</v>
      </c>
      <c r="G111" s="9"/>
      <c r="H111" s="10"/>
      <c r="I111" s="33">
        <v>16</v>
      </c>
      <c r="J111" s="25">
        <f>I111*100/I85</f>
        <v>0.71813285457809695</v>
      </c>
      <c r="K111" s="33">
        <v>24</v>
      </c>
      <c r="L111" s="25">
        <f>K111*100/K85</f>
        <v>1.098901098901099</v>
      </c>
      <c r="M111" s="33">
        <v>17</v>
      </c>
      <c r="N111" s="25">
        <f>M111*100/M85</f>
        <v>0.76507650765076507</v>
      </c>
      <c r="O111" s="9"/>
      <c r="P111" s="10"/>
    </row>
    <row r="112" spans="2:16" ht="25" customHeight="1" x14ac:dyDescent="0.3">
      <c r="B112" s="14" t="s">
        <v>188</v>
      </c>
      <c r="C112" s="9"/>
      <c r="D112" s="9"/>
      <c r="E112" s="9"/>
      <c r="F112" s="9"/>
      <c r="G112" s="9"/>
      <c r="H112" s="9"/>
      <c r="I112" s="9"/>
      <c r="J112" s="9"/>
      <c r="K112" s="9"/>
      <c r="L112" s="9"/>
      <c r="M112" s="9"/>
      <c r="N112" s="9"/>
      <c r="O112" s="33">
        <v>9</v>
      </c>
      <c r="P112" s="25">
        <f>O112*100/O85</f>
        <v>0.39079461571862789</v>
      </c>
    </row>
    <row r="113" spans="2:16" ht="25" customHeight="1" x14ac:dyDescent="0.3">
      <c r="B113" s="14" t="s">
        <v>37</v>
      </c>
      <c r="C113" s="9"/>
      <c r="D113" s="9"/>
      <c r="E113" s="9"/>
      <c r="F113" s="10"/>
      <c r="G113" s="9"/>
      <c r="H113" s="10"/>
      <c r="I113" s="33">
        <v>9</v>
      </c>
      <c r="J113" s="25">
        <f>I113*100/I85</f>
        <v>0.40394973070017953</v>
      </c>
      <c r="K113" s="40"/>
      <c r="L113" s="10"/>
      <c r="M113" s="40"/>
      <c r="N113" s="10"/>
      <c r="O113" s="40"/>
      <c r="P113" s="10"/>
    </row>
    <row r="114" spans="2:16" ht="25" customHeight="1" x14ac:dyDescent="0.3">
      <c r="B114" s="14" t="s">
        <v>38</v>
      </c>
      <c r="C114" s="9"/>
      <c r="D114" s="9"/>
      <c r="E114" s="9"/>
      <c r="F114" s="10"/>
      <c r="G114" s="9"/>
      <c r="H114" s="10"/>
      <c r="I114" s="33">
        <v>20</v>
      </c>
      <c r="J114" s="25">
        <f>I114*100/I85</f>
        <v>0.89766606822262118</v>
      </c>
      <c r="K114" s="33">
        <v>13</v>
      </c>
      <c r="L114" s="25">
        <f>K114*100/K85</f>
        <v>0.59523809523809523</v>
      </c>
      <c r="M114" s="33">
        <v>4</v>
      </c>
      <c r="N114" s="25">
        <f>M114*100/M85</f>
        <v>0.18001800180018002</v>
      </c>
      <c r="O114" s="40"/>
      <c r="P114" s="10"/>
    </row>
    <row r="115" spans="2:16" ht="5.15" customHeight="1" x14ac:dyDescent="0.3">
      <c r="B115" s="15"/>
      <c r="C115" s="16"/>
      <c r="D115" s="16"/>
      <c r="E115" s="16"/>
      <c r="F115" s="16"/>
      <c r="G115" s="16"/>
      <c r="H115" s="16"/>
      <c r="I115" s="16"/>
      <c r="J115" s="16"/>
      <c r="K115" s="16"/>
      <c r="L115" s="16"/>
      <c r="M115" s="16"/>
      <c r="N115" s="16"/>
      <c r="O115" s="16"/>
      <c r="P115" s="16"/>
    </row>
    <row r="116" spans="2:16" ht="14.25" customHeight="1" x14ac:dyDescent="0.3">
      <c r="B116" s="7" t="s">
        <v>198</v>
      </c>
      <c r="C116" s="4"/>
      <c r="D116" s="5"/>
      <c r="E116" s="4"/>
      <c r="F116" s="5"/>
      <c r="G116" s="4"/>
      <c r="H116" s="5"/>
      <c r="I116" s="4"/>
      <c r="J116" s="5"/>
      <c r="K116" s="4"/>
      <c r="L116" s="5"/>
      <c r="M116" s="4"/>
      <c r="N116" s="5"/>
      <c r="O116" s="4"/>
      <c r="P116" s="5"/>
    </row>
    <row r="117" spans="2:16" ht="32.25" customHeight="1" x14ac:dyDescent="0.3">
      <c r="B117" s="71" t="s">
        <v>196</v>
      </c>
      <c r="C117" s="71"/>
      <c r="D117" s="71"/>
      <c r="E117" s="71"/>
      <c r="F117" s="71"/>
      <c r="G117" s="71"/>
      <c r="H117" s="71"/>
      <c r="I117" s="71"/>
      <c r="J117" s="71"/>
      <c r="K117" s="71"/>
      <c r="L117" s="71"/>
      <c r="M117" s="71"/>
      <c r="N117" s="71"/>
      <c r="O117" s="71"/>
      <c r="P117" s="71"/>
    </row>
    <row r="118" spans="2:16" ht="15" customHeight="1" x14ac:dyDescent="0.3"/>
    <row r="119" spans="2:16" ht="30" customHeight="1" x14ac:dyDescent="0.3">
      <c r="B119" s="63" t="s">
        <v>93</v>
      </c>
      <c r="C119" s="63"/>
      <c r="D119" s="63"/>
      <c r="E119" s="63"/>
      <c r="F119" s="63"/>
      <c r="G119" s="63"/>
      <c r="H119" s="63"/>
      <c r="I119" s="63"/>
      <c r="J119" s="63"/>
      <c r="K119" s="63"/>
      <c r="L119" s="63"/>
      <c r="M119" s="63"/>
      <c r="N119" s="63"/>
      <c r="O119" s="39"/>
      <c r="P119" s="39"/>
    </row>
    <row r="120" spans="2:16" ht="14.25" customHeight="1" x14ac:dyDescent="0.3">
      <c r="B120" s="17" t="s">
        <v>0</v>
      </c>
      <c r="C120" s="56">
        <v>2007</v>
      </c>
      <c r="D120" s="62"/>
      <c r="E120" s="54">
        <v>2011</v>
      </c>
      <c r="F120" s="55"/>
      <c r="G120" s="56">
        <v>2015</v>
      </c>
      <c r="H120" s="55"/>
      <c r="I120" s="56">
        <v>2019</v>
      </c>
      <c r="J120" s="55"/>
      <c r="K120" s="56">
        <v>2023</v>
      </c>
      <c r="L120" s="55"/>
      <c r="M120" s="56">
        <v>2024</v>
      </c>
      <c r="N120" s="55"/>
      <c r="O120" s="54">
        <v>2025</v>
      </c>
      <c r="P120" s="62"/>
    </row>
    <row r="121" spans="2:16" ht="15" customHeight="1" x14ac:dyDescent="0.3">
      <c r="B121" s="64" t="s">
        <v>2</v>
      </c>
      <c r="C121" s="60">
        <v>44687</v>
      </c>
      <c r="D121" s="61"/>
      <c r="E121" s="66">
        <v>44843</v>
      </c>
      <c r="F121" s="67"/>
      <c r="G121" s="59">
        <v>44649</v>
      </c>
      <c r="H121" s="58"/>
      <c r="I121" s="59">
        <v>44826</v>
      </c>
      <c r="J121" s="58"/>
      <c r="K121" s="59">
        <v>45193</v>
      </c>
      <c r="L121" s="58"/>
      <c r="M121" s="59">
        <v>45438</v>
      </c>
      <c r="N121" s="58"/>
      <c r="O121" s="57">
        <v>45739</v>
      </c>
      <c r="P121" s="65"/>
    </row>
    <row r="122" spans="2:16" ht="14.25" customHeight="1" x14ac:dyDescent="0.3">
      <c r="B122" s="65"/>
      <c r="C122" s="38" t="s">
        <v>3</v>
      </c>
      <c r="D122" s="38" t="s">
        <v>4</v>
      </c>
      <c r="E122" s="35" t="s">
        <v>3</v>
      </c>
      <c r="F122" s="37" t="s">
        <v>4</v>
      </c>
      <c r="G122" s="35" t="s">
        <v>3</v>
      </c>
      <c r="H122" s="37" t="s">
        <v>4</v>
      </c>
      <c r="I122" s="35" t="s">
        <v>3</v>
      </c>
      <c r="J122" s="37" t="s">
        <v>4</v>
      </c>
      <c r="K122" s="35" t="s">
        <v>3</v>
      </c>
      <c r="L122" s="37" t="s">
        <v>4</v>
      </c>
      <c r="M122" s="35" t="s">
        <v>3</v>
      </c>
      <c r="N122" s="37" t="s">
        <v>4</v>
      </c>
      <c r="O122" s="35" t="s">
        <v>3</v>
      </c>
      <c r="P122" s="37" t="s">
        <v>4</v>
      </c>
    </row>
    <row r="123" spans="2:16" ht="25" customHeight="1" x14ac:dyDescent="0.3">
      <c r="B123" s="12" t="s">
        <v>5</v>
      </c>
      <c r="C123" s="33">
        <v>6164</v>
      </c>
      <c r="D123" s="25">
        <v>100</v>
      </c>
      <c r="E123" s="33">
        <v>6928</v>
      </c>
      <c r="F123" s="25">
        <v>100</v>
      </c>
      <c r="G123" s="33">
        <v>7153</v>
      </c>
      <c r="H123" s="25">
        <v>100</v>
      </c>
      <c r="I123" s="33">
        <v>7334</v>
      </c>
      <c r="J123" s="25">
        <v>100</v>
      </c>
      <c r="K123" s="33">
        <v>7186</v>
      </c>
      <c r="L123" s="25">
        <v>100</v>
      </c>
      <c r="M123" s="33">
        <v>7240</v>
      </c>
      <c r="N123" s="25">
        <v>100</v>
      </c>
      <c r="O123" s="33">
        <v>7241</v>
      </c>
      <c r="P123" s="25">
        <v>100</v>
      </c>
    </row>
    <row r="124" spans="2:16" ht="25" customHeight="1" x14ac:dyDescent="0.3">
      <c r="B124" s="13" t="s">
        <v>6</v>
      </c>
      <c r="C124" s="33">
        <v>3493</v>
      </c>
      <c r="D124" s="25">
        <f>C124*100/C123</f>
        <v>56.667748215444519</v>
      </c>
      <c r="E124" s="33">
        <v>3880</v>
      </c>
      <c r="F124" s="25">
        <f>E124*100/E123</f>
        <v>56.004618937644345</v>
      </c>
      <c r="G124" s="33">
        <v>3369</v>
      </c>
      <c r="H124" s="25">
        <f>G124*100/G123</f>
        <v>47.09911925066406</v>
      </c>
      <c r="I124" s="33">
        <v>3860</v>
      </c>
      <c r="J124" s="25">
        <f>I124*100/I123</f>
        <v>52.631578947368418</v>
      </c>
      <c r="K124" s="33">
        <v>3642</v>
      </c>
      <c r="L124" s="25">
        <f>K124*100/K123</f>
        <v>50.681881436125799</v>
      </c>
      <c r="M124" s="33">
        <v>3643</v>
      </c>
      <c r="N124" s="25">
        <f>M124*100/M123</f>
        <v>50.317679558011051</v>
      </c>
      <c r="O124" s="33">
        <v>3967</v>
      </c>
      <c r="P124" s="25">
        <f>O124*100/O123</f>
        <v>54.785250655986744</v>
      </c>
    </row>
    <row r="125" spans="2:16" ht="25" customHeight="1" x14ac:dyDescent="0.3">
      <c r="B125" s="14" t="s">
        <v>7</v>
      </c>
      <c r="C125" s="33">
        <v>32</v>
      </c>
      <c r="D125" s="25">
        <f>C125*100/C124</f>
        <v>0.91611795018608644</v>
      </c>
      <c r="E125" s="33">
        <v>23</v>
      </c>
      <c r="F125" s="25">
        <f>E125*100/E124</f>
        <v>0.59278350515463918</v>
      </c>
      <c r="G125" s="33">
        <v>30</v>
      </c>
      <c r="H125" s="25">
        <f>G125*100/G124</f>
        <v>0.89047195013357083</v>
      </c>
      <c r="I125" s="33">
        <v>17</v>
      </c>
      <c r="J125" s="25">
        <f>I125*100/I124</f>
        <v>0.44041450777202074</v>
      </c>
      <c r="K125" s="33">
        <v>20</v>
      </c>
      <c r="L125" s="25">
        <f>K125*100/K124</f>
        <v>0.54914881933003845</v>
      </c>
      <c r="M125" s="33">
        <v>15</v>
      </c>
      <c r="N125" s="25">
        <f>M125*100/M124</f>
        <v>0.41174855888004391</v>
      </c>
      <c r="O125" s="33">
        <v>20</v>
      </c>
      <c r="P125" s="25">
        <f>O125*100/O124</f>
        <v>0.5041593143433325</v>
      </c>
    </row>
    <row r="126" spans="2:16" ht="25" customHeight="1" x14ac:dyDescent="0.3">
      <c r="B126" s="13" t="s">
        <v>8</v>
      </c>
      <c r="C126" s="33">
        <v>56</v>
      </c>
      <c r="D126" s="25">
        <f>C126*100/C124</f>
        <v>1.6032064128256514</v>
      </c>
      <c r="E126" s="33">
        <v>63</v>
      </c>
      <c r="F126" s="25">
        <f>E126*100/E124</f>
        <v>1.6237113402061856</v>
      </c>
      <c r="G126" s="33">
        <v>127</v>
      </c>
      <c r="H126" s="25">
        <f>G126*100/G124</f>
        <v>3.7696645888987832</v>
      </c>
      <c r="I126" s="33">
        <v>54</v>
      </c>
      <c r="J126" s="25">
        <f>I126*100/I124</f>
        <v>1.3989637305699483</v>
      </c>
      <c r="K126" s="33">
        <v>74</v>
      </c>
      <c r="L126" s="25">
        <f>K126*100/K124</f>
        <v>2.0318506315211424</v>
      </c>
      <c r="M126" s="33">
        <v>53</v>
      </c>
      <c r="N126" s="25">
        <f>M126*100/M124</f>
        <v>1.4548449080428218</v>
      </c>
      <c r="O126" s="33">
        <v>76</v>
      </c>
      <c r="P126" s="25">
        <f>O126*100/O124</f>
        <v>1.9158053945046636</v>
      </c>
    </row>
    <row r="127" spans="2:16" ht="25" customHeight="1" x14ac:dyDescent="0.3">
      <c r="B127" s="14" t="s">
        <v>10</v>
      </c>
      <c r="C127" s="10"/>
      <c r="D127" s="10"/>
      <c r="E127" s="10"/>
      <c r="F127" s="10"/>
      <c r="G127" s="10"/>
      <c r="H127" s="10"/>
      <c r="I127" s="33">
        <v>13</v>
      </c>
      <c r="J127" s="25">
        <f>I127*100/I124</f>
        <v>0.33678756476683935</v>
      </c>
      <c r="K127" s="40"/>
      <c r="L127" s="10"/>
      <c r="M127" s="40"/>
      <c r="N127" s="10"/>
      <c r="O127" s="40"/>
      <c r="P127" s="10"/>
    </row>
    <row r="128" spans="2:16" ht="25" customHeight="1" x14ac:dyDescent="0.3">
      <c r="B128" s="14" t="s">
        <v>11</v>
      </c>
      <c r="C128" s="10"/>
      <c r="D128" s="10"/>
      <c r="E128" s="10"/>
      <c r="F128" s="10"/>
      <c r="G128" s="10"/>
      <c r="H128" s="10"/>
      <c r="I128" s="10"/>
      <c r="J128" s="10"/>
      <c r="K128" s="33">
        <v>13</v>
      </c>
      <c r="L128" s="25">
        <f>K128*100/K124</f>
        <v>0.35694673256452497</v>
      </c>
      <c r="M128" s="33">
        <v>22</v>
      </c>
      <c r="N128" s="25">
        <f>M128*100/M124</f>
        <v>0.60389788635739772</v>
      </c>
      <c r="O128" s="33">
        <v>10</v>
      </c>
      <c r="P128" s="25">
        <f>O128*100/O124</f>
        <v>0.25207965717166625</v>
      </c>
    </row>
    <row r="129" spans="2:20" ht="25" customHeight="1" x14ac:dyDescent="0.3">
      <c r="B129" s="13" t="s">
        <v>13</v>
      </c>
      <c r="C129" s="33">
        <v>122</v>
      </c>
      <c r="D129" s="25">
        <f>C129*100/C124</f>
        <v>3.4926996850844545</v>
      </c>
      <c r="E129" s="33">
        <v>71</v>
      </c>
      <c r="F129" s="25">
        <f>E129*100/E124</f>
        <v>1.8298969072164948</v>
      </c>
      <c r="G129" s="33">
        <v>117</v>
      </c>
      <c r="H129" s="25">
        <f>G129*100/G124</f>
        <v>3.472840605520926</v>
      </c>
      <c r="I129" s="33">
        <v>56</v>
      </c>
      <c r="J129" s="25">
        <f>I129*100/I124</f>
        <v>1.4507772020725389</v>
      </c>
      <c r="K129" s="33">
        <v>76</v>
      </c>
      <c r="L129" s="25">
        <f>K129*100/K124</f>
        <v>2.0867655134541461</v>
      </c>
      <c r="M129" s="33">
        <v>52</v>
      </c>
      <c r="N129" s="25">
        <f>M129*100/M124</f>
        <v>1.4273950041174857</v>
      </c>
      <c r="O129" s="33">
        <v>49</v>
      </c>
      <c r="P129" s="25">
        <f>O129*100/O124</f>
        <v>1.2351903201411647</v>
      </c>
    </row>
    <row r="130" spans="2:20" ht="25" customHeight="1" x14ac:dyDescent="0.3">
      <c r="B130" s="14" t="s">
        <v>14</v>
      </c>
      <c r="C130" s="33">
        <v>147</v>
      </c>
      <c r="D130" s="25">
        <f>C130*100/C124</f>
        <v>4.2084168336673349</v>
      </c>
      <c r="E130" s="33">
        <v>583</v>
      </c>
      <c r="F130" s="25">
        <f>E130*100/E124</f>
        <v>15.025773195876289</v>
      </c>
      <c r="G130" s="33">
        <v>219</v>
      </c>
      <c r="H130" s="25">
        <f>G130*100/G124</f>
        <v>6.5004452359750671</v>
      </c>
      <c r="I130" s="33">
        <v>124</v>
      </c>
      <c r="J130" s="25">
        <f>I130*100/I124</f>
        <v>3.2124352331606216</v>
      </c>
      <c r="K130" s="40"/>
      <c r="L130" s="10"/>
      <c r="M130" s="33">
        <v>65</v>
      </c>
      <c r="N130" s="25">
        <f>M130*100/M124</f>
        <v>1.7842437551468571</v>
      </c>
      <c r="O130" s="33">
        <v>64</v>
      </c>
      <c r="P130" s="25">
        <f>O130*100/O124</f>
        <v>1.6133098058986639</v>
      </c>
    </row>
    <row r="131" spans="2:20" ht="25" customHeight="1" x14ac:dyDescent="0.3">
      <c r="B131" s="13" t="s">
        <v>16</v>
      </c>
      <c r="C131" s="10"/>
      <c r="D131" s="10"/>
      <c r="E131" s="9"/>
      <c r="F131" s="10"/>
      <c r="G131" s="9"/>
      <c r="H131" s="10"/>
      <c r="I131" s="33">
        <v>7</v>
      </c>
      <c r="J131" s="25">
        <f>I131*100/I124</f>
        <v>0.18134715025906736</v>
      </c>
      <c r="K131" s="33">
        <v>290</v>
      </c>
      <c r="L131" s="25">
        <f>K131*100/K124</f>
        <v>7.9626578802855574</v>
      </c>
      <c r="M131" s="33">
        <v>294</v>
      </c>
      <c r="N131" s="25">
        <f>M131*100/M124</f>
        <v>8.0702717540488607</v>
      </c>
      <c r="O131" s="33">
        <v>167</v>
      </c>
      <c r="P131" s="25">
        <f>O131*100/O124</f>
        <v>4.2097302747668266</v>
      </c>
    </row>
    <row r="132" spans="2:20" ht="25" customHeight="1" x14ac:dyDescent="0.3">
      <c r="B132" s="14" t="s">
        <v>17</v>
      </c>
      <c r="C132" s="10"/>
      <c r="D132" s="10"/>
      <c r="E132" s="9"/>
      <c r="F132" s="10"/>
      <c r="G132" s="9"/>
      <c r="H132" s="10"/>
      <c r="I132" s="33">
        <v>14</v>
      </c>
      <c r="J132" s="25">
        <f>I132*100/I124</f>
        <v>0.36269430051813473</v>
      </c>
      <c r="K132" s="33">
        <v>43</v>
      </c>
      <c r="L132" s="25">
        <f>K132*100/K124</f>
        <v>1.1806699615595826</v>
      </c>
      <c r="M132" s="33">
        <v>64</v>
      </c>
      <c r="N132" s="25">
        <f>M132*100/M124</f>
        <v>1.7567938512215207</v>
      </c>
      <c r="O132" s="33">
        <v>64</v>
      </c>
      <c r="P132" s="25">
        <f>O132*100/O124</f>
        <v>1.6133098058986639</v>
      </c>
      <c r="T132" s="1" t="s">
        <v>42</v>
      </c>
    </row>
    <row r="133" spans="2:20" ht="25" customHeight="1" x14ac:dyDescent="0.3">
      <c r="B133" s="14" t="s">
        <v>18</v>
      </c>
      <c r="C133" s="10"/>
      <c r="D133" s="10"/>
      <c r="E133" s="9"/>
      <c r="F133" s="10"/>
      <c r="G133" s="33">
        <v>1138</v>
      </c>
      <c r="H133" s="25">
        <f>G133*100/G124</f>
        <v>33.778569308400115</v>
      </c>
      <c r="I133" s="33">
        <v>1015</v>
      </c>
      <c r="J133" s="25">
        <f>I133*100/I124</f>
        <v>26.295336787564768</v>
      </c>
      <c r="K133" s="33">
        <v>1089</v>
      </c>
      <c r="L133" s="25">
        <f>K133*100/K124</f>
        <v>29.901153212520594</v>
      </c>
      <c r="M133" s="33">
        <v>1315</v>
      </c>
      <c r="N133" s="25">
        <f>M133*100/M124</f>
        <v>36.096623661817183</v>
      </c>
      <c r="O133" s="33">
        <v>1551</v>
      </c>
      <c r="P133" s="25">
        <f>O133*100/O124</f>
        <v>39.097554827325432</v>
      </c>
    </row>
    <row r="134" spans="2:20" ht="25" customHeight="1" x14ac:dyDescent="0.3">
      <c r="B134" s="14" t="s">
        <v>19</v>
      </c>
      <c r="C134" s="10"/>
      <c r="D134" s="10"/>
      <c r="E134" s="9"/>
      <c r="F134" s="10"/>
      <c r="G134" s="10"/>
      <c r="H134" s="10"/>
      <c r="I134" s="10"/>
      <c r="J134" s="10"/>
      <c r="K134" s="33">
        <v>8</v>
      </c>
      <c r="L134" s="25">
        <f>K134*100/K124</f>
        <v>0.21965952773201539</v>
      </c>
      <c r="M134" s="33">
        <v>11</v>
      </c>
      <c r="N134" s="25">
        <f>M134*100/M124</f>
        <v>0.30194894317869886</v>
      </c>
      <c r="O134" s="33">
        <v>14</v>
      </c>
      <c r="P134" s="25">
        <f>O134*100/O124</f>
        <v>0.35291152004033277</v>
      </c>
    </row>
    <row r="135" spans="2:20" ht="25" customHeight="1" x14ac:dyDescent="0.3">
      <c r="B135" s="13" t="s">
        <v>20</v>
      </c>
      <c r="C135" s="10"/>
      <c r="D135" s="10"/>
      <c r="E135" s="9"/>
      <c r="F135" s="10"/>
      <c r="G135" s="33">
        <v>26</v>
      </c>
      <c r="H135" s="25">
        <f>G135*100/G124</f>
        <v>0.77174235678242797</v>
      </c>
      <c r="I135" s="9"/>
      <c r="J135" s="10"/>
      <c r="K135" s="9"/>
      <c r="L135" s="10"/>
      <c r="M135" s="9"/>
      <c r="N135" s="10"/>
      <c r="O135" s="9"/>
      <c r="P135" s="10"/>
    </row>
    <row r="136" spans="2:20" ht="25" customHeight="1" x14ac:dyDescent="0.3">
      <c r="B136" s="14" t="s">
        <v>21</v>
      </c>
      <c r="C136" s="33">
        <v>66</v>
      </c>
      <c r="D136" s="25">
        <f>C136*100/C124</f>
        <v>1.8894932722588034</v>
      </c>
      <c r="E136" s="33">
        <v>52</v>
      </c>
      <c r="F136" s="25">
        <f>E136*100/E124</f>
        <v>1.3402061855670102</v>
      </c>
      <c r="G136" s="9"/>
      <c r="H136" s="10"/>
      <c r="I136" s="33">
        <v>12</v>
      </c>
      <c r="J136" s="25">
        <f>I136*100/I124</f>
        <v>0.31088082901554404</v>
      </c>
      <c r="K136" s="33">
        <v>17</v>
      </c>
      <c r="L136" s="25">
        <f>K136*100/K124</f>
        <v>0.46677649643053265</v>
      </c>
      <c r="M136" s="33">
        <v>11</v>
      </c>
      <c r="N136" s="25">
        <f>M136*100/M124</f>
        <v>0.30194894317869886</v>
      </c>
      <c r="O136" s="9"/>
      <c r="P136" s="10"/>
    </row>
    <row r="137" spans="2:20" ht="25" customHeight="1" x14ac:dyDescent="0.3">
      <c r="B137" s="14" t="s">
        <v>189</v>
      </c>
      <c r="C137" s="40"/>
      <c r="D137" s="10"/>
      <c r="E137" s="40"/>
      <c r="F137" s="10"/>
      <c r="G137" s="9"/>
      <c r="H137" s="10"/>
      <c r="I137" s="40"/>
      <c r="J137" s="10"/>
      <c r="K137" s="40"/>
      <c r="L137" s="10"/>
      <c r="M137" s="40"/>
      <c r="N137" s="10"/>
      <c r="O137" s="33">
        <v>15</v>
      </c>
      <c r="P137" s="25">
        <f>O137*100/O124</f>
        <v>0.37811948575749937</v>
      </c>
    </row>
    <row r="138" spans="2:20" ht="25" customHeight="1" x14ac:dyDescent="0.3">
      <c r="B138" s="14" t="s">
        <v>23</v>
      </c>
      <c r="C138" s="9"/>
      <c r="D138" s="9"/>
      <c r="E138" s="33">
        <v>60</v>
      </c>
      <c r="F138" s="25">
        <f>E138*100/E124</f>
        <v>1.5463917525773196</v>
      </c>
      <c r="G138" s="9"/>
      <c r="H138" s="10"/>
      <c r="I138" s="33">
        <v>29</v>
      </c>
      <c r="J138" s="25">
        <f>I138*100/I124</f>
        <v>0.75129533678756477</v>
      </c>
      <c r="K138" s="33">
        <v>70</v>
      </c>
      <c r="L138" s="25">
        <f>K138*100/K124</f>
        <v>1.9220208676551345</v>
      </c>
      <c r="M138" s="33">
        <v>51</v>
      </c>
      <c r="N138" s="25">
        <f>M138*100/M124</f>
        <v>1.3999451001921492</v>
      </c>
      <c r="O138" s="33">
        <v>52</v>
      </c>
      <c r="P138" s="25">
        <f>O138*100/O124</f>
        <v>1.3108142172926645</v>
      </c>
    </row>
    <row r="139" spans="2:20" ht="25" customHeight="1" x14ac:dyDescent="0.3">
      <c r="B139" s="14" t="s">
        <v>25</v>
      </c>
      <c r="C139" s="33">
        <v>155</v>
      </c>
      <c r="D139" s="25">
        <f>C139*100/C124</f>
        <v>4.437446321213856</v>
      </c>
      <c r="E139" s="33">
        <v>79</v>
      </c>
      <c r="F139" s="25">
        <f>E139*100/E124</f>
        <v>2.036082474226804</v>
      </c>
      <c r="G139" s="33">
        <v>115</v>
      </c>
      <c r="H139" s="25">
        <f>G139*100/G124</f>
        <v>3.4134758088453547</v>
      </c>
      <c r="I139" s="33">
        <v>50</v>
      </c>
      <c r="J139" s="25">
        <f>I139*100/I124</f>
        <v>1.2953367875647668</v>
      </c>
      <c r="K139" s="33">
        <v>105</v>
      </c>
      <c r="L139" s="25">
        <f>K139*100/K124</f>
        <v>2.8830313014827018</v>
      </c>
      <c r="M139" s="33">
        <v>66</v>
      </c>
      <c r="N139" s="25">
        <f>M139*100/M124</f>
        <v>1.8116936590721933</v>
      </c>
      <c r="O139" s="33">
        <v>73</v>
      </c>
      <c r="P139" s="25">
        <f>O139*100/O124</f>
        <v>1.8401814973531636</v>
      </c>
    </row>
    <row r="140" spans="2:20" ht="25" customHeight="1" x14ac:dyDescent="0.3">
      <c r="B140" s="13" t="s">
        <v>26</v>
      </c>
      <c r="C140" s="10"/>
      <c r="D140" s="10"/>
      <c r="E140" s="9"/>
      <c r="F140" s="10"/>
      <c r="G140" s="33">
        <v>141</v>
      </c>
      <c r="H140" s="25">
        <f>G140*100/G124</f>
        <v>4.1852181656277825</v>
      </c>
      <c r="I140" s="33">
        <v>19</v>
      </c>
      <c r="J140" s="25">
        <f>I140*100/I124</f>
        <v>0.49222797927461137</v>
      </c>
      <c r="K140" s="40"/>
      <c r="L140" s="10"/>
      <c r="M140" s="40"/>
      <c r="N140" s="10"/>
      <c r="O140" s="40"/>
      <c r="P140" s="10"/>
    </row>
    <row r="141" spans="2:20" ht="25" customHeight="1" x14ac:dyDescent="0.3">
      <c r="B141" s="14" t="s">
        <v>28</v>
      </c>
      <c r="C141" s="10"/>
      <c r="D141" s="10"/>
      <c r="E141" s="9"/>
      <c r="F141" s="10"/>
      <c r="G141" s="9"/>
      <c r="H141" s="10"/>
      <c r="I141" s="33">
        <v>34</v>
      </c>
      <c r="J141" s="25">
        <f>I141*100/I124</f>
        <v>0.88082901554404147</v>
      </c>
      <c r="K141" s="40"/>
      <c r="L141" s="10"/>
      <c r="M141" s="40"/>
      <c r="N141" s="10"/>
      <c r="O141" s="40"/>
      <c r="P141" s="10"/>
    </row>
    <row r="142" spans="2:20" ht="25" customHeight="1" x14ac:dyDescent="0.3">
      <c r="B142" s="14" t="s">
        <v>29</v>
      </c>
      <c r="C142" s="33">
        <v>57</v>
      </c>
      <c r="D142" s="25">
        <f>C142*100/C124</f>
        <v>1.6318350987689665</v>
      </c>
      <c r="E142" s="33">
        <v>94</v>
      </c>
      <c r="F142" s="25">
        <f>E142*100/E124</f>
        <v>2.4226804123711339</v>
      </c>
      <c r="G142" s="33">
        <v>35</v>
      </c>
      <c r="H142" s="25">
        <f>G142*100/G124</f>
        <v>1.0388839418224993</v>
      </c>
      <c r="I142" s="9"/>
      <c r="J142" s="10"/>
      <c r="K142" s="9"/>
      <c r="L142" s="10"/>
      <c r="M142" s="9"/>
      <c r="N142" s="10"/>
      <c r="O142" s="9"/>
      <c r="P142" s="10"/>
    </row>
    <row r="143" spans="2:20" ht="25" customHeight="1" x14ac:dyDescent="0.3">
      <c r="B143" s="14" t="s">
        <v>30</v>
      </c>
      <c r="C143" s="9"/>
      <c r="D143" s="9"/>
      <c r="E143" s="9"/>
      <c r="F143" s="9"/>
      <c r="G143" s="33">
        <v>24</v>
      </c>
      <c r="H143" s="25">
        <f>G143*100/G124</f>
        <v>0.7123775601068566</v>
      </c>
      <c r="I143" s="33">
        <v>1</v>
      </c>
      <c r="J143" s="25">
        <f>I143*100/I124</f>
        <v>2.5906735751295335E-2</v>
      </c>
      <c r="K143" s="40"/>
      <c r="L143" s="10"/>
      <c r="M143" s="40"/>
      <c r="N143" s="10"/>
      <c r="O143" s="40"/>
      <c r="P143" s="10"/>
    </row>
    <row r="144" spans="2:20" ht="25" customHeight="1" x14ac:dyDescent="0.3">
      <c r="B144" s="14" t="s">
        <v>31</v>
      </c>
      <c r="C144" s="33">
        <v>2153</v>
      </c>
      <c r="D144" s="25">
        <f>C144*100/C124</f>
        <v>61.637560835957629</v>
      </c>
      <c r="E144" s="33">
        <v>1719</v>
      </c>
      <c r="F144" s="25">
        <f>E144*100/E124</f>
        <v>44.304123711340203</v>
      </c>
      <c r="G144" s="33">
        <v>1157</v>
      </c>
      <c r="H144" s="25">
        <f>G144*100/G124</f>
        <v>34.34253487681805</v>
      </c>
      <c r="I144" s="33">
        <v>1109</v>
      </c>
      <c r="J144" s="25">
        <f>I144*100/I124</f>
        <v>28.730569948186528</v>
      </c>
      <c r="K144" s="40"/>
      <c r="L144" s="10"/>
      <c r="M144" s="33">
        <v>916</v>
      </c>
      <c r="N144" s="25">
        <f>M144*100/M124</f>
        <v>25.144111995608014</v>
      </c>
      <c r="O144" s="33">
        <v>1356</v>
      </c>
      <c r="P144" s="25">
        <f>O144*100/O124</f>
        <v>34.182001512477946</v>
      </c>
    </row>
    <row r="145" spans="2:16" ht="25" customHeight="1" x14ac:dyDescent="0.3">
      <c r="B145" s="14" t="s">
        <v>32</v>
      </c>
      <c r="C145" s="40"/>
      <c r="D145" s="10"/>
      <c r="E145" s="40"/>
      <c r="F145" s="10"/>
      <c r="G145" s="40"/>
      <c r="H145" s="10"/>
      <c r="I145" s="40"/>
      <c r="J145" s="10"/>
      <c r="K145" s="33">
        <v>1174</v>
      </c>
      <c r="L145" s="25">
        <f>K145*100/K124</f>
        <v>32.235035694673257</v>
      </c>
      <c r="M145" s="9"/>
      <c r="N145" s="10"/>
      <c r="O145" s="9"/>
      <c r="P145" s="10"/>
    </row>
    <row r="146" spans="2:16" ht="25" customHeight="1" x14ac:dyDescent="0.3">
      <c r="B146" s="14" t="s">
        <v>51</v>
      </c>
      <c r="C146" s="40"/>
      <c r="D146" s="10"/>
      <c r="E146" s="40"/>
      <c r="F146" s="10"/>
      <c r="G146" s="40"/>
      <c r="H146" s="10"/>
      <c r="I146" s="40"/>
      <c r="J146" s="10"/>
      <c r="K146" s="10"/>
      <c r="L146" s="10"/>
      <c r="M146" s="9"/>
      <c r="N146" s="10"/>
      <c r="O146" s="33">
        <v>16</v>
      </c>
      <c r="P146" s="25">
        <f>O146*100/O124</f>
        <v>0.40332745147466598</v>
      </c>
    </row>
    <row r="147" spans="2:16" ht="25" customHeight="1" x14ac:dyDescent="0.3">
      <c r="B147" s="14" t="s">
        <v>47</v>
      </c>
      <c r="C147" s="9"/>
      <c r="D147" s="9"/>
      <c r="E147" s="9"/>
      <c r="F147" s="9"/>
      <c r="G147" s="33">
        <v>24</v>
      </c>
      <c r="H147" s="25">
        <f>G147*100/G124</f>
        <v>0.7123775601068566</v>
      </c>
      <c r="I147" s="9"/>
      <c r="J147" s="10"/>
      <c r="K147" s="9"/>
      <c r="L147" s="10"/>
      <c r="M147" s="9"/>
      <c r="N147" s="10"/>
      <c r="O147" s="9"/>
      <c r="P147" s="10"/>
    </row>
    <row r="148" spans="2:16" ht="25" customHeight="1" x14ac:dyDescent="0.3">
      <c r="B148" s="14" t="s">
        <v>33</v>
      </c>
      <c r="C148" s="33">
        <v>705</v>
      </c>
      <c r="D148" s="25">
        <f>C148*100/C124</f>
        <v>20.183223590037219</v>
      </c>
      <c r="E148" s="33">
        <v>453</v>
      </c>
      <c r="F148" s="25">
        <f>E148*100/E124</f>
        <v>11.675257731958762</v>
      </c>
      <c r="G148" s="9"/>
      <c r="H148" s="10"/>
      <c r="I148" s="33">
        <v>1183</v>
      </c>
      <c r="J148" s="25">
        <f>I148*100/I124</f>
        <v>30.647668393782382</v>
      </c>
      <c r="K148" s="33">
        <v>607</v>
      </c>
      <c r="L148" s="25">
        <f>K148*100/K124</f>
        <v>16.666666666666668</v>
      </c>
      <c r="M148" s="33">
        <v>648</v>
      </c>
      <c r="N148" s="25">
        <f>M148*100/M124</f>
        <v>17.787537743617897</v>
      </c>
      <c r="O148" s="33">
        <v>419</v>
      </c>
      <c r="P148" s="25">
        <f>O148*100/O124</f>
        <v>10.562137635492816</v>
      </c>
    </row>
    <row r="149" spans="2:16" ht="25" customHeight="1" x14ac:dyDescent="0.3">
      <c r="B149" s="14" t="s">
        <v>35</v>
      </c>
      <c r="C149" s="9"/>
      <c r="D149" s="9"/>
      <c r="E149" s="9"/>
      <c r="F149" s="10"/>
      <c r="G149" s="33">
        <v>216</v>
      </c>
      <c r="H149" s="25">
        <f>G149*100/G124</f>
        <v>6.4113980409617097</v>
      </c>
      <c r="I149" s="9"/>
      <c r="J149" s="10"/>
      <c r="K149" s="9"/>
      <c r="L149" s="10"/>
      <c r="M149" s="9"/>
      <c r="N149" s="10"/>
      <c r="O149" s="9"/>
      <c r="P149" s="10"/>
    </row>
    <row r="150" spans="2:16" ht="25" customHeight="1" x14ac:dyDescent="0.3">
      <c r="B150" s="14" t="s">
        <v>36</v>
      </c>
      <c r="C150" s="9"/>
      <c r="D150" s="9"/>
      <c r="E150" s="33">
        <v>683</v>
      </c>
      <c r="F150" s="25">
        <f>E150*100/E124</f>
        <v>17.603092783505154</v>
      </c>
      <c r="G150" s="9"/>
      <c r="H150" s="10"/>
      <c r="I150" s="33">
        <v>64</v>
      </c>
      <c r="J150" s="25">
        <f>I150*100/I124</f>
        <v>1.6580310880829014</v>
      </c>
      <c r="K150" s="33">
        <v>40</v>
      </c>
      <c r="L150" s="25">
        <f>K150*100/K124</f>
        <v>1.0982976386600769</v>
      </c>
      <c r="M150" s="33">
        <v>52</v>
      </c>
      <c r="N150" s="25">
        <f>M150*100/M124</f>
        <v>1.4273950041174857</v>
      </c>
      <c r="O150" s="9"/>
      <c r="P150" s="10"/>
    </row>
    <row r="151" spans="2:16" ht="25" customHeight="1" x14ac:dyDescent="0.3">
      <c r="B151" s="14" t="s">
        <v>188</v>
      </c>
      <c r="C151" s="9"/>
      <c r="D151" s="9"/>
      <c r="E151" s="9"/>
      <c r="F151" s="9"/>
      <c r="G151" s="9"/>
      <c r="H151" s="9"/>
      <c r="I151" s="9"/>
      <c r="J151" s="9"/>
      <c r="K151" s="9"/>
      <c r="L151" s="9"/>
      <c r="M151" s="9"/>
      <c r="N151" s="9"/>
      <c r="O151" s="33">
        <v>21</v>
      </c>
      <c r="P151" s="25">
        <f>O151*100/O124</f>
        <v>0.52936728006049916</v>
      </c>
    </row>
    <row r="152" spans="2:16" ht="25" customHeight="1" x14ac:dyDescent="0.3">
      <c r="B152" s="14" t="s">
        <v>37</v>
      </c>
      <c r="C152" s="9"/>
      <c r="D152" s="9"/>
      <c r="E152" s="9"/>
      <c r="F152" s="10"/>
      <c r="G152" s="9"/>
      <c r="H152" s="10"/>
      <c r="I152" s="33">
        <v>30</v>
      </c>
      <c r="J152" s="25">
        <f>I152*100/I124</f>
        <v>0.77720207253886009</v>
      </c>
      <c r="K152" s="40"/>
      <c r="L152" s="10"/>
      <c r="M152" s="40"/>
      <c r="N152" s="10"/>
      <c r="O152" s="40"/>
      <c r="P152" s="10"/>
    </row>
    <row r="153" spans="2:16" ht="25" customHeight="1" x14ac:dyDescent="0.3">
      <c r="B153" s="14" t="s">
        <v>38</v>
      </c>
      <c r="C153" s="9"/>
      <c r="D153" s="9"/>
      <c r="E153" s="9"/>
      <c r="F153" s="10"/>
      <c r="G153" s="9"/>
      <c r="H153" s="10"/>
      <c r="I153" s="33">
        <v>29</v>
      </c>
      <c r="J153" s="25">
        <f>I153*100/I124</f>
        <v>0.75129533678756477</v>
      </c>
      <c r="K153" s="33">
        <v>16</v>
      </c>
      <c r="L153" s="25">
        <f>K153*100/K124</f>
        <v>0.43931905546403077</v>
      </c>
      <c r="M153" s="33">
        <v>8</v>
      </c>
      <c r="N153" s="25">
        <f>M153*100/M124</f>
        <v>0.21959923140269008</v>
      </c>
      <c r="O153" s="40"/>
      <c r="P153" s="10"/>
    </row>
    <row r="154" spans="2:16" ht="5.15" customHeight="1" x14ac:dyDescent="0.3">
      <c r="B154" s="15"/>
      <c r="C154" s="16"/>
      <c r="D154" s="16"/>
      <c r="E154" s="16"/>
      <c r="F154" s="16"/>
      <c r="G154" s="16"/>
      <c r="H154" s="16"/>
      <c r="I154" s="16"/>
      <c r="J154" s="16"/>
      <c r="K154" s="16"/>
      <c r="L154" s="16"/>
      <c r="M154" s="16"/>
      <c r="N154" s="16"/>
      <c r="O154" s="16"/>
      <c r="P154" s="16"/>
    </row>
    <row r="155" spans="2:16" ht="14.25" customHeight="1" x14ac:dyDescent="0.3">
      <c r="B155" s="7" t="s">
        <v>198</v>
      </c>
      <c r="C155" s="4"/>
      <c r="D155" s="5"/>
      <c r="E155" s="4"/>
      <c r="F155" s="5"/>
      <c r="G155" s="4"/>
      <c r="H155" s="5"/>
      <c r="I155" s="4"/>
      <c r="J155" s="5"/>
      <c r="K155" s="4"/>
      <c r="L155" s="5"/>
      <c r="M155" s="4"/>
      <c r="N155" s="5"/>
      <c r="O155" s="4"/>
      <c r="P155" s="5"/>
    </row>
    <row r="156" spans="2:16" ht="32.25" customHeight="1" x14ac:dyDescent="0.3">
      <c r="B156" s="71" t="s">
        <v>196</v>
      </c>
      <c r="C156" s="71"/>
      <c r="D156" s="71"/>
      <c r="E156" s="71"/>
      <c r="F156" s="71"/>
      <c r="G156" s="71"/>
      <c r="H156" s="71"/>
      <c r="I156" s="71"/>
      <c r="J156" s="71"/>
      <c r="K156" s="71"/>
      <c r="L156" s="71"/>
      <c r="M156" s="71"/>
      <c r="N156" s="71"/>
      <c r="O156" s="71"/>
      <c r="P156" s="71"/>
    </row>
    <row r="157" spans="2:16" ht="14.25" customHeight="1" x14ac:dyDescent="0.3"/>
    <row r="158" spans="2:16" ht="30" customHeight="1" x14ac:dyDescent="0.3">
      <c r="B158" s="63" t="s">
        <v>177</v>
      </c>
      <c r="C158" s="63"/>
      <c r="D158" s="63"/>
      <c r="E158" s="63"/>
      <c r="F158" s="63"/>
      <c r="G158" s="63"/>
      <c r="H158" s="63"/>
      <c r="I158" s="63"/>
      <c r="J158" s="63"/>
      <c r="K158" s="63"/>
      <c r="L158" s="63"/>
      <c r="M158" s="63"/>
      <c r="N158" s="63"/>
      <c r="O158" s="39"/>
      <c r="P158" s="39"/>
    </row>
    <row r="159" spans="2:16" ht="14.25" customHeight="1" x14ac:dyDescent="0.3">
      <c r="B159" s="17" t="s">
        <v>0</v>
      </c>
      <c r="C159" s="56">
        <v>2007</v>
      </c>
      <c r="D159" s="62"/>
      <c r="E159" s="54">
        <v>2011</v>
      </c>
      <c r="F159" s="55"/>
      <c r="G159" s="56">
        <v>2015</v>
      </c>
      <c r="H159" s="55"/>
      <c r="I159" s="56">
        <v>2019</v>
      </c>
      <c r="J159" s="55"/>
      <c r="K159" s="56">
        <v>2023</v>
      </c>
      <c r="L159" s="55"/>
      <c r="M159" s="56">
        <v>2024</v>
      </c>
      <c r="N159" s="55"/>
      <c r="O159" s="54">
        <v>2025</v>
      </c>
      <c r="P159" s="62"/>
    </row>
    <row r="160" spans="2:16" ht="15" customHeight="1" x14ac:dyDescent="0.3">
      <c r="B160" s="64" t="s">
        <v>2</v>
      </c>
      <c r="C160" s="60">
        <v>44687</v>
      </c>
      <c r="D160" s="61"/>
      <c r="E160" s="66">
        <v>44843</v>
      </c>
      <c r="F160" s="67"/>
      <c r="G160" s="59">
        <v>44649</v>
      </c>
      <c r="H160" s="58"/>
      <c r="I160" s="59">
        <v>44826</v>
      </c>
      <c r="J160" s="58"/>
      <c r="K160" s="59">
        <v>45193</v>
      </c>
      <c r="L160" s="58"/>
      <c r="M160" s="59">
        <v>45438</v>
      </c>
      <c r="N160" s="58"/>
      <c r="O160" s="57">
        <v>45739</v>
      </c>
      <c r="P160" s="65"/>
    </row>
    <row r="161" spans="2:16" ht="14.25" customHeight="1" x14ac:dyDescent="0.3">
      <c r="B161" s="65"/>
      <c r="C161" s="38" t="s">
        <v>3</v>
      </c>
      <c r="D161" s="38" t="s">
        <v>4</v>
      </c>
      <c r="E161" s="35" t="s">
        <v>3</v>
      </c>
      <c r="F161" s="37" t="s">
        <v>4</v>
      </c>
      <c r="G161" s="35" t="s">
        <v>3</v>
      </c>
      <c r="H161" s="37" t="s">
        <v>4</v>
      </c>
      <c r="I161" s="35" t="s">
        <v>3</v>
      </c>
      <c r="J161" s="37" t="s">
        <v>4</v>
      </c>
      <c r="K161" s="35" t="s">
        <v>3</v>
      </c>
      <c r="L161" s="37" t="s">
        <v>4</v>
      </c>
      <c r="M161" s="35" t="s">
        <v>3</v>
      </c>
      <c r="N161" s="37" t="s">
        <v>4</v>
      </c>
      <c r="O161" s="35" t="s">
        <v>3</v>
      </c>
      <c r="P161" s="37" t="s">
        <v>4</v>
      </c>
    </row>
    <row r="162" spans="2:16" ht="25" customHeight="1" x14ac:dyDescent="0.3">
      <c r="B162" s="12" t="s">
        <v>5</v>
      </c>
      <c r="C162" s="33">
        <v>882</v>
      </c>
      <c r="D162" s="25">
        <v>100</v>
      </c>
      <c r="E162" s="33">
        <v>897</v>
      </c>
      <c r="F162" s="25">
        <v>100</v>
      </c>
      <c r="G162" s="33">
        <v>878</v>
      </c>
      <c r="H162" s="25">
        <v>100</v>
      </c>
      <c r="I162" s="33">
        <v>854</v>
      </c>
      <c r="J162" s="25">
        <v>100</v>
      </c>
      <c r="K162" s="33">
        <v>799</v>
      </c>
      <c r="L162" s="25">
        <v>100</v>
      </c>
      <c r="M162" s="33">
        <v>804</v>
      </c>
      <c r="N162" s="25">
        <v>100</v>
      </c>
      <c r="O162" s="33">
        <v>808</v>
      </c>
      <c r="P162" s="25">
        <v>100</v>
      </c>
    </row>
    <row r="163" spans="2:16" ht="25" customHeight="1" x14ac:dyDescent="0.3">
      <c r="B163" s="13" t="s">
        <v>6</v>
      </c>
      <c r="C163" s="33">
        <v>590</v>
      </c>
      <c r="D163" s="25">
        <f>C163*100/C162</f>
        <v>66.893424036281175</v>
      </c>
      <c r="E163" s="33">
        <v>565</v>
      </c>
      <c r="F163" s="25">
        <f>E163*100/E162</f>
        <v>62.987736900780376</v>
      </c>
      <c r="G163" s="33">
        <v>521</v>
      </c>
      <c r="H163" s="25">
        <f>G163*100/G162</f>
        <v>59.339407744874713</v>
      </c>
      <c r="I163" s="33">
        <v>561</v>
      </c>
      <c r="J163" s="25">
        <f>I163*100/I162</f>
        <v>65.69086651053864</v>
      </c>
      <c r="K163" s="33">
        <v>496</v>
      </c>
      <c r="L163" s="25">
        <f>K163*100/K162</f>
        <v>62.077596996245305</v>
      </c>
      <c r="M163" s="33">
        <v>482</v>
      </c>
      <c r="N163" s="25">
        <f>M163*100/M162</f>
        <v>59.950248756218905</v>
      </c>
      <c r="O163" s="33">
        <v>511</v>
      </c>
      <c r="P163" s="25">
        <f>O163*100/O162</f>
        <v>63.242574257425744</v>
      </c>
    </row>
    <row r="164" spans="2:16" ht="25" customHeight="1" x14ac:dyDescent="0.3">
      <c r="B164" s="14" t="s">
        <v>7</v>
      </c>
      <c r="C164" s="33">
        <v>4</v>
      </c>
      <c r="D164" s="25">
        <f>C164*100/C163</f>
        <v>0.67796610169491522</v>
      </c>
      <c r="E164" s="33">
        <v>4</v>
      </c>
      <c r="F164" s="25">
        <f>E164*100/E163</f>
        <v>0.70796460176991149</v>
      </c>
      <c r="G164" s="33">
        <v>2</v>
      </c>
      <c r="H164" s="25">
        <f>G164*100/G163</f>
        <v>0.38387715930902111</v>
      </c>
      <c r="I164" s="33">
        <v>1</v>
      </c>
      <c r="J164" s="25">
        <f>I164*100/I163</f>
        <v>0.17825311942959002</v>
      </c>
      <c r="K164" s="33">
        <v>3</v>
      </c>
      <c r="L164" s="25">
        <f>K164*100/K163</f>
        <v>0.60483870967741937</v>
      </c>
      <c r="M164" s="33">
        <v>1</v>
      </c>
      <c r="N164" s="25">
        <f>M164*100/M163</f>
        <v>0.2074688796680498</v>
      </c>
      <c r="O164" s="33">
        <v>1</v>
      </c>
      <c r="P164" s="25">
        <f>O164*100/O163</f>
        <v>0.19569471624266144</v>
      </c>
    </row>
    <row r="165" spans="2:16" ht="25" customHeight="1" x14ac:dyDescent="0.3">
      <c r="B165" s="13" t="s">
        <v>8</v>
      </c>
      <c r="C165" s="33">
        <v>8</v>
      </c>
      <c r="D165" s="25">
        <f>C165*100/C163</f>
        <v>1.3559322033898304</v>
      </c>
      <c r="E165" s="33">
        <v>5</v>
      </c>
      <c r="F165" s="25">
        <f>E165*100/E163</f>
        <v>0.88495575221238942</v>
      </c>
      <c r="G165" s="33">
        <v>12</v>
      </c>
      <c r="H165" s="25">
        <f>G165*100/G163</f>
        <v>2.3032629558541267</v>
      </c>
      <c r="I165" s="33">
        <v>5</v>
      </c>
      <c r="J165" s="25">
        <f>I165*100/I163</f>
        <v>0.89126559714795006</v>
      </c>
      <c r="K165" s="33">
        <v>8</v>
      </c>
      <c r="L165" s="25">
        <f>K165*100/K163</f>
        <v>1.6129032258064515</v>
      </c>
      <c r="M165" s="33">
        <v>6</v>
      </c>
      <c r="N165" s="25">
        <f>M165*100/M163</f>
        <v>1.2448132780082988</v>
      </c>
      <c r="O165" s="33">
        <v>2</v>
      </c>
      <c r="P165" s="25">
        <f>O165*100/O163</f>
        <v>0.39138943248532287</v>
      </c>
    </row>
    <row r="166" spans="2:16" ht="25" customHeight="1" x14ac:dyDescent="0.3">
      <c r="B166" s="14" t="s">
        <v>10</v>
      </c>
      <c r="C166" s="10"/>
      <c r="D166" s="10"/>
      <c r="E166" s="10"/>
      <c r="F166" s="10"/>
      <c r="G166" s="10"/>
      <c r="H166" s="10"/>
      <c r="I166" s="33">
        <v>2</v>
      </c>
      <c r="J166" s="25">
        <f>I166*100/I163</f>
        <v>0.35650623885918004</v>
      </c>
      <c r="K166" s="40"/>
      <c r="L166" s="10"/>
      <c r="M166" s="40"/>
      <c r="N166" s="10"/>
      <c r="O166" s="40"/>
      <c r="P166" s="10"/>
    </row>
    <row r="167" spans="2:16" ht="25" customHeight="1" x14ac:dyDescent="0.3">
      <c r="B167" s="14" t="s">
        <v>11</v>
      </c>
      <c r="C167" s="10"/>
      <c r="D167" s="10"/>
      <c r="E167" s="10"/>
      <c r="F167" s="10"/>
      <c r="G167" s="10"/>
      <c r="H167" s="10"/>
      <c r="I167" s="10"/>
      <c r="J167" s="10"/>
      <c r="K167" s="24">
        <v>3</v>
      </c>
      <c r="L167" s="25">
        <f>K167*100/K163</f>
        <v>0.60483870967741937</v>
      </c>
      <c r="M167" s="24">
        <v>1</v>
      </c>
      <c r="N167" s="25">
        <f>M167*100/M163</f>
        <v>0.2074688796680498</v>
      </c>
      <c r="O167" s="24">
        <v>3</v>
      </c>
      <c r="P167" s="25">
        <f>O167*100/O163</f>
        <v>0.58708414872798431</v>
      </c>
    </row>
    <row r="168" spans="2:16" ht="25" customHeight="1" x14ac:dyDescent="0.3">
      <c r="B168" s="13" t="s">
        <v>13</v>
      </c>
      <c r="C168" s="33">
        <v>12</v>
      </c>
      <c r="D168" s="25">
        <f>C168*100/C163</f>
        <v>2.0338983050847457</v>
      </c>
      <c r="E168" s="33">
        <v>3</v>
      </c>
      <c r="F168" s="25">
        <f>E168*100/E163</f>
        <v>0.53097345132743368</v>
      </c>
      <c r="G168" s="33">
        <v>4</v>
      </c>
      <c r="H168" s="25">
        <f>G168*100/G163</f>
        <v>0.76775431861804222</v>
      </c>
      <c r="I168" s="33">
        <v>3</v>
      </c>
      <c r="J168" s="25">
        <f>I168*100/I163</f>
        <v>0.53475935828877008</v>
      </c>
      <c r="K168" s="33">
        <v>7</v>
      </c>
      <c r="L168" s="25">
        <f>K168*100/K163</f>
        <v>1.4112903225806452</v>
      </c>
      <c r="M168" s="33">
        <v>1</v>
      </c>
      <c r="N168" s="25">
        <f>M168*100/M163</f>
        <v>0.2074688796680498</v>
      </c>
      <c r="O168" s="33">
        <v>1</v>
      </c>
      <c r="P168" s="25">
        <f>O168*100/O163</f>
        <v>0.19569471624266144</v>
      </c>
    </row>
    <row r="169" spans="2:16" ht="25" customHeight="1" x14ac:dyDescent="0.3">
      <c r="B169" s="14" t="s">
        <v>14</v>
      </c>
      <c r="C169" s="33">
        <v>32</v>
      </c>
      <c r="D169" s="25">
        <f>C169*100/C163</f>
        <v>5.4237288135593218</v>
      </c>
      <c r="E169" s="33">
        <v>104</v>
      </c>
      <c r="F169" s="25">
        <f>E169*100/E163</f>
        <v>18.407079646017699</v>
      </c>
      <c r="G169" s="33">
        <v>43</v>
      </c>
      <c r="H169" s="25">
        <f>G169*100/G163</f>
        <v>8.2533589251439547</v>
      </c>
      <c r="I169" s="33">
        <v>19</v>
      </c>
      <c r="J169" s="25">
        <f>I169*100/I163</f>
        <v>3.3868092691622103</v>
      </c>
      <c r="K169" s="40"/>
      <c r="L169" s="10"/>
      <c r="M169" s="33">
        <v>13</v>
      </c>
      <c r="N169" s="25">
        <f>M169*100/M163</f>
        <v>2.6970954356846475</v>
      </c>
      <c r="O169" s="33">
        <v>9</v>
      </c>
      <c r="P169" s="25">
        <f>O169*100/O163</f>
        <v>1.7612524461839529</v>
      </c>
    </row>
    <row r="170" spans="2:16" ht="25" customHeight="1" x14ac:dyDescent="0.3">
      <c r="B170" s="13" t="s">
        <v>16</v>
      </c>
      <c r="C170" s="10"/>
      <c r="D170" s="10"/>
      <c r="E170" s="9"/>
      <c r="F170" s="10"/>
      <c r="G170" s="9"/>
      <c r="H170" s="10"/>
      <c r="I170" s="33">
        <v>5</v>
      </c>
      <c r="J170" s="25">
        <f>I170*100/I163</f>
        <v>0.89126559714795006</v>
      </c>
      <c r="K170" s="33">
        <v>43</v>
      </c>
      <c r="L170" s="25">
        <f>K170*100/K163</f>
        <v>8.6693548387096779</v>
      </c>
      <c r="M170" s="33">
        <v>50</v>
      </c>
      <c r="N170" s="25">
        <f>M170*100/M163</f>
        <v>10.37344398340249</v>
      </c>
      <c r="O170" s="33">
        <v>24</v>
      </c>
      <c r="P170" s="25">
        <f>O170*100/O163</f>
        <v>4.6966731898238745</v>
      </c>
    </row>
    <row r="171" spans="2:16" ht="25" customHeight="1" x14ac:dyDescent="0.3">
      <c r="B171" s="14" t="s">
        <v>17</v>
      </c>
      <c r="C171" s="10"/>
      <c r="D171" s="10"/>
      <c r="E171" s="9"/>
      <c r="F171" s="10"/>
      <c r="G171" s="9"/>
      <c r="H171" s="10"/>
      <c r="I171" s="33">
        <v>2</v>
      </c>
      <c r="J171" s="25">
        <f>I171*100/I163</f>
        <v>0.35650623885918004</v>
      </c>
      <c r="K171" s="33">
        <v>9</v>
      </c>
      <c r="L171" s="25">
        <f>K171*100/K163</f>
        <v>1.814516129032258</v>
      </c>
      <c r="M171" s="33">
        <v>11</v>
      </c>
      <c r="N171" s="25">
        <f>M171*100/M163</f>
        <v>2.2821576763485476</v>
      </c>
      <c r="O171" s="33">
        <v>9</v>
      </c>
      <c r="P171" s="25">
        <f>O171*100/O163</f>
        <v>1.7612524461839529</v>
      </c>
    </row>
    <row r="172" spans="2:16" ht="25" customHeight="1" x14ac:dyDescent="0.3">
      <c r="B172" s="14" t="s">
        <v>18</v>
      </c>
      <c r="C172" s="10"/>
      <c r="D172" s="10"/>
      <c r="E172" s="9"/>
      <c r="F172" s="10"/>
      <c r="G172" s="33">
        <v>251</v>
      </c>
      <c r="H172" s="25">
        <f>G172*100/G163</f>
        <v>48.176583493282152</v>
      </c>
      <c r="I172" s="33">
        <v>216</v>
      </c>
      <c r="J172" s="25">
        <f>I172*100/I163</f>
        <v>38.502673796791441</v>
      </c>
      <c r="K172" s="33">
        <v>227</v>
      </c>
      <c r="L172" s="25">
        <f>K172*100/K163</f>
        <v>45.766129032258064</v>
      </c>
      <c r="M172" s="33">
        <v>219</v>
      </c>
      <c r="N172" s="25">
        <f>M172*100/M163</f>
        <v>45.435684647302907</v>
      </c>
      <c r="O172" s="33">
        <v>226</v>
      </c>
      <c r="P172" s="25">
        <f>O172*100/O163</f>
        <v>44.227005870841488</v>
      </c>
    </row>
    <row r="173" spans="2:16" ht="25" customHeight="1" x14ac:dyDescent="0.3">
      <c r="B173" s="14" t="s">
        <v>19</v>
      </c>
      <c r="C173" s="10"/>
      <c r="D173" s="10"/>
      <c r="E173" s="9"/>
      <c r="F173" s="10"/>
      <c r="G173" s="10"/>
      <c r="H173" s="10"/>
      <c r="I173" s="10"/>
      <c r="J173" s="10"/>
      <c r="K173" s="33">
        <v>0</v>
      </c>
      <c r="L173" s="25">
        <f>K173*100/K163</f>
        <v>0</v>
      </c>
      <c r="M173" s="33">
        <v>1</v>
      </c>
      <c r="N173" s="25">
        <f>M173*100/M163</f>
        <v>0.2074688796680498</v>
      </c>
      <c r="O173" s="33">
        <v>3</v>
      </c>
      <c r="P173" s="25">
        <f>O173*100/O163</f>
        <v>0.58708414872798431</v>
      </c>
    </row>
    <row r="174" spans="2:16" ht="25" customHeight="1" x14ac:dyDescent="0.3">
      <c r="B174" s="13" t="s">
        <v>20</v>
      </c>
      <c r="C174" s="10"/>
      <c r="D174" s="10"/>
      <c r="E174" s="9"/>
      <c r="F174" s="10"/>
      <c r="G174" s="33">
        <v>5</v>
      </c>
      <c r="H174" s="25">
        <f>G174*100/G163</f>
        <v>0.95969289827255277</v>
      </c>
      <c r="I174" s="9"/>
      <c r="J174" s="10"/>
      <c r="K174" s="9"/>
      <c r="L174" s="10"/>
      <c r="M174" s="9"/>
      <c r="N174" s="10"/>
      <c r="O174" s="9"/>
      <c r="P174" s="10"/>
    </row>
    <row r="175" spans="2:16" ht="25" customHeight="1" x14ac:dyDescent="0.3">
      <c r="B175" s="14" t="s">
        <v>21</v>
      </c>
      <c r="C175" s="33">
        <v>5</v>
      </c>
      <c r="D175" s="25">
        <f>C175*100/C163</f>
        <v>0.84745762711864403</v>
      </c>
      <c r="E175" s="33">
        <v>9</v>
      </c>
      <c r="F175" s="25">
        <f>E175*100/E163</f>
        <v>1.5929203539823009</v>
      </c>
      <c r="G175" s="9"/>
      <c r="H175" s="10"/>
      <c r="I175" s="33">
        <v>0</v>
      </c>
      <c r="J175" s="25">
        <f>I175*100/I163</f>
        <v>0</v>
      </c>
      <c r="K175" s="33">
        <v>2</v>
      </c>
      <c r="L175" s="25">
        <f>K175*100/K163</f>
        <v>0.40322580645161288</v>
      </c>
      <c r="M175" s="33">
        <v>2</v>
      </c>
      <c r="N175" s="25">
        <f>M175*100/M163</f>
        <v>0.41493775933609961</v>
      </c>
      <c r="O175" s="9"/>
      <c r="P175" s="10"/>
    </row>
    <row r="176" spans="2:16" ht="25" customHeight="1" x14ac:dyDescent="0.3">
      <c r="B176" s="14" t="s">
        <v>189</v>
      </c>
      <c r="C176" s="40"/>
      <c r="D176" s="10"/>
      <c r="E176" s="40"/>
      <c r="F176" s="10"/>
      <c r="G176" s="9"/>
      <c r="H176" s="10"/>
      <c r="I176" s="40"/>
      <c r="J176" s="10"/>
      <c r="K176" s="40"/>
      <c r="L176" s="10"/>
      <c r="M176" s="40"/>
      <c r="N176" s="10"/>
      <c r="O176" s="33">
        <v>2</v>
      </c>
      <c r="P176" s="25">
        <f>O176*100/O163</f>
        <v>0.39138943248532287</v>
      </c>
    </row>
    <row r="177" spans="2:16" ht="25" customHeight="1" x14ac:dyDescent="0.3">
      <c r="B177" s="14" t="s">
        <v>23</v>
      </c>
      <c r="C177" s="9"/>
      <c r="D177" s="9"/>
      <c r="E177" s="33">
        <v>8</v>
      </c>
      <c r="F177" s="25">
        <f>E177*100/E163</f>
        <v>1.415929203539823</v>
      </c>
      <c r="G177" s="9"/>
      <c r="H177" s="10"/>
      <c r="I177" s="33">
        <v>4</v>
      </c>
      <c r="J177" s="25">
        <f>I177*100/I163</f>
        <v>0.71301247771836007</v>
      </c>
      <c r="K177" s="33">
        <v>3</v>
      </c>
      <c r="L177" s="25">
        <f>K177*100/K163</f>
        <v>0.60483870967741937</v>
      </c>
      <c r="M177" s="33">
        <v>5</v>
      </c>
      <c r="N177" s="25">
        <f>M177*100/M163</f>
        <v>1.0373443983402491</v>
      </c>
      <c r="O177" s="33">
        <v>5</v>
      </c>
      <c r="P177" s="25">
        <f>O177*100/O163</f>
        <v>0.97847358121330719</v>
      </c>
    </row>
    <row r="178" spans="2:16" ht="25" customHeight="1" x14ac:dyDescent="0.3">
      <c r="B178" s="14" t="s">
        <v>25</v>
      </c>
      <c r="C178" s="33">
        <v>13</v>
      </c>
      <c r="D178" s="25">
        <f>C178*100/C163</f>
        <v>2.2033898305084745</v>
      </c>
      <c r="E178" s="33">
        <v>2</v>
      </c>
      <c r="F178" s="25">
        <f>E178*100/E163</f>
        <v>0.35398230088495575</v>
      </c>
      <c r="G178" s="33">
        <v>9</v>
      </c>
      <c r="H178" s="25">
        <f>G178*100/G163</f>
        <v>1.727447216890595</v>
      </c>
      <c r="I178" s="33">
        <v>4</v>
      </c>
      <c r="J178" s="25">
        <f>I178*100/I163</f>
        <v>0.71301247771836007</v>
      </c>
      <c r="K178" s="33">
        <v>17</v>
      </c>
      <c r="L178" s="25">
        <f>K178*100/K163</f>
        <v>3.4274193548387095</v>
      </c>
      <c r="M178" s="33">
        <v>7</v>
      </c>
      <c r="N178" s="25">
        <f>M178*100/M163</f>
        <v>1.4522821576763485</v>
      </c>
      <c r="O178" s="33">
        <v>5</v>
      </c>
      <c r="P178" s="25">
        <f>O178*100/O163</f>
        <v>0.97847358121330719</v>
      </c>
    </row>
    <row r="179" spans="2:16" ht="25" customHeight="1" x14ac:dyDescent="0.3">
      <c r="B179" s="13" t="s">
        <v>26</v>
      </c>
      <c r="C179" s="10"/>
      <c r="D179" s="10"/>
      <c r="E179" s="9"/>
      <c r="F179" s="10"/>
      <c r="G179" s="33">
        <v>4</v>
      </c>
      <c r="H179" s="25">
        <f>G179*100/G163</f>
        <v>0.76775431861804222</v>
      </c>
      <c r="I179" s="33">
        <v>4</v>
      </c>
      <c r="J179" s="25">
        <f>I179*100/I163</f>
        <v>0.71301247771836007</v>
      </c>
      <c r="K179" s="40"/>
      <c r="L179" s="10"/>
      <c r="M179" s="40"/>
      <c r="N179" s="10"/>
      <c r="O179" s="40"/>
      <c r="P179" s="10"/>
    </row>
    <row r="180" spans="2:16" ht="25" customHeight="1" x14ac:dyDescent="0.3">
      <c r="B180" s="14" t="s">
        <v>28</v>
      </c>
      <c r="C180" s="10"/>
      <c r="D180" s="10"/>
      <c r="E180" s="9"/>
      <c r="F180" s="10"/>
      <c r="G180" s="9"/>
      <c r="H180" s="10"/>
      <c r="I180" s="33">
        <v>2</v>
      </c>
      <c r="J180" s="25">
        <f>I180*100/I163</f>
        <v>0.35650623885918004</v>
      </c>
      <c r="K180" s="40"/>
      <c r="L180" s="10"/>
      <c r="M180" s="40"/>
      <c r="N180" s="10"/>
      <c r="O180" s="40"/>
      <c r="P180" s="10"/>
    </row>
    <row r="181" spans="2:16" ht="25" customHeight="1" x14ac:dyDescent="0.3">
      <c r="B181" s="14" t="s">
        <v>29</v>
      </c>
      <c r="C181" s="33">
        <v>11</v>
      </c>
      <c r="D181" s="25">
        <f>C181*100/C163</f>
        <v>1.8644067796610169</v>
      </c>
      <c r="E181" s="33">
        <v>16</v>
      </c>
      <c r="F181" s="25">
        <f>E181*100/E163</f>
        <v>2.831858407079646</v>
      </c>
      <c r="G181" s="33">
        <v>4</v>
      </c>
      <c r="H181" s="25">
        <f>G181*100/G163</f>
        <v>0.76775431861804222</v>
      </c>
      <c r="I181" s="9"/>
      <c r="J181" s="10"/>
      <c r="K181" s="9"/>
      <c r="L181" s="10"/>
      <c r="M181" s="9"/>
      <c r="N181" s="10"/>
      <c r="O181" s="9"/>
      <c r="P181" s="10"/>
    </row>
    <row r="182" spans="2:16" ht="25" customHeight="1" x14ac:dyDescent="0.3">
      <c r="B182" s="14" t="s">
        <v>30</v>
      </c>
      <c r="C182" s="9"/>
      <c r="D182" s="9"/>
      <c r="E182" s="9"/>
      <c r="F182" s="9"/>
      <c r="G182" s="33">
        <v>5</v>
      </c>
      <c r="H182" s="25">
        <f>G182*100/G163</f>
        <v>0.95969289827255277</v>
      </c>
      <c r="I182" s="33">
        <v>0</v>
      </c>
      <c r="J182" s="25">
        <f>I182*100/I163</f>
        <v>0</v>
      </c>
      <c r="K182" s="40"/>
      <c r="L182" s="10"/>
      <c r="M182" s="40"/>
      <c r="N182" s="10"/>
      <c r="O182" s="40"/>
      <c r="P182" s="10"/>
    </row>
    <row r="183" spans="2:16" ht="25" customHeight="1" x14ac:dyDescent="0.3">
      <c r="B183" s="14" t="s">
        <v>31</v>
      </c>
      <c r="C183" s="33">
        <v>424</v>
      </c>
      <c r="D183" s="25">
        <f>C183*100/C163</f>
        <v>71.86440677966101</v>
      </c>
      <c r="E183" s="33">
        <v>337</v>
      </c>
      <c r="F183" s="25">
        <f>E183*100/E163</f>
        <v>59.646017699115042</v>
      </c>
      <c r="G183" s="33">
        <v>167</v>
      </c>
      <c r="H183" s="25">
        <f>G183*100/G163</f>
        <v>32.053742802303262</v>
      </c>
      <c r="I183" s="33">
        <v>139</v>
      </c>
      <c r="J183" s="25">
        <f>I183*100/I163</f>
        <v>24.777183600713013</v>
      </c>
      <c r="K183" s="40"/>
      <c r="L183" s="10"/>
      <c r="M183" s="33">
        <v>110</v>
      </c>
      <c r="N183" s="25">
        <f>M183*100/M163</f>
        <v>22.821576763485478</v>
      </c>
      <c r="O183" s="33">
        <v>181</v>
      </c>
      <c r="P183" s="25">
        <f>O183*100/O163</f>
        <v>35.420743639921724</v>
      </c>
    </row>
    <row r="184" spans="2:16" ht="25" customHeight="1" x14ac:dyDescent="0.3">
      <c r="B184" s="14" t="s">
        <v>32</v>
      </c>
      <c r="C184" s="40"/>
      <c r="D184" s="10"/>
      <c r="E184" s="40"/>
      <c r="F184" s="10"/>
      <c r="G184" s="40"/>
      <c r="H184" s="10"/>
      <c r="I184" s="40"/>
      <c r="J184" s="10"/>
      <c r="K184" s="33">
        <v>126</v>
      </c>
      <c r="L184" s="25">
        <f>K184*100/K163</f>
        <v>25.403225806451612</v>
      </c>
      <c r="M184" s="9"/>
      <c r="N184" s="10"/>
      <c r="O184" s="9"/>
      <c r="P184" s="10"/>
    </row>
    <row r="185" spans="2:16" ht="25" customHeight="1" x14ac:dyDescent="0.3">
      <c r="B185" s="14" t="s">
        <v>190</v>
      </c>
      <c r="C185" s="40"/>
      <c r="D185" s="10"/>
      <c r="E185" s="40"/>
      <c r="F185" s="10"/>
      <c r="G185" s="40"/>
      <c r="H185" s="10"/>
      <c r="I185" s="40"/>
      <c r="J185" s="10"/>
      <c r="K185" s="10"/>
      <c r="L185" s="10"/>
      <c r="M185" s="9"/>
      <c r="N185" s="10"/>
      <c r="O185" s="33">
        <v>3</v>
      </c>
      <c r="P185" s="25">
        <f>O185*100/O163</f>
        <v>0.58708414872798431</v>
      </c>
    </row>
    <row r="186" spans="2:16" ht="25" customHeight="1" x14ac:dyDescent="0.3">
      <c r="B186" s="14" t="s">
        <v>47</v>
      </c>
      <c r="C186" s="9"/>
      <c r="D186" s="9"/>
      <c r="E186" s="9"/>
      <c r="F186" s="9"/>
      <c r="G186" s="33">
        <v>3</v>
      </c>
      <c r="H186" s="25">
        <f>G186*100/G163</f>
        <v>0.57581573896353166</v>
      </c>
      <c r="I186" s="9"/>
      <c r="J186" s="10"/>
      <c r="K186" s="9"/>
      <c r="L186" s="10"/>
      <c r="M186" s="9"/>
      <c r="N186" s="10"/>
      <c r="O186" s="9"/>
      <c r="P186" s="10"/>
    </row>
    <row r="187" spans="2:16" ht="25" customHeight="1" x14ac:dyDescent="0.3">
      <c r="B187" s="14" t="s">
        <v>33</v>
      </c>
      <c r="C187" s="33">
        <v>81</v>
      </c>
      <c r="D187" s="25">
        <f>C187*100/C163</f>
        <v>13.728813559322035</v>
      </c>
      <c r="E187" s="33">
        <v>28</v>
      </c>
      <c r="F187" s="25">
        <f>E187*100/E163</f>
        <v>4.9557522123893802</v>
      </c>
      <c r="G187" s="9"/>
      <c r="H187" s="10"/>
      <c r="I187" s="33">
        <v>140</v>
      </c>
      <c r="J187" s="25">
        <f>I187*100/I163</f>
        <v>24.955436720142604</v>
      </c>
      <c r="K187" s="33">
        <v>34</v>
      </c>
      <c r="L187" s="25">
        <f>K187*100/K163</f>
        <v>6.854838709677419</v>
      </c>
      <c r="M187" s="33">
        <v>47</v>
      </c>
      <c r="N187" s="25">
        <f>M187*100/M163</f>
        <v>9.7510373443983411</v>
      </c>
      <c r="O187" s="33">
        <v>32</v>
      </c>
      <c r="P187" s="25">
        <f>O187*100/O163</f>
        <v>6.262230919765166</v>
      </c>
    </row>
    <row r="188" spans="2:16" ht="25" customHeight="1" x14ac:dyDescent="0.3">
      <c r="B188" s="14" t="s">
        <v>35</v>
      </c>
      <c r="C188" s="9"/>
      <c r="D188" s="9"/>
      <c r="E188" s="9"/>
      <c r="F188" s="10"/>
      <c r="G188" s="33">
        <v>12</v>
      </c>
      <c r="H188" s="25">
        <f>G188*100/G163</f>
        <v>2.3032629558541267</v>
      </c>
      <c r="I188" s="9"/>
      <c r="J188" s="10"/>
      <c r="K188" s="9"/>
      <c r="L188" s="10"/>
      <c r="M188" s="9"/>
      <c r="N188" s="10"/>
      <c r="O188" s="9"/>
      <c r="P188" s="10"/>
    </row>
    <row r="189" spans="2:16" ht="25" customHeight="1" x14ac:dyDescent="0.3">
      <c r="B189" s="14" t="s">
        <v>36</v>
      </c>
      <c r="C189" s="9"/>
      <c r="D189" s="9"/>
      <c r="E189" s="33">
        <v>49</v>
      </c>
      <c r="F189" s="25">
        <f>E189*100/E163</f>
        <v>8.6725663716814161</v>
      </c>
      <c r="G189" s="9"/>
      <c r="H189" s="10"/>
      <c r="I189" s="33">
        <v>5</v>
      </c>
      <c r="J189" s="25">
        <f>I189*100/I163</f>
        <v>0.89126559714795006</v>
      </c>
      <c r="K189" s="33">
        <v>10</v>
      </c>
      <c r="L189" s="25">
        <f>K189*100/K163</f>
        <v>2.0161290322580645</v>
      </c>
      <c r="M189" s="33">
        <v>5</v>
      </c>
      <c r="N189" s="25">
        <f>M189*100/M163</f>
        <v>1.0373443983402491</v>
      </c>
      <c r="O189" s="9"/>
      <c r="P189" s="10"/>
    </row>
    <row r="190" spans="2:16" ht="25" customHeight="1" x14ac:dyDescent="0.3">
      <c r="B190" s="14" t="s">
        <v>188</v>
      </c>
      <c r="C190" s="9"/>
      <c r="D190" s="9"/>
      <c r="E190" s="9"/>
      <c r="F190" s="9"/>
      <c r="G190" s="9"/>
      <c r="H190" s="9"/>
      <c r="I190" s="9"/>
      <c r="J190" s="9"/>
      <c r="K190" s="9"/>
      <c r="L190" s="9"/>
      <c r="M190" s="9"/>
      <c r="N190" s="9"/>
      <c r="O190" s="33">
        <v>5</v>
      </c>
      <c r="P190" s="25">
        <f>O190*100/O163</f>
        <v>0.97847358121330719</v>
      </c>
    </row>
    <row r="191" spans="2:16" ht="25" customHeight="1" x14ac:dyDescent="0.3">
      <c r="B191" s="14" t="s">
        <v>37</v>
      </c>
      <c r="C191" s="9"/>
      <c r="D191" s="9"/>
      <c r="E191" s="9"/>
      <c r="F191" s="10"/>
      <c r="G191" s="9"/>
      <c r="H191" s="10"/>
      <c r="I191" s="33">
        <v>6</v>
      </c>
      <c r="J191" s="25">
        <f>I191*100/I163</f>
        <v>1.0695187165775402</v>
      </c>
      <c r="K191" s="40"/>
      <c r="L191" s="10"/>
      <c r="M191" s="40"/>
      <c r="N191" s="10"/>
      <c r="O191" s="40"/>
      <c r="P191" s="10"/>
    </row>
    <row r="192" spans="2:16" ht="25" customHeight="1" x14ac:dyDescent="0.3">
      <c r="B192" s="14" t="s">
        <v>38</v>
      </c>
      <c r="C192" s="9"/>
      <c r="D192" s="9"/>
      <c r="E192" s="9"/>
      <c r="F192" s="10"/>
      <c r="G192" s="9"/>
      <c r="H192" s="10"/>
      <c r="I192" s="33">
        <v>4</v>
      </c>
      <c r="J192" s="25">
        <f>I192*100/I163</f>
        <v>0.71301247771836007</v>
      </c>
      <c r="K192" s="33">
        <v>4</v>
      </c>
      <c r="L192" s="25">
        <f>K192*100/K163</f>
        <v>0.80645161290322576</v>
      </c>
      <c r="M192" s="33">
        <v>3</v>
      </c>
      <c r="N192" s="25">
        <f>M192*100/M163</f>
        <v>0.62240663900414939</v>
      </c>
      <c r="O192" s="40"/>
      <c r="P192" s="10"/>
    </row>
    <row r="193" spans="2:16" ht="5.15" customHeight="1" x14ac:dyDescent="0.3">
      <c r="B193" s="15"/>
      <c r="C193" s="16"/>
      <c r="D193" s="16"/>
      <c r="E193" s="16"/>
      <c r="F193" s="16"/>
      <c r="G193" s="16"/>
      <c r="H193" s="16"/>
      <c r="I193" s="16"/>
      <c r="J193" s="16"/>
      <c r="K193" s="16"/>
      <c r="L193" s="16"/>
      <c r="M193" s="16"/>
      <c r="N193" s="16"/>
      <c r="O193" s="16"/>
      <c r="P193" s="16"/>
    </row>
    <row r="194" spans="2:16" ht="14.25" customHeight="1" x14ac:dyDescent="0.3">
      <c r="B194" s="7" t="s">
        <v>198</v>
      </c>
      <c r="C194" s="4"/>
      <c r="D194" s="5"/>
      <c r="E194" s="4"/>
      <c r="F194" s="5"/>
      <c r="G194" s="4"/>
      <c r="H194" s="5"/>
      <c r="I194" s="4"/>
      <c r="J194" s="5"/>
      <c r="K194" s="4"/>
      <c r="L194" s="5"/>
      <c r="M194" s="4"/>
      <c r="N194" s="5"/>
      <c r="O194" s="4"/>
      <c r="P194" s="5"/>
    </row>
    <row r="195" spans="2:16" ht="32.25" customHeight="1" x14ac:dyDescent="0.3">
      <c r="B195" s="71" t="s">
        <v>196</v>
      </c>
      <c r="C195" s="71"/>
      <c r="D195" s="71"/>
      <c r="E195" s="71"/>
      <c r="F195" s="71"/>
      <c r="G195" s="71"/>
      <c r="H195" s="71"/>
      <c r="I195" s="71"/>
      <c r="J195" s="71"/>
      <c r="K195" s="71"/>
      <c r="L195" s="71"/>
      <c r="M195" s="71"/>
      <c r="N195" s="71"/>
      <c r="O195" s="71"/>
      <c r="P195" s="71"/>
    </row>
  </sheetData>
  <mergeCells count="86">
    <mergeCell ref="C42:D42"/>
    <mergeCell ref="E42:F42"/>
    <mergeCell ref="K43:L43"/>
    <mergeCell ref="K81:L81"/>
    <mergeCell ref="G43:H43"/>
    <mergeCell ref="I43:J43"/>
    <mergeCell ref="C81:D81"/>
    <mergeCell ref="E81:F81"/>
    <mergeCell ref="G81:H81"/>
    <mergeCell ref="I81:J81"/>
    <mergeCell ref="B195:P195"/>
    <mergeCell ref="B121:B122"/>
    <mergeCell ref="C121:D121"/>
    <mergeCell ref="K82:L82"/>
    <mergeCell ref="K120:L120"/>
    <mergeCell ref="K121:L121"/>
    <mergeCell ref="C82:D82"/>
    <mergeCell ref="E82:F82"/>
    <mergeCell ref="G82:H82"/>
    <mergeCell ref="I82:J82"/>
    <mergeCell ref="K159:L159"/>
    <mergeCell ref="G159:H159"/>
    <mergeCell ref="I159:J159"/>
    <mergeCell ref="C159:D159"/>
    <mergeCell ref="E159:F159"/>
    <mergeCell ref="O120:P120"/>
    <mergeCell ref="B41:N41"/>
    <mergeCell ref="B80:N80"/>
    <mergeCell ref="G4:H4"/>
    <mergeCell ref="K3:L3"/>
    <mergeCell ref="K4:L4"/>
    <mergeCell ref="G42:H42"/>
    <mergeCell ref="I42:J42"/>
    <mergeCell ref="I4:J4"/>
    <mergeCell ref="K42:L42"/>
    <mergeCell ref="M3:N3"/>
    <mergeCell ref="M4:N4"/>
    <mergeCell ref="M42:N42"/>
    <mergeCell ref="E3:F3"/>
    <mergeCell ref="G3:H3"/>
    <mergeCell ref="I3:J3"/>
    <mergeCell ref="C4:D4"/>
    <mergeCell ref="M43:N43"/>
    <mergeCell ref="M81:N81"/>
    <mergeCell ref="B119:N119"/>
    <mergeCell ref="B158:N158"/>
    <mergeCell ref="E121:F121"/>
    <mergeCell ref="G121:H121"/>
    <mergeCell ref="I121:J121"/>
    <mergeCell ref="G120:H120"/>
    <mergeCell ref="I120:J120"/>
    <mergeCell ref="M120:N120"/>
    <mergeCell ref="B43:B44"/>
    <mergeCell ref="C43:D43"/>
    <mergeCell ref="E43:F43"/>
    <mergeCell ref="C120:D120"/>
    <mergeCell ref="E120:F120"/>
    <mergeCell ref="O121:P121"/>
    <mergeCell ref="O159:P159"/>
    <mergeCell ref="O160:P160"/>
    <mergeCell ref="B156:P156"/>
    <mergeCell ref="M121:N121"/>
    <mergeCell ref="M159:N159"/>
    <mergeCell ref="M160:N160"/>
    <mergeCell ref="B160:B161"/>
    <mergeCell ref="C160:D160"/>
    <mergeCell ref="E160:F160"/>
    <mergeCell ref="G160:H160"/>
    <mergeCell ref="I160:J160"/>
    <mergeCell ref="K160:L160"/>
    <mergeCell ref="B1:P1"/>
    <mergeCell ref="B2:P2"/>
    <mergeCell ref="B39:P39"/>
    <mergeCell ref="B78:P78"/>
    <mergeCell ref="B117:P117"/>
    <mergeCell ref="O82:P82"/>
    <mergeCell ref="O3:P3"/>
    <mergeCell ref="O4:P4"/>
    <mergeCell ref="O42:P42"/>
    <mergeCell ref="O43:P43"/>
    <mergeCell ref="O81:P81"/>
    <mergeCell ref="B4:B5"/>
    <mergeCell ref="E4:F4"/>
    <mergeCell ref="C3:D3"/>
    <mergeCell ref="M82:N82"/>
    <mergeCell ref="B82:B83"/>
  </mergeCells>
  <hyperlinks>
    <hyperlink ref="R3" location="ÍNDICE!A1" display="(Voltar ao Índice)" xr:uid="{8A98E910-5385-45E8-AEFF-71E1D1E3BDA9}"/>
  </hyperlinks>
  <printOptions horizontalCentered="1"/>
  <pageMargins left="0.47244094488188981" right="0.47244094488188981" top="0.6692913385826772" bottom="0.6692913385826772" header="0" footer="0"/>
  <pageSetup paperSize="9" scale="85" orientation="landscape"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68A13-5F47-45B7-955A-564F4425A5C6}">
  <sheetPr codeName="Folha19">
    <pageSetUpPr fitToPage="1"/>
  </sheetPr>
  <dimension ref="B1:AL48"/>
  <sheetViews>
    <sheetView showGridLines="0" zoomScaleNormal="100" workbookViewId="0">
      <pane xSplit="2" topLeftCell="C1" activePane="topRight" state="frozen"/>
      <selection activeCell="B2" sqref="B2"/>
      <selection pane="topRight" activeCell="B1" sqref="B1:AF1"/>
    </sheetView>
  </sheetViews>
  <sheetFormatPr defaultColWidth="9.1796875" defaultRowHeight="27" customHeight="1" x14ac:dyDescent="0.3"/>
  <cols>
    <col min="1" max="1" width="6.7265625" style="1" customWidth="1"/>
    <col min="2" max="2" width="16.453125" style="3" bestFit="1" customWidth="1"/>
    <col min="3" max="32" width="9.1796875" style="1"/>
    <col min="33" max="33" width="6.7265625" style="1" customWidth="1"/>
    <col min="34" max="34" width="13.26953125" style="1" bestFit="1" customWidth="1"/>
    <col min="35" max="16384" width="9.1796875" style="1"/>
  </cols>
  <sheetData>
    <row r="1" spans="2:38" ht="30" customHeight="1" x14ac:dyDescent="0.3">
      <c r="B1" s="72" t="s">
        <v>152</v>
      </c>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row>
    <row r="2" spans="2:38" ht="30" customHeight="1" x14ac:dyDescent="0.3">
      <c r="B2" s="63" t="s">
        <v>66</v>
      </c>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row>
    <row r="3" spans="2:38" ht="14.25" customHeight="1" x14ac:dyDescent="0.3">
      <c r="B3" s="17" t="s">
        <v>0</v>
      </c>
      <c r="C3" s="54">
        <v>1976</v>
      </c>
      <c r="D3" s="55"/>
      <c r="E3" s="54">
        <v>1980</v>
      </c>
      <c r="F3" s="55"/>
      <c r="G3" s="54">
        <v>1984</v>
      </c>
      <c r="H3" s="55"/>
      <c r="I3" s="54">
        <v>1988</v>
      </c>
      <c r="J3" s="55"/>
      <c r="K3" s="56">
        <v>1992</v>
      </c>
      <c r="L3" s="55"/>
      <c r="M3" s="56">
        <v>1996</v>
      </c>
      <c r="N3" s="55"/>
      <c r="O3" s="56">
        <v>2000</v>
      </c>
      <c r="P3" s="55"/>
      <c r="Q3" s="54">
        <v>2004</v>
      </c>
      <c r="R3" s="55"/>
      <c r="S3" s="56" t="s">
        <v>44</v>
      </c>
      <c r="T3" s="62"/>
      <c r="U3" s="54">
        <v>2011</v>
      </c>
      <c r="V3" s="55"/>
      <c r="W3" s="56" t="s">
        <v>45</v>
      </c>
      <c r="X3" s="55"/>
      <c r="Y3" s="56" t="s">
        <v>46</v>
      </c>
      <c r="Z3" s="55"/>
      <c r="AA3" s="56">
        <v>2023</v>
      </c>
      <c r="AB3" s="55"/>
      <c r="AC3" s="54">
        <v>2024</v>
      </c>
      <c r="AD3" s="62"/>
      <c r="AE3" s="54">
        <v>2025</v>
      </c>
      <c r="AF3" s="62"/>
      <c r="AH3" s="53" t="s">
        <v>158</v>
      </c>
    </row>
    <row r="4" spans="2:38" ht="15" customHeight="1" x14ac:dyDescent="0.3">
      <c r="B4" s="64" t="s">
        <v>2</v>
      </c>
      <c r="C4" s="57">
        <v>44739</v>
      </c>
      <c r="D4" s="58"/>
      <c r="E4" s="57">
        <v>44839</v>
      </c>
      <c r="F4" s="58"/>
      <c r="G4" s="57">
        <v>44848</v>
      </c>
      <c r="H4" s="58"/>
      <c r="I4" s="57">
        <v>44843</v>
      </c>
      <c r="J4" s="58"/>
      <c r="K4" s="59">
        <v>44845</v>
      </c>
      <c r="L4" s="58"/>
      <c r="M4" s="59">
        <v>44847</v>
      </c>
      <c r="N4" s="58"/>
      <c r="O4" s="59">
        <v>44849</v>
      </c>
      <c r="P4" s="58"/>
      <c r="Q4" s="57">
        <v>44851</v>
      </c>
      <c r="R4" s="58"/>
      <c r="S4" s="60">
        <v>44687</v>
      </c>
      <c r="T4" s="61"/>
      <c r="U4" s="66">
        <v>44843</v>
      </c>
      <c r="V4" s="67"/>
      <c r="W4" s="59">
        <v>44649</v>
      </c>
      <c r="X4" s="58"/>
      <c r="Y4" s="59">
        <v>44826</v>
      </c>
      <c r="Z4" s="58"/>
      <c r="AA4" s="59">
        <v>45193</v>
      </c>
      <c r="AB4" s="58"/>
      <c r="AC4" s="57">
        <v>45438</v>
      </c>
      <c r="AD4" s="65"/>
      <c r="AE4" s="57">
        <v>45739</v>
      </c>
      <c r="AF4" s="65"/>
    </row>
    <row r="5" spans="2:38" ht="14.25" customHeight="1" x14ac:dyDescent="0.3">
      <c r="B5" s="65"/>
      <c r="C5" s="37" t="s">
        <v>3</v>
      </c>
      <c r="D5" s="37" t="s">
        <v>4</v>
      </c>
      <c r="E5" s="37" t="s">
        <v>3</v>
      </c>
      <c r="F5" s="37" t="s">
        <v>4</v>
      </c>
      <c r="G5" s="37" t="s">
        <v>3</v>
      </c>
      <c r="H5" s="37" t="s">
        <v>4</v>
      </c>
      <c r="I5" s="37" t="s">
        <v>3</v>
      </c>
      <c r="J5" s="37" t="s">
        <v>4</v>
      </c>
      <c r="K5" s="37" t="s">
        <v>3</v>
      </c>
      <c r="L5" s="36" t="s">
        <v>4</v>
      </c>
      <c r="M5" s="37" t="s">
        <v>3</v>
      </c>
      <c r="N5" s="36" t="s">
        <v>4</v>
      </c>
      <c r="O5" s="35" t="s">
        <v>3</v>
      </c>
      <c r="P5" s="37" t="s">
        <v>4</v>
      </c>
      <c r="Q5" s="35" t="s">
        <v>3</v>
      </c>
      <c r="R5" s="38" t="s">
        <v>4</v>
      </c>
      <c r="S5" s="38" t="s">
        <v>3</v>
      </c>
      <c r="T5" s="38" t="s">
        <v>4</v>
      </c>
      <c r="U5" s="35" t="s">
        <v>3</v>
      </c>
      <c r="V5" s="37" t="s">
        <v>4</v>
      </c>
      <c r="W5" s="35" t="s">
        <v>3</v>
      </c>
      <c r="X5" s="37" t="s">
        <v>4</v>
      </c>
      <c r="Y5" s="35" t="s">
        <v>3</v>
      </c>
      <c r="Z5" s="37" t="s">
        <v>4</v>
      </c>
      <c r="AA5" s="35" t="s">
        <v>3</v>
      </c>
      <c r="AB5" s="37" t="s">
        <v>4</v>
      </c>
      <c r="AC5" s="44" t="s">
        <v>3</v>
      </c>
      <c r="AD5" s="44" t="s">
        <v>4</v>
      </c>
      <c r="AE5" s="44" t="s">
        <v>3</v>
      </c>
      <c r="AF5" s="44" t="s">
        <v>4</v>
      </c>
    </row>
    <row r="6" spans="2:38" ht="24.75" customHeight="1" x14ac:dyDescent="0.3">
      <c r="B6" s="12" t="s">
        <v>5</v>
      </c>
      <c r="C6" s="18">
        <v>6759</v>
      </c>
      <c r="D6" s="25">
        <v>100</v>
      </c>
      <c r="E6" s="18">
        <v>6880</v>
      </c>
      <c r="F6" s="25">
        <v>100</v>
      </c>
      <c r="G6" s="18">
        <v>7435</v>
      </c>
      <c r="H6" s="25">
        <v>100</v>
      </c>
      <c r="I6" s="18">
        <v>7969</v>
      </c>
      <c r="J6" s="25">
        <v>100</v>
      </c>
      <c r="K6" s="18">
        <v>8295</v>
      </c>
      <c r="L6" s="25">
        <v>100</v>
      </c>
      <c r="M6" s="18">
        <v>8578</v>
      </c>
      <c r="N6" s="25">
        <v>100</v>
      </c>
      <c r="O6" s="18">
        <v>8577</v>
      </c>
      <c r="P6" s="25">
        <v>100</v>
      </c>
      <c r="Q6" s="18">
        <v>8864</v>
      </c>
      <c r="R6" s="25">
        <v>100</v>
      </c>
      <c r="S6" s="18">
        <v>8708</v>
      </c>
      <c r="T6" s="25">
        <v>100</v>
      </c>
      <c r="U6" s="18">
        <v>8804</v>
      </c>
      <c r="V6" s="25">
        <v>100</v>
      </c>
      <c r="W6" s="18">
        <v>8243</v>
      </c>
      <c r="X6" s="25">
        <v>100</v>
      </c>
      <c r="Y6" s="18">
        <v>7816</v>
      </c>
      <c r="Z6" s="25">
        <v>100</v>
      </c>
      <c r="AA6" s="18">
        <v>6872</v>
      </c>
      <c r="AB6" s="25">
        <v>100</v>
      </c>
      <c r="AC6" s="18">
        <v>6871</v>
      </c>
      <c r="AD6" s="25">
        <v>100</v>
      </c>
      <c r="AE6" s="18">
        <v>6881</v>
      </c>
      <c r="AF6" s="25">
        <v>100</v>
      </c>
      <c r="AH6" s="21">
        <f>+W6-SANTANA_FREG!G6-SANTANA_FREG!G46-SANTANA_FREG!G86-SANTANA_FREG!G126-SANTANA_FREG!G166-SANTANA_FREG!G206</f>
        <v>0</v>
      </c>
      <c r="AJ6" s="21">
        <f>+Y6-SANTANA_FREG!I6-SANTANA_FREG!I46-SANTANA_FREG!I86-SANTANA_FREG!I126-SANTANA_FREG!I166-SANTANA_FREG!I206</f>
        <v>0</v>
      </c>
      <c r="AL6" s="21">
        <f>+AA6-SANTANA_FREG!K6-SANTANA_FREG!K46-SANTANA_FREG!K86-SANTANA_FREG!K126-SANTANA_FREG!K166-SANTANA_FREG!K206</f>
        <v>0</v>
      </c>
    </row>
    <row r="7" spans="2:38" ht="24.75" customHeight="1" x14ac:dyDescent="0.3">
      <c r="B7" s="13" t="s">
        <v>6</v>
      </c>
      <c r="C7" s="18">
        <v>5508</v>
      </c>
      <c r="D7" s="25">
        <f>C7*100/C6</f>
        <v>81.491344873502001</v>
      </c>
      <c r="E7" s="18">
        <v>5485</v>
      </c>
      <c r="F7" s="25">
        <f>E7*100/E6</f>
        <v>79.723837209302332</v>
      </c>
      <c r="G7" s="18">
        <v>5360</v>
      </c>
      <c r="H7" s="25">
        <f>G7*100/G6</f>
        <v>72.091459314055143</v>
      </c>
      <c r="I7" s="18">
        <v>5412</v>
      </c>
      <c r="J7" s="25">
        <f>I7*100/I6</f>
        <v>67.913163508595815</v>
      </c>
      <c r="K7" s="18">
        <v>5513</v>
      </c>
      <c r="L7" s="25">
        <f>K7*100/K6</f>
        <v>66.461723930078364</v>
      </c>
      <c r="M7" s="18">
        <v>5417</v>
      </c>
      <c r="N7" s="25">
        <f>M7*100/M6</f>
        <v>63.149918395896478</v>
      </c>
      <c r="O7" s="18">
        <v>5254</v>
      </c>
      <c r="P7" s="25">
        <f>O7*100/O6</f>
        <v>61.256849714352335</v>
      </c>
      <c r="Q7" s="18">
        <v>5411</v>
      </c>
      <c r="R7" s="25">
        <f>Q7*100/Q6</f>
        <v>61.04467509025271</v>
      </c>
      <c r="S7" s="18">
        <v>5233</v>
      </c>
      <c r="T7" s="25">
        <f>S7*100/S6</f>
        <v>60.094166283876895</v>
      </c>
      <c r="U7" s="18">
        <v>4993</v>
      </c>
      <c r="V7" s="25">
        <f>U7*100/U6</f>
        <v>56.712857791912768</v>
      </c>
      <c r="W7" s="18">
        <v>4330</v>
      </c>
      <c r="X7" s="25">
        <f>W7*100/W6</f>
        <v>52.529418900885602</v>
      </c>
      <c r="Y7" s="18">
        <v>4316</v>
      </c>
      <c r="Z7" s="25">
        <f>Y7*100/Y6</f>
        <v>55.220061412487205</v>
      </c>
      <c r="AA7" s="18">
        <v>4053</v>
      </c>
      <c r="AB7" s="25">
        <f>AA7*100/AA6</f>
        <v>58.97846332945285</v>
      </c>
      <c r="AC7" s="18">
        <v>3896</v>
      </c>
      <c r="AD7" s="25">
        <f>AC7*100/AC6</f>
        <v>56.702081210886334</v>
      </c>
      <c r="AE7" s="18">
        <v>4091</v>
      </c>
      <c r="AF7" s="25">
        <f>AE7*100/AE6</f>
        <v>59.453567795378582</v>
      </c>
      <c r="AH7" s="21">
        <f>+W7-SANTANA_FREG!G7-SANTANA_FREG!G47-SANTANA_FREG!G87-SANTANA_FREG!G127-SANTANA_FREG!G167-SANTANA_FREG!G207</f>
        <v>0</v>
      </c>
      <c r="AJ7" s="21">
        <f>+Y7-SANTANA_FREG!I7-SANTANA_FREG!I47-SANTANA_FREG!I87-SANTANA_FREG!I127-SANTANA_FREG!I167-SANTANA_FREG!I207</f>
        <v>0</v>
      </c>
      <c r="AL7" s="21">
        <f>+AA7-SANTANA_FREG!K7-SANTANA_FREG!K47-SANTANA_FREG!K87-SANTANA_FREG!K127-SANTANA_FREG!K167-SANTANA_FREG!K207</f>
        <v>0</v>
      </c>
    </row>
    <row r="8" spans="2:38" ht="24.75" customHeight="1" x14ac:dyDescent="0.3">
      <c r="B8" s="14" t="s">
        <v>7</v>
      </c>
      <c r="C8" s="18">
        <v>36</v>
      </c>
      <c r="D8" s="25">
        <f t="shared" ref="D8:D9" si="0">C8*100/C7</f>
        <v>0.65359477124183007</v>
      </c>
      <c r="E8" s="18">
        <v>23</v>
      </c>
      <c r="F8" s="25">
        <f t="shared" ref="F8" si="1">E8*100/E7</f>
        <v>0.41932543299908842</v>
      </c>
      <c r="G8" s="18">
        <v>22</v>
      </c>
      <c r="H8" s="25">
        <f>G8*100/G7</f>
        <v>0.41044776119402987</v>
      </c>
      <c r="I8" s="18">
        <v>30</v>
      </c>
      <c r="J8" s="25">
        <f>I8*100/I7</f>
        <v>0.55432372505543237</v>
      </c>
      <c r="K8" s="18">
        <v>42</v>
      </c>
      <c r="L8" s="25">
        <f>K8*100/K7</f>
        <v>0.76183566116452017</v>
      </c>
      <c r="M8" s="18">
        <v>44</v>
      </c>
      <c r="N8" s="25">
        <f>M8*100/M7</f>
        <v>0.81225770721801738</v>
      </c>
      <c r="O8" s="18">
        <v>34</v>
      </c>
      <c r="P8" s="25">
        <f>O8*100/O7</f>
        <v>0.64712599923867531</v>
      </c>
      <c r="Q8" s="18">
        <v>40</v>
      </c>
      <c r="R8" s="25">
        <f>Q8*100/Q7</f>
        <v>0.73923489188689706</v>
      </c>
      <c r="S8" s="18">
        <v>43</v>
      </c>
      <c r="T8" s="25">
        <f>S8*100/S7</f>
        <v>0.8217083890693675</v>
      </c>
      <c r="U8" s="18">
        <v>41</v>
      </c>
      <c r="V8" s="25">
        <f>U8*100/U7</f>
        <v>0.82114960945323456</v>
      </c>
      <c r="W8" s="18">
        <v>33</v>
      </c>
      <c r="X8" s="25">
        <f>W8*100/W7</f>
        <v>0.76212471131639725</v>
      </c>
      <c r="Y8" s="18">
        <v>29</v>
      </c>
      <c r="Z8" s="25">
        <f>Y8*100/Y7</f>
        <v>0.67191844300278036</v>
      </c>
      <c r="AA8" s="18">
        <v>26</v>
      </c>
      <c r="AB8" s="25">
        <f>AA8*100/AA7</f>
        <v>0.64150012336540829</v>
      </c>
      <c r="AC8" s="18">
        <v>17</v>
      </c>
      <c r="AD8" s="25">
        <f>AC8*100/AC7</f>
        <v>0.43634496919917864</v>
      </c>
      <c r="AE8" s="18">
        <v>23</v>
      </c>
      <c r="AF8" s="25">
        <f>AE8*100/AE7</f>
        <v>0.56220972867269614</v>
      </c>
      <c r="AH8" s="21">
        <f>+W8-SANTANA_FREG!G8-SANTANA_FREG!G48-SANTANA_FREG!G88-SANTANA_FREG!G128-SANTANA_FREG!G168-SANTANA_FREG!G208</f>
        <v>0</v>
      </c>
      <c r="AJ8" s="21">
        <f>+Y8-SANTANA_FREG!I8-SANTANA_FREG!I48-SANTANA_FREG!I88-SANTANA_FREG!I128-SANTANA_FREG!I168-SANTANA_FREG!I208</f>
        <v>0</v>
      </c>
      <c r="AL8" s="21">
        <f>+AA8-SANTANA_FREG!K8-SANTANA_FREG!K48-SANTANA_FREG!K88-SANTANA_FREG!K128-SANTANA_FREG!K168-SANTANA_FREG!K208</f>
        <v>0</v>
      </c>
    </row>
    <row r="9" spans="2:38" ht="24.75" customHeight="1" x14ac:dyDescent="0.3">
      <c r="B9" s="13" t="s">
        <v>8</v>
      </c>
      <c r="C9" s="24">
        <v>0</v>
      </c>
      <c r="D9" s="25">
        <f t="shared" si="0"/>
        <v>0</v>
      </c>
      <c r="E9" s="18">
        <v>76</v>
      </c>
      <c r="F9" s="25">
        <f>E9*100/E7</f>
        <v>1.3855970829535096</v>
      </c>
      <c r="G9" s="18">
        <v>64</v>
      </c>
      <c r="H9" s="25">
        <f>G9*100/G7</f>
        <v>1.1940298507462686</v>
      </c>
      <c r="I9" s="18">
        <v>68</v>
      </c>
      <c r="J9" s="25">
        <f>I9*100/I7</f>
        <v>1.2564671101256466</v>
      </c>
      <c r="K9" s="18">
        <v>57</v>
      </c>
      <c r="L9" s="25">
        <f>K9*100/K7</f>
        <v>1.0339198258661346</v>
      </c>
      <c r="M9" s="18">
        <v>90</v>
      </c>
      <c r="N9" s="25">
        <f>M9*100/M7</f>
        <v>1.6614362193095809</v>
      </c>
      <c r="O9" s="18">
        <v>100</v>
      </c>
      <c r="P9" s="25">
        <f>O9*100/O7</f>
        <v>1.903311762466692</v>
      </c>
      <c r="Q9" s="18">
        <v>122</v>
      </c>
      <c r="R9" s="25">
        <f>Q9*100/Q7</f>
        <v>2.2546664202550359</v>
      </c>
      <c r="S9" s="18">
        <v>87</v>
      </c>
      <c r="T9" s="25">
        <f>S9*100/S7</f>
        <v>1.6625262755589527</v>
      </c>
      <c r="U9" s="18">
        <v>111</v>
      </c>
      <c r="V9" s="25">
        <f>U9*100/U7</f>
        <v>2.2231123573002205</v>
      </c>
      <c r="W9" s="18">
        <v>115</v>
      </c>
      <c r="X9" s="25">
        <f>W9*100/W7</f>
        <v>2.6558891454965359</v>
      </c>
      <c r="Y9" s="18">
        <v>90</v>
      </c>
      <c r="Z9" s="25">
        <f>Y9*100/Y7</f>
        <v>2.0852641334569046</v>
      </c>
      <c r="AA9" s="18">
        <v>70</v>
      </c>
      <c r="AB9" s="25">
        <f>AA9*100/AA7</f>
        <v>1.7271157167530224</v>
      </c>
      <c r="AC9" s="18">
        <v>69</v>
      </c>
      <c r="AD9" s="25">
        <f>AC9*100/AC7</f>
        <v>1.771047227926078</v>
      </c>
      <c r="AE9" s="18">
        <v>75</v>
      </c>
      <c r="AF9" s="25">
        <f>AE9*100/AE7</f>
        <v>1.8332925934979223</v>
      </c>
      <c r="AH9" s="21">
        <f>+W9-SANTANA_FREG!G9-SANTANA_FREG!G49-SANTANA_FREG!G89-SANTANA_FREG!G129-SANTANA_FREG!G169-SANTANA_FREG!G209</f>
        <v>0</v>
      </c>
      <c r="AJ9" s="21">
        <f>+Y9-SANTANA_FREG!I9-SANTANA_FREG!I49-SANTANA_FREG!I89-SANTANA_FREG!I129-SANTANA_FREG!I169-SANTANA_FREG!I209</f>
        <v>0</v>
      </c>
      <c r="AL9" s="21">
        <f>+AA9-SANTANA_FREG!K9-SANTANA_FREG!K49-SANTANA_FREG!K89-SANTANA_FREG!K129-SANTANA_FREG!K169-SANTANA_FREG!K209</f>
        <v>0</v>
      </c>
    </row>
    <row r="10" spans="2:38" ht="24.75" customHeight="1" x14ac:dyDescent="0.3">
      <c r="B10" s="14" t="s">
        <v>10</v>
      </c>
      <c r="C10" s="9"/>
      <c r="D10" s="10"/>
      <c r="E10" s="9"/>
      <c r="F10" s="10"/>
      <c r="G10" s="9"/>
      <c r="H10" s="10"/>
      <c r="I10" s="9"/>
      <c r="J10" s="10"/>
      <c r="K10" s="9"/>
      <c r="L10" s="10"/>
      <c r="M10" s="9"/>
      <c r="N10" s="10"/>
      <c r="O10" s="9"/>
      <c r="P10" s="10"/>
      <c r="Q10" s="10"/>
      <c r="R10" s="10"/>
      <c r="S10" s="10"/>
      <c r="T10" s="10"/>
      <c r="U10" s="10"/>
      <c r="V10" s="10"/>
      <c r="W10" s="10"/>
      <c r="X10" s="10"/>
      <c r="Y10" s="18">
        <v>9</v>
      </c>
      <c r="Z10" s="25">
        <f>Y10*100/Y7</f>
        <v>0.20852641334569044</v>
      </c>
      <c r="AA10" s="9"/>
      <c r="AB10" s="10"/>
      <c r="AC10" s="9"/>
      <c r="AD10" s="10"/>
      <c r="AE10" s="9"/>
      <c r="AF10" s="10"/>
      <c r="AH10" s="21">
        <f>+W10-SANTANA_FREG!G10-SANTANA_FREG!G50-SANTANA_FREG!G90-SANTANA_FREG!G130-SANTANA_FREG!G170-SANTANA_FREG!G210</f>
        <v>0</v>
      </c>
      <c r="AJ10" s="21">
        <f>+Y10-SANTANA_FREG!I10-SANTANA_FREG!I50-SANTANA_FREG!I90-SANTANA_FREG!I130-SANTANA_FREG!I170-SANTANA_FREG!I210</f>
        <v>0</v>
      </c>
      <c r="AL10" s="21">
        <f>+AA10-SANTANA_FREG!K10-SANTANA_FREG!K50-SANTANA_FREG!K90-SANTANA_FREG!K130-SANTANA_FREG!K170-SANTANA_FREG!K210</f>
        <v>0</v>
      </c>
    </row>
    <row r="11" spans="2:38" ht="24.75" customHeight="1" x14ac:dyDescent="0.3">
      <c r="B11" s="14" t="s">
        <v>11</v>
      </c>
      <c r="C11" s="9"/>
      <c r="D11" s="10"/>
      <c r="E11" s="9"/>
      <c r="F11" s="10"/>
      <c r="G11" s="9"/>
      <c r="H11" s="10"/>
      <c r="I11" s="9"/>
      <c r="J11" s="10"/>
      <c r="K11" s="9"/>
      <c r="L11" s="10"/>
      <c r="M11" s="9"/>
      <c r="N11" s="10"/>
      <c r="O11" s="9"/>
      <c r="P11" s="10"/>
      <c r="Q11" s="10"/>
      <c r="R11" s="10"/>
      <c r="S11" s="10"/>
      <c r="T11" s="10"/>
      <c r="U11" s="10"/>
      <c r="V11" s="10"/>
      <c r="W11" s="10"/>
      <c r="X11" s="10"/>
      <c r="Y11" s="10"/>
      <c r="Z11" s="10"/>
      <c r="AA11" s="24">
        <v>16</v>
      </c>
      <c r="AB11" s="25">
        <f>AA11*100/AA7</f>
        <v>0.39476930668640514</v>
      </c>
      <c r="AC11" s="24">
        <v>21</v>
      </c>
      <c r="AD11" s="25">
        <f>AC11*100/AC7</f>
        <v>0.53901437371663241</v>
      </c>
      <c r="AE11" s="24">
        <v>21</v>
      </c>
      <c r="AF11" s="25">
        <f>AE11*100/AE7</f>
        <v>0.51332192617941819</v>
      </c>
      <c r="AH11" s="21"/>
      <c r="AJ11" s="21"/>
      <c r="AL11" s="21"/>
    </row>
    <row r="12" spans="2:38" ht="24.75" customHeight="1" x14ac:dyDescent="0.3">
      <c r="B12" s="14" t="s">
        <v>12</v>
      </c>
      <c r="C12" s="9"/>
      <c r="D12" s="10"/>
      <c r="E12" s="18">
        <v>47</v>
      </c>
      <c r="F12" s="25">
        <f>E12*100/E7</f>
        <v>0.85688240656335457</v>
      </c>
      <c r="G12" s="18">
        <v>34</v>
      </c>
      <c r="H12" s="25">
        <f>G12*100/G7</f>
        <v>0.63432835820895528</v>
      </c>
      <c r="I12" s="9"/>
      <c r="J12" s="10"/>
      <c r="K12" s="9"/>
      <c r="L12" s="10"/>
      <c r="M12" s="9"/>
      <c r="N12" s="10"/>
      <c r="O12" s="9"/>
      <c r="P12" s="10"/>
      <c r="Q12" s="9"/>
      <c r="R12" s="10"/>
      <c r="S12" s="9"/>
      <c r="T12" s="10"/>
      <c r="U12" s="9"/>
      <c r="V12" s="10"/>
      <c r="W12" s="10"/>
      <c r="X12" s="10"/>
      <c r="Y12" s="9"/>
      <c r="Z12" s="9"/>
      <c r="AA12" s="9"/>
      <c r="AB12" s="9"/>
      <c r="AC12" s="9"/>
      <c r="AD12" s="9"/>
      <c r="AE12" s="9"/>
      <c r="AF12" s="9"/>
    </row>
    <row r="13" spans="2:38" ht="24.75" customHeight="1" x14ac:dyDescent="0.3">
      <c r="B13" s="13" t="s">
        <v>13</v>
      </c>
      <c r="C13" s="9"/>
      <c r="D13" s="10"/>
      <c r="E13" s="9"/>
      <c r="F13" s="10"/>
      <c r="G13" s="9"/>
      <c r="H13" s="10"/>
      <c r="I13" s="9"/>
      <c r="J13" s="10"/>
      <c r="K13" s="9"/>
      <c r="L13" s="10"/>
      <c r="M13" s="9"/>
      <c r="N13" s="10"/>
      <c r="O13" s="9"/>
      <c r="P13" s="10"/>
      <c r="Q13" s="18">
        <v>71</v>
      </c>
      <c r="R13" s="25">
        <f>Q13*100/Q7</f>
        <v>1.3121419330992423</v>
      </c>
      <c r="S13" s="18">
        <v>81</v>
      </c>
      <c r="T13" s="25">
        <f>S13*100/S7</f>
        <v>1.5478692910376457</v>
      </c>
      <c r="U13" s="18">
        <v>56</v>
      </c>
      <c r="V13" s="25">
        <f>U13*100/U7</f>
        <v>1.1215701982775885</v>
      </c>
      <c r="W13" s="18">
        <v>97</v>
      </c>
      <c r="X13" s="25">
        <f>W13*100/W7</f>
        <v>2.2401847575057738</v>
      </c>
      <c r="Y13" s="18">
        <v>55</v>
      </c>
      <c r="Z13" s="25">
        <f>Y13*100/Y7</f>
        <v>1.2743280815569973</v>
      </c>
      <c r="AA13" s="18">
        <v>64</v>
      </c>
      <c r="AB13" s="25">
        <f>AA13*100/AA7</f>
        <v>1.5790772267456206</v>
      </c>
      <c r="AC13" s="18">
        <v>31</v>
      </c>
      <c r="AD13" s="25">
        <f>AC13*100/AC7</f>
        <v>0.79568788501026699</v>
      </c>
      <c r="AE13" s="18">
        <v>27</v>
      </c>
      <c r="AF13" s="25">
        <f>AE13*100/AE7</f>
        <v>0.65998533365925205</v>
      </c>
      <c r="AH13" s="21">
        <f>+W13-SANTANA_FREG!G12-SANTANA_FREG!G52-SANTANA_FREG!G92-SANTANA_FREG!G132-SANTANA_FREG!G172-SANTANA_FREG!G212</f>
        <v>0</v>
      </c>
      <c r="AJ13" s="21">
        <f>+Y13-SANTANA_FREG!I12-SANTANA_FREG!I52-SANTANA_FREG!I92-SANTANA_FREG!I132-SANTANA_FREG!I172-SANTANA_FREG!I212</f>
        <v>0</v>
      </c>
      <c r="AL13" s="21">
        <f>+AA13-SANTANA_FREG!K12-SANTANA_FREG!K52-SANTANA_FREG!K92-SANTANA_FREG!K132-SANTANA_FREG!K172-SANTANA_FREG!K212</f>
        <v>0</v>
      </c>
    </row>
    <row r="14" spans="2:38" ht="24.75" customHeight="1" x14ac:dyDescent="0.3">
      <c r="B14" s="14" t="s">
        <v>14</v>
      </c>
      <c r="C14" s="18">
        <v>531</v>
      </c>
      <c r="D14" s="25">
        <f>C14*100/C7</f>
        <v>9.640522875816993</v>
      </c>
      <c r="E14" s="18">
        <v>377</v>
      </c>
      <c r="F14" s="25">
        <f>E14*100/E7</f>
        <v>6.8732907930720142</v>
      </c>
      <c r="G14" s="18">
        <v>364</v>
      </c>
      <c r="H14" s="25">
        <f>G14*100/G7</f>
        <v>6.7910447761194028</v>
      </c>
      <c r="I14" s="18">
        <v>637</v>
      </c>
      <c r="J14" s="25">
        <f>I14*100/I7</f>
        <v>11.770140428677013</v>
      </c>
      <c r="K14" s="18">
        <v>269</v>
      </c>
      <c r="L14" s="25">
        <f>K14*100/K7</f>
        <v>4.8793760203156173</v>
      </c>
      <c r="M14" s="18">
        <v>199</v>
      </c>
      <c r="N14" s="25">
        <f>M14*100/M7</f>
        <v>3.6736200849178511</v>
      </c>
      <c r="O14" s="18">
        <v>386</v>
      </c>
      <c r="P14" s="25">
        <f>O14*100/O7</f>
        <v>7.3467834031214316</v>
      </c>
      <c r="Q14" s="18">
        <v>338</v>
      </c>
      <c r="R14" s="25">
        <f>Q14*100/Q7</f>
        <v>6.2465348364442805</v>
      </c>
      <c r="S14" s="18">
        <v>263</v>
      </c>
      <c r="T14" s="25">
        <f>S14*100/S7</f>
        <v>5.025797821517294</v>
      </c>
      <c r="U14" s="18">
        <v>1085</v>
      </c>
      <c r="V14" s="25">
        <f>U14*100/U7</f>
        <v>21.73042259162828</v>
      </c>
      <c r="W14" s="18">
        <v>1357</v>
      </c>
      <c r="X14" s="25">
        <f>W14*100/W7</f>
        <v>31.339491916859121</v>
      </c>
      <c r="Y14" s="18">
        <v>644</v>
      </c>
      <c r="Z14" s="25">
        <f>Y14*100/Y7</f>
        <v>14.921223354958295</v>
      </c>
      <c r="AA14" s="9"/>
      <c r="AB14" s="10"/>
      <c r="AC14" s="18">
        <v>534</v>
      </c>
      <c r="AD14" s="25">
        <f>AC14*100/AC7</f>
        <v>13.706365503080082</v>
      </c>
      <c r="AE14" s="18">
        <v>470</v>
      </c>
      <c r="AF14" s="25">
        <f>AE14*100/AE7</f>
        <v>11.488633585920313</v>
      </c>
      <c r="AH14" s="21">
        <f>+W14-SANTANA_FREG!G13-SANTANA_FREG!G53-SANTANA_FREG!G93-SANTANA_FREG!G133-SANTANA_FREG!G173-SANTANA_FREG!G213</f>
        <v>0</v>
      </c>
      <c r="AJ14" s="21">
        <f>+Y14-SANTANA_FREG!I13-SANTANA_FREG!I53-SANTANA_FREG!I93-SANTANA_FREG!I133-SANTANA_FREG!I173-SANTANA_FREG!I213</f>
        <v>0</v>
      </c>
      <c r="AL14" s="21">
        <f>+AA14-SANTANA_FREG!K13-SANTANA_FREG!K53-SANTANA_FREG!K93-SANTANA_FREG!K133-SANTANA_FREG!K173-SANTANA_FREG!K213</f>
        <v>0</v>
      </c>
    </row>
    <row r="15" spans="2:38" ht="24.75" customHeight="1" x14ac:dyDescent="0.3">
      <c r="B15" s="14" t="s">
        <v>15</v>
      </c>
      <c r="C15" s="9"/>
      <c r="D15" s="10"/>
      <c r="E15" s="9"/>
      <c r="F15" s="10"/>
      <c r="G15" s="9"/>
      <c r="H15" s="10"/>
      <c r="I15" s="18">
        <v>39</v>
      </c>
      <c r="J15" s="25">
        <f>I15*100/I7</f>
        <v>0.72062084257206205</v>
      </c>
      <c r="K15" s="9"/>
      <c r="L15" s="10"/>
      <c r="M15" s="9"/>
      <c r="N15" s="10"/>
      <c r="O15" s="9"/>
      <c r="P15" s="10"/>
      <c r="Q15" s="9"/>
      <c r="R15" s="10"/>
      <c r="S15" s="9"/>
      <c r="T15" s="10"/>
      <c r="U15" s="9"/>
      <c r="V15" s="10"/>
      <c r="W15" s="10"/>
      <c r="X15" s="10"/>
      <c r="Y15" s="9"/>
      <c r="Z15" s="9"/>
      <c r="AA15" s="9"/>
      <c r="AB15" s="9"/>
      <c r="AC15" s="9"/>
      <c r="AD15" s="9"/>
      <c r="AE15" s="9"/>
      <c r="AF15" s="9"/>
      <c r="AH15" s="21">
        <f>+W15-SANTANA_FREG!G15-SANTANA_FREG!G55-SANTANA_FREG!G95-SANTANA_FREG!G135-SANTANA_FREG!G175-SANTANA_FREG!G215</f>
        <v>0</v>
      </c>
    </row>
    <row r="16" spans="2:38" ht="24.75" customHeight="1" x14ac:dyDescent="0.3">
      <c r="B16" s="14" t="s">
        <v>16</v>
      </c>
      <c r="C16" s="9"/>
      <c r="D16" s="10"/>
      <c r="E16" s="9"/>
      <c r="F16" s="10"/>
      <c r="G16" s="9"/>
      <c r="H16" s="10"/>
      <c r="I16" s="10"/>
      <c r="J16" s="10"/>
      <c r="K16" s="10"/>
      <c r="L16" s="10"/>
      <c r="M16" s="9"/>
      <c r="N16" s="10"/>
      <c r="O16" s="9"/>
      <c r="P16" s="10"/>
      <c r="Q16" s="9"/>
      <c r="R16" s="10"/>
      <c r="S16" s="9"/>
      <c r="T16" s="10"/>
      <c r="U16" s="9"/>
      <c r="V16" s="10"/>
      <c r="W16" s="10"/>
      <c r="X16" s="10"/>
      <c r="Y16" s="18">
        <v>13</v>
      </c>
      <c r="Z16" s="25">
        <f>Y16*100/Y7</f>
        <v>0.30120481927710846</v>
      </c>
      <c r="AA16" s="18">
        <v>240</v>
      </c>
      <c r="AB16" s="25">
        <f>AA16*100/AA7</f>
        <v>5.921539600296077</v>
      </c>
      <c r="AC16" s="18">
        <v>255</v>
      </c>
      <c r="AD16" s="25">
        <f>AC16*100/AC7</f>
        <v>6.5451745379876796</v>
      </c>
      <c r="AE16" s="18">
        <v>173</v>
      </c>
      <c r="AF16" s="25">
        <f>AE16*100/AE7</f>
        <v>4.2287949156685407</v>
      </c>
      <c r="AH16" s="21">
        <f>+W16-SANTANA_FREG!G16-SANTANA_FREG!G56-SANTANA_FREG!G96-SANTANA_FREG!G136-SANTANA_FREG!G176-SANTANA_FREG!G216</f>
        <v>0</v>
      </c>
      <c r="AJ16" s="21">
        <f>+Y16-SANTANA_FREG!I15-SANTANA_FREG!I55-SANTANA_FREG!I95-SANTANA_FREG!I135-SANTANA_FREG!I175-SANTANA_FREG!I215</f>
        <v>0</v>
      </c>
      <c r="AL16" s="21">
        <f>+AA16-SANTANA_FREG!K15-SANTANA_FREG!K55-SANTANA_FREG!K95-SANTANA_FREG!K135-SANTANA_FREG!K175-SANTANA_FREG!K215</f>
        <v>0</v>
      </c>
    </row>
    <row r="17" spans="2:38" ht="24.75" customHeight="1" x14ac:dyDescent="0.3">
      <c r="B17" s="13" t="s">
        <v>17</v>
      </c>
      <c r="C17" s="9"/>
      <c r="D17" s="10"/>
      <c r="E17" s="9"/>
      <c r="F17" s="10"/>
      <c r="G17" s="9"/>
      <c r="H17" s="10"/>
      <c r="I17" s="10"/>
      <c r="J17" s="10"/>
      <c r="K17" s="10"/>
      <c r="L17" s="10"/>
      <c r="M17" s="9"/>
      <c r="N17" s="10"/>
      <c r="O17" s="9"/>
      <c r="P17" s="10"/>
      <c r="Q17" s="9"/>
      <c r="R17" s="10"/>
      <c r="S17" s="9"/>
      <c r="T17" s="10"/>
      <c r="U17" s="9"/>
      <c r="V17" s="10"/>
      <c r="W17" s="10"/>
      <c r="X17" s="10"/>
      <c r="Y17" s="18">
        <v>18</v>
      </c>
      <c r="Z17" s="25">
        <f>Y17*100/Y7</f>
        <v>0.41705282669138088</v>
      </c>
      <c r="AA17" s="18">
        <v>55</v>
      </c>
      <c r="AB17" s="25">
        <f>AA17*100/AA7</f>
        <v>1.3570194917345177</v>
      </c>
      <c r="AC17" s="18">
        <v>51</v>
      </c>
      <c r="AD17" s="25">
        <f>AC17*100/AC7</f>
        <v>1.3090349075975358</v>
      </c>
      <c r="AE17" s="18">
        <v>61</v>
      </c>
      <c r="AF17" s="25">
        <f>AE17*100/AE7</f>
        <v>1.4910779760449768</v>
      </c>
    </row>
    <row r="18" spans="2:38" ht="24.75" customHeight="1" x14ac:dyDescent="0.3">
      <c r="B18" s="14" t="s">
        <v>18</v>
      </c>
      <c r="C18" s="9"/>
      <c r="D18" s="10"/>
      <c r="E18" s="9"/>
      <c r="F18" s="10"/>
      <c r="G18" s="9"/>
      <c r="H18" s="10"/>
      <c r="I18" s="10"/>
      <c r="J18" s="10"/>
      <c r="K18" s="10"/>
      <c r="L18" s="10"/>
      <c r="M18" s="9"/>
      <c r="N18" s="10"/>
      <c r="O18" s="9"/>
      <c r="P18" s="10"/>
      <c r="Q18" s="9"/>
      <c r="R18" s="10"/>
      <c r="S18" s="9"/>
      <c r="T18" s="10"/>
      <c r="U18" s="9"/>
      <c r="V18" s="10"/>
      <c r="W18" s="18">
        <v>139</v>
      </c>
      <c r="X18" s="25">
        <f>W18*100/W7</f>
        <v>3.2101616628175518</v>
      </c>
      <c r="Y18" s="18">
        <v>53</v>
      </c>
      <c r="Z18" s="25">
        <f>Y18*100/Y7</f>
        <v>1.2279888785912882</v>
      </c>
      <c r="AA18" s="18">
        <v>335</v>
      </c>
      <c r="AB18" s="25">
        <f>AA18*100/AA7</f>
        <v>8.265482358746608</v>
      </c>
      <c r="AC18" s="18">
        <v>446</v>
      </c>
      <c r="AD18" s="25">
        <f>AC18*100/AC7</f>
        <v>11.447638603696099</v>
      </c>
      <c r="AE18" s="18">
        <v>704</v>
      </c>
      <c r="AF18" s="25">
        <f>AE18*100/AE7</f>
        <v>17.208506477633829</v>
      </c>
      <c r="AH18" s="21">
        <f>+W18-SANTANA_FREG!G17-SANTANA_FREG!G57-SANTANA_FREG!G97-SANTANA_FREG!G137-SANTANA_FREG!G177-SANTANA_FREG!G217</f>
        <v>0</v>
      </c>
      <c r="AJ18" s="21">
        <f>+Y18-SANTANA_FREG!I17-SANTANA_FREG!I57-SANTANA_FREG!I97-SANTANA_FREG!I137-SANTANA_FREG!I177-SANTANA_FREG!I217</f>
        <v>0</v>
      </c>
      <c r="AL18" s="21">
        <f>+AA18-SANTANA_FREG!K17-SANTANA_FREG!K57-SANTANA_FREG!K97-SANTANA_FREG!K137-SANTANA_FREG!K177-SANTANA_FREG!K217</f>
        <v>0</v>
      </c>
    </row>
    <row r="19" spans="2:38" ht="24.75" customHeight="1" x14ac:dyDescent="0.3">
      <c r="B19" s="14" t="s">
        <v>19</v>
      </c>
      <c r="C19" s="9"/>
      <c r="D19" s="10"/>
      <c r="E19" s="9"/>
      <c r="F19" s="10"/>
      <c r="G19" s="9"/>
      <c r="H19" s="10"/>
      <c r="I19" s="10"/>
      <c r="J19" s="10"/>
      <c r="K19" s="10"/>
      <c r="L19" s="10"/>
      <c r="M19" s="9"/>
      <c r="N19" s="10"/>
      <c r="O19" s="9"/>
      <c r="P19" s="10"/>
      <c r="Q19" s="9"/>
      <c r="R19" s="10"/>
      <c r="S19" s="9"/>
      <c r="T19" s="10"/>
      <c r="U19" s="9"/>
      <c r="V19" s="10"/>
      <c r="W19" s="10"/>
      <c r="X19" s="10"/>
      <c r="Y19" s="10"/>
      <c r="Z19" s="10"/>
      <c r="AA19" s="18">
        <v>30</v>
      </c>
      <c r="AB19" s="25">
        <f>AA19*100/AA7</f>
        <v>0.74019245003700962</v>
      </c>
      <c r="AC19" s="18">
        <v>16</v>
      </c>
      <c r="AD19" s="25">
        <f>AC19*100/AC7</f>
        <v>0.41067761806981518</v>
      </c>
      <c r="AE19" s="18">
        <v>24</v>
      </c>
      <c r="AF19" s="25">
        <f>AE19*100/AE7</f>
        <v>0.58665362991933512</v>
      </c>
      <c r="AH19" s="21"/>
      <c r="AJ19" s="21"/>
      <c r="AL19" s="21"/>
    </row>
    <row r="20" spans="2:38" ht="24.75" customHeight="1" x14ac:dyDescent="0.3">
      <c r="B20" s="14" t="s">
        <v>20</v>
      </c>
      <c r="C20" s="9"/>
      <c r="D20" s="10"/>
      <c r="E20" s="9"/>
      <c r="F20" s="10"/>
      <c r="G20" s="9"/>
      <c r="H20" s="10"/>
      <c r="I20" s="10"/>
      <c r="J20" s="10"/>
      <c r="K20" s="10"/>
      <c r="L20" s="10"/>
      <c r="M20" s="9"/>
      <c r="N20" s="10"/>
      <c r="O20" s="9"/>
      <c r="P20" s="10"/>
      <c r="Q20" s="9"/>
      <c r="R20" s="10"/>
      <c r="S20" s="9"/>
      <c r="T20" s="10"/>
      <c r="U20" s="9"/>
      <c r="V20" s="10"/>
      <c r="W20" s="18">
        <v>35</v>
      </c>
      <c r="X20" s="25">
        <f>W20*100/W7</f>
        <v>0.80831408775981528</v>
      </c>
      <c r="Y20" s="9"/>
      <c r="Z20" s="9"/>
      <c r="AA20" s="9"/>
      <c r="AB20" s="9"/>
      <c r="AC20" s="9"/>
      <c r="AD20" s="9"/>
      <c r="AE20" s="9"/>
      <c r="AF20" s="9"/>
      <c r="AH20" s="21">
        <f>+W20-SANTANA_FREG!G19-SANTANA_FREG!G59-SANTANA_FREG!G99-SANTANA_FREG!G139-SANTANA_FREG!G179-SANTANA_FREG!G219</f>
        <v>0</v>
      </c>
      <c r="AJ20" s="21">
        <f>+Y20-SANTANA_FREG!I19-SANTANA_FREG!I59-SANTANA_FREG!I99-SANTANA_FREG!I139-SANTANA_FREG!I179-SANTANA_FREG!I219</f>
        <v>0</v>
      </c>
      <c r="AL20" s="21">
        <f>+AA20-SANTANA_FREG!K19-SANTANA_FREG!K59-SANTANA_FREG!K99-SANTANA_FREG!K139-SANTANA_FREG!K179-SANTANA_FREG!K219</f>
        <v>0</v>
      </c>
    </row>
    <row r="21" spans="2:38" ht="24.75" customHeight="1" x14ac:dyDescent="0.3">
      <c r="B21" s="13" t="s">
        <v>21</v>
      </c>
      <c r="C21" s="9"/>
      <c r="D21" s="11"/>
      <c r="E21" s="9"/>
      <c r="F21" s="10"/>
      <c r="G21" s="9"/>
      <c r="H21" s="10"/>
      <c r="I21" s="9"/>
      <c r="J21" s="10"/>
      <c r="K21" s="9"/>
      <c r="L21" s="10"/>
      <c r="M21" s="9"/>
      <c r="N21" s="10"/>
      <c r="O21" s="9"/>
      <c r="P21" s="10"/>
      <c r="Q21" s="9"/>
      <c r="R21" s="10"/>
      <c r="S21" s="18">
        <v>123</v>
      </c>
      <c r="T21" s="25">
        <f>S21*100/S7</f>
        <v>2.3504681826867952</v>
      </c>
      <c r="U21" s="18">
        <v>59</v>
      </c>
      <c r="V21" s="25">
        <f>U21*100/U7</f>
        <v>1.1816543160424595</v>
      </c>
      <c r="W21" s="10"/>
      <c r="X21" s="10"/>
      <c r="Y21" s="18">
        <v>11</v>
      </c>
      <c r="Z21" s="25">
        <f>Y21*100/Y7</f>
        <v>0.25486561631139942</v>
      </c>
      <c r="AA21" s="18">
        <v>17</v>
      </c>
      <c r="AB21" s="25">
        <f>AA21*100/AA7</f>
        <v>0.41944238835430547</v>
      </c>
      <c r="AC21" s="18">
        <v>14</v>
      </c>
      <c r="AD21" s="25">
        <f>AC21*100/AC7</f>
        <v>0.35934291581108829</v>
      </c>
      <c r="AE21" s="9"/>
      <c r="AF21" s="9"/>
      <c r="AH21" s="21">
        <f>+W21-SANTANA_FREG!G20-SANTANA_FREG!G60-SANTANA_FREG!G100-SANTANA_FREG!G140-SANTANA_FREG!G180-SANTANA_FREG!G220</f>
        <v>0</v>
      </c>
      <c r="AJ21" s="21">
        <f>+Y21-SANTANA_FREG!I20-SANTANA_FREG!I60-SANTANA_FREG!I100-SANTANA_FREG!I140-SANTANA_FREG!I180-SANTANA_FREG!I220</f>
        <v>0</v>
      </c>
      <c r="AL21" s="21">
        <f>+AA21-SANTANA_FREG!K20-SANTANA_FREG!K60-SANTANA_FREG!K100-SANTANA_FREG!K140-SANTANA_FREG!K180-SANTANA_FREG!K220</f>
        <v>0</v>
      </c>
    </row>
    <row r="22" spans="2:38" ht="24.75" customHeight="1" x14ac:dyDescent="0.3">
      <c r="B22" s="14" t="s">
        <v>22</v>
      </c>
      <c r="C22" s="24">
        <v>0</v>
      </c>
      <c r="D22" s="25">
        <f>C22*100/C7</f>
        <v>0</v>
      </c>
      <c r="E22" s="9"/>
      <c r="F22" s="10"/>
      <c r="G22" s="9"/>
      <c r="H22" s="10"/>
      <c r="I22" s="9"/>
      <c r="J22" s="10"/>
      <c r="K22" s="9"/>
      <c r="L22" s="10"/>
      <c r="M22" s="9"/>
      <c r="N22" s="10"/>
      <c r="O22" s="9"/>
      <c r="P22" s="10"/>
      <c r="Q22" s="9"/>
      <c r="R22" s="10"/>
      <c r="S22" s="9"/>
      <c r="T22" s="10"/>
      <c r="U22" s="9"/>
      <c r="V22" s="10"/>
      <c r="W22" s="9"/>
      <c r="X22" s="10"/>
      <c r="Y22" s="9"/>
      <c r="Z22" s="9"/>
      <c r="AA22" s="9"/>
      <c r="AB22" s="9"/>
      <c r="AC22" s="9"/>
      <c r="AD22" s="9"/>
      <c r="AE22" s="9"/>
      <c r="AF22" s="9"/>
      <c r="AH22" s="21"/>
      <c r="AJ22" s="21"/>
      <c r="AL22" s="21"/>
    </row>
    <row r="23" spans="2:38" ht="24.75" customHeight="1" x14ac:dyDescent="0.3">
      <c r="B23" s="14" t="s">
        <v>189</v>
      </c>
      <c r="C23" s="11"/>
      <c r="D23" s="10"/>
      <c r="E23" s="9"/>
      <c r="F23" s="10"/>
      <c r="G23" s="9"/>
      <c r="H23" s="10"/>
      <c r="I23" s="9"/>
      <c r="J23" s="10"/>
      <c r="K23" s="9"/>
      <c r="L23" s="10"/>
      <c r="M23" s="9"/>
      <c r="N23" s="10"/>
      <c r="O23" s="9"/>
      <c r="P23" s="10"/>
      <c r="Q23" s="9"/>
      <c r="R23" s="10"/>
      <c r="S23" s="9"/>
      <c r="T23" s="10"/>
      <c r="U23" s="9"/>
      <c r="V23" s="10"/>
      <c r="W23" s="9"/>
      <c r="X23" s="10"/>
      <c r="Y23" s="9"/>
      <c r="Z23" s="9"/>
      <c r="AA23" s="9"/>
      <c r="AB23" s="9"/>
      <c r="AC23" s="9"/>
      <c r="AD23" s="9"/>
      <c r="AE23" s="18">
        <v>10</v>
      </c>
      <c r="AF23" s="25">
        <f>AE23*100/AE7</f>
        <v>0.24443901246638963</v>
      </c>
      <c r="AH23" s="21"/>
      <c r="AJ23" s="21"/>
      <c r="AL23" s="21"/>
    </row>
    <row r="24" spans="2:38" ht="24.75" customHeight="1" x14ac:dyDescent="0.3">
      <c r="B24" s="14" t="s">
        <v>23</v>
      </c>
      <c r="C24" s="9"/>
      <c r="D24" s="10"/>
      <c r="E24" s="9"/>
      <c r="F24" s="10"/>
      <c r="G24" s="9"/>
      <c r="H24" s="10"/>
      <c r="I24" s="9"/>
      <c r="J24" s="10"/>
      <c r="K24" s="9"/>
      <c r="L24" s="10"/>
      <c r="M24" s="9"/>
      <c r="N24" s="10"/>
      <c r="O24" s="9"/>
      <c r="P24" s="10"/>
      <c r="Q24" s="9"/>
      <c r="R24" s="10"/>
      <c r="S24" s="9"/>
      <c r="T24" s="10"/>
      <c r="U24" s="18">
        <v>71</v>
      </c>
      <c r="V24" s="25">
        <f>U24*100/U7</f>
        <v>1.4219907871019428</v>
      </c>
      <c r="W24" s="9"/>
      <c r="X24" s="10"/>
      <c r="Y24" s="18">
        <v>34</v>
      </c>
      <c r="Z24" s="25">
        <f>Y24*100/Y7</f>
        <v>0.78776645041705284</v>
      </c>
      <c r="AA24" s="18">
        <v>57</v>
      </c>
      <c r="AB24" s="25">
        <f>AA24*100/AA7</f>
        <v>1.4063656550703183</v>
      </c>
      <c r="AC24" s="18">
        <v>42</v>
      </c>
      <c r="AD24" s="25">
        <f>AC24*100/AC7</f>
        <v>1.0780287474332648</v>
      </c>
      <c r="AE24" s="18">
        <v>48</v>
      </c>
      <c r="AF24" s="25">
        <f>AE24*100/AE7</f>
        <v>1.1733072598386702</v>
      </c>
      <c r="AH24" s="21">
        <f>+W24-SANTANA_FREG!G22-SANTANA_FREG!G62-SANTANA_FREG!G102-SANTANA_FREG!G142-SANTANA_FREG!G182-SANTANA_FREG!G222</f>
        <v>0</v>
      </c>
      <c r="AJ24" s="21">
        <f>+Y24-SANTANA_FREG!I22-SANTANA_FREG!I62-SANTANA_FREG!I102-SANTANA_FREG!I142-SANTANA_FREG!I182-SANTANA_FREG!I222</f>
        <v>0</v>
      </c>
      <c r="AL24" s="21">
        <f>+AA24-SANTANA_FREG!K22-SANTANA_FREG!K62-SANTANA_FREG!K102-SANTANA_FREG!K142-SANTANA_FREG!K182-SANTANA_FREG!K222</f>
        <v>0</v>
      </c>
    </row>
    <row r="25" spans="2:38" ht="24.75" customHeight="1" x14ac:dyDescent="0.3">
      <c r="B25" s="13" t="s">
        <v>24</v>
      </c>
      <c r="C25" s="18">
        <v>47</v>
      </c>
      <c r="D25" s="25">
        <f>C25*100/C7</f>
        <v>0.85330428467683372</v>
      </c>
      <c r="E25" s="9"/>
      <c r="F25" s="10"/>
      <c r="G25" s="9"/>
      <c r="H25" s="10"/>
      <c r="I25" s="9"/>
      <c r="J25" s="10"/>
      <c r="K25" s="9"/>
      <c r="L25" s="10"/>
      <c r="M25" s="9"/>
      <c r="N25" s="10"/>
      <c r="O25" s="9"/>
      <c r="P25" s="10"/>
      <c r="Q25" s="9"/>
      <c r="R25" s="10"/>
      <c r="S25" s="9"/>
      <c r="T25" s="10"/>
      <c r="U25" s="9"/>
      <c r="V25" s="10"/>
      <c r="W25" s="9"/>
      <c r="X25" s="10"/>
      <c r="Y25" s="9"/>
      <c r="Z25" s="9"/>
      <c r="AA25" s="9"/>
      <c r="AB25" s="9"/>
      <c r="AC25" s="9"/>
      <c r="AD25" s="9"/>
      <c r="AE25" s="9"/>
      <c r="AF25" s="9"/>
    </row>
    <row r="26" spans="2:38" ht="24.75" customHeight="1" x14ac:dyDescent="0.3">
      <c r="B26" s="14" t="s">
        <v>25</v>
      </c>
      <c r="C26" s="9"/>
      <c r="D26" s="10"/>
      <c r="E26" s="9"/>
      <c r="F26" s="10"/>
      <c r="G26" s="9"/>
      <c r="H26" s="10"/>
      <c r="I26" s="9"/>
      <c r="J26" s="10"/>
      <c r="K26" s="18">
        <v>42</v>
      </c>
      <c r="L26" s="25">
        <f>K26*100/K7</f>
        <v>0.76183566116452017</v>
      </c>
      <c r="M26" s="18">
        <v>41</v>
      </c>
      <c r="N26" s="25">
        <f>M26*100/M7</f>
        <v>0.75687649990769801</v>
      </c>
      <c r="O26" s="18">
        <v>47</v>
      </c>
      <c r="P26" s="25">
        <f>O26*100/O7</f>
        <v>0.89455652835934529</v>
      </c>
      <c r="Q26" s="18">
        <v>65</v>
      </c>
      <c r="R26" s="25">
        <f>Q26*100/Q7</f>
        <v>1.2012566993162077</v>
      </c>
      <c r="S26" s="18">
        <v>88</v>
      </c>
      <c r="T26" s="25">
        <f>S26*100/S7</f>
        <v>1.6816357729791707</v>
      </c>
      <c r="U26" s="18">
        <v>72</v>
      </c>
      <c r="V26" s="25">
        <f>U26*100/U7</f>
        <v>1.4420188263568996</v>
      </c>
      <c r="W26" s="18">
        <v>125</v>
      </c>
      <c r="X26" s="25">
        <f>W26*100/W7</f>
        <v>2.8868360277136258</v>
      </c>
      <c r="Y26" s="18">
        <v>59</v>
      </c>
      <c r="Z26" s="25">
        <f>Y26*100/Y7</f>
        <v>1.3670064874884151</v>
      </c>
      <c r="AA26" s="18">
        <v>73</v>
      </c>
      <c r="AB26" s="25">
        <f>AA26*100/AA7</f>
        <v>1.8011349617567234</v>
      </c>
      <c r="AC26" s="18">
        <v>37</v>
      </c>
      <c r="AD26" s="25">
        <f>AC26*100/AC7</f>
        <v>0.94969199178644759</v>
      </c>
      <c r="AE26" s="18">
        <v>45</v>
      </c>
      <c r="AF26" s="25">
        <f>AE26*100/AE7</f>
        <v>1.0999755560987534</v>
      </c>
      <c r="AH26" s="21">
        <f>+W26-SANTANA_FREG!G23-SANTANA_FREG!G63-SANTANA_FREG!G103-SANTANA_FREG!G143-SANTANA_FREG!G183-SANTANA_FREG!G223</f>
        <v>0</v>
      </c>
      <c r="AJ26" s="21">
        <f>+Y26-SANTANA_FREG!I23-SANTANA_FREG!I63-SANTANA_FREG!I103-SANTANA_FREG!I143-SANTANA_FREG!I183-SANTANA_FREG!I223</f>
        <v>0</v>
      </c>
      <c r="AL26" s="21">
        <f>+AA26-SANTANA_FREG!K23-SANTANA_FREG!K63-SANTANA_FREG!K103-SANTANA_FREG!K143-SANTANA_FREG!K183-SANTANA_FREG!K223</f>
        <v>0</v>
      </c>
    </row>
    <row r="27" spans="2:38" ht="24.75" customHeight="1" x14ac:dyDescent="0.3">
      <c r="B27" s="13" t="s">
        <v>26</v>
      </c>
      <c r="C27" s="9"/>
      <c r="D27" s="10"/>
      <c r="E27" s="18">
        <v>9</v>
      </c>
      <c r="F27" s="25">
        <f>E27*100/E7</f>
        <v>0.16408386508659981</v>
      </c>
      <c r="G27" s="18">
        <v>21</v>
      </c>
      <c r="H27" s="25">
        <f>G27*100/G7</f>
        <v>0.39179104477611942</v>
      </c>
      <c r="I27" s="24">
        <v>0</v>
      </c>
      <c r="J27" s="25">
        <f>I27*100/I7</f>
        <v>0</v>
      </c>
      <c r="K27" s="9"/>
      <c r="L27" s="10"/>
      <c r="M27" s="9"/>
      <c r="N27" s="10"/>
      <c r="O27" s="9"/>
      <c r="P27" s="10"/>
      <c r="Q27" s="9"/>
      <c r="R27" s="10"/>
      <c r="S27" s="9"/>
      <c r="T27" s="10"/>
      <c r="U27" s="9"/>
      <c r="V27" s="10"/>
      <c r="W27" s="18">
        <v>50</v>
      </c>
      <c r="X27" s="25">
        <f>W27*100/W7</f>
        <v>1.1547344110854503</v>
      </c>
      <c r="Y27" s="18">
        <v>22</v>
      </c>
      <c r="Z27" s="25">
        <f>Y27*100/Y7</f>
        <v>0.50973123262279885</v>
      </c>
      <c r="AA27" s="9"/>
      <c r="AB27" s="10"/>
      <c r="AC27" s="9"/>
      <c r="AD27" s="10"/>
      <c r="AE27" s="9"/>
      <c r="AF27" s="10"/>
      <c r="AH27" s="21">
        <f>+W27-SANTANA_FREG!G24-SANTANA_FREG!G64-SANTANA_FREG!G104-SANTANA_FREG!G144-SANTANA_FREG!G184-SANTANA_FREG!G224</f>
        <v>0</v>
      </c>
      <c r="AJ27" s="21">
        <f>+Y27-SANTANA_FREG!I24-SANTANA_FREG!I64-SANTANA_FREG!I104-SANTANA_FREG!I144-SANTANA_FREG!I184-SANTANA_FREG!I224</f>
        <v>0</v>
      </c>
      <c r="AL27" s="21">
        <f>+AA27-SANTANA_FREG!K24-SANTANA_FREG!K64-SANTANA_FREG!K104-SANTANA_FREG!K144-SANTANA_FREG!K184-SANTANA_FREG!K224</f>
        <v>0</v>
      </c>
    </row>
    <row r="28" spans="2:38" ht="24.75" customHeight="1" x14ac:dyDescent="0.3">
      <c r="B28" s="14" t="s">
        <v>27</v>
      </c>
      <c r="C28" s="9"/>
      <c r="D28" s="10"/>
      <c r="E28" s="9"/>
      <c r="F28" s="10"/>
      <c r="G28" s="9"/>
      <c r="H28" s="10"/>
      <c r="I28" s="24">
        <v>0</v>
      </c>
      <c r="J28" s="25">
        <f>I28*100/I7</f>
        <v>0</v>
      </c>
      <c r="K28" s="24">
        <v>0</v>
      </c>
      <c r="L28" s="25">
        <f>K28*100/K7</f>
        <v>0</v>
      </c>
      <c r="M28" s="24">
        <v>0</v>
      </c>
      <c r="N28" s="25">
        <f>M28*100/M7</f>
        <v>0</v>
      </c>
      <c r="O28" s="9"/>
      <c r="P28" s="10"/>
      <c r="Q28" s="9"/>
      <c r="R28" s="10"/>
      <c r="S28" s="9"/>
      <c r="T28" s="10"/>
      <c r="U28" s="9"/>
      <c r="V28" s="10"/>
      <c r="W28" s="10"/>
      <c r="X28" s="10"/>
      <c r="Y28" s="9"/>
      <c r="Z28" s="9"/>
      <c r="AA28" s="9"/>
      <c r="AB28" s="9"/>
      <c r="AC28" s="9"/>
      <c r="AD28" s="9"/>
      <c r="AE28" s="9"/>
      <c r="AF28" s="9"/>
      <c r="AH28" s="21">
        <f>+W28-SANTANA_FREG!G25-SANTANA_FREG!G65-SANTANA_FREG!G105-SANTANA_FREG!G145-SANTANA_FREG!G185-SANTANA_FREG!G225</f>
        <v>0</v>
      </c>
    </row>
    <row r="29" spans="2:38" ht="24.75" customHeight="1" x14ac:dyDescent="0.3">
      <c r="B29" s="14" t="s">
        <v>28</v>
      </c>
      <c r="C29" s="9"/>
      <c r="D29" s="10"/>
      <c r="E29" s="9"/>
      <c r="F29" s="10"/>
      <c r="G29" s="9"/>
      <c r="H29" s="10"/>
      <c r="I29" s="10"/>
      <c r="J29" s="10"/>
      <c r="K29" s="10"/>
      <c r="L29" s="10"/>
      <c r="M29" s="10"/>
      <c r="N29" s="10"/>
      <c r="O29" s="9"/>
      <c r="P29" s="10"/>
      <c r="Q29" s="9"/>
      <c r="R29" s="10"/>
      <c r="S29" s="9"/>
      <c r="T29" s="10"/>
      <c r="U29" s="9"/>
      <c r="V29" s="10"/>
      <c r="W29" s="10"/>
      <c r="X29" s="10"/>
      <c r="Y29" s="18">
        <v>12</v>
      </c>
      <c r="Z29" s="25">
        <f>Y29*100/Y7</f>
        <v>0.27803521779425394</v>
      </c>
      <c r="AA29" s="9"/>
      <c r="AB29" s="10"/>
      <c r="AC29" s="9"/>
      <c r="AD29" s="10"/>
      <c r="AE29" s="9"/>
      <c r="AF29" s="10"/>
      <c r="AH29" s="21">
        <f>+W29-SANTANA_FREG!G25-SANTANA_FREG!G65-SANTANA_FREG!G105-SANTANA_FREG!G145-SANTANA_FREG!G185-SANTANA_FREG!G225</f>
        <v>0</v>
      </c>
      <c r="AJ29" s="21">
        <f>+Y29-SANTANA_FREG!I25-SANTANA_FREG!I65-SANTANA_FREG!I105-SANTANA_FREG!I145-SANTANA_FREG!I185-SANTANA_FREG!I225</f>
        <v>0</v>
      </c>
      <c r="AL29" s="21">
        <f>+AA29-SANTANA_FREG!K25-SANTANA_FREG!K65-SANTANA_FREG!K105-SANTANA_FREG!K145-SANTANA_FREG!K185-SANTANA_FREG!K225</f>
        <v>0</v>
      </c>
    </row>
    <row r="30" spans="2:38" ht="24.75" customHeight="1" x14ac:dyDescent="0.3">
      <c r="B30" s="14" t="s">
        <v>29</v>
      </c>
      <c r="C30" s="9"/>
      <c r="D30" s="10"/>
      <c r="E30" s="9"/>
      <c r="F30" s="10"/>
      <c r="G30" s="9"/>
      <c r="H30" s="10"/>
      <c r="I30" s="9"/>
      <c r="J30" s="10"/>
      <c r="K30" s="9"/>
      <c r="L30" s="10"/>
      <c r="M30" s="9"/>
      <c r="N30" s="10"/>
      <c r="O30" s="9"/>
      <c r="P30" s="10"/>
      <c r="Q30" s="9"/>
      <c r="R30" s="10"/>
      <c r="S30" s="18">
        <v>58</v>
      </c>
      <c r="T30" s="25">
        <f>S30*100/S7</f>
        <v>1.1083508503726351</v>
      </c>
      <c r="U30" s="18">
        <v>138</v>
      </c>
      <c r="V30" s="25">
        <f>U30*100/U7</f>
        <v>2.7638694171840577</v>
      </c>
      <c r="W30" s="18">
        <v>57</v>
      </c>
      <c r="X30" s="25">
        <f>W30*100/W7</f>
        <v>1.3163972286374135</v>
      </c>
      <c r="Y30" s="9"/>
      <c r="Z30" s="9"/>
      <c r="AA30" s="9"/>
      <c r="AB30" s="9"/>
      <c r="AC30" s="9"/>
      <c r="AD30" s="9"/>
      <c r="AE30" s="9"/>
      <c r="AF30" s="9"/>
      <c r="AH30" s="21">
        <f>+W30-SANTANA_FREG!G26-SANTANA_FREG!G66-SANTANA_FREG!G106-SANTANA_FREG!G146-SANTANA_FREG!G186-SANTANA_FREG!G226</f>
        <v>0</v>
      </c>
      <c r="AJ30" s="21">
        <f>+Y30-SANTANA_FREG!I26-SANTANA_FREG!I66-SANTANA_FREG!I106-SANTANA_FREG!I146-SANTANA_FREG!I186-SANTANA_FREG!I226</f>
        <v>0</v>
      </c>
      <c r="AL30" s="21">
        <f>+AA30-SANTANA_FREG!K26-SANTANA_FREG!K66-SANTANA_FREG!K106-SANTANA_FREG!K146-SANTANA_FREG!K186-SANTANA_FREG!K226</f>
        <v>0</v>
      </c>
    </row>
    <row r="31" spans="2:38" ht="24.75" customHeight="1" x14ac:dyDescent="0.3">
      <c r="B31" s="14" t="s">
        <v>30</v>
      </c>
      <c r="C31" s="9"/>
      <c r="D31" s="10"/>
      <c r="E31" s="9"/>
      <c r="F31" s="10"/>
      <c r="G31" s="9"/>
      <c r="H31" s="10"/>
      <c r="I31" s="9"/>
      <c r="J31" s="10"/>
      <c r="K31" s="9"/>
      <c r="L31" s="10"/>
      <c r="M31" s="9"/>
      <c r="N31" s="10"/>
      <c r="O31" s="9"/>
      <c r="P31" s="10"/>
      <c r="Q31" s="9"/>
      <c r="R31" s="10"/>
      <c r="S31" s="9"/>
      <c r="T31" s="10"/>
      <c r="U31" s="10"/>
      <c r="V31" s="10"/>
      <c r="W31" s="18">
        <v>43</v>
      </c>
      <c r="X31" s="25">
        <f>W31*100/W7</f>
        <v>0.99307159353348728</v>
      </c>
      <c r="Y31" s="18">
        <v>9</v>
      </c>
      <c r="Z31" s="25">
        <f>Y31*100/Y7</f>
        <v>0.20852641334569044</v>
      </c>
      <c r="AA31" s="9"/>
      <c r="AB31" s="10"/>
      <c r="AC31" s="9"/>
      <c r="AD31" s="10"/>
      <c r="AE31" s="9"/>
      <c r="AF31" s="10"/>
      <c r="AH31" s="21">
        <f>+W31-SANTANA_FREG!G27-SANTANA_FREG!G67-SANTANA_FREG!G107-SANTANA_FREG!G147-SANTANA_FREG!G187-SANTANA_FREG!G227</f>
        <v>0</v>
      </c>
      <c r="AJ31" s="21">
        <f>+Y31-SANTANA_FREG!I27-SANTANA_FREG!I67-SANTANA_FREG!I107-SANTANA_FREG!I147-SANTANA_FREG!I187-SANTANA_FREG!I227</f>
        <v>0</v>
      </c>
      <c r="AL31" s="21">
        <f>+AA31-SANTANA_FREG!K27-SANTANA_FREG!K67-SANTANA_FREG!K107-SANTANA_FREG!K147-SANTANA_FREG!K187-SANTANA_FREG!K227</f>
        <v>0</v>
      </c>
    </row>
    <row r="32" spans="2:38" ht="24.75" customHeight="1" x14ac:dyDescent="0.3">
      <c r="B32" s="14" t="s">
        <v>31</v>
      </c>
      <c r="C32" s="18">
        <v>4294</v>
      </c>
      <c r="D32" s="25">
        <f>C32*100/C7</f>
        <v>77.959331880900507</v>
      </c>
      <c r="E32" s="18">
        <v>4463</v>
      </c>
      <c r="F32" s="25">
        <f>E32*100/E7</f>
        <v>81.367365542388328</v>
      </c>
      <c r="G32" s="18">
        <v>4342</v>
      </c>
      <c r="H32" s="25">
        <f>G32*100/G7</f>
        <v>81.007462686567166</v>
      </c>
      <c r="I32" s="18">
        <v>4211</v>
      </c>
      <c r="J32" s="25">
        <f>I32*100/I7</f>
        <v>77.808573540280861</v>
      </c>
      <c r="K32" s="18">
        <v>3848</v>
      </c>
      <c r="L32" s="25">
        <f>K32*100/K7</f>
        <v>69.798657718120808</v>
      </c>
      <c r="M32" s="18">
        <v>3531</v>
      </c>
      <c r="N32" s="25">
        <f>M32*100/M7</f>
        <v>65.183681004245898</v>
      </c>
      <c r="O32" s="18">
        <v>3342</v>
      </c>
      <c r="P32" s="25">
        <f>O32*100/O7</f>
        <v>63.608679101636845</v>
      </c>
      <c r="Q32" s="18">
        <v>3608</v>
      </c>
      <c r="R32" s="25">
        <f>Q32*100/Q7</f>
        <v>66.678987248198112</v>
      </c>
      <c r="S32" s="18">
        <v>3545</v>
      </c>
      <c r="T32" s="25">
        <f>S32*100/S7</f>
        <v>67.743168354672278</v>
      </c>
      <c r="U32" s="18">
        <v>2641</v>
      </c>
      <c r="V32" s="25">
        <f>U32*100/U7</f>
        <v>52.894051672341277</v>
      </c>
      <c r="W32" s="18">
        <v>1940</v>
      </c>
      <c r="X32" s="25">
        <f>W32*100/W7</f>
        <v>44.803695150115473</v>
      </c>
      <c r="Y32" s="18">
        <v>1830</v>
      </c>
      <c r="Z32" s="25">
        <f>Y32*100/Y7</f>
        <v>42.400370713623722</v>
      </c>
      <c r="AA32" s="9"/>
      <c r="AB32" s="10"/>
      <c r="AC32" s="18">
        <v>1567</v>
      </c>
      <c r="AD32" s="25">
        <f>AC32*100/AC7</f>
        <v>40.220739219712527</v>
      </c>
      <c r="AE32" s="18">
        <v>1815</v>
      </c>
      <c r="AF32" s="25">
        <f>AE32*100/AE7</f>
        <v>44.365680762649717</v>
      </c>
      <c r="AH32" s="21">
        <f>+W32-SANTANA_FREG!G28-SANTANA_FREG!G68-SANTANA_FREG!G108-SANTANA_FREG!G148-SANTANA_FREG!G188-SANTANA_FREG!G228</f>
        <v>0</v>
      </c>
      <c r="AJ32" s="21">
        <f>+Y32-SANTANA_FREG!I28-SANTANA_FREG!I68-SANTANA_FREG!I108-SANTANA_FREG!I148-SANTANA_FREG!I188-SANTANA_FREG!I228</f>
        <v>0</v>
      </c>
      <c r="AL32" s="21">
        <f>+AA32-SANTANA_FREG!K28-SANTANA_FREG!K68-SANTANA_FREG!K108-SANTANA_FREG!K148-SANTANA_FREG!K188-SANTANA_FREG!K228</f>
        <v>0</v>
      </c>
    </row>
    <row r="33" spans="2:38" ht="24.75" customHeight="1" x14ac:dyDescent="0.3">
      <c r="B33" s="14" t="s">
        <v>32</v>
      </c>
      <c r="C33" s="9"/>
      <c r="D33" s="10"/>
      <c r="E33" s="9"/>
      <c r="F33" s="10"/>
      <c r="G33" s="9"/>
      <c r="H33" s="10"/>
      <c r="I33" s="9"/>
      <c r="J33" s="10"/>
      <c r="K33" s="9"/>
      <c r="L33" s="10"/>
      <c r="M33" s="9"/>
      <c r="N33" s="10"/>
      <c r="O33" s="9"/>
      <c r="P33" s="10"/>
      <c r="Q33" s="9"/>
      <c r="R33" s="10"/>
      <c r="S33" s="9"/>
      <c r="T33" s="10"/>
      <c r="U33" s="9"/>
      <c r="V33" s="10"/>
      <c r="W33" s="9"/>
      <c r="X33" s="10"/>
      <c r="Y33" s="9"/>
      <c r="Z33" s="10"/>
      <c r="AA33" s="18">
        <v>2227</v>
      </c>
      <c r="AB33" s="25">
        <f>AA33*100/AA7</f>
        <v>54.946952874414016</v>
      </c>
      <c r="AC33" s="9"/>
      <c r="AD33" s="9"/>
      <c r="AE33" s="9"/>
      <c r="AF33" s="9"/>
      <c r="AH33" s="21"/>
      <c r="AJ33" s="21"/>
      <c r="AL33" s="21"/>
    </row>
    <row r="34" spans="2:38" ht="24.75" customHeight="1" x14ac:dyDescent="0.3">
      <c r="B34" s="14" t="s">
        <v>190</v>
      </c>
      <c r="C34" s="9"/>
      <c r="D34" s="10"/>
      <c r="E34" s="9"/>
      <c r="F34" s="10"/>
      <c r="G34" s="9"/>
      <c r="H34" s="10"/>
      <c r="I34" s="9"/>
      <c r="J34" s="10"/>
      <c r="K34" s="9"/>
      <c r="L34" s="10"/>
      <c r="M34" s="9"/>
      <c r="N34" s="10"/>
      <c r="O34" s="9"/>
      <c r="P34" s="10"/>
      <c r="Q34" s="9"/>
      <c r="R34" s="10"/>
      <c r="S34" s="9"/>
      <c r="T34" s="10"/>
      <c r="U34" s="9"/>
      <c r="V34" s="10"/>
      <c r="W34" s="29"/>
      <c r="X34" s="9"/>
      <c r="Y34" s="10"/>
      <c r="Z34" s="9"/>
      <c r="AA34" s="9"/>
      <c r="AB34" s="10"/>
      <c r="AC34" s="9"/>
      <c r="AD34" s="9"/>
      <c r="AE34" s="18">
        <v>20</v>
      </c>
      <c r="AF34" s="25">
        <f>AE34*100/AE7</f>
        <v>0.48887802493277926</v>
      </c>
      <c r="AH34" s="21"/>
      <c r="AJ34" s="21"/>
      <c r="AL34" s="21"/>
    </row>
    <row r="35" spans="2:38" ht="24.75" customHeight="1" x14ac:dyDescent="0.3">
      <c r="B35" s="14" t="s">
        <v>47</v>
      </c>
      <c r="C35" s="9"/>
      <c r="D35" s="10"/>
      <c r="E35" s="9"/>
      <c r="F35" s="10"/>
      <c r="G35" s="9"/>
      <c r="H35" s="10"/>
      <c r="I35" s="9"/>
      <c r="J35" s="10"/>
      <c r="K35" s="9"/>
      <c r="L35" s="10"/>
      <c r="M35" s="9"/>
      <c r="N35" s="10"/>
      <c r="O35" s="9"/>
      <c r="P35" s="10"/>
      <c r="Q35" s="9"/>
      <c r="R35" s="10"/>
      <c r="S35" s="9"/>
      <c r="T35" s="10"/>
      <c r="U35" s="10"/>
      <c r="V35" s="10"/>
      <c r="W35" s="18">
        <v>23</v>
      </c>
      <c r="X35" s="25">
        <f>W35*100/W7</f>
        <v>0.53117782909930711</v>
      </c>
      <c r="Y35" s="9"/>
      <c r="Z35" s="9"/>
      <c r="AA35" s="9"/>
      <c r="AB35" s="9"/>
      <c r="AC35" s="9"/>
      <c r="AD35" s="9"/>
      <c r="AE35" s="9"/>
      <c r="AF35" s="9"/>
      <c r="AH35" s="21">
        <f>+W35-SANTANA_FREG!G31-SANTANA_FREG!G71-SANTANA_FREG!G111-SANTANA_FREG!G151-SANTANA_FREG!G191-SANTANA_FREG!G231</f>
        <v>0</v>
      </c>
      <c r="AJ35" s="21">
        <f>+Y35-SANTANA_FREG!I31-SANTANA_FREG!I71-SANTANA_FREG!I111-SANTANA_FREG!I151-SANTANA_FREG!I191-SANTANA_FREG!I231</f>
        <v>0</v>
      </c>
      <c r="AL35" s="21">
        <f>+AA35-SANTANA_FREG!K31-SANTANA_FREG!K71-SANTANA_FREG!K111-SANTANA_FREG!K151-SANTANA_FREG!K191-SANTANA_FREG!K231</f>
        <v>0</v>
      </c>
    </row>
    <row r="36" spans="2:38" ht="24.75" customHeight="1" x14ac:dyDescent="0.3">
      <c r="B36" s="14" t="s">
        <v>33</v>
      </c>
      <c r="C36" s="27">
        <v>559</v>
      </c>
      <c r="D36" s="26">
        <f>C36*100/C7</f>
        <v>10.148874364560639</v>
      </c>
      <c r="E36" s="18">
        <v>370</v>
      </c>
      <c r="F36" s="25">
        <f>E36*100/E7</f>
        <v>6.74567000911577</v>
      </c>
      <c r="G36" s="18">
        <v>467</v>
      </c>
      <c r="H36" s="25">
        <f>G36*100/G7</f>
        <v>8.7126865671641784</v>
      </c>
      <c r="I36" s="18">
        <v>357</v>
      </c>
      <c r="J36" s="25">
        <f>I36*100/I7</f>
        <v>6.5964523281596454</v>
      </c>
      <c r="K36" s="18">
        <v>1182</v>
      </c>
      <c r="L36" s="25">
        <f>K36*100/K7</f>
        <v>21.440232178487211</v>
      </c>
      <c r="M36" s="18">
        <v>1384</v>
      </c>
      <c r="N36" s="25">
        <f>M36*100/M7</f>
        <v>25.549196972494002</v>
      </c>
      <c r="O36" s="18">
        <v>1194</v>
      </c>
      <c r="P36" s="25">
        <f>O36*100/O7</f>
        <v>22.725542443852301</v>
      </c>
      <c r="Q36" s="18">
        <v>1167</v>
      </c>
      <c r="R36" s="25">
        <f>Q36*100/Q7</f>
        <v>21.567177970800223</v>
      </c>
      <c r="S36" s="18">
        <v>945</v>
      </c>
      <c r="T36" s="25">
        <f>S36*100/S7</f>
        <v>18.058475062105867</v>
      </c>
      <c r="U36" s="18">
        <v>420</v>
      </c>
      <c r="V36" s="25">
        <f>U36*100/U7</f>
        <v>8.4117764870819141</v>
      </c>
      <c r="W36" s="10"/>
      <c r="X36" s="10"/>
      <c r="Y36" s="18">
        <v>1300</v>
      </c>
      <c r="Z36" s="25">
        <f>Y36*100/Y7</f>
        <v>30.120481927710845</v>
      </c>
      <c r="AA36" s="24">
        <v>792</v>
      </c>
      <c r="AB36" s="25">
        <f>AA36*100/AA7</f>
        <v>19.541080680977053</v>
      </c>
      <c r="AC36" s="24">
        <v>748</v>
      </c>
      <c r="AD36" s="25">
        <f>AC36*100/AC7</f>
        <v>19.199178644763862</v>
      </c>
      <c r="AE36" s="24">
        <v>560</v>
      </c>
      <c r="AF36" s="25">
        <f>AE36*100/AE7</f>
        <v>13.68858469811782</v>
      </c>
      <c r="AH36" s="21">
        <f>+W36-SANTANA_FREG!G32-SANTANA_FREG!G72-SANTANA_FREG!G112-SANTANA_FREG!G152-SANTANA_FREG!G192-SANTANA_FREG!G232</f>
        <v>0</v>
      </c>
    </row>
    <row r="37" spans="2:38" ht="24.75" customHeight="1" x14ac:dyDescent="0.3">
      <c r="B37" s="14" t="s">
        <v>35</v>
      </c>
      <c r="C37" s="9"/>
      <c r="D37" s="10"/>
      <c r="E37" s="9"/>
      <c r="F37" s="10"/>
      <c r="G37" s="9"/>
      <c r="H37" s="10"/>
      <c r="I37" s="9"/>
      <c r="J37" s="10"/>
      <c r="K37" s="9"/>
      <c r="L37" s="10"/>
      <c r="M37" s="9"/>
      <c r="N37" s="10"/>
      <c r="O37" s="9"/>
      <c r="P37" s="10"/>
      <c r="Q37" s="9"/>
      <c r="R37" s="10"/>
      <c r="S37" s="10"/>
      <c r="T37" s="10"/>
      <c r="U37" s="10"/>
      <c r="V37" s="10"/>
      <c r="W37" s="18">
        <v>316</v>
      </c>
      <c r="X37" s="25">
        <f>W37*100/W7</f>
        <v>7.2979214780600463</v>
      </c>
      <c r="Y37" s="29"/>
      <c r="Z37" s="29"/>
      <c r="AA37" s="9"/>
      <c r="AB37" s="10"/>
      <c r="AC37" s="9"/>
      <c r="AD37" s="10"/>
      <c r="AE37" s="9"/>
      <c r="AF37" s="10"/>
      <c r="AH37" s="21">
        <f>+W37-SANTANA_FREG!G33-SANTANA_FREG!G73-SANTANA_FREG!G113-SANTANA_FREG!G153-SANTANA_FREG!G193-SANTANA_FREG!G233</f>
        <v>0</v>
      </c>
      <c r="AJ37" s="21">
        <f>+Y36-SANTANA_FREG!I32-SANTANA_FREG!I72-SANTANA_FREG!I112-SANTANA_FREG!I152-SANTANA_FREG!I192-SANTANA_FREG!I232</f>
        <v>0</v>
      </c>
      <c r="AL37" s="21"/>
    </row>
    <row r="38" spans="2:38" ht="24.75" customHeight="1" x14ac:dyDescent="0.3">
      <c r="B38" s="13" t="s">
        <v>34</v>
      </c>
      <c r="C38" s="9"/>
      <c r="D38" s="10"/>
      <c r="E38" s="9"/>
      <c r="F38" s="10"/>
      <c r="G38" s="9"/>
      <c r="H38" s="10"/>
      <c r="I38" s="9"/>
      <c r="J38" s="10"/>
      <c r="K38" s="24">
        <v>0</v>
      </c>
      <c r="L38" s="25">
        <f>K38*100/K7</f>
        <v>0</v>
      </c>
      <c r="M38" s="18">
        <v>42</v>
      </c>
      <c r="N38" s="25">
        <f>M38*100/M7</f>
        <v>0.77533690234447106</v>
      </c>
      <c r="O38" s="18">
        <v>47</v>
      </c>
      <c r="P38" s="25">
        <f>O38*100/O7</f>
        <v>0.89455652835934529</v>
      </c>
      <c r="Q38" s="9"/>
      <c r="R38" s="10"/>
      <c r="S38" s="10"/>
      <c r="T38" s="10"/>
      <c r="U38" s="9"/>
      <c r="V38" s="10"/>
      <c r="W38" s="10"/>
      <c r="X38" s="10"/>
      <c r="Y38" s="10"/>
      <c r="Z38" s="10"/>
      <c r="AA38" s="10"/>
      <c r="AB38" s="10"/>
      <c r="AC38" s="10"/>
      <c r="AD38" s="10"/>
      <c r="AE38" s="10"/>
      <c r="AF38" s="10"/>
    </row>
    <row r="39" spans="2:38" ht="24.75" customHeight="1" x14ac:dyDescent="0.3">
      <c r="B39" s="14" t="s">
        <v>36</v>
      </c>
      <c r="C39" s="9"/>
      <c r="D39" s="10"/>
      <c r="E39" s="9"/>
      <c r="F39" s="10"/>
      <c r="G39" s="9"/>
      <c r="H39" s="10"/>
      <c r="I39" s="9"/>
      <c r="J39" s="10"/>
      <c r="K39" s="9"/>
      <c r="L39" s="10"/>
      <c r="M39" s="9"/>
      <c r="N39" s="10"/>
      <c r="O39" s="9"/>
      <c r="P39" s="10"/>
      <c r="Q39" s="9"/>
      <c r="R39" s="10"/>
      <c r="S39" s="10"/>
      <c r="T39" s="10"/>
      <c r="U39" s="18">
        <v>299</v>
      </c>
      <c r="V39" s="25">
        <f>U39*100/U7</f>
        <v>5.9883837372321249</v>
      </c>
      <c r="W39" s="10"/>
      <c r="X39" s="10"/>
      <c r="Y39" s="18">
        <v>35</v>
      </c>
      <c r="Z39" s="25">
        <f>Y39*100/Y7</f>
        <v>0.81093605189990736</v>
      </c>
      <c r="AA39" s="18">
        <v>28</v>
      </c>
      <c r="AB39" s="25">
        <f>AA39*100/AA7</f>
        <v>0.69084628670120896</v>
      </c>
      <c r="AC39" s="18">
        <v>30</v>
      </c>
      <c r="AD39" s="25">
        <f>AC39*100/AC7</f>
        <v>0.77002053388090352</v>
      </c>
      <c r="AE39" s="10"/>
      <c r="AF39" s="10"/>
      <c r="AH39" s="21">
        <f>+W39-SANTANA_FREG!G34-SANTANA_FREG!G74-SANTANA_FREG!G114-SANTANA_FREG!G154-SANTANA_FREG!G194-SANTANA_FREG!G234</f>
        <v>0</v>
      </c>
    </row>
    <row r="40" spans="2:38" ht="24.75" customHeight="1" x14ac:dyDescent="0.3">
      <c r="B40" s="14" t="s">
        <v>203</v>
      </c>
      <c r="C40" s="9"/>
      <c r="D40" s="10"/>
      <c r="E40" s="9"/>
      <c r="F40" s="10"/>
      <c r="G40" s="9"/>
      <c r="H40" s="10"/>
      <c r="I40" s="9"/>
      <c r="J40" s="10"/>
      <c r="K40" s="9"/>
      <c r="L40" s="10"/>
      <c r="M40" s="9"/>
      <c r="N40" s="10"/>
      <c r="O40" s="9"/>
      <c r="P40" s="10"/>
      <c r="Q40" s="9"/>
      <c r="R40" s="10"/>
      <c r="S40" s="29"/>
      <c r="T40" s="10"/>
      <c r="U40" s="10"/>
      <c r="V40" s="10"/>
      <c r="W40" s="10"/>
      <c r="X40" s="10"/>
      <c r="Y40" s="9"/>
      <c r="Z40" s="10"/>
      <c r="AA40" s="9"/>
      <c r="AB40" s="10"/>
      <c r="AC40" s="9"/>
      <c r="AD40" s="10"/>
      <c r="AE40" s="18">
        <v>15</v>
      </c>
      <c r="AF40" s="25">
        <f>AE40*100/AE7</f>
        <v>0.36665851869958443</v>
      </c>
      <c r="AH40" s="21"/>
    </row>
    <row r="41" spans="2:38" ht="24.75" customHeight="1" x14ac:dyDescent="0.3">
      <c r="B41" s="14" t="s">
        <v>37</v>
      </c>
      <c r="C41" s="9"/>
      <c r="D41" s="10"/>
      <c r="E41" s="9"/>
      <c r="F41" s="10"/>
      <c r="G41" s="9"/>
      <c r="H41" s="10"/>
      <c r="I41" s="9"/>
      <c r="J41" s="10"/>
      <c r="K41" s="9"/>
      <c r="L41" s="10"/>
      <c r="M41" s="9"/>
      <c r="N41" s="10"/>
      <c r="O41" s="9"/>
      <c r="P41" s="10"/>
      <c r="Q41" s="9"/>
      <c r="R41" s="10"/>
      <c r="S41" s="10"/>
      <c r="T41" s="10"/>
      <c r="U41" s="10"/>
      <c r="V41" s="10"/>
      <c r="W41" s="10"/>
      <c r="X41" s="10"/>
      <c r="Y41" s="18">
        <v>46</v>
      </c>
      <c r="Z41" s="25">
        <f>Y41*100/Y7</f>
        <v>1.0658016682113067</v>
      </c>
      <c r="AA41" s="9"/>
      <c r="AB41" s="10"/>
      <c r="AC41" s="9"/>
      <c r="AD41" s="10"/>
      <c r="AE41" s="9"/>
      <c r="AF41" s="10"/>
      <c r="AH41" s="21">
        <f>+W41-SANTANA_FREG!G37-SANTANA_FREG!G77-SANTANA_FREG!G117-SANTANA_FREG!G157-SANTANA_FREG!G197-SANTANA_FREG!G237</f>
        <v>0</v>
      </c>
    </row>
    <row r="42" spans="2:38" ht="24.75" customHeight="1" x14ac:dyDescent="0.3">
      <c r="B42" s="14" t="s">
        <v>38</v>
      </c>
      <c r="C42" s="9"/>
      <c r="D42" s="10"/>
      <c r="E42" s="9"/>
      <c r="F42" s="10"/>
      <c r="G42" s="9"/>
      <c r="H42" s="10"/>
      <c r="I42" s="9"/>
      <c r="J42" s="10"/>
      <c r="K42" s="9"/>
      <c r="L42" s="10"/>
      <c r="M42" s="9"/>
      <c r="N42" s="10"/>
      <c r="O42" s="9"/>
      <c r="P42" s="10"/>
      <c r="Q42" s="9"/>
      <c r="R42" s="10"/>
      <c r="S42" s="10"/>
      <c r="T42" s="10"/>
      <c r="U42" s="10"/>
      <c r="V42" s="10"/>
      <c r="W42" s="10"/>
      <c r="X42" s="10"/>
      <c r="Y42" s="18">
        <v>47</v>
      </c>
      <c r="Z42" s="25">
        <f>Y42*100/Y7</f>
        <v>1.0889712696941614</v>
      </c>
      <c r="AA42" s="18">
        <v>23</v>
      </c>
      <c r="AB42" s="25">
        <f>AA42*100/AA7</f>
        <v>0.56748087836170735</v>
      </c>
      <c r="AC42" s="18">
        <v>18</v>
      </c>
      <c r="AD42" s="25">
        <f>AC42*100/AC7</f>
        <v>0.46201232032854211</v>
      </c>
      <c r="AE42" s="9"/>
      <c r="AF42" s="10"/>
      <c r="AH42" s="21">
        <f>+W42-SANTANA_FREG!G38-SANTANA_FREG!G78-SANTANA_FREG!G118-SANTANA_FREG!G158-SANTANA_FREG!G198-SANTANA_FREG!G238</f>
        <v>0</v>
      </c>
    </row>
    <row r="43" spans="2:38" ht="24.75" customHeight="1" x14ac:dyDescent="0.3">
      <c r="B43" s="14" t="s">
        <v>39</v>
      </c>
      <c r="C43" s="9"/>
      <c r="D43" s="10"/>
      <c r="E43" s="18">
        <v>68</v>
      </c>
      <c r="F43" s="25">
        <f>E43*100/E7</f>
        <v>1.2397447584320875</v>
      </c>
      <c r="G43" s="9"/>
      <c r="H43" s="10"/>
      <c r="I43" s="9"/>
      <c r="J43" s="10"/>
      <c r="K43" s="9"/>
      <c r="L43" s="10"/>
      <c r="M43" s="9"/>
      <c r="N43" s="10"/>
      <c r="O43" s="9"/>
      <c r="P43" s="10"/>
      <c r="Q43" s="9"/>
      <c r="R43" s="10"/>
      <c r="S43" s="10"/>
      <c r="T43" s="10"/>
      <c r="U43" s="9"/>
      <c r="V43" s="10"/>
      <c r="W43" s="10"/>
      <c r="X43" s="10"/>
      <c r="Y43" s="10"/>
      <c r="Z43" s="10"/>
      <c r="AA43" s="10"/>
      <c r="AB43" s="10"/>
      <c r="AC43" s="10"/>
      <c r="AD43" s="10"/>
      <c r="AE43" s="10"/>
      <c r="AF43" s="10"/>
      <c r="AH43" s="21"/>
      <c r="AJ43" s="21"/>
      <c r="AL43" s="21"/>
    </row>
    <row r="44" spans="2:38" ht="24.75" customHeight="1" x14ac:dyDescent="0.3">
      <c r="B44" s="14" t="s">
        <v>40</v>
      </c>
      <c r="C44" s="18">
        <v>41</v>
      </c>
      <c r="D44" s="25">
        <f>C44*100/C7</f>
        <v>0.74437182280319536</v>
      </c>
      <c r="E44" s="18">
        <v>52</v>
      </c>
      <c r="F44" s="25">
        <f>E44*100/E7</f>
        <v>0.94804010938924343</v>
      </c>
      <c r="G44" s="24">
        <v>46</v>
      </c>
      <c r="H44" s="25">
        <f>G44*100/G7</f>
        <v>0.85820895522388063</v>
      </c>
      <c r="I44" s="18">
        <v>70</v>
      </c>
      <c r="J44" s="25">
        <f>I44*100/I7</f>
        <v>1.2934220251293422</v>
      </c>
      <c r="K44" s="18">
        <v>73</v>
      </c>
      <c r="L44" s="25">
        <f>K44*100/K7</f>
        <v>1.3241429348811899</v>
      </c>
      <c r="M44" s="18">
        <v>86</v>
      </c>
      <c r="N44" s="25">
        <f>M44*100/M7</f>
        <v>1.5875946095624884</v>
      </c>
      <c r="O44" s="18">
        <v>104</v>
      </c>
      <c r="P44" s="25">
        <f>O44*100/O7</f>
        <v>1.9794442329653597</v>
      </c>
      <c r="Q44" s="9"/>
      <c r="R44" s="10"/>
      <c r="S44" s="10"/>
      <c r="T44" s="10"/>
      <c r="U44" s="9"/>
      <c r="V44" s="10"/>
      <c r="W44" s="10"/>
      <c r="X44" s="10"/>
      <c r="Y44" s="10"/>
      <c r="Z44" s="10"/>
      <c r="AA44" s="10"/>
      <c r="AB44" s="10"/>
      <c r="AC44" s="10"/>
      <c r="AD44" s="10"/>
      <c r="AE44" s="10"/>
      <c r="AF44" s="10"/>
      <c r="AH44" s="21">
        <f>+W44-SANTANA_FREG!G39-SANTANA_FREG!G79-SANTANA_FREG!G119-SANTANA_FREG!G159-SANTANA_FREG!G199-SANTANA_FREG!G239</f>
        <v>0</v>
      </c>
      <c r="AJ44" s="21">
        <f>+Y44-SANTANA_FREG!I39-SANTANA_FREG!I79-SANTANA_FREG!I119-SANTANA_FREG!I159-SANTANA_FREG!I199-SANTANA_FREG!I239</f>
        <v>0</v>
      </c>
      <c r="AL44" s="21">
        <f>+AA44-SANTANA_FREG!K39-SANTANA_FREG!K79-SANTANA_FREG!K119-SANTANA_FREG!K159-SANTANA_FREG!K199-SANTANA_FREG!K239</f>
        <v>0</v>
      </c>
    </row>
    <row r="45" spans="2:38" ht="5.15" customHeight="1" x14ac:dyDescent="0.3">
      <c r="B45" s="15"/>
      <c r="C45" s="16"/>
      <c r="D45" s="16"/>
      <c r="E45" s="16"/>
      <c r="F45" s="16"/>
      <c r="G45" s="19"/>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row>
    <row r="46" spans="2:38" ht="14" x14ac:dyDescent="0.3">
      <c r="B46" s="7" t="s">
        <v>185</v>
      </c>
      <c r="C46" s="4"/>
      <c r="D46" s="5"/>
      <c r="E46" s="4"/>
      <c r="F46" s="5"/>
      <c r="G46" s="20"/>
      <c r="H46" s="5"/>
      <c r="I46" s="4"/>
      <c r="J46" s="5"/>
      <c r="K46" s="4"/>
      <c r="L46" s="5"/>
      <c r="M46" s="4"/>
      <c r="N46" s="5"/>
      <c r="O46" s="4"/>
      <c r="P46" s="5"/>
      <c r="Q46" s="4"/>
      <c r="R46" s="5"/>
      <c r="S46" s="4"/>
      <c r="T46" s="5"/>
      <c r="U46" s="4"/>
      <c r="V46" s="5"/>
      <c r="W46" s="4"/>
      <c r="X46" s="5"/>
      <c r="Y46" s="4"/>
      <c r="Z46" s="5"/>
      <c r="AA46" s="4"/>
      <c r="AB46" s="5"/>
      <c r="AC46" s="4"/>
      <c r="AD46" s="5"/>
      <c r="AE46" s="18"/>
      <c r="AF46" s="25"/>
    </row>
    <row r="47" spans="2:38" ht="27" customHeight="1" x14ac:dyDescent="0.3">
      <c r="B47" s="75" t="s">
        <v>187</v>
      </c>
      <c r="C47" s="75"/>
      <c r="D47" s="75"/>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9"/>
    </row>
    <row r="48" spans="2:38" ht="9" customHeight="1" x14ac:dyDescent="0.3">
      <c r="B48" s="75"/>
      <c r="C48" s="75"/>
      <c r="D48" s="75"/>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9"/>
    </row>
  </sheetData>
  <mergeCells count="34">
    <mergeCell ref="B4:B5"/>
    <mergeCell ref="C4:D4"/>
    <mergeCell ref="E4:F4"/>
    <mergeCell ref="G4:H4"/>
    <mergeCell ref="I4:J4"/>
    <mergeCell ref="G3:H3"/>
    <mergeCell ref="I3:J3"/>
    <mergeCell ref="K3:L3"/>
    <mergeCell ref="Y4:Z4"/>
    <mergeCell ref="U3:V3"/>
    <mergeCell ref="W3:X3"/>
    <mergeCell ref="Y3:Z3"/>
    <mergeCell ref="K4:L4"/>
    <mergeCell ref="M4:N4"/>
    <mergeCell ref="O4:P4"/>
    <mergeCell ref="Q4:R4"/>
    <mergeCell ref="U4:V4"/>
    <mergeCell ref="W4:X4"/>
    <mergeCell ref="AE3:AF3"/>
    <mergeCell ref="AE4:AF4"/>
    <mergeCell ref="B1:AF1"/>
    <mergeCell ref="B2:AF2"/>
    <mergeCell ref="B47:AF48"/>
    <mergeCell ref="AC3:AD3"/>
    <mergeCell ref="AC4:AD4"/>
    <mergeCell ref="AA3:AB3"/>
    <mergeCell ref="AA4:AB4"/>
    <mergeCell ref="M3:N3"/>
    <mergeCell ref="O3:P3"/>
    <mergeCell ref="Q3:R3"/>
    <mergeCell ref="S3:T3"/>
    <mergeCell ref="S4:T4"/>
    <mergeCell ref="C3:D3"/>
    <mergeCell ref="E3:F3"/>
  </mergeCells>
  <hyperlinks>
    <hyperlink ref="AH3" location="ÍNDICE!A1" display="(Voltar ao Índice)" xr:uid="{94132B91-086F-45B5-BCC5-BF2803A43FCE}"/>
  </hyperlinks>
  <printOptions horizontalCentered="1"/>
  <pageMargins left="0.47244094488188981" right="0.47244094488188981" top="0.6692913385826772" bottom="0.6692913385826772" header="0" footer="0"/>
  <pageSetup paperSize="9" scale="45"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3D448-881D-4D2D-8E61-C32774CB580B}">
  <sheetPr codeName="Folha2">
    <pageSetUpPr fitToPage="1"/>
  </sheetPr>
  <dimension ref="B1:AJ54"/>
  <sheetViews>
    <sheetView showGridLines="0" zoomScaleNormal="100" workbookViewId="0">
      <pane xSplit="2" topLeftCell="C1" activePane="topRight" state="frozen"/>
      <selection activeCell="B2" sqref="B2"/>
      <selection pane="topRight" activeCell="B1" sqref="B1:AF1"/>
    </sheetView>
  </sheetViews>
  <sheetFormatPr defaultColWidth="9.1796875" defaultRowHeight="14" x14ac:dyDescent="0.3"/>
  <cols>
    <col min="1" max="1" width="6.7265625" style="1" customWidth="1"/>
    <col min="2" max="2" width="18.81640625" style="6" bestFit="1" customWidth="1"/>
    <col min="3" max="5" width="9.1796875" style="1"/>
    <col min="6" max="6" width="11.453125" style="1" bestFit="1" customWidth="1"/>
    <col min="7" max="22" width="9.1796875" style="1"/>
    <col min="23" max="23" width="9.81640625" style="1" bestFit="1" customWidth="1"/>
    <col min="24" max="32" width="9.1796875" style="1"/>
    <col min="33" max="33" width="6.6328125" style="1" customWidth="1"/>
    <col min="34" max="34" width="13.26953125" style="1" bestFit="1" customWidth="1"/>
    <col min="35" max="35" width="8.7265625" style="1" customWidth="1"/>
    <col min="36" max="16384" width="9.1796875" style="1"/>
  </cols>
  <sheetData>
    <row r="1" spans="2:36" ht="30" customHeight="1" x14ac:dyDescent="0.3">
      <c r="B1" s="63" t="s">
        <v>135</v>
      </c>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49"/>
    </row>
    <row r="2" spans="2:36" x14ac:dyDescent="0.3">
      <c r="B2" s="17" t="s">
        <v>0</v>
      </c>
      <c r="C2" s="54">
        <v>1976</v>
      </c>
      <c r="D2" s="55"/>
      <c r="E2" s="54" t="s">
        <v>1</v>
      </c>
      <c r="F2" s="55"/>
      <c r="G2" s="54">
        <v>1984</v>
      </c>
      <c r="H2" s="55"/>
      <c r="I2" s="54">
        <v>1988</v>
      </c>
      <c r="J2" s="55"/>
      <c r="K2" s="56">
        <v>1992</v>
      </c>
      <c r="L2" s="55"/>
      <c r="M2" s="56">
        <v>1996</v>
      </c>
      <c r="N2" s="55"/>
      <c r="O2" s="56">
        <v>2000</v>
      </c>
      <c r="P2" s="55"/>
      <c r="Q2" s="54">
        <v>2004</v>
      </c>
      <c r="R2" s="55"/>
      <c r="S2" s="56">
        <v>2007</v>
      </c>
      <c r="T2" s="62"/>
      <c r="U2" s="54">
        <v>2011</v>
      </c>
      <c r="V2" s="55"/>
      <c r="W2" s="56">
        <v>2015</v>
      </c>
      <c r="X2" s="55"/>
      <c r="Y2" s="56">
        <v>2019</v>
      </c>
      <c r="Z2" s="55"/>
      <c r="AA2" s="56">
        <v>2023</v>
      </c>
      <c r="AB2" s="55"/>
      <c r="AC2" s="56">
        <v>2024</v>
      </c>
      <c r="AD2" s="55"/>
      <c r="AE2" s="56">
        <v>2025</v>
      </c>
      <c r="AF2" s="55"/>
      <c r="AG2" s="50"/>
    </row>
    <row r="3" spans="2:36" ht="15" customHeight="1" x14ac:dyDescent="0.3">
      <c r="B3" s="64" t="s">
        <v>2</v>
      </c>
      <c r="C3" s="57">
        <v>44739</v>
      </c>
      <c r="D3" s="58"/>
      <c r="E3" s="57">
        <v>44839</v>
      </c>
      <c r="F3" s="58"/>
      <c r="G3" s="57">
        <v>44848</v>
      </c>
      <c r="H3" s="58"/>
      <c r="I3" s="57">
        <v>44843</v>
      </c>
      <c r="J3" s="58"/>
      <c r="K3" s="59">
        <v>44845</v>
      </c>
      <c r="L3" s="58"/>
      <c r="M3" s="59">
        <v>44847</v>
      </c>
      <c r="N3" s="58"/>
      <c r="O3" s="59">
        <v>44849</v>
      </c>
      <c r="P3" s="58"/>
      <c r="Q3" s="57">
        <v>44851</v>
      </c>
      <c r="R3" s="58"/>
      <c r="S3" s="60">
        <v>44687</v>
      </c>
      <c r="T3" s="61"/>
      <c r="U3" s="66">
        <v>44843</v>
      </c>
      <c r="V3" s="67"/>
      <c r="W3" s="59">
        <v>44649</v>
      </c>
      <c r="X3" s="58"/>
      <c r="Y3" s="59">
        <v>43730</v>
      </c>
      <c r="Z3" s="58"/>
      <c r="AA3" s="59">
        <v>45193</v>
      </c>
      <c r="AB3" s="58"/>
      <c r="AC3" s="59">
        <v>45438</v>
      </c>
      <c r="AD3" s="58"/>
      <c r="AE3" s="59">
        <v>45739</v>
      </c>
      <c r="AF3" s="58"/>
      <c r="AG3" s="50"/>
      <c r="AH3" s="53" t="s">
        <v>158</v>
      </c>
    </row>
    <row r="4" spans="2:36" x14ac:dyDescent="0.3">
      <c r="B4" s="65"/>
      <c r="C4" s="37" t="s">
        <v>3</v>
      </c>
      <c r="D4" s="37" t="s">
        <v>4</v>
      </c>
      <c r="E4" s="37" t="s">
        <v>3</v>
      </c>
      <c r="F4" s="37" t="s">
        <v>4</v>
      </c>
      <c r="G4" s="37" t="s">
        <v>3</v>
      </c>
      <c r="H4" s="37" t="s">
        <v>4</v>
      </c>
      <c r="I4" s="37" t="s">
        <v>3</v>
      </c>
      <c r="J4" s="37" t="s">
        <v>4</v>
      </c>
      <c r="K4" s="37" t="s">
        <v>3</v>
      </c>
      <c r="L4" s="36" t="s">
        <v>4</v>
      </c>
      <c r="M4" s="37" t="s">
        <v>3</v>
      </c>
      <c r="N4" s="36" t="s">
        <v>4</v>
      </c>
      <c r="O4" s="35" t="s">
        <v>3</v>
      </c>
      <c r="P4" s="37" t="s">
        <v>4</v>
      </c>
      <c r="Q4" s="35" t="s">
        <v>3</v>
      </c>
      <c r="R4" s="38" t="s">
        <v>4</v>
      </c>
      <c r="S4" s="38" t="s">
        <v>3</v>
      </c>
      <c r="T4" s="38" t="s">
        <v>4</v>
      </c>
      <c r="U4" s="35" t="s">
        <v>3</v>
      </c>
      <c r="V4" s="37" t="s">
        <v>4</v>
      </c>
      <c r="W4" s="35" t="s">
        <v>3</v>
      </c>
      <c r="X4" s="37" t="s">
        <v>4</v>
      </c>
      <c r="Y4" s="35" t="s">
        <v>3</v>
      </c>
      <c r="Z4" s="37" t="s">
        <v>4</v>
      </c>
      <c r="AA4" s="35" t="s">
        <v>3</v>
      </c>
      <c r="AB4" s="37" t="s">
        <v>4</v>
      </c>
      <c r="AC4" s="35" t="s">
        <v>3</v>
      </c>
      <c r="AD4" s="37" t="s">
        <v>4</v>
      </c>
      <c r="AE4" s="35" t="s">
        <v>3</v>
      </c>
      <c r="AF4" s="37" t="s">
        <v>4</v>
      </c>
      <c r="AG4" s="50"/>
    </row>
    <row r="5" spans="2:36" ht="25" customHeight="1" x14ac:dyDescent="0.3">
      <c r="B5" s="12" t="s">
        <v>5</v>
      </c>
      <c r="C5" s="18">
        <v>143403</v>
      </c>
      <c r="D5" s="25">
        <v>100</v>
      </c>
      <c r="E5" s="18">
        <v>153439</v>
      </c>
      <c r="F5" s="25">
        <v>100</v>
      </c>
      <c r="G5" s="18">
        <v>169419</v>
      </c>
      <c r="H5" s="25">
        <v>100</v>
      </c>
      <c r="I5" s="18">
        <v>185340</v>
      </c>
      <c r="J5" s="25">
        <v>100</v>
      </c>
      <c r="K5" s="18">
        <v>196589</v>
      </c>
      <c r="L5" s="25">
        <v>100</v>
      </c>
      <c r="M5" s="18">
        <v>208486</v>
      </c>
      <c r="N5" s="25">
        <v>100</v>
      </c>
      <c r="O5" s="18">
        <v>209541</v>
      </c>
      <c r="P5" s="25">
        <v>100</v>
      </c>
      <c r="Q5" s="18">
        <v>227774</v>
      </c>
      <c r="R5" s="25">
        <v>100</v>
      </c>
      <c r="S5" s="18">
        <v>231606</v>
      </c>
      <c r="T5" s="25">
        <v>100</v>
      </c>
      <c r="U5" s="18">
        <v>256757</v>
      </c>
      <c r="V5" s="25">
        <v>100</v>
      </c>
      <c r="W5" s="18">
        <v>257232</v>
      </c>
      <c r="X5" s="25">
        <v>100</v>
      </c>
      <c r="Y5" s="18">
        <v>258005</v>
      </c>
      <c r="Z5" s="25">
        <v>100</v>
      </c>
      <c r="AA5" s="18">
        <v>253865</v>
      </c>
      <c r="AB5" s="25">
        <v>100</v>
      </c>
      <c r="AC5" s="18">
        <v>254522</v>
      </c>
      <c r="AD5" s="25">
        <v>100</v>
      </c>
      <c r="AE5" s="18">
        <v>255380</v>
      </c>
      <c r="AF5" s="25">
        <v>100</v>
      </c>
      <c r="AG5" s="51"/>
    </row>
    <row r="6" spans="2:36" ht="25" customHeight="1" x14ac:dyDescent="0.3">
      <c r="B6" s="13" t="s">
        <v>6</v>
      </c>
      <c r="C6" s="18">
        <v>107265</v>
      </c>
      <c r="D6" s="25">
        <f>C6*100/C5</f>
        <v>74.799690383046382</v>
      </c>
      <c r="E6" s="18">
        <v>124062</v>
      </c>
      <c r="F6" s="25">
        <f>E6*100/E5</f>
        <v>80.854280854280859</v>
      </c>
      <c r="G6" s="18">
        <v>121024</v>
      </c>
      <c r="H6" s="25">
        <f>G6*100/G5</f>
        <v>71.434726919648924</v>
      </c>
      <c r="I6" s="18">
        <v>125383</v>
      </c>
      <c r="J6" s="25">
        <f>I6*100/I5</f>
        <v>67.650264378979173</v>
      </c>
      <c r="K6" s="18">
        <v>130799</v>
      </c>
      <c r="L6" s="25">
        <f>K6*100/K5</f>
        <v>66.534241488587867</v>
      </c>
      <c r="M6" s="18">
        <v>136050</v>
      </c>
      <c r="N6" s="25">
        <f>M6*100/M5</f>
        <v>65.256180271097335</v>
      </c>
      <c r="O6" s="18">
        <v>129734</v>
      </c>
      <c r="P6" s="25">
        <f>O6*100/O5</f>
        <v>61.913420285290229</v>
      </c>
      <c r="Q6" s="18">
        <v>137734</v>
      </c>
      <c r="R6" s="25">
        <f>Q6*100/Q5</f>
        <v>60.469588276098236</v>
      </c>
      <c r="S6" s="18">
        <v>140697</v>
      </c>
      <c r="T6" s="25">
        <f>S6*100/S5</f>
        <v>60.748426206574962</v>
      </c>
      <c r="U6" s="18">
        <v>147344</v>
      </c>
      <c r="V6" s="25">
        <f>U6*100/U5</f>
        <v>57.386556160104689</v>
      </c>
      <c r="W6" s="18">
        <v>127539</v>
      </c>
      <c r="X6" s="25">
        <f>W6*100/W5</f>
        <v>49.581311811905209</v>
      </c>
      <c r="Y6" s="18">
        <v>143200</v>
      </c>
      <c r="Z6" s="25">
        <f>Y6*100/Y5</f>
        <v>55.502800333326874</v>
      </c>
      <c r="AA6" s="18">
        <v>135413</v>
      </c>
      <c r="AB6" s="25">
        <f>AA6*100/AA5</f>
        <v>53.340555019400078</v>
      </c>
      <c r="AC6" s="18">
        <v>135909</v>
      </c>
      <c r="AD6" s="25">
        <f>AC6*100/AC5</f>
        <v>53.397741649051952</v>
      </c>
      <c r="AE6" s="18">
        <v>142960</v>
      </c>
      <c r="AF6" s="25">
        <f>AE6*100/AE5</f>
        <v>55.979324927558935</v>
      </c>
      <c r="AG6" s="51"/>
    </row>
    <row r="7" spans="2:36" ht="25" customHeight="1" x14ac:dyDescent="0.3">
      <c r="B7" s="13" t="s">
        <v>7</v>
      </c>
      <c r="C7" s="18">
        <v>1367</v>
      </c>
      <c r="D7" s="25">
        <f t="shared" ref="D7" si="0">C7*100/C6</f>
        <v>1.2744138348948866</v>
      </c>
      <c r="E7" s="18">
        <v>841</v>
      </c>
      <c r="F7" s="25">
        <f t="shared" ref="F7" si="1">E7*100/E6</f>
        <v>0.67788686302010281</v>
      </c>
      <c r="G7" s="18">
        <v>691</v>
      </c>
      <c r="H7" s="25">
        <f>G7*100/G6</f>
        <v>0.57096113167636176</v>
      </c>
      <c r="I7" s="18">
        <v>922</v>
      </c>
      <c r="J7" s="25">
        <f>I7*100/I6</f>
        <v>0.73534689710726331</v>
      </c>
      <c r="K7" s="18">
        <v>903</v>
      </c>
      <c r="L7" s="25">
        <f>K7*100/K6</f>
        <v>0.69037225055237428</v>
      </c>
      <c r="M7" s="18">
        <v>991</v>
      </c>
      <c r="N7" s="25">
        <f>M7*100/M6</f>
        <v>0.72840867328188164</v>
      </c>
      <c r="O7" s="18">
        <v>1136</v>
      </c>
      <c r="P7" s="25">
        <f>O7*100/O6</f>
        <v>0.87563784358764862</v>
      </c>
      <c r="Q7" s="18">
        <v>1425</v>
      </c>
      <c r="R7" s="25">
        <f>Q7*100/Q6</f>
        <v>1.0346029302859134</v>
      </c>
      <c r="S7" s="18">
        <v>1148</v>
      </c>
      <c r="T7" s="25">
        <f>S7*100/S6</f>
        <v>0.81593779540430855</v>
      </c>
      <c r="U7" s="18">
        <v>1087</v>
      </c>
      <c r="V7" s="25">
        <f>U7*100/U6</f>
        <v>0.73772939515691172</v>
      </c>
      <c r="W7" s="18">
        <v>1116</v>
      </c>
      <c r="X7" s="25">
        <f>W7*100/W6</f>
        <v>0.87502646249382543</v>
      </c>
      <c r="Y7" s="18">
        <v>700</v>
      </c>
      <c r="Z7" s="25">
        <f>Y7*100/Y6</f>
        <v>0.48882681564245811</v>
      </c>
      <c r="AA7" s="18">
        <v>838</v>
      </c>
      <c r="AB7" s="25">
        <f>AA7*100/AA6</f>
        <v>0.61884752571761947</v>
      </c>
      <c r="AC7" s="18">
        <v>609</v>
      </c>
      <c r="AD7" s="25">
        <f>AC7*100/AC6</f>
        <v>0.44809394521334128</v>
      </c>
      <c r="AE7" s="18">
        <v>713</v>
      </c>
      <c r="AF7" s="25">
        <f>AE7*100/AE6</f>
        <v>0.49874090654728598</v>
      </c>
      <c r="AG7" s="51"/>
    </row>
    <row r="8" spans="2:36" ht="25" customHeight="1" x14ac:dyDescent="0.3">
      <c r="B8" s="7" t="s">
        <v>8</v>
      </c>
      <c r="C8" s="24">
        <v>0</v>
      </c>
      <c r="D8" s="25">
        <f>C8*100/C6</f>
        <v>0</v>
      </c>
      <c r="E8" s="18">
        <v>2256</v>
      </c>
      <c r="F8" s="25">
        <f>E8*100/E6</f>
        <v>1.8184456159017266</v>
      </c>
      <c r="G8" s="18">
        <v>1750</v>
      </c>
      <c r="H8" s="25">
        <f>G8*100/G6</f>
        <v>1.4459941829719725</v>
      </c>
      <c r="I8" s="18">
        <v>1444</v>
      </c>
      <c r="J8" s="25">
        <f>I8*100/I6</f>
        <v>1.1516712792005295</v>
      </c>
      <c r="K8" s="18">
        <v>1674</v>
      </c>
      <c r="L8" s="25">
        <f>K8*100/K6</f>
        <v>1.2798262983661954</v>
      </c>
      <c r="M8" s="18">
        <v>1534</v>
      </c>
      <c r="N8" s="25">
        <f>M8*100/M6</f>
        <v>1.12752664461595</v>
      </c>
      <c r="O8" s="18">
        <v>1640</v>
      </c>
      <c r="P8" s="25">
        <f>O8*100/O6</f>
        <v>1.2641250558835773</v>
      </c>
      <c r="Q8" s="18">
        <v>2269</v>
      </c>
      <c r="R8" s="25">
        <f>Q8*100/Q6</f>
        <v>1.6473782798727983</v>
      </c>
      <c r="S8" s="18">
        <v>2019</v>
      </c>
      <c r="T8" s="25">
        <f>S8*100/S6</f>
        <v>1.4349986140429434</v>
      </c>
      <c r="U8" s="18">
        <v>2813</v>
      </c>
      <c r="V8" s="25">
        <f>U8*100/U6</f>
        <v>1.9091377999782821</v>
      </c>
      <c r="W8" s="18">
        <v>4323</v>
      </c>
      <c r="X8" s="25">
        <f>W8*100/W6</f>
        <v>3.3895514313268884</v>
      </c>
      <c r="Y8" s="18">
        <v>2534</v>
      </c>
      <c r="Z8" s="25">
        <f>Y8*100/Y6</f>
        <v>1.7695530726256983</v>
      </c>
      <c r="AA8" s="18">
        <v>2790</v>
      </c>
      <c r="AB8" s="25">
        <f>AA8*100/AA6</f>
        <v>2.0603634806111675</v>
      </c>
      <c r="AC8" s="18">
        <v>2182</v>
      </c>
      <c r="AD8" s="25">
        <f>AC8*100/AC6</f>
        <v>1.6054860237364708</v>
      </c>
      <c r="AE8" s="18">
        <v>2554</v>
      </c>
      <c r="AF8" s="25">
        <f>AE8*100/AE6</f>
        <v>1.7865137101287074</v>
      </c>
      <c r="AG8" s="51"/>
    </row>
    <row r="9" spans="2:36" ht="25" customHeight="1" x14ac:dyDescent="0.3">
      <c r="B9" s="7" t="s">
        <v>9</v>
      </c>
      <c r="C9" s="24">
        <f>-SUM(C7:C8)-SUM(C10:C44)+C6</f>
        <v>0</v>
      </c>
      <c r="D9" s="25">
        <f>-SUM(D7:D8)-SUM(D10:D44)+D5</f>
        <v>0</v>
      </c>
      <c r="E9" s="18">
        <f>-SUM(E7:E8)-SUM(E10:E44)+E6</f>
        <v>-90</v>
      </c>
      <c r="F9" s="25">
        <f>-SUM(F7:F8)-SUM(F10:F44)+F5</f>
        <v>-7.2544372974789439E-2</v>
      </c>
      <c r="G9" s="24">
        <f>-SUM(G7:G8)-SUM(G10:G44)+G6</f>
        <v>0</v>
      </c>
      <c r="H9" s="25">
        <f>-SUM(H7:H8)-SUM(H10:H44)+H5</f>
        <v>0</v>
      </c>
      <c r="I9" s="24">
        <f>-SUM(I7:I8)-SUM(I10:I44)+I6</f>
        <v>0</v>
      </c>
      <c r="J9" s="25">
        <f>-SUM(J7:J8)-SUM(J10:J44)+J5</f>
        <v>0</v>
      </c>
      <c r="K9" s="24">
        <f>-SUM(K7:K8)-SUM(K10:K44)+K6</f>
        <v>0</v>
      </c>
      <c r="L9" s="25">
        <f>-SUM(L7:L8)-SUM(L10:L44)+L5</f>
        <v>0</v>
      </c>
      <c r="M9" s="24">
        <f>-SUM(M7:M8)-SUM(M10:M44)+M6</f>
        <v>0</v>
      </c>
      <c r="N9" s="25">
        <f>-SUM(N7:N8)-SUM(N10:N44)+N5</f>
        <v>0</v>
      </c>
      <c r="O9" s="24">
        <f>-SUM(O7:O8)-SUM(O10:O44)+O6</f>
        <v>0</v>
      </c>
      <c r="P9" s="25">
        <f>-SUM(P7:P8)-SUM(P10:P44)+P5</f>
        <v>0</v>
      </c>
      <c r="Q9" s="24">
        <f>-SUM(Q7:Q8)-SUM(Q10:Q44)+Q6</f>
        <v>0</v>
      </c>
      <c r="R9" s="25">
        <f>-SUM(R7:R8)-SUM(R10:R44)+R5</f>
        <v>0</v>
      </c>
      <c r="S9" s="24">
        <f>-SUM(S7:S8)-SUM(S10:S44)+S6</f>
        <v>0</v>
      </c>
      <c r="T9" s="25">
        <f>-SUM(T7:T8)-SUM(T10:T44)+T5</f>
        <v>0</v>
      </c>
      <c r="U9" s="24">
        <f>-SUM(U7:U8)-SUM(U10:U44)+U6</f>
        <v>0</v>
      </c>
      <c r="V9" s="25">
        <f>-SUM(V7:V8)-SUM(V10:V44)+V5</f>
        <v>0</v>
      </c>
      <c r="W9" s="24">
        <f>-SUM(W7:W8)-SUM(W10:W44)+W6</f>
        <v>0</v>
      </c>
      <c r="X9" s="25">
        <f>-SUM(X7:X8)-SUM(X10:X44)+X5</f>
        <v>0</v>
      </c>
      <c r="Y9" s="24">
        <f>-SUM(Y7:Y8)-SUM(Y10:Y44)+Y6</f>
        <v>0</v>
      </c>
      <c r="Z9" s="25">
        <f>-SUM(Z7:Z8)-SUM(Z10:Z44)+Z5</f>
        <v>0</v>
      </c>
      <c r="AA9" s="24">
        <v>0</v>
      </c>
      <c r="AB9" s="25">
        <f>-SUM(AB7:AB8)-SUM(AB10:AB44)+AB5</f>
        <v>0</v>
      </c>
      <c r="AC9" s="24">
        <v>0</v>
      </c>
      <c r="AD9" s="25">
        <f>-SUM(AD7:AD8)-SUM(AD10:AD44)+AD5</f>
        <v>0</v>
      </c>
      <c r="AE9" s="24">
        <v>0</v>
      </c>
      <c r="AF9" s="25">
        <f>-SUM(AF7:AF8)-SUM(AF10:AF44)+AF5</f>
        <v>0</v>
      </c>
      <c r="AG9" s="51"/>
    </row>
    <row r="10" spans="2:36" ht="25" customHeight="1" x14ac:dyDescent="0.3">
      <c r="B10" s="14" t="s">
        <v>10</v>
      </c>
      <c r="C10" s="9"/>
      <c r="D10" s="11"/>
      <c r="E10" s="9"/>
      <c r="F10" s="11"/>
      <c r="G10" s="9"/>
      <c r="H10" s="10"/>
      <c r="I10" s="9"/>
      <c r="J10" s="10"/>
      <c r="K10" s="9"/>
      <c r="L10" s="10"/>
      <c r="M10" s="9"/>
      <c r="N10" s="10"/>
      <c r="O10" s="9"/>
      <c r="P10" s="10"/>
      <c r="Q10" s="9"/>
      <c r="R10" s="10"/>
      <c r="S10" s="9"/>
      <c r="T10" s="10"/>
      <c r="U10" s="9"/>
      <c r="V10" s="10"/>
      <c r="W10" s="9"/>
      <c r="X10" s="10"/>
      <c r="Y10" s="18">
        <v>766</v>
      </c>
      <c r="Z10" s="25">
        <f>Y10*100/Y6</f>
        <v>0.53491620111731841</v>
      </c>
      <c r="AA10" s="9"/>
      <c r="AB10" s="10"/>
      <c r="AC10" s="9"/>
      <c r="AD10" s="10"/>
      <c r="AE10" s="9"/>
      <c r="AF10" s="10"/>
      <c r="AG10" s="51"/>
    </row>
    <row r="11" spans="2:36" ht="25" customHeight="1" x14ac:dyDescent="0.3">
      <c r="B11" s="14" t="s">
        <v>11</v>
      </c>
      <c r="C11" s="9"/>
      <c r="D11" s="11"/>
      <c r="E11" s="9"/>
      <c r="F11" s="11"/>
      <c r="G11" s="9"/>
      <c r="H11" s="10"/>
      <c r="I11" s="9"/>
      <c r="J11" s="10"/>
      <c r="K11" s="9"/>
      <c r="L11" s="10"/>
      <c r="M11" s="9"/>
      <c r="N11" s="10"/>
      <c r="O11" s="9"/>
      <c r="P11" s="10"/>
      <c r="Q11" s="9"/>
      <c r="R11" s="10"/>
      <c r="S11" s="9"/>
      <c r="T11" s="10"/>
      <c r="U11" s="9"/>
      <c r="V11" s="10"/>
      <c r="W11" s="9"/>
      <c r="X11" s="10"/>
      <c r="Y11" s="10"/>
      <c r="Z11" s="10"/>
      <c r="AA11" s="24">
        <v>617</v>
      </c>
      <c r="AB11" s="25">
        <f>AA11*100/AA6</f>
        <v>0.45564310664411839</v>
      </c>
      <c r="AC11" s="24">
        <v>772</v>
      </c>
      <c r="AD11" s="25">
        <f>AC11*100/AC6</f>
        <v>0.56802713580410424</v>
      </c>
      <c r="AE11" s="24">
        <v>691</v>
      </c>
      <c r="AF11" s="25">
        <f>AE11*100/AE6</f>
        <v>0.48335198656966982</v>
      </c>
      <c r="AG11" s="51"/>
    </row>
    <row r="12" spans="2:36" ht="25" customHeight="1" x14ac:dyDescent="0.3">
      <c r="B12" s="14" t="s">
        <v>12</v>
      </c>
      <c r="C12" s="9"/>
      <c r="D12" s="11"/>
      <c r="E12" s="18">
        <v>3877</v>
      </c>
      <c r="F12" s="25">
        <f>E12*100/E6</f>
        <v>3.125050378036788</v>
      </c>
      <c r="G12" s="18">
        <v>3310</v>
      </c>
      <c r="H12" s="25">
        <f>G12*100/G6</f>
        <v>2.7349947117927025</v>
      </c>
      <c r="I12" s="9"/>
      <c r="J12" s="10"/>
      <c r="K12" s="9"/>
      <c r="L12" s="10"/>
      <c r="M12" s="9"/>
      <c r="N12" s="10"/>
      <c r="O12" s="9"/>
      <c r="P12" s="10"/>
      <c r="Q12" s="9"/>
      <c r="R12" s="10"/>
      <c r="S12" s="9"/>
      <c r="T12" s="10"/>
      <c r="U12" s="9"/>
      <c r="V12" s="10"/>
      <c r="W12" s="9"/>
      <c r="X12" s="10"/>
      <c r="Y12" s="9"/>
      <c r="Z12" s="10"/>
      <c r="AA12" s="9"/>
      <c r="AB12" s="10"/>
      <c r="AC12" s="9"/>
      <c r="AD12" s="10"/>
      <c r="AE12" s="9"/>
      <c r="AF12" s="10"/>
      <c r="AG12" s="51"/>
      <c r="AJ12" s="80"/>
    </row>
    <row r="13" spans="2:36" ht="25" customHeight="1" x14ac:dyDescent="0.3">
      <c r="B13" s="13" t="s">
        <v>13</v>
      </c>
      <c r="C13" s="9"/>
      <c r="D13" s="11"/>
      <c r="E13" s="9"/>
      <c r="F13" s="10"/>
      <c r="G13" s="9"/>
      <c r="H13" s="10"/>
      <c r="I13" s="9"/>
      <c r="J13" s="10"/>
      <c r="K13" s="9"/>
      <c r="L13" s="10"/>
      <c r="M13" s="9"/>
      <c r="N13" s="10"/>
      <c r="O13" s="9"/>
      <c r="P13" s="10"/>
      <c r="Q13" s="18">
        <v>5035</v>
      </c>
      <c r="R13" s="25">
        <f>Q13*100/Q6</f>
        <v>3.6555970203435608</v>
      </c>
      <c r="S13" s="18">
        <v>4186</v>
      </c>
      <c r="T13" s="25">
        <f>S13*100/S6</f>
        <v>2.975187814949857</v>
      </c>
      <c r="U13" s="18">
        <v>2512</v>
      </c>
      <c r="V13" s="25">
        <f>U13*100/U6</f>
        <v>1.7048539472255402</v>
      </c>
      <c r="W13" s="18">
        <v>4849</v>
      </c>
      <c r="X13" s="25">
        <f>W13*100/W6</f>
        <v>3.801974298057849</v>
      </c>
      <c r="Y13" s="18">
        <v>2489</v>
      </c>
      <c r="Z13" s="25">
        <f>Y13*100/Y6</f>
        <v>1.7381284916201116</v>
      </c>
      <c r="AA13" s="18">
        <v>3036</v>
      </c>
      <c r="AB13" s="25">
        <f>AA13*100/AA6</f>
        <v>2.2420299380413993</v>
      </c>
      <c r="AC13" s="18">
        <v>1912</v>
      </c>
      <c r="AD13" s="25">
        <f>AC13*100/AC6</f>
        <v>1.4068236834941026</v>
      </c>
      <c r="AE13" s="18">
        <v>1586</v>
      </c>
      <c r="AF13" s="25">
        <f>AE13*100/AE6</f>
        <v>1.1094012311135981</v>
      </c>
      <c r="AG13" s="51"/>
    </row>
    <row r="14" spans="2:36" ht="25" customHeight="1" x14ac:dyDescent="0.3">
      <c r="B14" s="14" t="s">
        <v>14</v>
      </c>
      <c r="C14" s="18">
        <v>10185</v>
      </c>
      <c r="D14" s="25">
        <f>C14*100/C6</f>
        <v>9.4951754999300793</v>
      </c>
      <c r="E14" s="18">
        <v>8016</v>
      </c>
      <c r="F14" s="25">
        <f>E14*100/E6</f>
        <v>6.4612854862891131</v>
      </c>
      <c r="G14" s="18">
        <v>7420</v>
      </c>
      <c r="H14" s="25">
        <f>G14*100/G6</f>
        <v>6.1310153358011634</v>
      </c>
      <c r="I14" s="18">
        <v>10263</v>
      </c>
      <c r="J14" s="25">
        <f>I14*100/I6</f>
        <v>8.1853201789716312</v>
      </c>
      <c r="K14" s="18">
        <v>10582</v>
      </c>
      <c r="L14" s="25">
        <f>K14*100/K6</f>
        <v>8.0902759195406695</v>
      </c>
      <c r="M14" s="18">
        <v>9950</v>
      </c>
      <c r="N14" s="25">
        <f>M14*100/M6</f>
        <v>7.3134876883498716</v>
      </c>
      <c r="O14" s="18">
        <v>12612</v>
      </c>
      <c r="P14" s="25">
        <f>O14*100/O6</f>
        <v>9.7214300029290701</v>
      </c>
      <c r="Q14" s="18">
        <v>9691</v>
      </c>
      <c r="R14" s="25">
        <f>Q14*100/Q6</f>
        <v>7.0360259630882718</v>
      </c>
      <c r="S14" s="18">
        <v>7519</v>
      </c>
      <c r="T14" s="25">
        <f>S14*100/S6</f>
        <v>5.3441082610148047</v>
      </c>
      <c r="U14" s="18">
        <v>25974</v>
      </c>
      <c r="V14" s="25">
        <f>U14*100/U6</f>
        <v>17.628135519600391</v>
      </c>
      <c r="W14" s="18">
        <v>17488</v>
      </c>
      <c r="X14" s="25">
        <f>W14*100/W6</f>
        <v>13.711884207967758</v>
      </c>
      <c r="Y14" s="18">
        <v>8246</v>
      </c>
      <c r="Z14" s="25">
        <f>Y14*100/Y6</f>
        <v>5.7583798882681565</v>
      </c>
      <c r="AA14" s="9"/>
      <c r="AB14" s="10"/>
      <c r="AC14" s="18">
        <v>5384</v>
      </c>
      <c r="AD14" s="25">
        <f>AC14*100/AC6</f>
        <v>3.9614742217218875</v>
      </c>
      <c r="AE14" s="18">
        <v>4288</v>
      </c>
      <c r="AF14" s="25">
        <f>AE14*100/AE6</f>
        <v>2.9994404029099049</v>
      </c>
      <c r="AG14" s="51"/>
    </row>
    <row r="15" spans="2:36" ht="25" customHeight="1" x14ac:dyDescent="0.3">
      <c r="B15" s="14" t="s">
        <v>15</v>
      </c>
      <c r="C15" s="9"/>
      <c r="D15" s="11"/>
      <c r="E15" s="9"/>
      <c r="F15" s="10"/>
      <c r="G15" s="9"/>
      <c r="H15" s="10"/>
      <c r="I15" s="18">
        <v>2549</v>
      </c>
      <c r="J15" s="25">
        <f>I15*100/I6</f>
        <v>2.0329709769266966</v>
      </c>
      <c r="K15" s="9"/>
      <c r="L15" s="10"/>
      <c r="M15" s="9"/>
      <c r="N15" s="10"/>
      <c r="O15" s="9"/>
      <c r="P15" s="10"/>
      <c r="Q15" s="9"/>
      <c r="R15" s="10"/>
      <c r="S15" s="18">
        <v>7650</v>
      </c>
      <c r="T15" s="25">
        <f>S15*100/S6</f>
        <v>5.437216145333589</v>
      </c>
      <c r="U15" s="9"/>
      <c r="V15" s="10"/>
      <c r="W15" s="9"/>
      <c r="X15" s="10"/>
      <c r="Y15" s="18">
        <v>2577</v>
      </c>
      <c r="Z15" s="25">
        <f>Y15*100/Y6</f>
        <v>1.7995810055865922</v>
      </c>
      <c r="AA15" s="9"/>
      <c r="AB15" s="10"/>
      <c r="AC15" s="9"/>
      <c r="AD15" s="10"/>
      <c r="AE15" s="9"/>
      <c r="AF15" s="10"/>
      <c r="AG15" s="51"/>
    </row>
    <row r="16" spans="2:36" ht="25" customHeight="1" x14ac:dyDescent="0.3">
      <c r="B16" s="14" t="s">
        <v>16</v>
      </c>
      <c r="C16" s="9"/>
      <c r="D16" s="11"/>
      <c r="E16" s="9"/>
      <c r="F16" s="10"/>
      <c r="G16" s="9"/>
      <c r="H16" s="10"/>
      <c r="I16" s="9"/>
      <c r="J16" s="10"/>
      <c r="K16" s="9"/>
      <c r="L16" s="10"/>
      <c r="M16" s="9"/>
      <c r="N16" s="10"/>
      <c r="O16" s="9"/>
      <c r="P16" s="10"/>
      <c r="Q16" s="9"/>
      <c r="R16" s="10"/>
      <c r="S16" s="9"/>
      <c r="T16" s="10"/>
      <c r="U16" s="9"/>
      <c r="V16" s="10"/>
      <c r="W16" s="9"/>
      <c r="X16" s="10"/>
      <c r="Y16" s="18">
        <v>619</v>
      </c>
      <c r="Z16" s="25">
        <f>Y16*100/Y6</f>
        <v>0.43226256983240224</v>
      </c>
      <c r="AA16" s="18">
        <v>12028</v>
      </c>
      <c r="AB16" s="25">
        <f>AA16*100/AA6</f>
        <v>8.8824558941903664</v>
      </c>
      <c r="AC16" s="18">
        <v>12541</v>
      </c>
      <c r="AD16" s="25">
        <f>AC16*100/AC6</f>
        <v>9.2274978110353256</v>
      </c>
      <c r="AE16" s="18">
        <v>7821</v>
      </c>
      <c r="AF16" s="25">
        <f>AE16*100/AE6</f>
        <v>5.4707610520425289</v>
      </c>
      <c r="AG16" s="51"/>
    </row>
    <row r="17" spans="2:33" ht="25" customHeight="1" x14ac:dyDescent="0.3">
      <c r="B17" s="13" t="s">
        <v>17</v>
      </c>
      <c r="C17" s="9"/>
      <c r="D17" s="11"/>
      <c r="E17" s="9"/>
      <c r="F17" s="10"/>
      <c r="G17" s="9"/>
      <c r="H17" s="10"/>
      <c r="I17" s="9"/>
      <c r="J17" s="10"/>
      <c r="K17" s="9"/>
      <c r="L17" s="10"/>
      <c r="M17" s="9"/>
      <c r="N17" s="10"/>
      <c r="O17" s="9"/>
      <c r="P17" s="10"/>
      <c r="Q17" s="9"/>
      <c r="R17" s="10"/>
      <c r="S17" s="9"/>
      <c r="T17" s="10"/>
      <c r="U17" s="9"/>
      <c r="V17" s="10"/>
      <c r="W17" s="9"/>
      <c r="X17" s="10"/>
      <c r="Y17" s="18">
        <v>762</v>
      </c>
      <c r="Z17" s="25">
        <f>Y17*100/Y6</f>
        <v>0.53212290502793291</v>
      </c>
      <c r="AA17" s="18">
        <v>3555</v>
      </c>
      <c r="AB17" s="25">
        <f>AA17*100/AA6</f>
        <v>2.6253018543271325</v>
      </c>
      <c r="AC17" s="18">
        <v>3482</v>
      </c>
      <c r="AD17" s="25">
        <f>AC17*100/AC6</f>
        <v>2.5620084026812058</v>
      </c>
      <c r="AE17" s="18">
        <v>3097</v>
      </c>
      <c r="AF17" s="25">
        <f>AE17*100/AE6</f>
        <v>2.1663402350307779</v>
      </c>
      <c r="AG17" s="51"/>
    </row>
    <row r="18" spans="2:33" ht="25" customHeight="1" x14ac:dyDescent="0.3">
      <c r="B18" s="14" t="s">
        <v>18</v>
      </c>
      <c r="C18" s="9"/>
      <c r="D18" s="11"/>
      <c r="E18" s="9"/>
      <c r="F18" s="10"/>
      <c r="G18" s="9"/>
      <c r="H18" s="10"/>
      <c r="I18" s="9"/>
      <c r="J18" s="10"/>
      <c r="K18" s="9"/>
      <c r="L18" s="10"/>
      <c r="M18" s="9"/>
      <c r="N18" s="10"/>
      <c r="O18" s="9"/>
      <c r="P18" s="10"/>
      <c r="Q18" s="9"/>
      <c r="R18" s="10"/>
      <c r="S18" s="9"/>
      <c r="T18" s="10"/>
      <c r="U18" s="9"/>
      <c r="V18" s="10"/>
      <c r="W18" s="18">
        <v>13114</v>
      </c>
      <c r="X18" s="25">
        <f>W18*100/W6</f>
        <v>10.282345008193571</v>
      </c>
      <c r="Y18" s="18">
        <v>7830</v>
      </c>
      <c r="Z18" s="25">
        <f>Y18*100/Y6</f>
        <v>5.4678770949720672</v>
      </c>
      <c r="AA18" s="18">
        <v>14933</v>
      </c>
      <c r="AB18" s="25">
        <f>AA18*100/AA6</f>
        <v>11.027744751242496</v>
      </c>
      <c r="AC18" s="18">
        <v>22958</v>
      </c>
      <c r="AD18" s="25">
        <f>AC18*100/AC6</f>
        <v>16.892185212164023</v>
      </c>
      <c r="AE18" s="18">
        <v>30094</v>
      </c>
      <c r="AF18" s="25">
        <f>AE18*100/AE6</f>
        <v>21.05064353665361</v>
      </c>
      <c r="AG18" s="51"/>
    </row>
    <row r="19" spans="2:33" ht="25" customHeight="1" x14ac:dyDescent="0.3">
      <c r="B19" s="14" t="s">
        <v>19</v>
      </c>
      <c r="C19" s="9"/>
      <c r="D19" s="11"/>
      <c r="E19" s="9"/>
      <c r="F19" s="10"/>
      <c r="G19" s="9"/>
      <c r="H19" s="10"/>
      <c r="I19" s="9"/>
      <c r="J19" s="10"/>
      <c r="K19" s="9"/>
      <c r="L19" s="10"/>
      <c r="M19" s="9"/>
      <c r="N19" s="10"/>
      <c r="O19" s="9"/>
      <c r="P19" s="10"/>
      <c r="Q19" s="9"/>
      <c r="R19" s="10"/>
      <c r="S19" s="9"/>
      <c r="T19" s="10"/>
      <c r="U19" s="9"/>
      <c r="V19" s="10"/>
      <c r="W19" s="10"/>
      <c r="X19" s="10"/>
      <c r="Y19" s="10"/>
      <c r="Z19" s="10"/>
      <c r="AA19" s="18">
        <v>858</v>
      </c>
      <c r="AB19" s="25">
        <f>AA19*100/AA6</f>
        <v>0.63361715640300409</v>
      </c>
      <c r="AC19" s="18">
        <v>911</v>
      </c>
      <c r="AD19" s="25">
        <f>AC19*100/AC6</f>
        <v>0.67030145170665667</v>
      </c>
      <c r="AE19" s="18">
        <v>959</v>
      </c>
      <c r="AF19" s="25">
        <f>AE19*100/AE6</f>
        <v>0.67081701175153885</v>
      </c>
      <c r="AG19" s="51"/>
    </row>
    <row r="20" spans="2:33" ht="25" customHeight="1" x14ac:dyDescent="0.3">
      <c r="B20" s="13" t="s">
        <v>20</v>
      </c>
      <c r="C20" s="9"/>
      <c r="D20" s="11"/>
      <c r="E20" s="9"/>
      <c r="F20" s="10"/>
      <c r="G20" s="9"/>
      <c r="H20" s="10"/>
      <c r="I20" s="9"/>
      <c r="J20" s="10"/>
      <c r="K20" s="9"/>
      <c r="L20" s="10"/>
      <c r="M20" s="9"/>
      <c r="N20" s="10"/>
      <c r="O20" s="9"/>
      <c r="P20" s="10"/>
      <c r="Q20" s="9"/>
      <c r="R20" s="10"/>
      <c r="S20" s="9"/>
      <c r="T20" s="10"/>
      <c r="U20" s="9"/>
      <c r="V20" s="10"/>
      <c r="W20" s="18">
        <v>1715</v>
      </c>
      <c r="X20" s="25">
        <f>W20*100/W6</f>
        <v>1.3446867232768016</v>
      </c>
      <c r="Y20" s="9"/>
      <c r="Z20" s="10"/>
      <c r="AA20" s="9"/>
      <c r="AB20" s="10"/>
      <c r="AC20" s="9"/>
      <c r="AD20" s="10"/>
      <c r="AE20" s="9"/>
      <c r="AF20" s="10"/>
      <c r="AG20" s="51"/>
    </row>
    <row r="21" spans="2:33" ht="25" customHeight="1" x14ac:dyDescent="0.3">
      <c r="B21" s="7" t="s">
        <v>21</v>
      </c>
      <c r="C21" s="9"/>
      <c r="D21" s="11"/>
      <c r="E21" s="9"/>
      <c r="F21" s="10"/>
      <c r="G21" s="9"/>
      <c r="H21" s="10"/>
      <c r="I21" s="9"/>
      <c r="J21" s="10"/>
      <c r="K21" s="9"/>
      <c r="L21" s="10"/>
      <c r="M21" s="9"/>
      <c r="N21" s="10"/>
      <c r="O21" s="9"/>
      <c r="P21" s="10"/>
      <c r="Q21" s="9"/>
      <c r="R21" s="10"/>
      <c r="S21" s="18">
        <v>3175</v>
      </c>
      <c r="T21" s="25">
        <f>S21*100/S6</f>
        <v>2.2566223871155744</v>
      </c>
      <c r="U21" s="18">
        <v>2839</v>
      </c>
      <c r="V21" s="25">
        <f>U21*100/U6</f>
        <v>1.9267835812791834</v>
      </c>
      <c r="W21" s="9"/>
      <c r="X21" s="10"/>
      <c r="Y21" s="18">
        <v>507</v>
      </c>
      <c r="Z21" s="25">
        <f>Y21*100/Y6</f>
        <v>0.35405027932960892</v>
      </c>
      <c r="AA21" s="18">
        <v>696</v>
      </c>
      <c r="AB21" s="25">
        <f>AA21*100/AA6</f>
        <v>0.51398314785138799</v>
      </c>
      <c r="AC21" s="18">
        <v>577</v>
      </c>
      <c r="AD21" s="25">
        <f>AC21*100/AC6</f>
        <v>0.42454877896239396</v>
      </c>
      <c r="AE21" s="9"/>
      <c r="AF21" s="10"/>
      <c r="AG21" s="51"/>
    </row>
    <row r="22" spans="2:33" ht="25" customHeight="1" x14ac:dyDescent="0.3">
      <c r="B22" s="14" t="s">
        <v>22</v>
      </c>
      <c r="C22" s="18">
        <v>357</v>
      </c>
      <c r="D22" s="25">
        <f>C22*100/C6</f>
        <v>0.33282058453363167</v>
      </c>
      <c r="E22" s="9"/>
      <c r="F22" s="10"/>
      <c r="G22" s="9"/>
      <c r="H22" s="10"/>
      <c r="I22" s="9"/>
      <c r="J22" s="10"/>
      <c r="K22" s="9"/>
      <c r="L22" s="10"/>
      <c r="M22" s="9"/>
      <c r="N22" s="10"/>
      <c r="O22" s="9"/>
      <c r="P22" s="10"/>
      <c r="Q22" s="9"/>
      <c r="R22" s="10"/>
      <c r="S22" s="9"/>
      <c r="T22" s="10"/>
      <c r="U22" s="9"/>
      <c r="V22" s="10"/>
      <c r="W22" s="9"/>
      <c r="X22" s="10"/>
      <c r="Y22" s="9"/>
      <c r="Z22" s="10"/>
      <c r="AA22" s="9"/>
      <c r="AB22" s="10"/>
      <c r="AC22" s="9"/>
      <c r="AD22" s="10"/>
      <c r="AE22" s="9"/>
      <c r="AF22" s="10"/>
      <c r="AG22" s="51"/>
    </row>
    <row r="23" spans="2:33" ht="25" customHeight="1" x14ac:dyDescent="0.3">
      <c r="B23" s="14" t="s">
        <v>189</v>
      </c>
      <c r="C23" s="18"/>
      <c r="D23" s="25"/>
      <c r="E23" s="9"/>
      <c r="F23" s="10"/>
      <c r="G23" s="9"/>
      <c r="H23" s="10"/>
      <c r="I23" s="9"/>
      <c r="J23" s="10"/>
      <c r="K23" s="9"/>
      <c r="L23" s="10"/>
      <c r="M23" s="9"/>
      <c r="N23" s="10"/>
      <c r="O23" s="9"/>
      <c r="P23" s="10"/>
      <c r="Q23" s="9"/>
      <c r="R23" s="10"/>
      <c r="S23" s="9"/>
      <c r="T23" s="10"/>
      <c r="U23" s="9"/>
      <c r="V23" s="10"/>
      <c r="W23" s="9"/>
      <c r="X23" s="10"/>
      <c r="Y23" s="9"/>
      <c r="Z23" s="10"/>
      <c r="AA23" s="9"/>
      <c r="AB23" s="10"/>
      <c r="AC23" s="9"/>
      <c r="AD23" s="10"/>
      <c r="AE23" s="18">
        <v>487</v>
      </c>
      <c r="AF23" s="25">
        <f>AE23*100/AE6</f>
        <v>0.34065472859541129</v>
      </c>
      <c r="AG23" s="51"/>
    </row>
    <row r="24" spans="2:33" ht="25" customHeight="1" x14ac:dyDescent="0.3">
      <c r="B24" s="14" t="s">
        <v>23</v>
      </c>
      <c r="C24" s="9"/>
      <c r="D24" s="10"/>
      <c r="E24" s="9"/>
      <c r="F24" s="10"/>
      <c r="G24" s="9"/>
      <c r="H24" s="10"/>
      <c r="I24" s="9"/>
      <c r="J24" s="10"/>
      <c r="K24" s="9"/>
      <c r="L24" s="10"/>
      <c r="M24" s="9"/>
      <c r="N24" s="10"/>
      <c r="O24" s="9"/>
      <c r="P24" s="10"/>
      <c r="Q24" s="9"/>
      <c r="R24" s="10"/>
      <c r="S24" s="9"/>
      <c r="T24" s="10"/>
      <c r="U24" s="18">
        <v>3135</v>
      </c>
      <c r="V24" s="25">
        <f>U24*100/U6</f>
        <v>2.1276740145509829</v>
      </c>
      <c r="W24" s="9"/>
      <c r="X24" s="10"/>
      <c r="Y24" s="18">
        <v>2095</v>
      </c>
      <c r="Z24" s="25">
        <f>Y24*100/Y6</f>
        <v>1.4629888268156424</v>
      </c>
      <c r="AA24" s="18">
        <v>3046</v>
      </c>
      <c r="AB24" s="25">
        <f>AA24*100/AA6</f>
        <v>2.2494147533840918</v>
      </c>
      <c r="AC24" s="18">
        <v>2531</v>
      </c>
      <c r="AD24" s="25">
        <f>AC24*100/AC6</f>
        <v>1.8622754931608649</v>
      </c>
      <c r="AE24" s="18">
        <v>2322</v>
      </c>
      <c r="AF24" s="25">
        <f>AE24*100/AE6</f>
        <v>1.6242305540011193</v>
      </c>
      <c r="AG24" s="51"/>
    </row>
    <row r="25" spans="2:33" ht="25" customHeight="1" x14ac:dyDescent="0.3">
      <c r="B25" s="13" t="s">
        <v>24</v>
      </c>
      <c r="C25" s="18">
        <v>1959</v>
      </c>
      <c r="D25" s="25">
        <f>C25*100/C6</f>
        <v>1.8263179974828696</v>
      </c>
      <c r="E25" s="9"/>
      <c r="F25" s="10"/>
      <c r="G25" s="9"/>
      <c r="H25" s="10"/>
      <c r="I25" s="9"/>
      <c r="J25" s="10"/>
      <c r="K25" s="9"/>
      <c r="L25" s="10"/>
      <c r="M25" s="9"/>
      <c r="N25" s="10"/>
      <c r="O25" s="9"/>
      <c r="P25" s="10"/>
      <c r="Q25" s="9"/>
      <c r="R25" s="10"/>
      <c r="S25" s="9"/>
      <c r="T25" s="10"/>
      <c r="U25" s="9"/>
      <c r="V25" s="10"/>
      <c r="W25" s="9"/>
      <c r="X25" s="10"/>
      <c r="Y25" s="9"/>
      <c r="Z25" s="10"/>
      <c r="AA25" s="9"/>
      <c r="AB25" s="10"/>
      <c r="AC25" s="9"/>
      <c r="AD25" s="10"/>
      <c r="AE25" s="9"/>
      <c r="AF25" s="10"/>
      <c r="AG25" s="51"/>
    </row>
    <row r="26" spans="2:33" ht="25" customHeight="1" x14ac:dyDescent="0.3">
      <c r="B26" s="14" t="s">
        <v>25</v>
      </c>
      <c r="C26" s="9"/>
      <c r="D26" s="11"/>
      <c r="E26" s="9"/>
      <c r="F26" s="10"/>
      <c r="G26" s="9"/>
      <c r="H26" s="10"/>
      <c r="I26" s="9"/>
      <c r="J26" s="10"/>
      <c r="K26" s="18">
        <v>3868</v>
      </c>
      <c r="L26" s="25">
        <f>K26*100/K6</f>
        <v>2.9572091529751758</v>
      </c>
      <c r="M26" s="18">
        <v>5495</v>
      </c>
      <c r="N26" s="25">
        <f>M26*100/M6</f>
        <v>4.0389562660786478</v>
      </c>
      <c r="O26" s="18">
        <v>6015</v>
      </c>
      <c r="P26" s="25">
        <f>O26*100/O6</f>
        <v>4.6364098848412905</v>
      </c>
      <c r="Q26" s="18">
        <v>7590</v>
      </c>
      <c r="R26" s="25">
        <f>Q26*100/Q6</f>
        <v>5.5106219234176024</v>
      </c>
      <c r="S26" s="9"/>
      <c r="T26" s="10"/>
      <c r="U26" s="18">
        <v>5546</v>
      </c>
      <c r="V26" s="25">
        <f>U26*100/U6</f>
        <v>3.7639808882614831</v>
      </c>
      <c r="W26" s="18">
        <v>7060</v>
      </c>
      <c r="X26" s="25">
        <f>W26*100/W6</f>
        <v>5.535561671331906</v>
      </c>
      <c r="Y26" s="9"/>
      <c r="Z26" s="10"/>
      <c r="AA26" s="18">
        <v>3677</v>
      </c>
      <c r="AB26" s="25">
        <f>AA26*100/AA6</f>
        <v>2.7153966015079791</v>
      </c>
      <c r="AC26" s="18">
        <v>2217</v>
      </c>
      <c r="AD26" s="25">
        <f>AC26*100/AC6</f>
        <v>1.6312385493234443</v>
      </c>
      <c r="AE26" s="18">
        <v>2543</v>
      </c>
      <c r="AF26" s="25">
        <f>AE26*100/AE6</f>
        <v>1.7788192501398992</v>
      </c>
      <c r="AG26" s="51"/>
    </row>
    <row r="27" spans="2:33" ht="25" customHeight="1" x14ac:dyDescent="0.3">
      <c r="B27" s="13" t="s">
        <v>26</v>
      </c>
      <c r="C27" s="9"/>
      <c r="D27" s="11"/>
      <c r="E27" s="18">
        <v>489</v>
      </c>
      <c r="F27" s="25">
        <f>E27*100/E6</f>
        <v>0.39415775982976253</v>
      </c>
      <c r="G27" s="18">
        <v>760</v>
      </c>
      <c r="H27" s="25">
        <f>G27*100/G6</f>
        <v>0.62797461660497089</v>
      </c>
      <c r="I27" s="18">
        <v>496</v>
      </c>
      <c r="J27" s="25">
        <f>I27*100/I6</f>
        <v>0.39558791861735643</v>
      </c>
      <c r="K27" s="9"/>
      <c r="L27" s="10"/>
      <c r="M27" s="9"/>
      <c r="N27" s="10"/>
      <c r="O27" s="9"/>
      <c r="P27" s="10"/>
      <c r="Q27" s="9"/>
      <c r="R27" s="10"/>
      <c r="S27" s="9"/>
      <c r="T27" s="10"/>
      <c r="U27" s="9"/>
      <c r="V27" s="10"/>
      <c r="W27" s="18">
        <v>2137</v>
      </c>
      <c r="X27" s="25">
        <f>W27*100/W6</f>
        <v>1.6755659053309184</v>
      </c>
      <c r="Y27" s="18">
        <v>601</v>
      </c>
      <c r="Z27" s="25">
        <f>Y27*100/Y6</f>
        <v>0.41969273743016761</v>
      </c>
      <c r="AA27" s="9"/>
      <c r="AB27" s="10"/>
      <c r="AC27" s="9"/>
      <c r="AD27" s="10"/>
      <c r="AE27" s="9"/>
      <c r="AF27" s="10"/>
      <c r="AG27" s="51"/>
    </row>
    <row r="28" spans="2:33" ht="25" customHeight="1" x14ac:dyDescent="0.3">
      <c r="B28" s="14" t="s">
        <v>27</v>
      </c>
      <c r="C28" s="9"/>
      <c r="D28" s="11"/>
      <c r="E28" s="9"/>
      <c r="F28" s="10"/>
      <c r="G28" s="9"/>
      <c r="H28" s="10"/>
      <c r="I28" s="18">
        <v>779</v>
      </c>
      <c r="J28" s="25">
        <f>I28*100/I6</f>
        <v>0.62129634798975941</v>
      </c>
      <c r="K28" s="18">
        <v>753</v>
      </c>
      <c r="L28" s="25">
        <f>K28*100/K6</f>
        <v>0.57569247471310947</v>
      </c>
      <c r="M28" s="18">
        <v>565</v>
      </c>
      <c r="N28" s="25">
        <f>M28*100/M6</f>
        <v>0.41528849687614849</v>
      </c>
      <c r="O28" s="9"/>
      <c r="P28" s="10"/>
      <c r="Q28" s="9"/>
      <c r="R28" s="10"/>
      <c r="S28" s="9"/>
      <c r="T28" s="10"/>
      <c r="U28" s="9"/>
      <c r="V28" s="10"/>
      <c r="W28" s="9"/>
      <c r="X28" s="10"/>
      <c r="Y28" s="9"/>
      <c r="Z28" s="10"/>
      <c r="AA28" s="9"/>
      <c r="AB28" s="10"/>
      <c r="AC28" s="9"/>
      <c r="AD28" s="10"/>
      <c r="AE28" s="9"/>
      <c r="AF28" s="10"/>
      <c r="AG28" s="51"/>
    </row>
    <row r="29" spans="2:33" ht="25" customHeight="1" x14ac:dyDescent="0.3">
      <c r="B29" s="14" t="s">
        <v>28</v>
      </c>
      <c r="C29" s="9"/>
      <c r="D29" s="11"/>
      <c r="E29" s="9"/>
      <c r="F29" s="10"/>
      <c r="G29" s="9"/>
      <c r="H29" s="10"/>
      <c r="I29" s="9"/>
      <c r="J29" s="10"/>
      <c r="K29" s="9"/>
      <c r="L29" s="10"/>
      <c r="M29" s="9"/>
      <c r="N29" s="10"/>
      <c r="O29" s="9"/>
      <c r="P29" s="10"/>
      <c r="Q29" s="9"/>
      <c r="R29" s="10"/>
      <c r="S29" s="9"/>
      <c r="T29" s="10"/>
      <c r="U29" s="9"/>
      <c r="V29" s="10"/>
      <c r="W29" s="9"/>
      <c r="X29" s="10"/>
      <c r="Y29" s="18">
        <v>603</v>
      </c>
      <c r="Z29" s="25">
        <f>Y29*100/Y6</f>
        <v>0.42108938547486036</v>
      </c>
      <c r="AA29" s="9"/>
      <c r="AB29" s="10"/>
      <c r="AC29" s="9"/>
      <c r="AD29" s="10"/>
      <c r="AE29" s="9"/>
      <c r="AF29" s="10"/>
      <c r="AG29" s="51"/>
    </row>
    <row r="30" spans="2:33" ht="25" customHeight="1" x14ac:dyDescent="0.3">
      <c r="B30" s="14" t="s">
        <v>29</v>
      </c>
      <c r="C30" s="9"/>
      <c r="D30" s="11"/>
      <c r="E30" s="9"/>
      <c r="F30" s="10"/>
      <c r="G30" s="9"/>
      <c r="H30" s="10"/>
      <c r="I30" s="9"/>
      <c r="J30" s="10"/>
      <c r="K30" s="9"/>
      <c r="L30" s="10"/>
      <c r="M30" s="9"/>
      <c r="N30" s="10"/>
      <c r="O30" s="9"/>
      <c r="P30" s="10"/>
      <c r="Q30" s="9"/>
      <c r="R30" s="10"/>
      <c r="S30" s="18">
        <v>2931</v>
      </c>
      <c r="T30" s="25">
        <f>S30*100/S6</f>
        <v>2.083200068231732</v>
      </c>
      <c r="U30" s="18">
        <v>4825</v>
      </c>
      <c r="V30" s="25">
        <f>U30*100/U6</f>
        <v>3.2746497991095667</v>
      </c>
      <c r="W30" s="18">
        <v>2635</v>
      </c>
      <c r="X30" s="25">
        <f>W30*100/W6</f>
        <v>2.0660347031104211</v>
      </c>
      <c r="Y30" s="9"/>
      <c r="Z30" s="10"/>
      <c r="AA30" s="9"/>
      <c r="AB30" s="10"/>
      <c r="AC30" s="9"/>
      <c r="AD30" s="10"/>
      <c r="AE30" s="9"/>
      <c r="AF30" s="10"/>
      <c r="AG30" s="51"/>
    </row>
    <row r="31" spans="2:33" ht="25" customHeight="1" x14ac:dyDescent="0.3">
      <c r="B31" s="14" t="s">
        <v>30</v>
      </c>
      <c r="C31" s="9"/>
      <c r="D31" s="11"/>
      <c r="E31" s="9"/>
      <c r="F31" s="10"/>
      <c r="G31" s="9"/>
      <c r="H31" s="10"/>
      <c r="I31" s="9"/>
      <c r="J31" s="10"/>
      <c r="K31" s="9"/>
      <c r="L31" s="10"/>
      <c r="M31" s="9"/>
      <c r="N31" s="10"/>
      <c r="O31" s="9"/>
      <c r="P31" s="10"/>
      <c r="Q31" s="9"/>
      <c r="R31" s="10"/>
      <c r="S31" s="9"/>
      <c r="T31" s="10"/>
      <c r="U31" s="9"/>
      <c r="V31" s="10"/>
      <c r="W31" s="18">
        <v>1052</v>
      </c>
      <c r="X31" s="25">
        <f>W31*100/W6</f>
        <v>0.82484573346192147</v>
      </c>
      <c r="Y31" s="18">
        <v>274</v>
      </c>
      <c r="Z31" s="25">
        <f>Y31*100/Y6</f>
        <v>0.19134078212290503</v>
      </c>
      <c r="AA31" s="9"/>
      <c r="AB31" s="10"/>
      <c r="AC31" s="9"/>
      <c r="AD31" s="10"/>
      <c r="AE31" s="9"/>
      <c r="AF31" s="10"/>
      <c r="AG31" s="51"/>
    </row>
    <row r="32" spans="2:33" ht="25" customHeight="1" x14ac:dyDescent="0.3">
      <c r="B32" s="14" t="s">
        <v>31</v>
      </c>
      <c r="C32" s="18">
        <v>63963</v>
      </c>
      <c r="D32" s="25">
        <f>C32*100/C6</f>
        <v>59.630820864214797</v>
      </c>
      <c r="E32" s="18">
        <v>81051</v>
      </c>
      <c r="F32" s="25">
        <f>E32*100/E6</f>
        <v>65.331044155341687</v>
      </c>
      <c r="G32" s="18">
        <v>81872</v>
      </c>
      <c r="H32" s="25">
        <f>G32*100/G6</f>
        <v>67.649391856160761</v>
      </c>
      <c r="I32" s="18">
        <v>78185</v>
      </c>
      <c r="J32" s="25">
        <f>I32*100/I6</f>
        <v>62.356938340923413</v>
      </c>
      <c r="K32" s="18">
        <v>74369</v>
      </c>
      <c r="L32" s="25">
        <f>K32*100/K6</f>
        <v>56.857468329268571</v>
      </c>
      <c r="M32" s="18">
        <v>77365</v>
      </c>
      <c r="N32" s="25">
        <f>M32*100/M6</f>
        <v>56.865123116501287</v>
      </c>
      <c r="O32" s="18">
        <v>72588</v>
      </c>
      <c r="P32" s="25">
        <f>O32*100/O6</f>
        <v>55.951408266144576</v>
      </c>
      <c r="Q32" s="18">
        <v>73973</v>
      </c>
      <c r="R32" s="25">
        <f>Q32*100/Q6</f>
        <v>53.707145657571843</v>
      </c>
      <c r="S32" s="18">
        <v>90377</v>
      </c>
      <c r="T32" s="25">
        <f>S32*100/S6</f>
        <v>64.235200466250163</v>
      </c>
      <c r="U32" s="18">
        <v>71556</v>
      </c>
      <c r="V32" s="25">
        <f>U32*100/U6</f>
        <v>48.563904875665109</v>
      </c>
      <c r="W32" s="18">
        <v>56574</v>
      </c>
      <c r="X32" s="25">
        <f>W32*100/W6</f>
        <v>44.358196316420859</v>
      </c>
      <c r="Y32" s="18">
        <v>56449</v>
      </c>
      <c r="Z32" s="25">
        <f>Y32*100/Y6</f>
        <v>39.419692737430168</v>
      </c>
      <c r="AA32" s="9"/>
      <c r="AB32" s="10"/>
      <c r="AC32" s="18">
        <v>49103</v>
      </c>
      <c r="AD32" s="25">
        <f>AC32*100/AC6</f>
        <v>36.129321825633326</v>
      </c>
      <c r="AE32" s="18">
        <v>62085</v>
      </c>
      <c r="AF32" s="25">
        <f>AE32*100/AE6</f>
        <v>43.428231673195299</v>
      </c>
      <c r="AG32" s="51"/>
    </row>
    <row r="33" spans="2:33" ht="25" customHeight="1" x14ac:dyDescent="0.3">
      <c r="B33" s="14" t="s">
        <v>32</v>
      </c>
      <c r="C33" s="9"/>
      <c r="D33" s="10"/>
      <c r="E33" s="9"/>
      <c r="F33" s="10"/>
      <c r="G33" s="9"/>
      <c r="H33" s="10"/>
      <c r="I33" s="9"/>
      <c r="J33" s="10"/>
      <c r="K33" s="9"/>
      <c r="L33" s="10"/>
      <c r="M33" s="9"/>
      <c r="N33" s="10"/>
      <c r="O33" s="9"/>
      <c r="P33" s="10"/>
      <c r="Q33" s="9"/>
      <c r="R33" s="10"/>
      <c r="S33" s="9"/>
      <c r="T33" s="10"/>
      <c r="U33" s="9"/>
      <c r="V33" s="10"/>
      <c r="W33" s="9"/>
      <c r="X33" s="10"/>
      <c r="Y33" s="9"/>
      <c r="Z33" s="10"/>
      <c r="AA33" s="18">
        <v>58399</v>
      </c>
      <c r="AB33" s="25">
        <f>AA33*100/AA6</f>
        <v>43.126583119789089</v>
      </c>
      <c r="AC33" s="9"/>
      <c r="AD33" s="10"/>
      <c r="AE33" s="9"/>
      <c r="AF33" s="10"/>
      <c r="AG33" s="51"/>
    </row>
    <row r="34" spans="2:33" ht="25" customHeight="1" x14ac:dyDescent="0.3">
      <c r="B34" s="14" t="s">
        <v>51</v>
      </c>
      <c r="C34" s="9"/>
      <c r="D34" s="10"/>
      <c r="E34" s="9"/>
      <c r="F34" s="10"/>
      <c r="G34" s="9"/>
      <c r="H34" s="10"/>
      <c r="I34" s="9"/>
      <c r="J34" s="10"/>
      <c r="K34" s="9"/>
      <c r="L34" s="10"/>
      <c r="M34" s="9"/>
      <c r="N34" s="10"/>
      <c r="O34" s="9"/>
      <c r="P34" s="10"/>
      <c r="Q34" s="9"/>
      <c r="R34" s="10"/>
      <c r="S34" s="9"/>
      <c r="T34" s="10"/>
      <c r="U34" s="10"/>
      <c r="V34" s="10"/>
      <c r="W34" s="10"/>
      <c r="X34" s="10"/>
      <c r="Y34" s="9"/>
      <c r="Z34" s="10"/>
      <c r="AA34" s="9"/>
      <c r="AB34" s="10"/>
      <c r="AC34" s="9"/>
      <c r="AD34" s="10"/>
      <c r="AE34" s="18">
        <v>576</v>
      </c>
      <c r="AF34" s="25">
        <f>AE34*100/AE6</f>
        <v>0.40290990486849471</v>
      </c>
      <c r="AG34" s="51"/>
    </row>
    <row r="35" spans="2:33" ht="25" customHeight="1" x14ac:dyDescent="0.3">
      <c r="B35" s="14" t="s">
        <v>47</v>
      </c>
      <c r="C35" s="9"/>
      <c r="D35" s="10"/>
      <c r="E35" s="9"/>
      <c r="F35" s="10"/>
      <c r="G35" s="9"/>
      <c r="H35" s="10"/>
      <c r="I35" s="9"/>
      <c r="J35" s="10"/>
      <c r="K35" s="9"/>
      <c r="L35" s="10"/>
      <c r="M35" s="9"/>
      <c r="N35" s="10"/>
      <c r="O35" s="9"/>
      <c r="P35" s="10"/>
      <c r="Q35" s="9"/>
      <c r="R35" s="10"/>
      <c r="S35" s="9"/>
      <c r="T35" s="10"/>
      <c r="U35" s="10"/>
      <c r="V35" s="10"/>
      <c r="W35" s="18">
        <v>903</v>
      </c>
      <c r="X35" s="25">
        <f>W35*100/W6</f>
        <v>0.70801872368452001</v>
      </c>
      <c r="Y35" s="9"/>
      <c r="Z35" s="10"/>
      <c r="AA35" s="9"/>
      <c r="AB35" s="10"/>
      <c r="AC35" s="9"/>
      <c r="AD35" s="10"/>
      <c r="AE35" s="9"/>
      <c r="AF35" s="10"/>
      <c r="AG35" s="51"/>
    </row>
    <row r="36" spans="2:33" ht="25" customHeight="1" x14ac:dyDescent="0.3">
      <c r="B36" s="14" t="s">
        <v>33</v>
      </c>
      <c r="C36" s="18">
        <v>23968</v>
      </c>
      <c r="D36" s="25">
        <f>C36*100/C6</f>
        <v>22.344660420454016</v>
      </c>
      <c r="E36" s="18">
        <v>18606</v>
      </c>
      <c r="F36" s="25">
        <f>E36*100/E6</f>
        <v>14.99734003965759</v>
      </c>
      <c r="G36" s="18">
        <v>18553</v>
      </c>
      <c r="H36" s="25">
        <f>G36*100/G6</f>
        <v>15.330017186673718</v>
      </c>
      <c r="I36" s="18">
        <v>21058</v>
      </c>
      <c r="J36" s="25">
        <f>I36*100/I6</f>
        <v>16.794940302911879</v>
      </c>
      <c r="K36" s="18">
        <v>29443</v>
      </c>
      <c r="L36" s="25">
        <f>K36*100/K6</f>
        <v>22.510110933569827</v>
      </c>
      <c r="M36" s="18">
        <v>33790</v>
      </c>
      <c r="N36" s="25">
        <f>M36*100/M6</f>
        <v>24.836457184858507</v>
      </c>
      <c r="O36" s="18">
        <v>27290</v>
      </c>
      <c r="P36" s="25">
        <f>O36*100/O6</f>
        <v>21.035349253087087</v>
      </c>
      <c r="Q36" s="18">
        <v>37751</v>
      </c>
      <c r="R36" s="25">
        <f>Q36*100/Q6</f>
        <v>27.408628225420014</v>
      </c>
      <c r="S36" s="18">
        <v>21692</v>
      </c>
      <c r="T36" s="25">
        <f>S36*100/S6</f>
        <v>15.417528447657022</v>
      </c>
      <c r="U36" s="18">
        <v>16945</v>
      </c>
      <c r="V36" s="25">
        <f>U36*100/U6</f>
        <v>11.500298620914323</v>
      </c>
      <c r="W36" s="9"/>
      <c r="X36" s="10"/>
      <c r="Y36" s="18">
        <v>51207</v>
      </c>
      <c r="Z36" s="25">
        <f>Y36*100/Y6</f>
        <v>35.759078212290504</v>
      </c>
      <c r="AA36" s="18">
        <v>28844</v>
      </c>
      <c r="AB36" s="25">
        <f>AA36*100/AA6</f>
        <v>21.300761374461832</v>
      </c>
      <c r="AC36" s="18">
        <v>28981</v>
      </c>
      <c r="AD36" s="25">
        <f>AC36*100/AC6</f>
        <v>21.323826972459514</v>
      </c>
      <c r="AE36" s="18">
        <v>22355</v>
      </c>
      <c r="AF36" s="25">
        <f>AE36*100/AE6</f>
        <v>15.637241186345831</v>
      </c>
      <c r="AG36" s="51"/>
    </row>
    <row r="37" spans="2:33" ht="25" customHeight="1" x14ac:dyDescent="0.3">
      <c r="B37" s="13" t="s">
        <v>34</v>
      </c>
      <c r="C37" s="9"/>
      <c r="D37" s="29"/>
      <c r="E37" s="9"/>
      <c r="F37" s="10"/>
      <c r="G37" s="9"/>
      <c r="H37" s="10"/>
      <c r="I37" s="9"/>
      <c r="J37" s="10"/>
      <c r="K37" s="18">
        <v>3154</v>
      </c>
      <c r="L37" s="25">
        <f>K37*100/K6</f>
        <v>2.411333419980275</v>
      </c>
      <c r="M37" s="18">
        <v>875</v>
      </c>
      <c r="N37" s="25">
        <f>M37*100/M6</f>
        <v>0.64314590224182289</v>
      </c>
      <c r="O37" s="18">
        <v>2243</v>
      </c>
      <c r="P37" s="25">
        <f>O37*100/O6</f>
        <v>1.7289222563090632</v>
      </c>
      <c r="Q37" s="9"/>
      <c r="R37" s="10"/>
      <c r="S37" s="9"/>
      <c r="T37" s="10"/>
      <c r="U37" s="9"/>
      <c r="V37" s="10"/>
      <c r="W37" s="9"/>
      <c r="X37" s="10"/>
      <c r="Y37" s="9"/>
      <c r="Z37" s="10"/>
      <c r="AA37" s="9"/>
      <c r="AB37" s="10"/>
      <c r="AC37" s="9"/>
      <c r="AD37" s="10"/>
      <c r="AE37" s="9"/>
      <c r="AF37" s="10"/>
      <c r="AG37" s="51"/>
    </row>
    <row r="38" spans="2:33" ht="25" customHeight="1" x14ac:dyDescent="0.3">
      <c r="B38" s="14" t="s">
        <v>35</v>
      </c>
      <c r="C38" s="9"/>
      <c r="D38" s="10"/>
      <c r="E38" s="9"/>
      <c r="F38" s="10"/>
      <c r="G38" s="9"/>
      <c r="H38" s="10"/>
      <c r="I38" s="9"/>
      <c r="J38" s="10"/>
      <c r="K38" s="9"/>
      <c r="L38" s="10"/>
      <c r="M38" s="9"/>
      <c r="N38" s="10"/>
      <c r="O38" s="9"/>
      <c r="P38" s="10"/>
      <c r="Q38" s="9"/>
      <c r="R38" s="10"/>
      <c r="S38" s="9"/>
      <c r="T38" s="10"/>
      <c r="U38" s="9"/>
      <c r="V38" s="10"/>
      <c r="W38" s="18">
        <v>14573</v>
      </c>
      <c r="X38" s="25">
        <f>W38*100/W6</f>
        <v>11.426308815342757</v>
      </c>
      <c r="Y38" s="9"/>
      <c r="Z38" s="10"/>
      <c r="AA38" s="9"/>
      <c r="AB38" s="10"/>
      <c r="AC38" s="9"/>
      <c r="AD38" s="10"/>
      <c r="AE38" s="9"/>
      <c r="AF38" s="10"/>
      <c r="AG38" s="51"/>
    </row>
    <row r="39" spans="2:33" ht="25" customHeight="1" x14ac:dyDescent="0.3">
      <c r="B39" s="14" t="s">
        <v>36</v>
      </c>
      <c r="C39" s="9"/>
      <c r="D39" s="10"/>
      <c r="E39" s="9"/>
      <c r="F39" s="10"/>
      <c r="G39" s="9"/>
      <c r="H39" s="10"/>
      <c r="I39" s="9"/>
      <c r="J39" s="10"/>
      <c r="K39" s="9"/>
      <c r="L39" s="10"/>
      <c r="M39" s="9"/>
      <c r="N39" s="10"/>
      <c r="O39" s="9"/>
      <c r="P39" s="10"/>
      <c r="Q39" s="9"/>
      <c r="R39" s="10"/>
      <c r="S39" s="9"/>
      <c r="T39" s="10"/>
      <c r="U39" s="18">
        <v>10112</v>
      </c>
      <c r="V39" s="25">
        <f>U39*100/U6</f>
        <v>6.8628515582582255</v>
      </c>
      <c r="W39" s="9"/>
      <c r="X39" s="10"/>
      <c r="Y39" s="18">
        <v>1426</v>
      </c>
      <c r="Z39" s="25">
        <f>Y39*100/Y6</f>
        <v>0.99581005586592175</v>
      </c>
      <c r="AA39" s="18">
        <v>1369</v>
      </c>
      <c r="AB39" s="25">
        <f>AA39*100/AA6</f>
        <v>1.0109812204145836</v>
      </c>
      <c r="AC39" s="18">
        <v>1222</v>
      </c>
      <c r="AD39" s="25">
        <f>AC39*100/AC6</f>
        <v>0.89913103620805102</v>
      </c>
      <c r="AE39" s="9"/>
      <c r="AF39" s="10"/>
      <c r="AG39" s="51"/>
    </row>
    <row r="40" spans="2:33" ht="25" customHeight="1" x14ac:dyDescent="0.3">
      <c r="B40" s="14" t="s">
        <v>188</v>
      </c>
      <c r="C40" s="9"/>
      <c r="D40" s="10"/>
      <c r="E40" s="9"/>
      <c r="F40" s="10"/>
      <c r="G40" s="9"/>
      <c r="H40" s="10"/>
      <c r="I40" s="9"/>
      <c r="J40" s="10"/>
      <c r="K40" s="9"/>
      <c r="L40" s="10"/>
      <c r="M40" s="9"/>
      <c r="N40" s="10"/>
      <c r="O40" s="9"/>
      <c r="P40" s="10"/>
      <c r="Q40" s="9"/>
      <c r="R40" s="10"/>
      <c r="S40" s="9"/>
      <c r="T40" s="10"/>
      <c r="U40" s="10"/>
      <c r="V40" s="10"/>
      <c r="W40" s="10"/>
      <c r="X40" s="10"/>
      <c r="Y40" s="10"/>
      <c r="Z40" s="10"/>
      <c r="AA40" s="10"/>
      <c r="AB40" s="10"/>
      <c r="AC40" s="10"/>
      <c r="AD40" s="10"/>
      <c r="AE40" s="18">
        <v>789</v>
      </c>
      <c r="AF40" s="25">
        <f>AE40*100/AE6</f>
        <v>0.55190263010632346</v>
      </c>
      <c r="AG40" s="51"/>
    </row>
    <row r="41" spans="2:33" ht="25" customHeight="1" x14ac:dyDescent="0.3">
      <c r="B41" s="14" t="s">
        <v>37</v>
      </c>
      <c r="C41" s="9"/>
      <c r="D41" s="10"/>
      <c r="E41" s="9"/>
      <c r="F41" s="10"/>
      <c r="G41" s="9"/>
      <c r="H41" s="10"/>
      <c r="I41" s="9"/>
      <c r="J41" s="10"/>
      <c r="K41" s="9"/>
      <c r="L41" s="10"/>
      <c r="M41" s="9"/>
      <c r="N41" s="10"/>
      <c r="O41" s="9"/>
      <c r="P41" s="10"/>
      <c r="Q41" s="9"/>
      <c r="R41" s="10"/>
      <c r="S41" s="9"/>
      <c r="T41" s="10"/>
      <c r="U41" s="9"/>
      <c r="V41" s="10"/>
      <c r="W41" s="9"/>
      <c r="X41" s="10"/>
      <c r="Y41" s="18">
        <v>1766</v>
      </c>
      <c r="Z41" s="25">
        <f>Y41*100/Y6</f>
        <v>1.2332402234636872</v>
      </c>
      <c r="AA41" s="9"/>
      <c r="AB41" s="10"/>
      <c r="AC41" s="9"/>
      <c r="AD41" s="10"/>
      <c r="AE41" s="9"/>
      <c r="AF41" s="10"/>
      <c r="AG41" s="51"/>
    </row>
    <row r="42" spans="2:33" ht="25" customHeight="1" x14ac:dyDescent="0.3">
      <c r="B42" s="14" t="s">
        <v>38</v>
      </c>
      <c r="C42" s="9"/>
      <c r="D42" s="10"/>
      <c r="E42" s="9"/>
      <c r="F42" s="10"/>
      <c r="G42" s="9"/>
      <c r="H42" s="10"/>
      <c r="I42" s="9"/>
      <c r="J42" s="10"/>
      <c r="K42" s="9"/>
      <c r="L42" s="10"/>
      <c r="M42" s="9"/>
      <c r="N42" s="10"/>
      <c r="O42" s="9"/>
      <c r="P42" s="10"/>
      <c r="Q42" s="9"/>
      <c r="R42" s="10"/>
      <c r="S42" s="9"/>
      <c r="T42" s="10"/>
      <c r="U42" s="9"/>
      <c r="V42" s="10"/>
      <c r="W42" s="9"/>
      <c r="X42" s="10"/>
      <c r="Y42" s="18">
        <v>1749</v>
      </c>
      <c r="Z42" s="25">
        <f>Y42*100/Y6</f>
        <v>1.2213687150837989</v>
      </c>
      <c r="AA42" s="18">
        <v>727</v>
      </c>
      <c r="AB42" s="25">
        <f>AA42*100/AA6</f>
        <v>0.53687607541373428</v>
      </c>
      <c r="AC42" s="18">
        <v>527</v>
      </c>
      <c r="AD42" s="25">
        <f>AC42*100/AC6</f>
        <v>0.38775945669528877</v>
      </c>
      <c r="AE42" s="9"/>
      <c r="AF42" s="10"/>
      <c r="AG42" s="51"/>
    </row>
    <row r="43" spans="2:33" ht="25" customHeight="1" x14ac:dyDescent="0.3">
      <c r="B43" s="14" t="s">
        <v>39</v>
      </c>
      <c r="C43" s="9"/>
      <c r="D43" s="10"/>
      <c r="E43" s="18">
        <v>2212</v>
      </c>
      <c r="F43" s="25">
        <f>E43*100/E6</f>
        <v>1.782979478002934</v>
      </c>
      <c r="G43" s="9"/>
      <c r="H43" s="10"/>
      <c r="I43" s="9"/>
      <c r="J43" s="10"/>
      <c r="K43" s="9"/>
      <c r="L43" s="10"/>
      <c r="M43" s="9"/>
      <c r="N43" s="10"/>
      <c r="O43" s="9"/>
      <c r="P43" s="10"/>
      <c r="Q43" s="9"/>
      <c r="R43" s="10"/>
      <c r="S43" s="9"/>
      <c r="T43" s="10"/>
      <c r="U43" s="9"/>
      <c r="V43" s="10"/>
      <c r="W43" s="9"/>
      <c r="X43" s="10"/>
      <c r="Y43" s="9"/>
      <c r="Z43" s="10"/>
      <c r="AA43" s="9"/>
      <c r="AB43" s="10"/>
      <c r="AC43" s="9"/>
      <c r="AD43" s="10"/>
      <c r="AE43" s="9"/>
      <c r="AF43" s="10"/>
      <c r="AG43" s="51"/>
    </row>
    <row r="44" spans="2:33" ht="25" customHeight="1" x14ac:dyDescent="0.3">
      <c r="B44" s="14" t="s">
        <v>40</v>
      </c>
      <c r="C44" s="18">
        <v>5466</v>
      </c>
      <c r="D44" s="25">
        <f>C44*100/C6</f>
        <v>5.0957907984897215</v>
      </c>
      <c r="E44" s="18">
        <v>6804</v>
      </c>
      <c r="F44" s="25">
        <f>E44*100/E6</f>
        <v>5.4843545968951011</v>
      </c>
      <c r="G44" s="18">
        <v>6668</v>
      </c>
      <c r="H44" s="25">
        <f>G44*100/G6</f>
        <v>5.5096509783183505</v>
      </c>
      <c r="I44" s="18">
        <v>9687</v>
      </c>
      <c r="J44" s="25">
        <f>I44*100/I6</f>
        <v>7.7259277573514753</v>
      </c>
      <c r="K44" s="18">
        <v>6053</v>
      </c>
      <c r="L44" s="25">
        <f>K44*100/K6</f>
        <v>4.6277112210337998</v>
      </c>
      <c r="M44" s="18">
        <v>5485</v>
      </c>
      <c r="N44" s="25">
        <f>M44*100/M6</f>
        <v>4.0316060271958838</v>
      </c>
      <c r="O44" s="18">
        <v>6210</v>
      </c>
      <c r="P44" s="25">
        <f>O44*100/O6</f>
        <v>4.7867174372176917</v>
      </c>
      <c r="Q44" s="9"/>
      <c r="R44" s="10"/>
      <c r="S44" s="9"/>
      <c r="T44" s="10"/>
      <c r="U44" s="9"/>
      <c r="V44" s="10"/>
      <c r="W44" s="9"/>
      <c r="X44" s="10"/>
      <c r="Y44" s="9"/>
      <c r="Z44" s="10"/>
      <c r="AA44" s="9"/>
      <c r="AB44" s="10"/>
      <c r="AC44" s="9"/>
      <c r="AD44" s="10"/>
      <c r="AE44" s="9"/>
      <c r="AF44" s="10"/>
      <c r="AG44" s="51"/>
    </row>
    <row r="45" spans="2:33" ht="5.15" customHeight="1" x14ac:dyDescent="0.3">
      <c r="B45" s="15"/>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4"/>
    </row>
    <row r="46" spans="2:33" x14ac:dyDescent="0.3">
      <c r="B46" s="7" t="s">
        <v>183</v>
      </c>
      <c r="C46" s="4"/>
      <c r="D46" s="5"/>
      <c r="E46" s="4"/>
      <c r="F46" s="5"/>
      <c r="G46" s="4"/>
      <c r="H46" s="5"/>
      <c r="I46" s="4"/>
      <c r="J46" s="5"/>
      <c r="K46" s="4"/>
      <c r="L46" s="5"/>
      <c r="M46" s="4"/>
      <c r="N46" s="5"/>
      <c r="O46" s="4"/>
      <c r="P46" s="5"/>
      <c r="Q46" s="4"/>
      <c r="R46" s="5"/>
      <c r="S46" s="4"/>
      <c r="T46" s="5"/>
      <c r="U46" s="4"/>
      <c r="V46" s="5"/>
      <c r="W46" s="4"/>
      <c r="X46" s="5"/>
      <c r="Y46" s="4"/>
      <c r="Z46" s="5"/>
      <c r="AA46" s="4"/>
      <c r="AB46" s="5"/>
      <c r="AC46" s="4"/>
      <c r="AD46" s="5"/>
      <c r="AE46" s="4"/>
      <c r="AF46" s="5"/>
      <c r="AG46" s="5"/>
    </row>
    <row r="47" spans="2:33" x14ac:dyDescent="0.3">
      <c r="B47" s="32" t="s">
        <v>41</v>
      </c>
      <c r="C47" s="4"/>
      <c r="D47" s="5"/>
      <c r="E47" s="4"/>
      <c r="F47" s="5"/>
      <c r="G47" s="4"/>
      <c r="H47" s="5"/>
      <c r="I47" s="4"/>
      <c r="J47" s="5"/>
      <c r="K47" s="4"/>
      <c r="L47" s="5"/>
      <c r="M47" s="4"/>
      <c r="N47" s="5"/>
      <c r="O47" s="4"/>
      <c r="P47" s="5"/>
      <c r="Q47" s="4"/>
      <c r="R47" s="5"/>
      <c r="S47" s="4"/>
      <c r="T47" s="5"/>
      <c r="U47" s="4"/>
      <c r="V47" s="5"/>
      <c r="W47" s="4"/>
      <c r="X47" s="5"/>
      <c r="Y47" s="4"/>
      <c r="Z47" s="5"/>
      <c r="AA47" s="4"/>
      <c r="AB47" s="5"/>
      <c r="AC47" s="4"/>
      <c r="AD47" s="5"/>
      <c r="AE47" s="4"/>
      <c r="AF47" s="5"/>
      <c r="AG47" s="5"/>
    </row>
    <row r="48" spans="2:33" x14ac:dyDescent="0.3">
      <c r="B48" s="4"/>
      <c r="C48" s="4"/>
      <c r="D48" s="4"/>
      <c r="E48" s="4"/>
      <c r="F48" s="4"/>
      <c r="G48" s="8"/>
      <c r="H48" s="4"/>
      <c r="I48" s="4"/>
      <c r="J48" s="4"/>
      <c r="K48" s="4"/>
      <c r="L48" s="4"/>
      <c r="M48" s="4"/>
      <c r="N48" s="4"/>
      <c r="O48" s="4"/>
      <c r="P48" s="4"/>
      <c r="Q48" s="4"/>
      <c r="R48" s="4"/>
      <c r="S48" s="4"/>
      <c r="T48" s="4"/>
      <c r="U48" s="4"/>
      <c r="V48" s="4"/>
      <c r="W48" s="4"/>
      <c r="X48" s="4"/>
      <c r="Y48" s="4"/>
      <c r="Z48" s="4"/>
      <c r="AA48" s="4"/>
      <c r="AB48" s="4"/>
      <c r="AC48" s="4"/>
      <c r="AD48" s="4"/>
      <c r="AE48" s="4"/>
      <c r="AF48" s="4"/>
      <c r="AG48" s="4"/>
    </row>
    <row r="49" spans="2:22" x14ac:dyDescent="0.3">
      <c r="B49" s="4"/>
      <c r="C49" s="4"/>
      <c r="D49" s="4"/>
      <c r="E49" s="4"/>
      <c r="F49" s="4"/>
      <c r="G49" s="4"/>
      <c r="H49" s="4"/>
      <c r="I49" s="4"/>
      <c r="J49" s="4"/>
      <c r="K49" s="4"/>
      <c r="L49" s="4"/>
      <c r="M49" s="4"/>
      <c r="N49" s="4"/>
      <c r="O49" s="4"/>
      <c r="P49" s="4"/>
      <c r="Q49" s="4"/>
      <c r="R49" s="4"/>
      <c r="S49" s="4"/>
      <c r="T49" s="4"/>
      <c r="U49" s="4"/>
      <c r="V49" s="4"/>
    </row>
    <row r="50" spans="2:22" x14ac:dyDescent="0.3">
      <c r="B50" s="4"/>
      <c r="C50" s="4"/>
      <c r="D50" s="4"/>
      <c r="E50" s="4"/>
      <c r="F50" s="4"/>
      <c r="G50" s="4"/>
      <c r="H50" s="4"/>
      <c r="I50" s="4"/>
      <c r="J50" s="4"/>
      <c r="K50" s="4"/>
      <c r="L50" s="4"/>
      <c r="M50" s="4"/>
      <c r="N50" s="4"/>
      <c r="O50" s="4"/>
      <c r="P50" s="4"/>
      <c r="Q50" s="4"/>
      <c r="R50" s="4"/>
      <c r="S50" s="4"/>
      <c r="T50" s="4"/>
      <c r="U50" s="4"/>
      <c r="V50" s="4"/>
    </row>
    <row r="51" spans="2:22" x14ac:dyDescent="0.3">
      <c r="E51" s="21"/>
      <c r="G51" s="21"/>
    </row>
    <row r="52" spans="2:22" x14ac:dyDescent="0.3">
      <c r="H52" s="30"/>
    </row>
    <row r="54" spans="2:22" x14ac:dyDescent="0.3">
      <c r="R54" s="1" t="s">
        <v>42</v>
      </c>
    </row>
  </sheetData>
  <mergeCells count="32">
    <mergeCell ref="AE2:AF2"/>
    <mergeCell ref="AE3:AF3"/>
    <mergeCell ref="B1:AF1"/>
    <mergeCell ref="B3:B4"/>
    <mergeCell ref="Y2:Z2"/>
    <mergeCell ref="C2:D2"/>
    <mergeCell ref="U3:V3"/>
    <mergeCell ref="W3:X3"/>
    <mergeCell ref="E3:F3"/>
    <mergeCell ref="G3:H3"/>
    <mergeCell ref="I3:J3"/>
    <mergeCell ref="K3:L3"/>
    <mergeCell ref="M3:N3"/>
    <mergeCell ref="Y3:Z3"/>
    <mergeCell ref="C3:D3"/>
    <mergeCell ref="O3:P3"/>
    <mergeCell ref="Q3:R3"/>
    <mergeCell ref="AC2:AD2"/>
    <mergeCell ref="AC3:AD3"/>
    <mergeCell ref="S3:T3"/>
    <mergeCell ref="O2:P2"/>
    <mergeCell ref="Q2:R2"/>
    <mergeCell ref="S2:T2"/>
    <mergeCell ref="U2:V2"/>
    <mergeCell ref="W2:X2"/>
    <mergeCell ref="AA2:AB2"/>
    <mergeCell ref="AA3:AB3"/>
    <mergeCell ref="E2:F2"/>
    <mergeCell ref="G2:H2"/>
    <mergeCell ref="I2:J2"/>
    <mergeCell ref="K2:L2"/>
    <mergeCell ref="M2:N2"/>
  </mergeCells>
  <hyperlinks>
    <hyperlink ref="AH3" location="ÍNDICE!A1" display="(Voltar ao Índice)" xr:uid="{1D86326A-7FF5-4E56-8A04-DC482018B1B7}"/>
  </hyperlinks>
  <printOptions horizontalCentered="1"/>
  <pageMargins left="0.47244094488188981" right="0.47244094488188981" top="0.6692913385826772" bottom="0.6692913385826772" header="0" footer="0"/>
  <pageSetup paperSize="8" scale="44" orientation="landscape" r:id="rId1"/>
  <ignoredErrors>
    <ignoredError sqref="D9 E9:G9 H9:I9 J9:K9 L9:M9 N9:O9 P9:Q9 R9:S9 T9:U9 V9:W9 X9:Y9"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35968-E4AD-47EF-9E48-435FED3EA012}">
  <sheetPr codeName="Folha20"/>
  <dimension ref="B1:U240"/>
  <sheetViews>
    <sheetView showGridLines="0" topLeftCell="A2" zoomScaleNormal="100" workbookViewId="0">
      <selection activeCell="B2" sqref="B2:P2"/>
    </sheetView>
  </sheetViews>
  <sheetFormatPr defaultColWidth="9.1796875" defaultRowHeight="27" customHeight="1" x14ac:dyDescent="0.3"/>
  <cols>
    <col min="1" max="1" width="6.7265625" style="1" customWidth="1"/>
    <col min="2" max="2" width="16.453125" style="3" bestFit="1" customWidth="1"/>
    <col min="3" max="16" width="9.1796875" style="1"/>
    <col min="17" max="17" width="6.7265625" style="1" customWidth="1"/>
    <col min="18" max="18" width="13.26953125" style="1" bestFit="1" customWidth="1"/>
    <col min="19" max="16384" width="9.1796875" style="1"/>
  </cols>
  <sheetData>
    <row r="1" spans="2:21" ht="30" customHeight="1" x14ac:dyDescent="0.3">
      <c r="B1" s="72" t="s">
        <v>153</v>
      </c>
      <c r="C1" s="72"/>
      <c r="D1" s="72"/>
      <c r="E1" s="72"/>
      <c r="F1" s="72"/>
      <c r="G1" s="72"/>
      <c r="H1" s="72"/>
      <c r="I1" s="72"/>
      <c r="J1" s="72"/>
      <c r="K1" s="72"/>
      <c r="L1" s="72"/>
      <c r="M1" s="72"/>
      <c r="N1" s="72"/>
      <c r="O1" s="72"/>
      <c r="P1" s="72"/>
    </row>
    <row r="2" spans="2:21" ht="30" customHeight="1" x14ac:dyDescent="0.3">
      <c r="B2" s="63" t="s">
        <v>178</v>
      </c>
      <c r="C2" s="63"/>
      <c r="D2" s="63"/>
      <c r="E2" s="63"/>
      <c r="F2" s="63"/>
      <c r="G2" s="63"/>
      <c r="H2" s="63"/>
      <c r="I2" s="63"/>
      <c r="J2" s="63"/>
      <c r="K2" s="63"/>
      <c r="L2" s="63"/>
      <c r="M2" s="63"/>
      <c r="N2" s="63"/>
      <c r="O2" s="63"/>
      <c r="P2" s="63"/>
    </row>
    <row r="3" spans="2:21" ht="14.25" customHeight="1" x14ac:dyDescent="0.3">
      <c r="B3" s="17" t="s">
        <v>0</v>
      </c>
      <c r="C3" s="56">
        <v>2007</v>
      </c>
      <c r="D3" s="62"/>
      <c r="E3" s="54">
        <v>2011</v>
      </c>
      <c r="F3" s="55"/>
      <c r="G3" s="56">
        <v>2015</v>
      </c>
      <c r="H3" s="55"/>
      <c r="I3" s="56">
        <v>2019</v>
      </c>
      <c r="J3" s="55"/>
      <c r="K3" s="56">
        <v>2023</v>
      </c>
      <c r="L3" s="55"/>
      <c r="M3" s="54">
        <v>2024</v>
      </c>
      <c r="N3" s="62"/>
      <c r="O3" s="54">
        <v>2025</v>
      </c>
      <c r="P3" s="62"/>
      <c r="R3" s="53" t="s">
        <v>158</v>
      </c>
    </row>
    <row r="4" spans="2:21" ht="15" customHeight="1" x14ac:dyDescent="0.3">
      <c r="B4" s="64" t="s">
        <v>2</v>
      </c>
      <c r="C4" s="60">
        <v>44687</v>
      </c>
      <c r="D4" s="61"/>
      <c r="E4" s="66">
        <v>44843</v>
      </c>
      <c r="F4" s="67"/>
      <c r="G4" s="59">
        <v>44649</v>
      </c>
      <c r="H4" s="58"/>
      <c r="I4" s="59">
        <v>44826</v>
      </c>
      <c r="J4" s="58"/>
      <c r="K4" s="59">
        <v>45193</v>
      </c>
      <c r="L4" s="58"/>
      <c r="M4" s="57">
        <v>45438</v>
      </c>
      <c r="N4" s="65"/>
      <c r="O4" s="57">
        <v>45739</v>
      </c>
      <c r="P4" s="65"/>
    </row>
    <row r="5" spans="2:21" ht="14.25" customHeight="1" x14ac:dyDescent="0.3">
      <c r="B5" s="65"/>
      <c r="C5" s="38" t="s">
        <v>3</v>
      </c>
      <c r="D5" s="38" t="s">
        <v>4</v>
      </c>
      <c r="E5" s="35" t="s">
        <v>3</v>
      </c>
      <c r="F5" s="37" t="s">
        <v>4</v>
      </c>
      <c r="G5" s="35" t="s">
        <v>3</v>
      </c>
      <c r="H5" s="37" t="s">
        <v>4</v>
      </c>
      <c r="I5" s="35" t="s">
        <v>3</v>
      </c>
      <c r="J5" s="37" t="s">
        <v>4</v>
      </c>
      <c r="K5" s="35" t="s">
        <v>3</v>
      </c>
      <c r="L5" s="37" t="s">
        <v>4</v>
      </c>
      <c r="M5" s="44" t="s">
        <v>3</v>
      </c>
      <c r="N5" s="44" t="s">
        <v>4</v>
      </c>
      <c r="O5" s="44" t="s">
        <v>3</v>
      </c>
      <c r="P5" s="44" t="s">
        <v>4</v>
      </c>
    </row>
    <row r="6" spans="2:21" ht="24.75" customHeight="1" x14ac:dyDescent="0.3">
      <c r="B6" s="12" t="s">
        <v>5</v>
      </c>
      <c r="C6" s="33">
        <v>502</v>
      </c>
      <c r="D6" s="25">
        <v>100</v>
      </c>
      <c r="E6" s="33">
        <v>475</v>
      </c>
      <c r="F6" s="25">
        <v>100</v>
      </c>
      <c r="G6" s="33">
        <v>444</v>
      </c>
      <c r="H6" s="25">
        <v>100</v>
      </c>
      <c r="I6" s="33">
        <v>412</v>
      </c>
      <c r="J6" s="25">
        <v>100</v>
      </c>
      <c r="K6" s="33">
        <v>373</v>
      </c>
      <c r="L6" s="25">
        <v>100</v>
      </c>
      <c r="M6" s="33">
        <v>367</v>
      </c>
      <c r="N6" s="25">
        <v>100</v>
      </c>
      <c r="O6" s="33">
        <v>371</v>
      </c>
      <c r="P6" s="25">
        <v>100</v>
      </c>
    </row>
    <row r="7" spans="2:21" ht="24.75" customHeight="1" x14ac:dyDescent="0.3">
      <c r="B7" s="13" t="s">
        <v>6</v>
      </c>
      <c r="C7" s="33">
        <v>331</v>
      </c>
      <c r="D7" s="25">
        <f>C7*100/C6</f>
        <v>65.936254980079681</v>
      </c>
      <c r="E7" s="33">
        <v>299</v>
      </c>
      <c r="F7" s="25">
        <f>E7*100/E6</f>
        <v>62.94736842105263</v>
      </c>
      <c r="G7" s="33">
        <v>271</v>
      </c>
      <c r="H7" s="25">
        <f>G7*100/G6</f>
        <v>61.036036036036037</v>
      </c>
      <c r="I7" s="33">
        <v>264</v>
      </c>
      <c r="J7" s="25">
        <f>I7*100/I6</f>
        <v>64.077669902912618</v>
      </c>
      <c r="K7" s="33">
        <v>239</v>
      </c>
      <c r="L7" s="25">
        <f>K7*100/K6</f>
        <v>64.075067024128685</v>
      </c>
      <c r="M7" s="33">
        <v>220</v>
      </c>
      <c r="N7" s="25">
        <f>M7*100/M6</f>
        <v>59.945504087193463</v>
      </c>
      <c r="O7" s="33">
        <v>236</v>
      </c>
      <c r="P7" s="25">
        <f>O7*100/O6</f>
        <v>63.611859838274931</v>
      </c>
      <c r="Q7" s="1" t="s">
        <v>42</v>
      </c>
      <c r="U7" s="1" t="s">
        <v>42</v>
      </c>
    </row>
    <row r="8" spans="2:21" ht="24.75" customHeight="1" x14ac:dyDescent="0.3">
      <c r="B8" s="14" t="s">
        <v>7</v>
      </c>
      <c r="C8" s="33">
        <v>1</v>
      </c>
      <c r="D8" s="25">
        <f>C8*100/C7</f>
        <v>0.30211480362537763</v>
      </c>
      <c r="E8" s="33">
        <v>0</v>
      </c>
      <c r="F8" s="25">
        <f>E8*100/E7</f>
        <v>0</v>
      </c>
      <c r="G8" s="33">
        <v>1</v>
      </c>
      <c r="H8" s="25">
        <f>G8*100/G7</f>
        <v>0.36900369003690037</v>
      </c>
      <c r="I8" s="33">
        <v>1</v>
      </c>
      <c r="J8" s="25">
        <f>I8*100/I7</f>
        <v>0.37878787878787878</v>
      </c>
      <c r="K8" s="33">
        <v>3</v>
      </c>
      <c r="L8" s="25">
        <f>K8*100/K7</f>
        <v>1.2552301255230125</v>
      </c>
      <c r="M8" s="33">
        <v>0</v>
      </c>
      <c r="N8" s="25">
        <f>M8*100/M7</f>
        <v>0</v>
      </c>
      <c r="O8" s="33">
        <v>1</v>
      </c>
      <c r="P8" s="25">
        <f>O8*100/O7</f>
        <v>0.42372881355932202</v>
      </c>
    </row>
    <row r="9" spans="2:21" ht="24.75" customHeight="1" x14ac:dyDescent="0.3">
      <c r="B9" s="13" t="s">
        <v>8</v>
      </c>
      <c r="C9" s="33">
        <v>5</v>
      </c>
      <c r="D9" s="25">
        <f>C9*100/C7</f>
        <v>1.5105740181268883</v>
      </c>
      <c r="E9" s="33">
        <v>11</v>
      </c>
      <c r="F9" s="25">
        <f>E9*100/E7</f>
        <v>3.6789297658862878</v>
      </c>
      <c r="G9" s="33">
        <v>6</v>
      </c>
      <c r="H9" s="25">
        <f>G9*100/G7</f>
        <v>2.2140221402214024</v>
      </c>
      <c r="I9" s="33">
        <v>2</v>
      </c>
      <c r="J9" s="25">
        <f>I9*100/I7</f>
        <v>0.75757575757575757</v>
      </c>
      <c r="K9" s="33">
        <v>0</v>
      </c>
      <c r="L9" s="25">
        <f>K9*100/K7</f>
        <v>0</v>
      </c>
      <c r="M9" s="33">
        <v>1</v>
      </c>
      <c r="N9" s="25">
        <f>M9*100/M7</f>
        <v>0.45454545454545453</v>
      </c>
      <c r="O9" s="33">
        <v>2</v>
      </c>
      <c r="P9" s="25">
        <f>O9*100/O7</f>
        <v>0.84745762711864403</v>
      </c>
    </row>
    <row r="10" spans="2:21" ht="24.75" customHeight="1" x14ac:dyDescent="0.3">
      <c r="B10" s="14" t="s">
        <v>10</v>
      </c>
      <c r="C10" s="10"/>
      <c r="D10" s="10"/>
      <c r="E10" s="10"/>
      <c r="F10" s="10"/>
      <c r="G10" s="10"/>
      <c r="H10" s="10"/>
      <c r="I10" s="33">
        <v>0</v>
      </c>
      <c r="J10" s="25">
        <f>I10*100/I7</f>
        <v>0</v>
      </c>
      <c r="K10" s="40"/>
      <c r="L10" s="10"/>
      <c r="M10" s="40"/>
      <c r="N10" s="10"/>
      <c r="O10" s="40"/>
      <c r="P10" s="10"/>
    </row>
    <row r="11" spans="2:21" ht="24.75" customHeight="1" x14ac:dyDescent="0.3">
      <c r="B11" s="14" t="s">
        <v>11</v>
      </c>
      <c r="C11" s="10"/>
      <c r="D11" s="10"/>
      <c r="E11" s="10"/>
      <c r="F11" s="10"/>
      <c r="G11" s="10"/>
      <c r="H11" s="10"/>
      <c r="I11" s="10"/>
      <c r="J11" s="10"/>
      <c r="K11" s="33">
        <v>3</v>
      </c>
      <c r="L11" s="25">
        <f>K11*100/K7</f>
        <v>1.2552301255230125</v>
      </c>
      <c r="M11" s="33">
        <v>2</v>
      </c>
      <c r="N11" s="25">
        <f>M11*100/M7</f>
        <v>0.90909090909090906</v>
      </c>
      <c r="O11" s="33">
        <v>1</v>
      </c>
      <c r="P11" s="25">
        <f>O11*100/O7</f>
        <v>0.42372881355932202</v>
      </c>
    </row>
    <row r="12" spans="2:21" ht="24.75" customHeight="1" x14ac:dyDescent="0.3">
      <c r="B12" s="13" t="s">
        <v>13</v>
      </c>
      <c r="C12" s="33">
        <v>6</v>
      </c>
      <c r="D12" s="25">
        <f>C12*100/C7</f>
        <v>1.8126888217522659</v>
      </c>
      <c r="E12" s="33">
        <v>3</v>
      </c>
      <c r="F12" s="25">
        <f>E12*100/E7</f>
        <v>1.0033444816053512</v>
      </c>
      <c r="G12" s="33">
        <v>3</v>
      </c>
      <c r="H12" s="25">
        <f>G12*100/G7</f>
        <v>1.1070110701107012</v>
      </c>
      <c r="I12" s="33">
        <v>6</v>
      </c>
      <c r="J12" s="25">
        <f>I12*100/I7</f>
        <v>2.2727272727272729</v>
      </c>
      <c r="K12" s="33">
        <v>3</v>
      </c>
      <c r="L12" s="25">
        <f>K12*100/K7</f>
        <v>1.2552301255230125</v>
      </c>
      <c r="M12" s="33">
        <v>0</v>
      </c>
      <c r="N12" s="25">
        <f>M12*100/M7</f>
        <v>0</v>
      </c>
      <c r="O12" s="33">
        <v>0</v>
      </c>
      <c r="P12" s="25">
        <f>O12*100/O7</f>
        <v>0</v>
      </c>
    </row>
    <row r="13" spans="2:21" ht="24.75" customHeight="1" x14ac:dyDescent="0.3">
      <c r="B13" s="14" t="s">
        <v>14</v>
      </c>
      <c r="C13" s="33">
        <v>22</v>
      </c>
      <c r="D13" s="25">
        <f>C13*100/C7</f>
        <v>6.6465256797583079</v>
      </c>
      <c r="E13" s="33">
        <v>71</v>
      </c>
      <c r="F13" s="25">
        <f>E13*100/E7</f>
        <v>23.745819397993312</v>
      </c>
      <c r="G13" s="33">
        <v>67</v>
      </c>
      <c r="H13" s="25">
        <f>G13*100/G7</f>
        <v>24.723247232472325</v>
      </c>
      <c r="I13" s="33">
        <v>36</v>
      </c>
      <c r="J13" s="25">
        <f>I13*100/I7</f>
        <v>13.636363636363637</v>
      </c>
      <c r="K13" s="40"/>
      <c r="L13" s="10"/>
      <c r="M13" s="33">
        <v>21</v>
      </c>
      <c r="N13" s="25">
        <f>M13*100/M7</f>
        <v>9.545454545454545</v>
      </c>
      <c r="O13" s="33">
        <v>22</v>
      </c>
      <c r="P13" s="25">
        <f>O13*100/O7</f>
        <v>9.3220338983050848</v>
      </c>
    </row>
    <row r="14" spans="2:21" ht="24.75" customHeight="1" x14ac:dyDescent="0.3">
      <c r="B14" s="14" t="s">
        <v>15</v>
      </c>
      <c r="C14" s="9"/>
      <c r="D14" s="10"/>
      <c r="E14" s="9"/>
      <c r="F14" s="10"/>
      <c r="G14" s="10"/>
      <c r="H14" s="10"/>
      <c r="I14" s="9"/>
      <c r="J14" s="9"/>
      <c r="K14" s="9"/>
      <c r="L14" s="9"/>
      <c r="M14" s="9"/>
      <c r="N14" s="9"/>
      <c r="O14" s="9"/>
      <c r="P14" s="9"/>
    </row>
    <row r="15" spans="2:21" ht="24.75" customHeight="1" x14ac:dyDescent="0.3">
      <c r="B15" s="14" t="s">
        <v>16</v>
      </c>
      <c r="C15" s="9"/>
      <c r="D15" s="10"/>
      <c r="E15" s="9"/>
      <c r="F15" s="10"/>
      <c r="G15" s="10"/>
      <c r="H15" s="10"/>
      <c r="I15" s="33">
        <v>1</v>
      </c>
      <c r="J15" s="25">
        <f>I15*100/I7</f>
        <v>0.37878787878787878</v>
      </c>
      <c r="K15" s="33">
        <v>12</v>
      </c>
      <c r="L15" s="25">
        <f>K15*100/K7</f>
        <v>5.02092050209205</v>
      </c>
      <c r="M15" s="33">
        <v>15</v>
      </c>
      <c r="N15" s="25">
        <f>M15*100/M7</f>
        <v>6.8181818181818183</v>
      </c>
      <c r="O15" s="33">
        <v>8</v>
      </c>
      <c r="P15" s="25">
        <f>O15*100/O7</f>
        <v>3.3898305084745761</v>
      </c>
    </row>
    <row r="16" spans="2:21" ht="24.75" customHeight="1" x14ac:dyDescent="0.3">
      <c r="B16" s="13" t="s">
        <v>17</v>
      </c>
      <c r="C16" s="9"/>
      <c r="D16" s="10"/>
      <c r="E16" s="9"/>
      <c r="F16" s="10"/>
      <c r="G16" s="10"/>
      <c r="H16" s="10"/>
      <c r="I16" s="33">
        <v>0</v>
      </c>
      <c r="J16" s="25">
        <f>I16*100/I7</f>
        <v>0</v>
      </c>
      <c r="K16" s="33">
        <v>2</v>
      </c>
      <c r="L16" s="25">
        <f>K16*100/K7</f>
        <v>0.83682008368200833</v>
      </c>
      <c r="M16" s="33">
        <v>0</v>
      </c>
      <c r="N16" s="25">
        <f>M16*100/M7</f>
        <v>0</v>
      </c>
      <c r="O16" s="33">
        <v>2</v>
      </c>
      <c r="P16" s="25">
        <f>O16*100/O7</f>
        <v>0.84745762711864403</v>
      </c>
    </row>
    <row r="17" spans="2:16" ht="24.75" customHeight="1" x14ac:dyDescent="0.3">
      <c r="B17" s="14" t="s">
        <v>18</v>
      </c>
      <c r="C17" s="9"/>
      <c r="D17" s="10"/>
      <c r="E17" s="9"/>
      <c r="F17" s="10"/>
      <c r="G17" s="33">
        <v>3</v>
      </c>
      <c r="H17" s="25">
        <f>G17*100/G7</f>
        <v>1.1070110701107012</v>
      </c>
      <c r="I17" s="33">
        <v>0</v>
      </c>
      <c r="J17" s="25">
        <f>I17*100/I7</f>
        <v>0</v>
      </c>
      <c r="K17" s="33">
        <v>16</v>
      </c>
      <c r="L17" s="25">
        <f>K17*100/K7</f>
        <v>6.6945606694560666</v>
      </c>
      <c r="M17" s="33">
        <v>17</v>
      </c>
      <c r="N17" s="25">
        <f>M17*100/M7</f>
        <v>7.7272727272727275</v>
      </c>
      <c r="O17" s="33">
        <v>34</v>
      </c>
      <c r="P17" s="25">
        <f>O17*100/O7</f>
        <v>14.40677966101695</v>
      </c>
    </row>
    <row r="18" spans="2:16" ht="24.75" customHeight="1" x14ac:dyDescent="0.3">
      <c r="B18" s="14" t="s">
        <v>19</v>
      </c>
      <c r="C18" s="9"/>
      <c r="D18" s="10"/>
      <c r="E18" s="9"/>
      <c r="F18" s="10"/>
      <c r="G18" s="10"/>
      <c r="H18" s="10"/>
      <c r="I18" s="10"/>
      <c r="J18" s="10"/>
      <c r="K18" s="33">
        <v>2</v>
      </c>
      <c r="L18" s="25">
        <f>K18*100/K7</f>
        <v>0.83682008368200833</v>
      </c>
      <c r="M18" s="33">
        <v>0</v>
      </c>
      <c r="N18" s="25">
        <f>M18*100/M7</f>
        <v>0</v>
      </c>
      <c r="O18" s="33">
        <v>1</v>
      </c>
      <c r="P18" s="25">
        <f>O18*100/O7</f>
        <v>0.42372881355932202</v>
      </c>
    </row>
    <row r="19" spans="2:16" ht="24.75" customHeight="1" x14ac:dyDescent="0.3">
      <c r="B19" s="14" t="s">
        <v>20</v>
      </c>
      <c r="C19" s="9"/>
      <c r="D19" s="10"/>
      <c r="E19" s="9"/>
      <c r="F19" s="10"/>
      <c r="G19" s="33">
        <v>2</v>
      </c>
      <c r="H19" s="25">
        <f>G19*100/G7</f>
        <v>0.73800738007380073</v>
      </c>
      <c r="I19" s="9"/>
      <c r="J19" s="9"/>
      <c r="K19" s="9"/>
      <c r="L19" s="9"/>
      <c r="M19" s="9"/>
      <c r="N19" s="9"/>
      <c r="O19" s="9"/>
      <c r="P19" s="9"/>
    </row>
    <row r="20" spans="2:16" ht="24.75" customHeight="1" x14ac:dyDescent="0.3">
      <c r="B20" s="13" t="s">
        <v>21</v>
      </c>
      <c r="C20" s="33">
        <v>7</v>
      </c>
      <c r="D20" s="25">
        <f>C20*100/C7</f>
        <v>2.1148036253776437</v>
      </c>
      <c r="E20" s="33">
        <v>3</v>
      </c>
      <c r="F20" s="25">
        <f>E20*100/E7</f>
        <v>1.0033444816053512</v>
      </c>
      <c r="G20" s="10"/>
      <c r="H20" s="10"/>
      <c r="I20" s="33">
        <v>1</v>
      </c>
      <c r="J20" s="25">
        <f>I20*100/I7</f>
        <v>0.37878787878787878</v>
      </c>
      <c r="K20" s="33">
        <v>1</v>
      </c>
      <c r="L20" s="25">
        <f>K20*100/K7</f>
        <v>0.41841004184100417</v>
      </c>
      <c r="M20" s="33">
        <v>0</v>
      </c>
      <c r="N20" s="25">
        <f>M20*100/M7</f>
        <v>0</v>
      </c>
      <c r="O20" s="9"/>
      <c r="P20" s="9"/>
    </row>
    <row r="21" spans="2:16" ht="24.75" customHeight="1" x14ac:dyDescent="0.3">
      <c r="B21" s="14" t="s">
        <v>189</v>
      </c>
      <c r="C21" s="40"/>
      <c r="D21" s="10"/>
      <c r="E21" s="40"/>
      <c r="F21" s="10"/>
      <c r="G21" s="10"/>
      <c r="H21" s="10"/>
      <c r="I21" s="40"/>
      <c r="J21" s="10"/>
      <c r="K21" s="40"/>
      <c r="L21" s="10"/>
      <c r="M21" s="40"/>
      <c r="N21" s="10"/>
      <c r="O21" s="33">
        <v>0</v>
      </c>
      <c r="P21" s="25">
        <f>O21*100/O7</f>
        <v>0</v>
      </c>
    </row>
    <row r="22" spans="2:16" ht="24.75" customHeight="1" x14ac:dyDescent="0.3">
      <c r="B22" s="14" t="s">
        <v>23</v>
      </c>
      <c r="C22" s="9"/>
      <c r="D22" s="10"/>
      <c r="E22" s="33">
        <v>6</v>
      </c>
      <c r="F22" s="25">
        <f>E22*100/E7</f>
        <v>2.0066889632107023</v>
      </c>
      <c r="G22" s="9"/>
      <c r="H22" s="10"/>
      <c r="I22" s="33">
        <v>0</v>
      </c>
      <c r="J22" s="25">
        <f>I22*100/I7</f>
        <v>0</v>
      </c>
      <c r="K22" s="33">
        <v>3</v>
      </c>
      <c r="L22" s="25">
        <f>K22*100/K7</f>
        <v>1.2552301255230125</v>
      </c>
      <c r="M22" s="33">
        <v>1</v>
      </c>
      <c r="N22" s="25">
        <f>M22*100/M7</f>
        <v>0.45454545454545453</v>
      </c>
      <c r="O22" s="33">
        <v>0</v>
      </c>
      <c r="P22" s="25">
        <f>O22*100/O7</f>
        <v>0</v>
      </c>
    </row>
    <row r="23" spans="2:16" ht="24.75" customHeight="1" x14ac:dyDescent="0.3">
      <c r="B23" s="14" t="s">
        <v>25</v>
      </c>
      <c r="C23" s="33">
        <v>7</v>
      </c>
      <c r="D23" s="25">
        <f>C23*100/C7</f>
        <v>2.1148036253776437</v>
      </c>
      <c r="E23" s="33">
        <v>4</v>
      </c>
      <c r="F23" s="25">
        <f>E23*100/E7</f>
        <v>1.3377926421404682</v>
      </c>
      <c r="G23" s="33">
        <v>10</v>
      </c>
      <c r="H23" s="25">
        <f>G23*100/G7</f>
        <v>3.6900369003690039</v>
      </c>
      <c r="I23" s="33">
        <v>6</v>
      </c>
      <c r="J23" s="25">
        <f>I23*100/I7</f>
        <v>2.2727272727272729</v>
      </c>
      <c r="K23" s="33">
        <v>3</v>
      </c>
      <c r="L23" s="25">
        <f>K23*100/K7</f>
        <v>1.2552301255230125</v>
      </c>
      <c r="M23" s="33">
        <v>2</v>
      </c>
      <c r="N23" s="25">
        <f>M23*100/M7</f>
        <v>0.90909090909090906</v>
      </c>
      <c r="O23" s="33">
        <v>1</v>
      </c>
      <c r="P23" s="25">
        <f>O23*100/O7</f>
        <v>0.42372881355932202</v>
      </c>
    </row>
    <row r="24" spans="2:16" ht="24.75" customHeight="1" x14ac:dyDescent="0.3">
      <c r="B24" s="13" t="s">
        <v>26</v>
      </c>
      <c r="C24" s="9"/>
      <c r="D24" s="10"/>
      <c r="E24" s="9"/>
      <c r="F24" s="10"/>
      <c r="G24" s="33">
        <v>1</v>
      </c>
      <c r="H24" s="25">
        <f>G24*100/G7</f>
        <v>0.36900369003690037</v>
      </c>
      <c r="I24" s="33">
        <v>2</v>
      </c>
      <c r="J24" s="25">
        <f>I24*100/I7</f>
        <v>0.75757575757575757</v>
      </c>
      <c r="K24" s="40"/>
      <c r="L24" s="10"/>
      <c r="M24" s="40"/>
      <c r="N24" s="10"/>
      <c r="O24" s="40"/>
      <c r="P24" s="10"/>
    </row>
    <row r="25" spans="2:16" ht="24.75" customHeight="1" x14ac:dyDescent="0.3">
      <c r="B25" s="14" t="s">
        <v>28</v>
      </c>
      <c r="C25" s="9"/>
      <c r="D25" s="10"/>
      <c r="E25" s="9"/>
      <c r="F25" s="10"/>
      <c r="G25" s="10"/>
      <c r="H25" s="10"/>
      <c r="I25" s="33">
        <v>1</v>
      </c>
      <c r="J25" s="25">
        <f>I25*100/I7</f>
        <v>0.37878787878787878</v>
      </c>
      <c r="K25" s="40"/>
      <c r="L25" s="10"/>
      <c r="M25" s="40"/>
      <c r="N25" s="10"/>
      <c r="O25" s="40"/>
      <c r="P25" s="10"/>
    </row>
    <row r="26" spans="2:16" ht="24.75" customHeight="1" x14ac:dyDescent="0.3">
      <c r="B26" s="14" t="s">
        <v>29</v>
      </c>
      <c r="C26" s="33">
        <v>2</v>
      </c>
      <c r="D26" s="25">
        <f>C26*100/C7</f>
        <v>0.60422960725075525</v>
      </c>
      <c r="E26" s="33">
        <v>4</v>
      </c>
      <c r="F26" s="25">
        <f>E26*100/E7</f>
        <v>1.3377926421404682</v>
      </c>
      <c r="G26" s="33">
        <v>3</v>
      </c>
      <c r="H26" s="25">
        <f>G26*100/G7</f>
        <v>1.1070110701107012</v>
      </c>
      <c r="I26" s="9"/>
      <c r="J26" s="9"/>
      <c r="K26" s="9"/>
      <c r="L26" s="9"/>
      <c r="M26" s="9"/>
      <c r="N26" s="9"/>
      <c r="O26" s="9"/>
      <c r="P26" s="9"/>
    </row>
    <row r="27" spans="2:16" ht="24.75" customHeight="1" x14ac:dyDescent="0.3">
      <c r="B27" s="14" t="s">
        <v>30</v>
      </c>
      <c r="C27" s="9"/>
      <c r="D27" s="10"/>
      <c r="E27" s="10"/>
      <c r="F27" s="10"/>
      <c r="G27" s="33">
        <v>0</v>
      </c>
      <c r="H27" s="25">
        <f>G27*100/G7</f>
        <v>0</v>
      </c>
      <c r="I27" s="33">
        <v>0</v>
      </c>
      <c r="J27" s="25">
        <f>I27*100/I7</f>
        <v>0</v>
      </c>
      <c r="K27" s="40"/>
      <c r="L27" s="10"/>
      <c r="M27" s="40"/>
      <c r="N27" s="10"/>
      <c r="O27" s="40"/>
      <c r="P27" s="10"/>
    </row>
    <row r="28" spans="2:16" ht="24.75" customHeight="1" x14ac:dyDescent="0.3">
      <c r="B28" s="14" t="s">
        <v>31</v>
      </c>
      <c r="C28" s="33">
        <v>209</v>
      </c>
      <c r="D28" s="25">
        <f>C28*100/C7</f>
        <v>63.141993957703924</v>
      </c>
      <c r="E28" s="33">
        <v>134</v>
      </c>
      <c r="F28" s="25">
        <f>E28*100/E7</f>
        <v>44.816053511705682</v>
      </c>
      <c r="G28" s="33">
        <v>163</v>
      </c>
      <c r="H28" s="25">
        <f>G28*100/G7</f>
        <v>60.147601476014763</v>
      </c>
      <c r="I28" s="33">
        <v>128</v>
      </c>
      <c r="J28" s="25">
        <f>I28*100/I7</f>
        <v>48.484848484848484</v>
      </c>
      <c r="K28" s="40"/>
      <c r="L28" s="10"/>
      <c r="M28" s="33">
        <v>107</v>
      </c>
      <c r="N28" s="25">
        <f>M28*100/M7</f>
        <v>48.636363636363633</v>
      </c>
      <c r="O28" s="33">
        <v>112</v>
      </c>
      <c r="P28" s="25">
        <f>O28*100/O7</f>
        <v>47.457627118644069</v>
      </c>
    </row>
    <row r="29" spans="2:16" ht="24.75" customHeight="1" x14ac:dyDescent="0.3">
      <c r="B29" s="14" t="s">
        <v>32</v>
      </c>
      <c r="C29" s="40"/>
      <c r="D29" s="10"/>
      <c r="E29" s="40"/>
      <c r="F29" s="10"/>
      <c r="G29" s="40"/>
      <c r="H29" s="10"/>
      <c r="I29" s="40"/>
      <c r="J29" s="10"/>
      <c r="K29" s="33">
        <v>144</v>
      </c>
      <c r="L29" s="25">
        <f>K29*100/K7</f>
        <v>60.2510460251046</v>
      </c>
      <c r="M29" s="9"/>
      <c r="N29" s="9"/>
      <c r="O29" s="9"/>
      <c r="P29" s="9"/>
    </row>
    <row r="30" spans="2:16" ht="24.75" customHeight="1" x14ac:dyDescent="0.3">
      <c r="B30" s="14" t="s">
        <v>190</v>
      </c>
      <c r="C30" s="40"/>
      <c r="D30" s="10"/>
      <c r="E30" s="40"/>
      <c r="F30" s="10"/>
      <c r="G30" s="40"/>
      <c r="H30" s="10"/>
      <c r="I30" s="40"/>
      <c r="J30" s="10"/>
      <c r="K30" s="10"/>
      <c r="L30" s="10"/>
      <c r="M30" s="9"/>
      <c r="N30" s="9"/>
      <c r="O30" s="33">
        <v>1</v>
      </c>
      <c r="P30" s="25">
        <f>O30*100/O7</f>
        <v>0.42372881355932202</v>
      </c>
    </row>
    <row r="31" spans="2:16" ht="24.75" customHeight="1" x14ac:dyDescent="0.3">
      <c r="B31" s="14" t="s">
        <v>47</v>
      </c>
      <c r="C31" s="9"/>
      <c r="D31" s="10"/>
      <c r="E31" s="10"/>
      <c r="F31" s="10"/>
      <c r="G31" s="33">
        <v>2</v>
      </c>
      <c r="H31" s="25">
        <f>G31*100/G7</f>
        <v>0.73800738007380073</v>
      </c>
      <c r="I31" s="9"/>
      <c r="J31" s="9"/>
      <c r="K31" s="9"/>
      <c r="L31" s="9"/>
      <c r="M31" s="9"/>
      <c r="N31" s="9"/>
      <c r="O31" s="9"/>
      <c r="P31" s="9"/>
    </row>
    <row r="32" spans="2:16" ht="24.75" customHeight="1" x14ac:dyDescent="0.3">
      <c r="B32" s="14" t="s">
        <v>33</v>
      </c>
      <c r="C32" s="33">
        <v>72</v>
      </c>
      <c r="D32" s="25">
        <f>C32*100/C7</f>
        <v>21.75226586102719</v>
      </c>
      <c r="E32" s="33">
        <v>37</v>
      </c>
      <c r="F32" s="25">
        <f>E32*100/E7</f>
        <v>12.374581939799331</v>
      </c>
      <c r="G32" s="10"/>
      <c r="H32" s="10"/>
      <c r="I32" s="33">
        <v>76</v>
      </c>
      <c r="J32" s="25">
        <f>I32*100/I7</f>
        <v>28.787878787878789</v>
      </c>
      <c r="K32" s="33">
        <v>46</v>
      </c>
      <c r="L32" s="25">
        <f>K32*100/K7</f>
        <v>19.246861924686193</v>
      </c>
      <c r="M32" s="33">
        <v>52</v>
      </c>
      <c r="N32" s="25">
        <f>M32*100/M7</f>
        <v>23.636363636363637</v>
      </c>
      <c r="O32" s="33">
        <v>50</v>
      </c>
      <c r="P32" s="25">
        <f>O32*100/O7</f>
        <v>21.1864406779661</v>
      </c>
    </row>
    <row r="33" spans="2:16" ht="24.75" customHeight="1" x14ac:dyDescent="0.3">
      <c r="B33" s="14" t="s">
        <v>35</v>
      </c>
      <c r="C33" s="10"/>
      <c r="D33" s="10"/>
      <c r="E33" s="10"/>
      <c r="F33" s="10"/>
      <c r="G33" s="33">
        <v>10</v>
      </c>
      <c r="H33" s="25">
        <f>G33*100/G7</f>
        <v>3.6900369003690039</v>
      </c>
      <c r="I33" s="10"/>
      <c r="J33" s="10"/>
      <c r="K33" s="10"/>
      <c r="L33" s="10"/>
      <c r="M33" s="10"/>
      <c r="N33" s="10"/>
      <c r="O33" s="10"/>
      <c r="P33" s="10"/>
    </row>
    <row r="34" spans="2:16" ht="24.75" customHeight="1" x14ac:dyDescent="0.3">
      <c r="B34" s="14" t="s">
        <v>36</v>
      </c>
      <c r="C34" s="10"/>
      <c r="D34" s="10"/>
      <c r="E34" s="33">
        <v>26</v>
      </c>
      <c r="F34" s="25">
        <f>E34*100/E7</f>
        <v>8.695652173913043</v>
      </c>
      <c r="G34" s="10"/>
      <c r="H34" s="10"/>
      <c r="I34" s="33">
        <v>2</v>
      </c>
      <c r="J34" s="25">
        <f>I34*100/I7</f>
        <v>0.75757575757575757</v>
      </c>
      <c r="K34" s="33">
        <v>1</v>
      </c>
      <c r="L34" s="25">
        <f>K34*100/K7</f>
        <v>0.41841004184100417</v>
      </c>
      <c r="M34" s="33">
        <v>2</v>
      </c>
      <c r="N34" s="25">
        <f>M34*100/M7</f>
        <v>0.90909090909090906</v>
      </c>
      <c r="O34" s="10"/>
      <c r="P34" s="10"/>
    </row>
    <row r="35" spans="2:16" ht="24.75" customHeight="1" x14ac:dyDescent="0.3">
      <c r="B35" s="14" t="s">
        <v>188</v>
      </c>
      <c r="C35" s="10"/>
      <c r="D35" s="10"/>
      <c r="E35" s="10"/>
      <c r="F35" s="10"/>
      <c r="G35" s="10"/>
      <c r="H35" s="10"/>
      <c r="I35" s="10"/>
      <c r="J35" s="10"/>
      <c r="K35" s="10"/>
      <c r="L35" s="10"/>
      <c r="M35" s="10"/>
      <c r="N35" s="10"/>
      <c r="O35" s="33">
        <v>1</v>
      </c>
      <c r="P35" s="25">
        <f>O35*100/O7</f>
        <v>0.42372881355932202</v>
      </c>
    </row>
    <row r="36" spans="2:16" ht="24.75" customHeight="1" x14ac:dyDescent="0.3">
      <c r="B36" s="14" t="s">
        <v>37</v>
      </c>
      <c r="C36" s="10"/>
      <c r="D36" s="10"/>
      <c r="E36" s="10"/>
      <c r="F36" s="10"/>
      <c r="G36" s="10"/>
      <c r="H36" s="10"/>
      <c r="I36" s="33">
        <v>0</v>
      </c>
      <c r="J36" s="25">
        <f>I36*100/I7</f>
        <v>0</v>
      </c>
      <c r="K36" s="40"/>
      <c r="L36" s="10"/>
      <c r="M36" s="40"/>
      <c r="N36" s="10"/>
      <c r="O36" s="40"/>
      <c r="P36" s="10"/>
    </row>
    <row r="37" spans="2:16" ht="24.75" customHeight="1" x14ac:dyDescent="0.3">
      <c r="B37" s="14" t="s">
        <v>38</v>
      </c>
      <c r="C37" s="10"/>
      <c r="D37" s="10"/>
      <c r="E37" s="10"/>
      <c r="F37" s="10"/>
      <c r="G37" s="10"/>
      <c r="H37" s="10"/>
      <c r="I37" s="33">
        <v>2</v>
      </c>
      <c r="J37" s="25">
        <f>I37*100/I7</f>
        <v>0.75757575757575757</v>
      </c>
      <c r="K37" s="33">
        <v>0</v>
      </c>
      <c r="L37" s="25">
        <f>K37*100/K7</f>
        <v>0</v>
      </c>
      <c r="M37" s="33">
        <v>0</v>
      </c>
      <c r="N37" s="25">
        <f>M37*100/M7</f>
        <v>0</v>
      </c>
      <c r="O37" s="40"/>
      <c r="P37" s="10"/>
    </row>
    <row r="38" spans="2:16" ht="5.15" customHeight="1" x14ac:dyDescent="0.3">
      <c r="B38" s="15"/>
      <c r="C38" s="16"/>
      <c r="D38" s="16"/>
      <c r="E38" s="16"/>
      <c r="F38" s="16"/>
      <c r="G38" s="16"/>
      <c r="H38" s="16"/>
      <c r="I38" s="16"/>
      <c r="J38" s="16"/>
      <c r="K38" s="16"/>
      <c r="L38" s="16"/>
      <c r="M38" s="16"/>
      <c r="N38" s="16"/>
      <c r="O38" s="16"/>
      <c r="P38" s="16"/>
    </row>
    <row r="39" spans="2:16" ht="14.25" customHeight="1" x14ac:dyDescent="0.3">
      <c r="B39" s="7" t="s">
        <v>198</v>
      </c>
      <c r="C39" s="4"/>
      <c r="D39" s="5"/>
      <c r="E39" s="4"/>
      <c r="F39" s="5"/>
      <c r="G39" s="4"/>
      <c r="H39" s="5"/>
      <c r="I39" s="4"/>
      <c r="J39" s="5"/>
      <c r="K39" s="4"/>
      <c r="L39" s="5"/>
      <c r="M39" s="4"/>
      <c r="N39" s="5"/>
      <c r="O39" s="4"/>
      <c r="P39" s="5"/>
    </row>
    <row r="40" spans="2:16" ht="33.75" customHeight="1" x14ac:dyDescent="0.3">
      <c r="B40" s="71" t="s">
        <v>196</v>
      </c>
      <c r="C40" s="71"/>
      <c r="D40" s="71"/>
      <c r="E40" s="71"/>
      <c r="F40" s="71"/>
      <c r="G40" s="71"/>
      <c r="H40" s="71"/>
      <c r="I40" s="71"/>
      <c r="J40" s="71"/>
      <c r="K40" s="71"/>
      <c r="L40" s="71"/>
      <c r="M40" s="71"/>
      <c r="N40" s="71"/>
      <c r="O40" s="71"/>
      <c r="P40" s="71"/>
    </row>
    <row r="41" spans="2:16" ht="14.25" customHeight="1" x14ac:dyDescent="0.3"/>
    <row r="42" spans="2:16" ht="30" customHeight="1" x14ac:dyDescent="0.3">
      <c r="B42" s="63" t="s">
        <v>98</v>
      </c>
      <c r="C42" s="63"/>
      <c r="D42" s="63"/>
      <c r="E42" s="63"/>
      <c r="F42" s="63"/>
      <c r="G42" s="63"/>
      <c r="H42" s="63"/>
      <c r="I42" s="63"/>
      <c r="J42" s="63"/>
      <c r="K42" s="63"/>
      <c r="L42" s="63"/>
      <c r="M42" s="63"/>
      <c r="N42" s="63"/>
      <c r="O42" s="63"/>
      <c r="P42" s="63"/>
    </row>
    <row r="43" spans="2:16" ht="14.25" customHeight="1" x14ac:dyDescent="0.3">
      <c r="B43" s="17" t="s">
        <v>0</v>
      </c>
      <c r="C43" s="56">
        <v>2007</v>
      </c>
      <c r="D43" s="62"/>
      <c r="E43" s="54">
        <v>2011</v>
      </c>
      <c r="F43" s="55"/>
      <c r="G43" s="56">
        <v>2015</v>
      </c>
      <c r="H43" s="55"/>
      <c r="I43" s="56">
        <v>2019</v>
      </c>
      <c r="J43" s="55"/>
      <c r="K43" s="56">
        <v>2023</v>
      </c>
      <c r="L43" s="55"/>
      <c r="M43" s="56">
        <v>2024</v>
      </c>
      <c r="N43" s="55"/>
      <c r="O43" s="54">
        <v>2025</v>
      </c>
      <c r="P43" s="62"/>
    </row>
    <row r="44" spans="2:16" ht="15" customHeight="1" x14ac:dyDescent="0.3">
      <c r="B44" s="64" t="s">
        <v>2</v>
      </c>
      <c r="C44" s="60">
        <v>44687</v>
      </c>
      <c r="D44" s="61"/>
      <c r="E44" s="66">
        <v>44843</v>
      </c>
      <c r="F44" s="67"/>
      <c r="G44" s="59">
        <v>44649</v>
      </c>
      <c r="H44" s="58"/>
      <c r="I44" s="59">
        <v>44826</v>
      </c>
      <c r="J44" s="58"/>
      <c r="K44" s="59">
        <v>45193</v>
      </c>
      <c r="L44" s="58"/>
      <c r="M44" s="59">
        <v>45438</v>
      </c>
      <c r="N44" s="58"/>
      <c r="O44" s="57">
        <v>45739</v>
      </c>
      <c r="P44" s="65"/>
    </row>
    <row r="45" spans="2:16" ht="14.25" customHeight="1" x14ac:dyDescent="0.3">
      <c r="B45" s="65"/>
      <c r="C45" s="38" t="s">
        <v>3</v>
      </c>
      <c r="D45" s="38" t="s">
        <v>4</v>
      </c>
      <c r="E45" s="35" t="s">
        <v>3</v>
      </c>
      <c r="F45" s="37" t="s">
        <v>4</v>
      </c>
      <c r="G45" s="35" t="s">
        <v>3</v>
      </c>
      <c r="H45" s="37" t="s">
        <v>4</v>
      </c>
      <c r="I45" s="35" t="s">
        <v>3</v>
      </c>
      <c r="J45" s="37" t="s">
        <v>4</v>
      </c>
      <c r="K45" s="35" t="s">
        <v>3</v>
      </c>
      <c r="L45" s="37" t="s">
        <v>4</v>
      </c>
      <c r="M45" s="35" t="s">
        <v>3</v>
      </c>
      <c r="N45" s="37" t="s">
        <v>4</v>
      </c>
      <c r="O45" s="35" t="s">
        <v>3</v>
      </c>
      <c r="P45" s="37" t="s">
        <v>4</v>
      </c>
    </row>
    <row r="46" spans="2:16" ht="25" customHeight="1" x14ac:dyDescent="0.3">
      <c r="B46" s="12" t="s">
        <v>5</v>
      </c>
      <c r="C46" s="33">
        <v>1813</v>
      </c>
      <c r="D46" s="25">
        <v>100</v>
      </c>
      <c r="E46" s="33">
        <v>1826</v>
      </c>
      <c r="F46" s="25">
        <v>100</v>
      </c>
      <c r="G46" s="33">
        <v>1732</v>
      </c>
      <c r="H46" s="25">
        <v>100</v>
      </c>
      <c r="I46" s="33">
        <v>1661</v>
      </c>
      <c r="J46" s="25">
        <v>100</v>
      </c>
      <c r="K46" s="33">
        <v>1480</v>
      </c>
      <c r="L46" s="25">
        <v>100</v>
      </c>
      <c r="M46" s="33">
        <v>1482</v>
      </c>
      <c r="N46" s="25">
        <v>100</v>
      </c>
      <c r="O46" s="33">
        <v>1469</v>
      </c>
      <c r="P46" s="25">
        <v>100</v>
      </c>
    </row>
    <row r="47" spans="2:16" ht="25" customHeight="1" x14ac:dyDescent="0.3">
      <c r="B47" s="13" t="s">
        <v>6</v>
      </c>
      <c r="C47" s="33">
        <v>1067</v>
      </c>
      <c r="D47" s="25">
        <f>C47*100/C46</f>
        <v>58.85273028130171</v>
      </c>
      <c r="E47" s="33">
        <v>990</v>
      </c>
      <c r="F47" s="25">
        <f>E47*100/E46</f>
        <v>54.216867469879517</v>
      </c>
      <c r="G47" s="33">
        <v>887</v>
      </c>
      <c r="H47" s="25">
        <f>G47*100/G46</f>
        <v>51.212471131639724</v>
      </c>
      <c r="I47" s="33">
        <v>874</v>
      </c>
      <c r="J47" s="25">
        <f>I47*100/I46</f>
        <v>52.618904274533413</v>
      </c>
      <c r="K47" s="33">
        <v>819</v>
      </c>
      <c r="L47" s="25">
        <f>K47*100/K46</f>
        <v>55.337837837837839</v>
      </c>
      <c r="M47" s="33">
        <v>786</v>
      </c>
      <c r="N47" s="25">
        <f>M47*100/M46</f>
        <v>53.036437246963565</v>
      </c>
      <c r="O47" s="33">
        <v>812</v>
      </c>
      <c r="P47" s="25">
        <f>O47*100/O46</f>
        <v>55.275697753573859</v>
      </c>
    </row>
    <row r="48" spans="2:16" ht="25" customHeight="1" x14ac:dyDescent="0.3">
      <c r="B48" s="14" t="s">
        <v>7</v>
      </c>
      <c r="C48" s="33">
        <v>5</v>
      </c>
      <c r="D48" s="25">
        <f>C48*100/C47</f>
        <v>0.46860356138706655</v>
      </c>
      <c r="E48" s="33">
        <v>8</v>
      </c>
      <c r="F48" s="25">
        <f>E48*100/E47</f>
        <v>0.80808080808080807</v>
      </c>
      <c r="G48" s="33">
        <v>6</v>
      </c>
      <c r="H48" s="25">
        <f>G48*100/G47</f>
        <v>0.67643742953776775</v>
      </c>
      <c r="I48" s="33">
        <v>2</v>
      </c>
      <c r="J48" s="25">
        <f>I48*100/I47</f>
        <v>0.2288329519450801</v>
      </c>
      <c r="K48" s="33">
        <v>2</v>
      </c>
      <c r="L48" s="25">
        <f>K48*100/K47</f>
        <v>0.24420024420024419</v>
      </c>
      <c r="M48" s="33">
        <v>4</v>
      </c>
      <c r="N48" s="25">
        <f>M48*100/M47</f>
        <v>0.5089058524173028</v>
      </c>
      <c r="O48" s="33">
        <v>3</v>
      </c>
      <c r="P48" s="25">
        <f>O48*100/O47</f>
        <v>0.36945812807881773</v>
      </c>
    </row>
    <row r="49" spans="2:16" ht="25" customHeight="1" x14ac:dyDescent="0.3">
      <c r="B49" s="13" t="s">
        <v>8</v>
      </c>
      <c r="C49" s="33">
        <v>20</v>
      </c>
      <c r="D49" s="25">
        <f>C49*100/C47</f>
        <v>1.8744142455482662</v>
      </c>
      <c r="E49" s="33">
        <v>17</v>
      </c>
      <c r="F49" s="25">
        <f>E49*100/E47</f>
        <v>1.7171717171717171</v>
      </c>
      <c r="G49" s="33">
        <v>18</v>
      </c>
      <c r="H49" s="25">
        <f>G49*100/G47</f>
        <v>2.0293122886133035</v>
      </c>
      <c r="I49" s="33">
        <v>23</v>
      </c>
      <c r="J49" s="25">
        <f>I49*100/I47</f>
        <v>2.6315789473684212</v>
      </c>
      <c r="K49" s="33">
        <v>12</v>
      </c>
      <c r="L49" s="25">
        <f>K49*100/K47</f>
        <v>1.4652014652014651</v>
      </c>
      <c r="M49" s="33">
        <v>18</v>
      </c>
      <c r="N49" s="25">
        <f>M49*100/M47</f>
        <v>2.2900763358778624</v>
      </c>
      <c r="O49" s="33">
        <v>15</v>
      </c>
      <c r="P49" s="25">
        <f>O49*100/O47</f>
        <v>1.8472906403940887</v>
      </c>
    </row>
    <row r="50" spans="2:16" ht="25" customHeight="1" x14ac:dyDescent="0.3">
      <c r="B50" s="14" t="s">
        <v>10</v>
      </c>
      <c r="C50" s="10"/>
      <c r="D50" s="10"/>
      <c r="E50" s="10"/>
      <c r="F50" s="10"/>
      <c r="G50" s="10"/>
      <c r="H50" s="10"/>
      <c r="I50" s="33">
        <v>2</v>
      </c>
      <c r="J50" s="25">
        <f>I50*100/I47</f>
        <v>0.2288329519450801</v>
      </c>
      <c r="K50" s="40"/>
      <c r="L50" s="10"/>
      <c r="M50" s="40"/>
      <c r="N50" s="10"/>
      <c r="O50" s="40"/>
      <c r="P50" s="10"/>
    </row>
    <row r="51" spans="2:16" ht="25" customHeight="1" x14ac:dyDescent="0.3">
      <c r="B51" s="14" t="s">
        <v>11</v>
      </c>
      <c r="C51" s="10"/>
      <c r="D51" s="10"/>
      <c r="E51" s="10"/>
      <c r="F51" s="10"/>
      <c r="G51" s="10"/>
      <c r="H51" s="10"/>
      <c r="I51" s="10"/>
      <c r="J51" s="10"/>
      <c r="K51" s="33">
        <v>3</v>
      </c>
      <c r="L51" s="25">
        <f>K51*100/K47</f>
        <v>0.36630036630036628</v>
      </c>
      <c r="M51" s="33">
        <v>3</v>
      </c>
      <c r="N51" s="25">
        <f>M51*100/M47</f>
        <v>0.38167938931297712</v>
      </c>
      <c r="O51" s="33">
        <v>6</v>
      </c>
      <c r="P51" s="25">
        <f>O51*100/O47</f>
        <v>0.73891625615763545</v>
      </c>
    </row>
    <row r="52" spans="2:16" ht="25" customHeight="1" x14ac:dyDescent="0.3">
      <c r="B52" s="13" t="s">
        <v>13</v>
      </c>
      <c r="C52" s="33">
        <v>24</v>
      </c>
      <c r="D52" s="25">
        <f>C52*100/C47</f>
        <v>2.2492970946579196</v>
      </c>
      <c r="E52" s="33">
        <v>11</v>
      </c>
      <c r="F52" s="25">
        <f>E52*100/E47</f>
        <v>1.1111111111111112</v>
      </c>
      <c r="G52" s="33">
        <v>23</v>
      </c>
      <c r="H52" s="25">
        <f>G52*100/G47</f>
        <v>2.593010146561443</v>
      </c>
      <c r="I52" s="33">
        <v>14</v>
      </c>
      <c r="J52" s="25">
        <f>I52*100/I47</f>
        <v>1.6018306636155606</v>
      </c>
      <c r="K52" s="33">
        <v>15</v>
      </c>
      <c r="L52" s="25">
        <f>K52*100/K47</f>
        <v>1.8315018315018314</v>
      </c>
      <c r="M52" s="33">
        <v>4</v>
      </c>
      <c r="N52" s="25">
        <f>M52*100/M47</f>
        <v>0.5089058524173028</v>
      </c>
      <c r="O52" s="33">
        <v>6</v>
      </c>
      <c r="P52" s="25">
        <f>O52*100/O47</f>
        <v>0.73891625615763545</v>
      </c>
    </row>
    <row r="53" spans="2:16" ht="25" customHeight="1" x14ac:dyDescent="0.3">
      <c r="B53" s="14" t="s">
        <v>14</v>
      </c>
      <c r="C53" s="33">
        <v>45</v>
      </c>
      <c r="D53" s="25">
        <f>C53*100/C47</f>
        <v>4.2174320524835993</v>
      </c>
      <c r="E53" s="33">
        <v>160</v>
      </c>
      <c r="F53" s="25">
        <f>E53*100/E47</f>
        <v>16.161616161616163</v>
      </c>
      <c r="G53" s="33">
        <v>217</v>
      </c>
      <c r="H53" s="25">
        <f>G53*100/G47</f>
        <v>24.464487034949268</v>
      </c>
      <c r="I53" s="33">
        <v>90</v>
      </c>
      <c r="J53" s="25">
        <f>I53*100/I47</f>
        <v>10.297482837528603</v>
      </c>
      <c r="K53" s="40"/>
      <c r="L53" s="10"/>
      <c r="M53" s="33">
        <v>75</v>
      </c>
      <c r="N53" s="25">
        <f>M53*100/M47</f>
        <v>9.5419847328244281</v>
      </c>
      <c r="O53" s="33">
        <v>75</v>
      </c>
      <c r="P53" s="25">
        <f>O53*100/O47</f>
        <v>9.2364532019704431</v>
      </c>
    </row>
    <row r="54" spans="2:16" ht="25" customHeight="1" x14ac:dyDescent="0.3">
      <c r="B54" s="14" t="s">
        <v>15</v>
      </c>
      <c r="C54" s="9"/>
      <c r="D54" s="10"/>
      <c r="E54" s="9"/>
      <c r="F54" s="10"/>
      <c r="G54" s="10"/>
      <c r="H54" s="10"/>
      <c r="I54" s="9"/>
      <c r="J54" s="9"/>
      <c r="K54" s="9"/>
      <c r="L54" s="9"/>
      <c r="M54" s="9"/>
      <c r="N54" s="9"/>
      <c r="O54" s="9"/>
      <c r="P54" s="9"/>
    </row>
    <row r="55" spans="2:16" ht="25" customHeight="1" x14ac:dyDescent="0.3">
      <c r="B55" s="14" t="s">
        <v>16</v>
      </c>
      <c r="C55" s="9"/>
      <c r="D55" s="10"/>
      <c r="E55" s="9"/>
      <c r="F55" s="10"/>
      <c r="G55" s="10"/>
      <c r="H55" s="10"/>
      <c r="I55" s="33">
        <v>3</v>
      </c>
      <c r="J55" s="25">
        <f>I55*100/I47</f>
        <v>0.34324942791762014</v>
      </c>
      <c r="K55" s="33">
        <v>56</v>
      </c>
      <c r="L55" s="25">
        <f>K55*100/K47</f>
        <v>6.8376068376068373</v>
      </c>
      <c r="M55" s="33">
        <v>66</v>
      </c>
      <c r="N55" s="25">
        <f>M55*100/M47</f>
        <v>8.3969465648854964</v>
      </c>
      <c r="O55" s="33">
        <v>48</v>
      </c>
      <c r="P55" s="25">
        <f>O55*100/O47</f>
        <v>5.9113300492610836</v>
      </c>
    </row>
    <row r="56" spans="2:16" ht="25" customHeight="1" x14ac:dyDescent="0.3">
      <c r="B56" s="13" t="s">
        <v>17</v>
      </c>
      <c r="C56" s="9"/>
      <c r="D56" s="10"/>
      <c r="E56" s="9"/>
      <c r="F56" s="10"/>
      <c r="G56" s="10"/>
      <c r="H56" s="10"/>
      <c r="I56" s="33">
        <v>4</v>
      </c>
      <c r="J56" s="25">
        <f>I56*100/I47</f>
        <v>0.45766590389016021</v>
      </c>
      <c r="K56" s="33">
        <v>13</v>
      </c>
      <c r="L56" s="25">
        <f>K56*100/K47</f>
        <v>1.5873015873015872</v>
      </c>
      <c r="M56" s="33">
        <v>14</v>
      </c>
      <c r="N56" s="25">
        <f>M56*100/M47</f>
        <v>1.7811704834605597</v>
      </c>
      <c r="O56" s="33">
        <v>13</v>
      </c>
      <c r="P56" s="25">
        <f>O56*100/O47</f>
        <v>1.6009852216748768</v>
      </c>
    </row>
    <row r="57" spans="2:16" ht="25" customHeight="1" x14ac:dyDescent="0.3">
      <c r="B57" s="14" t="s">
        <v>18</v>
      </c>
      <c r="C57" s="9"/>
      <c r="D57" s="10"/>
      <c r="E57" s="9"/>
      <c r="F57" s="10"/>
      <c r="G57" s="33">
        <v>19</v>
      </c>
      <c r="H57" s="25">
        <f>G57*100/G47</f>
        <v>2.142051860202931</v>
      </c>
      <c r="I57" s="33">
        <v>18</v>
      </c>
      <c r="J57" s="25">
        <f>I57*100/I47</f>
        <v>2.0594965675057209</v>
      </c>
      <c r="K57" s="33">
        <v>65</v>
      </c>
      <c r="L57" s="25">
        <f>K57*100/K47</f>
        <v>7.9365079365079367</v>
      </c>
      <c r="M57" s="33">
        <v>121</v>
      </c>
      <c r="N57" s="25">
        <f>M57*100/M47</f>
        <v>15.394402035623409</v>
      </c>
      <c r="O57" s="33">
        <v>154</v>
      </c>
      <c r="P57" s="25">
        <f>O57*100/O47</f>
        <v>18.96551724137931</v>
      </c>
    </row>
    <row r="58" spans="2:16" ht="25" customHeight="1" x14ac:dyDescent="0.3">
      <c r="B58" s="14" t="s">
        <v>19</v>
      </c>
      <c r="C58" s="9"/>
      <c r="D58" s="10"/>
      <c r="E58" s="9"/>
      <c r="F58" s="10"/>
      <c r="G58" s="10"/>
      <c r="H58" s="10"/>
      <c r="I58" s="10"/>
      <c r="J58" s="10"/>
      <c r="K58" s="33">
        <v>7</v>
      </c>
      <c r="L58" s="25">
        <f>K58*100/K47</f>
        <v>0.85470085470085466</v>
      </c>
      <c r="M58" s="33">
        <v>5</v>
      </c>
      <c r="N58" s="25">
        <f>M58*100/M47</f>
        <v>0.63613231552162852</v>
      </c>
      <c r="O58" s="33">
        <v>1</v>
      </c>
      <c r="P58" s="25">
        <f>O58*100/O47</f>
        <v>0.12315270935960591</v>
      </c>
    </row>
    <row r="59" spans="2:16" ht="25" customHeight="1" x14ac:dyDescent="0.3">
      <c r="B59" s="14" t="s">
        <v>20</v>
      </c>
      <c r="C59" s="9"/>
      <c r="D59" s="10"/>
      <c r="E59" s="9"/>
      <c r="F59" s="10"/>
      <c r="G59" s="33">
        <v>8</v>
      </c>
      <c r="H59" s="25">
        <f>G59*100/G47</f>
        <v>0.90191657271702363</v>
      </c>
      <c r="I59" s="9"/>
      <c r="J59" s="9"/>
      <c r="K59" s="9"/>
      <c r="L59" s="9"/>
      <c r="M59" s="9"/>
      <c r="N59" s="9"/>
      <c r="O59" s="9"/>
      <c r="P59" s="9"/>
    </row>
    <row r="60" spans="2:16" ht="25" customHeight="1" x14ac:dyDescent="0.3">
      <c r="B60" s="13" t="s">
        <v>21</v>
      </c>
      <c r="C60" s="33">
        <v>22</v>
      </c>
      <c r="D60" s="25">
        <f>C60*100/C47</f>
        <v>2.0618556701030926</v>
      </c>
      <c r="E60" s="33">
        <v>13</v>
      </c>
      <c r="F60" s="25">
        <f>E60*100/E47</f>
        <v>1.3131313131313131</v>
      </c>
      <c r="G60" s="10"/>
      <c r="H60" s="10"/>
      <c r="I60" s="33">
        <v>2</v>
      </c>
      <c r="J60" s="25">
        <f>I60*100/I47</f>
        <v>0.2288329519450801</v>
      </c>
      <c r="K60" s="33">
        <v>4</v>
      </c>
      <c r="L60" s="25">
        <f>K60*100/K47</f>
        <v>0.48840048840048839</v>
      </c>
      <c r="M60" s="33">
        <v>3</v>
      </c>
      <c r="N60" s="25">
        <f>M60*100/M47</f>
        <v>0.38167938931297712</v>
      </c>
      <c r="O60" s="9"/>
      <c r="P60" s="9"/>
    </row>
    <row r="61" spans="2:16" ht="25" customHeight="1" x14ac:dyDescent="0.3">
      <c r="B61" s="14" t="s">
        <v>202</v>
      </c>
      <c r="C61" s="40"/>
      <c r="D61" s="10"/>
      <c r="E61" s="40"/>
      <c r="F61" s="10"/>
      <c r="G61" s="10"/>
      <c r="H61" s="10"/>
      <c r="I61" s="40"/>
      <c r="J61" s="10"/>
      <c r="K61" s="40"/>
      <c r="L61" s="10"/>
      <c r="M61" s="40"/>
      <c r="N61" s="10"/>
      <c r="O61" s="33">
        <v>2</v>
      </c>
      <c r="P61" s="25">
        <f>O61*100/O47</f>
        <v>0.24630541871921183</v>
      </c>
    </row>
    <row r="62" spans="2:16" ht="25" customHeight="1" x14ac:dyDescent="0.3">
      <c r="B62" s="14" t="s">
        <v>23</v>
      </c>
      <c r="C62" s="9"/>
      <c r="D62" s="10"/>
      <c r="E62" s="33">
        <v>14</v>
      </c>
      <c r="F62" s="25">
        <f>E62*100/E47</f>
        <v>1.4141414141414141</v>
      </c>
      <c r="G62" s="9"/>
      <c r="H62" s="10"/>
      <c r="I62" s="33">
        <v>6</v>
      </c>
      <c r="J62" s="25">
        <f>I62*100/I47</f>
        <v>0.68649885583524028</v>
      </c>
      <c r="K62" s="33">
        <v>13</v>
      </c>
      <c r="L62" s="25">
        <f>K62*100/K47</f>
        <v>1.5873015873015872</v>
      </c>
      <c r="M62" s="33">
        <v>13</v>
      </c>
      <c r="N62" s="25">
        <f>M62*100/M47</f>
        <v>1.6539440203562341</v>
      </c>
      <c r="O62" s="33">
        <v>12</v>
      </c>
      <c r="P62" s="25">
        <f>O62*100/O47</f>
        <v>1.4778325123152709</v>
      </c>
    </row>
    <row r="63" spans="2:16" ht="25" customHeight="1" x14ac:dyDescent="0.3">
      <c r="B63" s="14" t="s">
        <v>25</v>
      </c>
      <c r="C63" s="33">
        <v>20</v>
      </c>
      <c r="D63" s="25">
        <f>C63*100/C47</f>
        <v>1.8744142455482662</v>
      </c>
      <c r="E63" s="33">
        <v>11</v>
      </c>
      <c r="F63" s="25">
        <f>E63*100/E47</f>
        <v>1.1111111111111112</v>
      </c>
      <c r="G63" s="33">
        <v>22</v>
      </c>
      <c r="H63" s="25">
        <f>G63*100/G47</f>
        <v>2.480270574971815</v>
      </c>
      <c r="I63" s="33">
        <v>5</v>
      </c>
      <c r="J63" s="25">
        <f>I63*100/I47</f>
        <v>0.57208237986270027</v>
      </c>
      <c r="K63" s="33">
        <v>13</v>
      </c>
      <c r="L63" s="25">
        <f>K63*100/K47</f>
        <v>1.5873015873015872</v>
      </c>
      <c r="M63" s="33">
        <v>3</v>
      </c>
      <c r="N63" s="25">
        <f>M63*100/M47</f>
        <v>0.38167938931297712</v>
      </c>
      <c r="O63" s="33">
        <v>8</v>
      </c>
      <c r="P63" s="25">
        <f>O63*100/O47</f>
        <v>0.98522167487684731</v>
      </c>
    </row>
    <row r="64" spans="2:16" ht="25" customHeight="1" x14ac:dyDescent="0.3">
      <c r="B64" s="13" t="s">
        <v>26</v>
      </c>
      <c r="C64" s="9"/>
      <c r="D64" s="10"/>
      <c r="E64" s="9"/>
      <c r="F64" s="10"/>
      <c r="G64" s="33">
        <v>12</v>
      </c>
      <c r="H64" s="25">
        <f>G64*100/G47</f>
        <v>1.3528748590755355</v>
      </c>
      <c r="I64" s="33">
        <v>6</v>
      </c>
      <c r="J64" s="25">
        <f>I64*100/I47</f>
        <v>0.68649885583524028</v>
      </c>
      <c r="K64" s="40"/>
      <c r="L64" s="10"/>
      <c r="M64" s="40"/>
      <c r="N64" s="10"/>
      <c r="O64" s="40"/>
      <c r="P64" s="10"/>
    </row>
    <row r="65" spans="2:16" ht="25" customHeight="1" x14ac:dyDescent="0.3">
      <c r="B65" s="14" t="s">
        <v>28</v>
      </c>
      <c r="C65" s="9"/>
      <c r="D65" s="10"/>
      <c r="E65" s="9"/>
      <c r="F65" s="10"/>
      <c r="G65" s="10"/>
      <c r="H65" s="10"/>
      <c r="I65" s="33">
        <v>4</v>
      </c>
      <c r="J65" s="25">
        <f>I65*100/I47</f>
        <v>0.45766590389016021</v>
      </c>
      <c r="K65" s="40"/>
      <c r="L65" s="10"/>
      <c r="M65" s="40"/>
      <c r="N65" s="10"/>
      <c r="O65" s="40"/>
      <c r="P65" s="10"/>
    </row>
    <row r="66" spans="2:16" ht="25" customHeight="1" x14ac:dyDescent="0.3">
      <c r="B66" s="14" t="s">
        <v>29</v>
      </c>
      <c r="C66" s="33">
        <v>15</v>
      </c>
      <c r="D66" s="25">
        <f>C66*100/C47</f>
        <v>1.4058106841611997</v>
      </c>
      <c r="E66" s="33">
        <v>19</v>
      </c>
      <c r="F66" s="25">
        <f>E66*100/E47</f>
        <v>1.9191919191919191</v>
      </c>
      <c r="G66" s="33">
        <v>10</v>
      </c>
      <c r="H66" s="25">
        <f>G66*100/G47</f>
        <v>1.1273957158962795</v>
      </c>
      <c r="I66" s="9"/>
      <c r="J66" s="9"/>
      <c r="K66" s="9"/>
      <c r="L66" s="9"/>
      <c r="M66" s="9"/>
      <c r="N66" s="9"/>
      <c r="O66" s="9"/>
      <c r="P66" s="9"/>
    </row>
    <row r="67" spans="2:16" ht="25" customHeight="1" x14ac:dyDescent="0.3">
      <c r="B67" s="14" t="s">
        <v>30</v>
      </c>
      <c r="C67" s="9"/>
      <c r="D67" s="10"/>
      <c r="E67" s="10"/>
      <c r="F67" s="10"/>
      <c r="G67" s="33">
        <v>10</v>
      </c>
      <c r="H67" s="25">
        <f>G67*100/G47</f>
        <v>1.1273957158962795</v>
      </c>
      <c r="I67" s="33">
        <v>3</v>
      </c>
      <c r="J67" s="25">
        <f>I67*100/I47</f>
        <v>0.34324942791762014</v>
      </c>
      <c r="K67" s="40"/>
      <c r="L67" s="10"/>
      <c r="M67" s="40"/>
      <c r="N67" s="10"/>
      <c r="O67" s="40"/>
      <c r="P67" s="10"/>
    </row>
    <row r="68" spans="2:16" ht="25" customHeight="1" x14ac:dyDescent="0.3">
      <c r="B68" s="14" t="s">
        <v>31</v>
      </c>
      <c r="C68" s="33">
        <v>803</v>
      </c>
      <c r="D68" s="25">
        <f>C68*100/C47</f>
        <v>75.257731958762889</v>
      </c>
      <c r="E68" s="33">
        <v>601</v>
      </c>
      <c r="F68" s="25">
        <f>E68*100/E47</f>
        <v>60.707070707070706</v>
      </c>
      <c r="G68" s="33">
        <v>485</v>
      </c>
      <c r="H68" s="25">
        <f>G68*100/G47</f>
        <v>54.678692220969559</v>
      </c>
      <c r="I68" s="33">
        <v>422</v>
      </c>
      <c r="J68" s="25">
        <f>I68*100/I47</f>
        <v>48.283752860411902</v>
      </c>
      <c r="K68" s="40"/>
      <c r="L68" s="10"/>
      <c r="M68" s="33">
        <v>333</v>
      </c>
      <c r="N68" s="25">
        <f>M68*100/M47</f>
        <v>42.36641221374046</v>
      </c>
      <c r="O68" s="33">
        <v>390</v>
      </c>
      <c r="P68" s="25">
        <f>O68*100/O47</f>
        <v>48.029556650246306</v>
      </c>
    </row>
    <row r="69" spans="2:16" ht="25" customHeight="1" x14ac:dyDescent="0.3">
      <c r="B69" s="14" t="s">
        <v>32</v>
      </c>
      <c r="C69" s="40"/>
      <c r="D69" s="10"/>
      <c r="E69" s="40"/>
      <c r="F69" s="10"/>
      <c r="G69" s="40"/>
      <c r="H69" s="10"/>
      <c r="I69" s="40"/>
      <c r="J69" s="10"/>
      <c r="K69" s="33">
        <v>451</v>
      </c>
      <c r="L69" s="25">
        <f>K69*100/K47</f>
        <v>55.06715506715507</v>
      </c>
      <c r="M69" s="9"/>
      <c r="N69" s="9"/>
      <c r="O69" s="9"/>
      <c r="P69" s="9"/>
    </row>
    <row r="70" spans="2:16" ht="25" customHeight="1" x14ac:dyDescent="0.3">
      <c r="B70" s="14" t="s">
        <v>190</v>
      </c>
      <c r="C70" s="40"/>
      <c r="D70" s="10"/>
      <c r="E70" s="40"/>
      <c r="F70" s="10"/>
      <c r="G70" s="40"/>
      <c r="H70" s="10"/>
      <c r="I70" s="40"/>
      <c r="J70" s="10"/>
      <c r="K70" s="10"/>
      <c r="L70" s="10"/>
      <c r="M70" s="9"/>
      <c r="N70" s="9"/>
      <c r="O70" s="33">
        <v>3</v>
      </c>
      <c r="P70" s="25">
        <f>O70*100/O47</f>
        <v>0.36945812807881773</v>
      </c>
    </row>
    <row r="71" spans="2:16" ht="25" customHeight="1" x14ac:dyDescent="0.3">
      <c r="B71" s="14" t="s">
        <v>47</v>
      </c>
      <c r="C71" s="9"/>
      <c r="D71" s="10"/>
      <c r="E71" s="10"/>
      <c r="F71" s="10"/>
      <c r="G71" s="33">
        <v>3</v>
      </c>
      <c r="H71" s="25">
        <f>G71*100/G47</f>
        <v>0.33821871476888388</v>
      </c>
      <c r="I71" s="9"/>
      <c r="J71" s="9"/>
      <c r="K71" s="9"/>
      <c r="L71" s="9"/>
      <c r="M71" s="9"/>
      <c r="N71" s="9"/>
      <c r="O71" s="9"/>
      <c r="P71" s="9"/>
    </row>
    <row r="72" spans="2:16" ht="25" customHeight="1" x14ac:dyDescent="0.3">
      <c r="B72" s="14" t="s">
        <v>33</v>
      </c>
      <c r="C72" s="33">
        <v>113</v>
      </c>
      <c r="D72" s="25">
        <f>C72*100/C47</f>
        <v>10.590440487347704</v>
      </c>
      <c r="E72" s="33">
        <v>58</v>
      </c>
      <c r="F72" s="25">
        <f>E72*100/E47</f>
        <v>5.858585858585859</v>
      </c>
      <c r="G72" s="10"/>
      <c r="H72" s="10"/>
      <c r="I72" s="33">
        <v>240</v>
      </c>
      <c r="J72" s="25">
        <f>I72*100/I47</f>
        <v>27.459954233409611</v>
      </c>
      <c r="K72" s="33">
        <v>153</v>
      </c>
      <c r="L72" s="25">
        <f>K72*100/K47</f>
        <v>18.681318681318682</v>
      </c>
      <c r="M72" s="33">
        <v>108</v>
      </c>
      <c r="N72" s="25">
        <f>M72*100/M47</f>
        <v>13.740458015267176</v>
      </c>
      <c r="O72" s="33">
        <v>74</v>
      </c>
      <c r="P72" s="25">
        <f>O72*100/O47</f>
        <v>9.1133004926108381</v>
      </c>
    </row>
    <row r="73" spans="2:16" ht="25" customHeight="1" x14ac:dyDescent="0.3">
      <c r="B73" s="14" t="s">
        <v>35</v>
      </c>
      <c r="C73" s="10"/>
      <c r="D73" s="10"/>
      <c r="E73" s="10"/>
      <c r="F73" s="10"/>
      <c r="G73" s="33">
        <v>54</v>
      </c>
      <c r="H73" s="25">
        <f>G73*100/G47</f>
        <v>6.08793686583991</v>
      </c>
      <c r="I73" s="10"/>
      <c r="J73" s="10"/>
      <c r="K73" s="10"/>
      <c r="L73" s="10"/>
      <c r="M73" s="10"/>
      <c r="N73" s="10"/>
      <c r="O73" s="10"/>
      <c r="P73" s="10"/>
    </row>
    <row r="74" spans="2:16" ht="25" customHeight="1" x14ac:dyDescent="0.3">
      <c r="B74" s="14" t="s">
        <v>36</v>
      </c>
      <c r="C74" s="10"/>
      <c r="D74" s="10"/>
      <c r="E74" s="33">
        <v>78</v>
      </c>
      <c r="F74" s="25">
        <f>E74*100/E47</f>
        <v>7.8787878787878789</v>
      </c>
      <c r="G74" s="10"/>
      <c r="H74" s="10"/>
      <c r="I74" s="33">
        <v>5</v>
      </c>
      <c r="J74" s="25">
        <f>I74*100/I47</f>
        <v>0.57208237986270027</v>
      </c>
      <c r="K74" s="33">
        <v>6</v>
      </c>
      <c r="L74" s="25">
        <f>K74*100/K47</f>
        <v>0.73260073260073255</v>
      </c>
      <c r="M74" s="33">
        <v>9</v>
      </c>
      <c r="N74" s="25">
        <f>M74*100/M47</f>
        <v>1.1450381679389312</v>
      </c>
      <c r="O74" s="10"/>
      <c r="P74" s="10"/>
    </row>
    <row r="75" spans="2:16" ht="25" customHeight="1" x14ac:dyDescent="0.3">
      <c r="B75" s="14" t="s">
        <v>199</v>
      </c>
      <c r="C75" s="10"/>
      <c r="D75" s="10"/>
      <c r="E75" s="10"/>
      <c r="F75" s="10"/>
      <c r="G75" s="10"/>
      <c r="H75" s="10"/>
      <c r="I75" s="10"/>
      <c r="J75" s="10"/>
      <c r="K75" s="10"/>
      <c r="L75" s="10"/>
      <c r="M75" s="10"/>
      <c r="N75" s="10"/>
      <c r="O75" s="33">
        <v>2</v>
      </c>
      <c r="P75" s="25">
        <f>O75*100/O47</f>
        <v>0.24630541871921183</v>
      </c>
    </row>
    <row r="76" spans="2:16" ht="25" customHeight="1" x14ac:dyDescent="0.3">
      <c r="B76" s="14" t="s">
        <v>37</v>
      </c>
      <c r="C76" s="10"/>
      <c r="D76" s="10"/>
      <c r="E76" s="10"/>
      <c r="F76" s="10"/>
      <c r="G76" s="10"/>
      <c r="H76" s="10"/>
      <c r="I76" s="33">
        <v>13</v>
      </c>
      <c r="J76" s="25">
        <f>I76*100/I47</f>
        <v>1.4874141876430207</v>
      </c>
      <c r="K76" s="40"/>
      <c r="L76" s="10"/>
      <c r="M76" s="40"/>
      <c r="N76" s="10"/>
      <c r="O76" s="40"/>
      <c r="P76" s="10"/>
    </row>
    <row r="77" spans="2:16" ht="25" customHeight="1" x14ac:dyDescent="0.3">
      <c r="B77" s="14" t="s">
        <v>38</v>
      </c>
      <c r="C77" s="10"/>
      <c r="D77" s="10"/>
      <c r="E77" s="10"/>
      <c r="F77" s="10"/>
      <c r="G77" s="10"/>
      <c r="H77" s="10"/>
      <c r="I77" s="33">
        <v>12</v>
      </c>
      <c r="J77" s="25">
        <f>I77*100/I47</f>
        <v>1.3729977116704806</v>
      </c>
      <c r="K77" s="33">
        <v>6</v>
      </c>
      <c r="L77" s="25">
        <f>K77*100/K47</f>
        <v>0.73260073260073255</v>
      </c>
      <c r="M77" s="33">
        <v>7</v>
      </c>
      <c r="N77" s="25">
        <f>M77*100/M47</f>
        <v>0.89058524173027986</v>
      </c>
      <c r="O77" s="40"/>
      <c r="P77" s="10"/>
    </row>
    <row r="78" spans="2:16" ht="5.15" customHeight="1" x14ac:dyDescent="0.3">
      <c r="B78" s="15"/>
      <c r="C78" s="16"/>
      <c r="D78" s="16"/>
      <c r="E78" s="16"/>
      <c r="F78" s="16"/>
      <c r="G78" s="16"/>
      <c r="H78" s="16"/>
      <c r="I78" s="16"/>
      <c r="J78" s="16"/>
      <c r="K78" s="16"/>
      <c r="L78" s="16"/>
      <c r="M78" s="16"/>
      <c r="N78" s="16"/>
      <c r="O78" s="16"/>
      <c r="P78" s="16"/>
    </row>
    <row r="79" spans="2:16" ht="14.25" customHeight="1" x14ac:dyDescent="0.3">
      <c r="B79" s="7" t="s">
        <v>198</v>
      </c>
      <c r="C79" s="4"/>
      <c r="D79" s="5"/>
      <c r="E79" s="4"/>
      <c r="F79" s="5"/>
      <c r="G79" s="4"/>
      <c r="H79" s="5"/>
      <c r="I79" s="4"/>
      <c r="J79" s="5"/>
      <c r="K79" s="4"/>
      <c r="L79" s="5"/>
      <c r="M79" s="4"/>
      <c r="N79" s="5"/>
      <c r="O79" s="4"/>
      <c r="P79" s="5"/>
    </row>
    <row r="80" spans="2:16" ht="33.75" customHeight="1" x14ac:dyDescent="0.3">
      <c r="B80" s="71" t="s">
        <v>196</v>
      </c>
      <c r="C80" s="71"/>
      <c r="D80" s="71"/>
      <c r="E80" s="71"/>
      <c r="F80" s="71"/>
      <c r="G80" s="71"/>
      <c r="H80" s="71"/>
      <c r="I80" s="71"/>
      <c r="J80" s="71"/>
      <c r="K80" s="71"/>
      <c r="L80" s="71"/>
      <c r="M80" s="71"/>
      <c r="N80" s="71"/>
      <c r="O80" s="71"/>
      <c r="P80" s="71"/>
    </row>
    <row r="81" spans="2:16" ht="14.25" customHeight="1" x14ac:dyDescent="0.3"/>
    <row r="82" spans="2:16" ht="30" customHeight="1" x14ac:dyDescent="0.3">
      <c r="B82" s="63" t="s">
        <v>97</v>
      </c>
      <c r="C82" s="63"/>
      <c r="D82" s="63"/>
      <c r="E82" s="63"/>
      <c r="F82" s="63"/>
      <c r="G82" s="63"/>
      <c r="H82" s="63"/>
      <c r="I82" s="63"/>
      <c r="J82" s="63"/>
      <c r="K82" s="63"/>
      <c r="L82" s="63"/>
      <c r="M82" s="63"/>
      <c r="N82" s="63"/>
      <c r="O82" s="63"/>
      <c r="P82" s="63"/>
    </row>
    <row r="83" spans="2:16" ht="14.25" customHeight="1" x14ac:dyDescent="0.3">
      <c r="B83" s="17" t="s">
        <v>0</v>
      </c>
      <c r="C83" s="56">
        <v>2007</v>
      </c>
      <c r="D83" s="62"/>
      <c r="E83" s="54">
        <v>2011</v>
      </c>
      <c r="F83" s="55"/>
      <c r="G83" s="56">
        <v>2015</v>
      </c>
      <c r="H83" s="55"/>
      <c r="I83" s="56">
        <v>2019</v>
      </c>
      <c r="J83" s="55"/>
      <c r="K83" s="56">
        <v>2023</v>
      </c>
      <c r="L83" s="55"/>
      <c r="M83" s="56">
        <v>2024</v>
      </c>
      <c r="N83" s="55"/>
      <c r="O83" s="54">
        <v>2025</v>
      </c>
      <c r="P83" s="62"/>
    </row>
    <row r="84" spans="2:16" ht="15" customHeight="1" x14ac:dyDescent="0.3">
      <c r="B84" s="64" t="s">
        <v>2</v>
      </c>
      <c r="C84" s="60">
        <v>44687</v>
      </c>
      <c r="D84" s="61"/>
      <c r="E84" s="66">
        <v>44843</v>
      </c>
      <c r="F84" s="67"/>
      <c r="G84" s="59">
        <v>44649</v>
      </c>
      <c r="H84" s="58"/>
      <c r="I84" s="59">
        <v>44826</v>
      </c>
      <c r="J84" s="58"/>
      <c r="K84" s="59">
        <v>45193</v>
      </c>
      <c r="L84" s="58"/>
      <c r="M84" s="59">
        <v>45438</v>
      </c>
      <c r="N84" s="58"/>
      <c r="O84" s="57">
        <v>45739</v>
      </c>
      <c r="P84" s="65"/>
    </row>
    <row r="85" spans="2:16" ht="14.25" customHeight="1" x14ac:dyDescent="0.3">
      <c r="B85" s="65"/>
      <c r="C85" s="38" t="s">
        <v>3</v>
      </c>
      <c r="D85" s="38" t="s">
        <v>4</v>
      </c>
      <c r="E85" s="35" t="s">
        <v>3</v>
      </c>
      <c r="F85" s="37" t="s">
        <v>4</v>
      </c>
      <c r="G85" s="35" t="s">
        <v>3</v>
      </c>
      <c r="H85" s="37" t="s">
        <v>4</v>
      </c>
      <c r="I85" s="35" t="s">
        <v>3</v>
      </c>
      <c r="J85" s="37" t="s">
        <v>4</v>
      </c>
      <c r="K85" s="35" t="s">
        <v>3</v>
      </c>
      <c r="L85" s="37" t="s">
        <v>4</v>
      </c>
      <c r="M85" s="35" t="s">
        <v>3</v>
      </c>
      <c r="N85" s="37" t="s">
        <v>4</v>
      </c>
      <c r="O85" s="35" t="s">
        <v>3</v>
      </c>
      <c r="P85" s="37" t="s">
        <v>4</v>
      </c>
    </row>
    <row r="86" spans="2:16" ht="25" customHeight="1" x14ac:dyDescent="0.3">
      <c r="B86" s="12" t="s">
        <v>5</v>
      </c>
      <c r="C86" s="33">
        <v>3551</v>
      </c>
      <c r="D86" s="25">
        <v>100</v>
      </c>
      <c r="E86" s="33">
        <v>3716</v>
      </c>
      <c r="F86" s="25">
        <v>100</v>
      </c>
      <c r="G86" s="33">
        <v>3498</v>
      </c>
      <c r="H86" s="25">
        <v>100</v>
      </c>
      <c r="I86" s="33">
        <v>3352</v>
      </c>
      <c r="J86" s="25">
        <v>100</v>
      </c>
      <c r="K86" s="33">
        <v>2900</v>
      </c>
      <c r="L86" s="25">
        <v>100</v>
      </c>
      <c r="M86" s="33">
        <v>2905</v>
      </c>
      <c r="N86" s="25">
        <v>100</v>
      </c>
      <c r="O86" s="33">
        <v>2936</v>
      </c>
      <c r="P86" s="25">
        <v>100</v>
      </c>
    </row>
    <row r="87" spans="2:16" ht="25" customHeight="1" x14ac:dyDescent="0.3">
      <c r="B87" s="13" t="s">
        <v>6</v>
      </c>
      <c r="C87" s="33">
        <v>2077</v>
      </c>
      <c r="D87" s="25">
        <f>C87*100/C86</f>
        <v>58.490566037735846</v>
      </c>
      <c r="E87" s="33">
        <v>2049</v>
      </c>
      <c r="F87" s="25">
        <f>E87*100/E86</f>
        <v>55.139935414424109</v>
      </c>
      <c r="G87" s="33">
        <v>1732</v>
      </c>
      <c r="H87" s="25">
        <f>G87*100/G86</f>
        <v>49.514008004574045</v>
      </c>
      <c r="I87" s="33">
        <v>1727</v>
      </c>
      <c r="J87" s="25">
        <f>I87*100/I86</f>
        <v>51.521479713603817</v>
      </c>
      <c r="K87" s="33">
        <v>1692</v>
      </c>
      <c r="L87" s="25">
        <f>K87*100/K86</f>
        <v>58.344827586206897</v>
      </c>
      <c r="M87" s="33">
        <v>1634</v>
      </c>
      <c r="N87" s="25">
        <f>M87*100/M86</f>
        <v>56.247848537005162</v>
      </c>
      <c r="O87" s="33">
        <v>1724</v>
      </c>
      <c r="P87" s="25">
        <f>O87*100/O86</f>
        <v>58.719346049046322</v>
      </c>
    </row>
    <row r="88" spans="2:16" ht="25" customHeight="1" x14ac:dyDescent="0.3">
      <c r="B88" s="14" t="s">
        <v>7</v>
      </c>
      <c r="C88" s="33">
        <v>22</v>
      </c>
      <c r="D88" s="25">
        <f>C88*100/C87</f>
        <v>1.0592200288878191</v>
      </c>
      <c r="E88" s="33">
        <v>24</v>
      </c>
      <c r="F88" s="25">
        <f>E88*100/E87</f>
        <v>1.171303074670571</v>
      </c>
      <c r="G88" s="33">
        <v>13</v>
      </c>
      <c r="H88" s="25">
        <f>G88*100/G87</f>
        <v>0.75057736720554269</v>
      </c>
      <c r="I88" s="33">
        <v>16</v>
      </c>
      <c r="J88" s="25">
        <f>I88*100/I87</f>
        <v>0.92646207295888827</v>
      </c>
      <c r="K88" s="33">
        <v>13</v>
      </c>
      <c r="L88" s="25">
        <f>K88*100/K87</f>
        <v>0.76832151300236406</v>
      </c>
      <c r="M88" s="33">
        <v>9</v>
      </c>
      <c r="N88" s="25">
        <f>M88*100/M87</f>
        <v>0.55079559363525088</v>
      </c>
      <c r="O88" s="33">
        <v>11</v>
      </c>
      <c r="P88" s="25">
        <f>O88*100/O87</f>
        <v>0.63805104408352664</v>
      </c>
    </row>
    <row r="89" spans="2:16" ht="25" customHeight="1" x14ac:dyDescent="0.3">
      <c r="B89" s="13" t="s">
        <v>8</v>
      </c>
      <c r="C89" s="33">
        <v>38</v>
      </c>
      <c r="D89" s="25">
        <f>C89*100/C87</f>
        <v>1.82956186807896</v>
      </c>
      <c r="E89" s="33">
        <v>54</v>
      </c>
      <c r="F89" s="25">
        <f>E89*100/E87</f>
        <v>2.6354319180087846</v>
      </c>
      <c r="G89" s="33">
        <v>51</v>
      </c>
      <c r="H89" s="25">
        <f>G89*100/G87</f>
        <v>2.9445727482678983</v>
      </c>
      <c r="I89" s="33">
        <v>38</v>
      </c>
      <c r="J89" s="25">
        <f>I89*100/I87</f>
        <v>2.2003474232773597</v>
      </c>
      <c r="K89" s="33">
        <v>37</v>
      </c>
      <c r="L89" s="25">
        <f>K89*100/K87</f>
        <v>2.186761229314421</v>
      </c>
      <c r="M89" s="33">
        <v>31</v>
      </c>
      <c r="N89" s="25">
        <f>M89*100/M87</f>
        <v>1.8971848225214198</v>
      </c>
      <c r="O89" s="33">
        <v>35</v>
      </c>
      <c r="P89" s="25">
        <f>O89*100/O87</f>
        <v>2.0301624129930396</v>
      </c>
    </row>
    <row r="90" spans="2:16" ht="25" customHeight="1" x14ac:dyDescent="0.3">
      <c r="B90" s="14" t="s">
        <v>10</v>
      </c>
      <c r="C90" s="10"/>
      <c r="D90" s="10"/>
      <c r="E90" s="10"/>
      <c r="F90" s="10"/>
      <c r="G90" s="10"/>
      <c r="H90" s="10"/>
      <c r="I90" s="33">
        <v>4</v>
      </c>
      <c r="J90" s="25">
        <f>I90*100/I87</f>
        <v>0.23161551823972207</v>
      </c>
      <c r="K90" s="40"/>
      <c r="L90" s="10"/>
      <c r="M90" s="40"/>
      <c r="N90" s="10"/>
      <c r="O90" s="40"/>
      <c r="P90" s="10"/>
    </row>
    <row r="91" spans="2:16" ht="25" customHeight="1" x14ac:dyDescent="0.3">
      <c r="B91" s="14" t="s">
        <v>11</v>
      </c>
      <c r="C91" s="10"/>
      <c r="D91" s="10"/>
      <c r="E91" s="10"/>
      <c r="F91" s="10"/>
      <c r="G91" s="10"/>
      <c r="H91" s="10"/>
      <c r="I91" s="10"/>
      <c r="J91" s="10"/>
      <c r="K91" s="33">
        <v>8</v>
      </c>
      <c r="L91" s="25">
        <f>K91*100/K87</f>
        <v>0.4728132387706856</v>
      </c>
      <c r="M91" s="33">
        <v>10</v>
      </c>
      <c r="N91" s="25">
        <f>M91*100/M87</f>
        <v>0.61199510403916768</v>
      </c>
      <c r="O91" s="33">
        <v>6</v>
      </c>
      <c r="P91" s="25">
        <f>O91*100/O87</f>
        <v>0.3480278422273782</v>
      </c>
    </row>
    <row r="92" spans="2:16" ht="25" customHeight="1" x14ac:dyDescent="0.3">
      <c r="B92" s="13" t="s">
        <v>13</v>
      </c>
      <c r="C92" s="33">
        <v>33</v>
      </c>
      <c r="D92" s="25">
        <f>C92*100/C87</f>
        <v>1.5888300433317284</v>
      </c>
      <c r="E92" s="33">
        <v>22</v>
      </c>
      <c r="F92" s="25">
        <f>E92*100/E87</f>
        <v>1.0736944851146901</v>
      </c>
      <c r="G92" s="33">
        <v>39</v>
      </c>
      <c r="H92" s="25">
        <f>G92*100/G87</f>
        <v>2.2517321016166281</v>
      </c>
      <c r="I92" s="33">
        <v>19</v>
      </c>
      <c r="J92" s="25">
        <f>I92*100/I87</f>
        <v>1.1001737116386798</v>
      </c>
      <c r="K92" s="33">
        <v>25</v>
      </c>
      <c r="L92" s="25">
        <f>K92*100/K87</f>
        <v>1.4775413711583925</v>
      </c>
      <c r="M92" s="33">
        <v>16</v>
      </c>
      <c r="N92" s="25">
        <f>M92*100/M87</f>
        <v>0.97919216646266827</v>
      </c>
      <c r="O92" s="33">
        <v>14</v>
      </c>
      <c r="P92" s="25">
        <f>O92*100/O87</f>
        <v>0.81206496519721583</v>
      </c>
    </row>
    <row r="93" spans="2:16" ht="25" customHeight="1" x14ac:dyDescent="0.3">
      <c r="B93" s="14" t="s">
        <v>14</v>
      </c>
      <c r="C93" s="33">
        <v>93</v>
      </c>
      <c r="D93" s="25">
        <f>C93*100/C87</f>
        <v>4.4776119402985071</v>
      </c>
      <c r="E93" s="33">
        <v>467</v>
      </c>
      <c r="F93" s="25">
        <f>E93*100/E87</f>
        <v>22.791605661298195</v>
      </c>
      <c r="G93" s="33">
        <v>638</v>
      </c>
      <c r="H93" s="25">
        <f>G93*100/G87</f>
        <v>36.836027713625867</v>
      </c>
      <c r="I93" s="33">
        <v>283</v>
      </c>
      <c r="J93" s="25">
        <f>I93*100/I87</f>
        <v>16.386797915460335</v>
      </c>
      <c r="K93" s="40"/>
      <c r="L93" s="10"/>
      <c r="M93" s="33">
        <v>260</v>
      </c>
      <c r="N93" s="25">
        <f>M93*100/M87</f>
        <v>15.911872705018359</v>
      </c>
      <c r="O93" s="33">
        <v>212</v>
      </c>
      <c r="P93" s="25">
        <f>O93*100/O87</f>
        <v>12.296983758700696</v>
      </c>
    </row>
    <row r="94" spans="2:16" ht="25" customHeight="1" x14ac:dyDescent="0.3">
      <c r="B94" s="14" t="s">
        <v>15</v>
      </c>
      <c r="C94" s="9"/>
      <c r="D94" s="10"/>
      <c r="E94" s="9"/>
      <c r="F94" s="10"/>
      <c r="G94" s="10"/>
      <c r="H94" s="10"/>
      <c r="I94" s="9"/>
      <c r="J94" s="9"/>
      <c r="K94" s="9"/>
      <c r="L94" s="9"/>
      <c r="M94" s="9"/>
      <c r="N94" s="9"/>
      <c r="O94" s="9"/>
      <c r="P94" s="9"/>
    </row>
    <row r="95" spans="2:16" ht="25" customHeight="1" x14ac:dyDescent="0.3">
      <c r="B95" s="14" t="s">
        <v>16</v>
      </c>
      <c r="C95" s="9"/>
      <c r="D95" s="10"/>
      <c r="E95" s="9"/>
      <c r="F95" s="10"/>
      <c r="G95" s="10"/>
      <c r="H95" s="10"/>
      <c r="I95" s="33">
        <v>5</v>
      </c>
      <c r="J95" s="25">
        <f>I95*100/I87</f>
        <v>0.28951939779965258</v>
      </c>
      <c r="K95" s="33">
        <v>107</v>
      </c>
      <c r="L95" s="25">
        <f>K95*100/K87</f>
        <v>6.3238770685579198</v>
      </c>
      <c r="M95" s="33">
        <v>105</v>
      </c>
      <c r="N95" s="25">
        <f>M95*100/M87</f>
        <v>6.4259485924112605</v>
      </c>
      <c r="O95" s="33">
        <v>66</v>
      </c>
      <c r="P95" s="25">
        <f>O95*100/O87</f>
        <v>3.8283062645011601</v>
      </c>
    </row>
    <row r="96" spans="2:16" ht="25" customHeight="1" x14ac:dyDescent="0.3">
      <c r="B96" s="13" t="s">
        <v>17</v>
      </c>
      <c r="C96" s="9"/>
      <c r="D96" s="10"/>
      <c r="E96" s="9"/>
      <c r="F96" s="10"/>
      <c r="G96" s="10"/>
      <c r="H96" s="10"/>
      <c r="I96" s="33">
        <v>9</v>
      </c>
      <c r="J96" s="25">
        <f>I96*100/I87</f>
        <v>0.52113491603937467</v>
      </c>
      <c r="K96" s="33">
        <v>24</v>
      </c>
      <c r="L96" s="25">
        <f>K96*100/K87</f>
        <v>1.4184397163120568</v>
      </c>
      <c r="M96" s="33">
        <v>21</v>
      </c>
      <c r="N96" s="25">
        <f>M96*100/M87</f>
        <v>1.2851897184822521</v>
      </c>
      <c r="O96" s="33">
        <v>24</v>
      </c>
      <c r="P96" s="25">
        <f>O96*100/O87</f>
        <v>1.3921113689095128</v>
      </c>
    </row>
    <row r="97" spans="2:16" ht="25" customHeight="1" x14ac:dyDescent="0.3">
      <c r="B97" s="14" t="s">
        <v>18</v>
      </c>
      <c r="C97" s="9"/>
      <c r="D97" s="10"/>
      <c r="E97" s="9"/>
      <c r="F97" s="10"/>
      <c r="G97" s="33">
        <v>76</v>
      </c>
      <c r="H97" s="25">
        <f>G97*100/G87</f>
        <v>4.3879907621247112</v>
      </c>
      <c r="I97" s="33">
        <v>21</v>
      </c>
      <c r="J97" s="25">
        <f>I97*100/I87</f>
        <v>1.2159814707585408</v>
      </c>
      <c r="K97" s="33">
        <v>180</v>
      </c>
      <c r="L97" s="25">
        <f>K97*100/K87</f>
        <v>10.638297872340425</v>
      </c>
      <c r="M97" s="33">
        <v>200</v>
      </c>
      <c r="N97" s="25">
        <f>M97*100/M87</f>
        <v>12.239902080783354</v>
      </c>
      <c r="O97" s="33">
        <v>349</v>
      </c>
      <c r="P97" s="25">
        <f>O97*100/O87</f>
        <v>20.243619489559165</v>
      </c>
    </row>
    <row r="98" spans="2:16" ht="25" customHeight="1" x14ac:dyDescent="0.3">
      <c r="B98" s="14" t="s">
        <v>19</v>
      </c>
      <c r="C98" s="9"/>
      <c r="D98" s="10"/>
      <c r="E98" s="9"/>
      <c r="F98" s="10"/>
      <c r="G98" s="10"/>
      <c r="H98" s="10"/>
      <c r="I98" s="10"/>
      <c r="J98" s="10"/>
      <c r="K98" s="33">
        <v>13</v>
      </c>
      <c r="L98" s="25">
        <f>K98*100/K87</f>
        <v>0.76832151300236406</v>
      </c>
      <c r="M98" s="33">
        <v>6</v>
      </c>
      <c r="N98" s="25">
        <f>M98*100/M87</f>
        <v>0.36719706242350059</v>
      </c>
      <c r="O98" s="33">
        <v>8</v>
      </c>
      <c r="P98" s="25">
        <f>O98*100/O87</f>
        <v>0.46403712296983757</v>
      </c>
    </row>
    <row r="99" spans="2:16" ht="25" customHeight="1" x14ac:dyDescent="0.3">
      <c r="B99" s="14" t="s">
        <v>20</v>
      </c>
      <c r="C99" s="9"/>
      <c r="D99" s="10"/>
      <c r="E99" s="9"/>
      <c r="F99" s="10"/>
      <c r="G99" s="33">
        <v>19</v>
      </c>
      <c r="H99" s="25">
        <f>G99*100/G87</f>
        <v>1.0969976905311778</v>
      </c>
      <c r="I99" s="9"/>
      <c r="J99" s="9"/>
      <c r="K99" s="9"/>
      <c r="L99" s="9"/>
      <c r="M99" s="9"/>
      <c r="N99" s="9"/>
      <c r="O99" s="9"/>
      <c r="P99" s="9"/>
    </row>
    <row r="100" spans="2:16" ht="25" customHeight="1" x14ac:dyDescent="0.3">
      <c r="B100" s="13" t="s">
        <v>21</v>
      </c>
      <c r="C100" s="33">
        <v>32</v>
      </c>
      <c r="D100" s="25">
        <f>C100*100/C87</f>
        <v>1.5406836783822822</v>
      </c>
      <c r="E100" s="33">
        <v>23</v>
      </c>
      <c r="F100" s="25">
        <f>E100*100/E87</f>
        <v>1.1224987798926305</v>
      </c>
      <c r="G100" s="10"/>
      <c r="H100" s="10"/>
      <c r="I100" s="33">
        <v>5</v>
      </c>
      <c r="J100" s="25">
        <f>I100*100/I87</f>
        <v>0.28951939779965258</v>
      </c>
      <c r="K100" s="33">
        <v>9</v>
      </c>
      <c r="L100" s="25">
        <f>K100*100/K87</f>
        <v>0.53191489361702127</v>
      </c>
      <c r="M100" s="33">
        <v>5</v>
      </c>
      <c r="N100" s="25">
        <f>M100*100/M87</f>
        <v>0.30599755201958384</v>
      </c>
      <c r="O100" s="9"/>
      <c r="P100" s="9"/>
    </row>
    <row r="101" spans="2:16" ht="25" customHeight="1" x14ac:dyDescent="0.3">
      <c r="B101" s="14" t="s">
        <v>189</v>
      </c>
      <c r="C101" s="40"/>
      <c r="D101" s="10"/>
      <c r="E101" s="40"/>
      <c r="F101" s="10"/>
      <c r="G101" s="10"/>
      <c r="H101" s="10"/>
      <c r="I101" s="40"/>
      <c r="J101" s="10"/>
      <c r="K101" s="40"/>
      <c r="L101" s="10"/>
      <c r="M101" s="40"/>
      <c r="N101" s="10"/>
      <c r="O101" s="33">
        <v>3</v>
      </c>
      <c r="P101" s="25">
        <f>O101*100/O87</f>
        <v>0.1740139211136891</v>
      </c>
    </row>
    <row r="102" spans="2:16" ht="25" customHeight="1" x14ac:dyDescent="0.3">
      <c r="B102" s="14" t="s">
        <v>23</v>
      </c>
      <c r="C102" s="9"/>
      <c r="D102" s="10"/>
      <c r="E102" s="33">
        <v>40</v>
      </c>
      <c r="F102" s="25">
        <f>E102*100/E87</f>
        <v>1.9521717911176184</v>
      </c>
      <c r="G102" s="9"/>
      <c r="H102" s="10"/>
      <c r="I102" s="33">
        <v>15</v>
      </c>
      <c r="J102" s="25">
        <f>I102*100/I87</f>
        <v>0.86855819339895768</v>
      </c>
      <c r="K102" s="33">
        <v>22</v>
      </c>
      <c r="L102" s="25">
        <f>K102*100/K87</f>
        <v>1.3002364066193854</v>
      </c>
      <c r="M102" s="33">
        <v>14</v>
      </c>
      <c r="N102" s="25">
        <f>M102*100/M87</f>
        <v>0.85679314565483478</v>
      </c>
      <c r="O102" s="33">
        <v>25</v>
      </c>
      <c r="P102" s="25">
        <f>O102*100/O87</f>
        <v>1.4501160092807424</v>
      </c>
    </row>
    <row r="103" spans="2:16" ht="25" customHeight="1" x14ac:dyDescent="0.3">
      <c r="B103" s="14" t="s">
        <v>25</v>
      </c>
      <c r="C103" s="33">
        <v>32</v>
      </c>
      <c r="D103" s="25">
        <f>C103*100/C87</f>
        <v>1.5406836783822822</v>
      </c>
      <c r="E103" s="33">
        <v>21</v>
      </c>
      <c r="F103" s="25">
        <f>E103*100/E87</f>
        <v>1.0248901903367496</v>
      </c>
      <c r="G103" s="33">
        <v>45</v>
      </c>
      <c r="H103" s="25">
        <f>G103*100/G87</f>
        <v>2.5981524249422634</v>
      </c>
      <c r="I103" s="33">
        <v>11</v>
      </c>
      <c r="J103" s="25">
        <f>I103*100/I87</f>
        <v>0.63694267515923564</v>
      </c>
      <c r="K103" s="33">
        <v>27</v>
      </c>
      <c r="L103" s="25">
        <f>K103*100/K87</f>
        <v>1.5957446808510638</v>
      </c>
      <c r="M103" s="33">
        <v>13</v>
      </c>
      <c r="N103" s="25">
        <f>M103*100/M87</f>
        <v>0.79559363525091797</v>
      </c>
      <c r="O103" s="33">
        <v>17</v>
      </c>
      <c r="P103" s="25">
        <f>O103*100/O87</f>
        <v>0.9860788863109049</v>
      </c>
    </row>
    <row r="104" spans="2:16" ht="25" customHeight="1" x14ac:dyDescent="0.3">
      <c r="B104" s="13" t="s">
        <v>26</v>
      </c>
      <c r="C104" s="9"/>
      <c r="D104" s="10"/>
      <c r="E104" s="9"/>
      <c r="F104" s="10"/>
      <c r="G104" s="33">
        <v>18</v>
      </c>
      <c r="H104" s="25">
        <f>G104*100/G87</f>
        <v>1.0392609699769053</v>
      </c>
      <c r="I104" s="33">
        <v>7</v>
      </c>
      <c r="J104" s="25">
        <f>I104*100/I87</f>
        <v>0.4053271569195136</v>
      </c>
      <c r="K104" s="40"/>
      <c r="L104" s="10"/>
      <c r="M104" s="40"/>
      <c r="N104" s="10"/>
      <c r="O104" s="40"/>
      <c r="P104" s="10"/>
    </row>
    <row r="105" spans="2:16" ht="25" customHeight="1" x14ac:dyDescent="0.3">
      <c r="B105" s="14" t="s">
        <v>28</v>
      </c>
      <c r="C105" s="9"/>
      <c r="D105" s="10"/>
      <c r="E105" s="9"/>
      <c r="F105" s="10"/>
      <c r="G105" s="10"/>
      <c r="H105" s="10"/>
      <c r="I105" s="33">
        <v>4</v>
      </c>
      <c r="J105" s="25">
        <f>I105*100/I87</f>
        <v>0.23161551823972207</v>
      </c>
      <c r="K105" s="40"/>
      <c r="L105" s="10"/>
      <c r="M105" s="40"/>
      <c r="N105" s="10"/>
      <c r="O105" s="40"/>
      <c r="P105" s="10"/>
    </row>
    <row r="106" spans="2:16" ht="25" customHeight="1" x14ac:dyDescent="0.3">
      <c r="B106" s="14" t="s">
        <v>29</v>
      </c>
      <c r="C106" s="33">
        <v>10</v>
      </c>
      <c r="D106" s="25">
        <f>C106*100/C87</f>
        <v>0.48146364949446319</v>
      </c>
      <c r="E106" s="33">
        <v>83</v>
      </c>
      <c r="F106" s="25">
        <f>E106*100/E87</f>
        <v>4.0507564665690579</v>
      </c>
      <c r="G106" s="33">
        <v>26</v>
      </c>
      <c r="H106" s="25">
        <f>G106*100/G87</f>
        <v>1.5011547344110854</v>
      </c>
      <c r="I106" s="9"/>
      <c r="J106" s="9"/>
      <c r="K106" s="9"/>
      <c r="L106" s="9"/>
      <c r="M106" s="9"/>
      <c r="N106" s="9"/>
      <c r="O106" s="9"/>
      <c r="P106" s="9"/>
    </row>
    <row r="107" spans="2:16" ht="25" customHeight="1" x14ac:dyDescent="0.3">
      <c r="B107" s="14" t="s">
        <v>30</v>
      </c>
      <c r="C107" s="9"/>
      <c r="D107" s="10"/>
      <c r="E107" s="10"/>
      <c r="F107" s="10"/>
      <c r="G107" s="33">
        <v>19</v>
      </c>
      <c r="H107" s="25">
        <f>G107*100/G87</f>
        <v>1.0969976905311778</v>
      </c>
      <c r="I107" s="33">
        <v>4</v>
      </c>
      <c r="J107" s="25">
        <f>I107*100/I87</f>
        <v>0.23161551823972207</v>
      </c>
      <c r="K107" s="40"/>
      <c r="L107" s="10"/>
      <c r="M107" s="40"/>
      <c r="N107" s="10"/>
      <c r="O107" s="40"/>
      <c r="P107" s="10"/>
    </row>
    <row r="108" spans="2:16" ht="25" customHeight="1" x14ac:dyDescent="0.3">
      <c r="B108" s="14" t="s">
        <v>31</v>
      </c>
      <c r="C108" s="33">
        <v>1287</v>
      </c>
      <c r="D108" s="25">
        <f>C108*100/C87</f>
        <v>61.964371689937408</v>
      </c>
      <c r="E108" s="33">
        <v>982</v>
      </c>
      <c r="F108" s="25">
        <f>E108*100/E87</f>
        <v>47.925817471937528</v>
      </c>
      <c r="G108" s="33">
        <v>635</v>
      </c>
      <c r="H108" s="25">
        <f>G108*100/G87</f>
        <v>36.662817551963052</v>
      </c>
      <c r="I108" s="33">
        <v>638</v>
      </c>
      <c r="J108" s="25">
        <f>I108*100/I87</f>
        <v>36.942675159235669</v>
      </c>
      <c r="K108" s="40"/>
      <c r="L108" s="10"/>
      <c r="M108" s="33">
        <v>583</v>
      </c>
      <c r="N108" s="25">
        <f>M108*100/M87</f>
        <v>35.679314565483473</v>
      </c>
      <c r="O108" s="33">
        <v>707</v>
      </c>
      <c r="P108" s="25">
        <f>O108*100/O87</f>
        <v>41.009280742459396</v>
      </c>
    </row>
    <row r="109" spans="2:16" ht="25" customHeight="1" x14ac:dyDescent="0.3">
      <c r="B109" s="14" t="s">
        <v>32</v>
      </c>
      <c r="C109" s="40"/>
      <c r="D109" s="10"/>
      <c r="E109" s="40"/>
      <c r="F109" s="10"/>
      <c r="G109" s="40"/>
      <c r="H109" s="10"/>
      <c r="I109" s="40"/>
      <c r="J109" s="10"/>
      <c r="K109" s="33">
        <v>870</v>
      </c>
      <c r="L109" s="25">
        <f>K109*100/K87</f>
        <v>51.418439716312058</v>
      </c>
      <c r="M109" s="9"/>
      <c r="N109" s="9"/>
      <c r="O109" s="9"/>
      <c r="P109" s="9"/>
    </row>
    <row r="110" spans="2:16" ht="25" customHeight="1" x14ac:dyDescent="0.3">
      <c r="B110" s="14" t="s">
        <v>190</v>
      </c>
      <c r="C110" s="40"/>
      <c r="D110" s="10"/>
      <c r="E110" s="40"/>
      <c r="F110" s="10"/>
      <c r="G110" s="40"/>
      <c r="H110" s="10"/>
      <c r="I110" s="40"/>
      <c r="J110" s="10"/>
      <c r="K110" s="10"/>
      <c r="L110" s="10"/>
      <c r="M110" s="9"/>
      <c r="N110" s="9"/>
      <c r="O110" s="33">
        <v>8</v>
      </c>
      <c r="P110" s="25">
        <f>O110*100/O87</f>
        <v>0.46403712296983757</v>
      </c>
    </row>
    <row r="111" spans="2:16" ht="25" customHeight="1" x14ac:dyDescent="0.3">
      <c r="B111" s="14" t="s">
        <v>47</v>
      </c>
      <c r="C111" s="9"/>
      <c r="D111" s="10"/>
      <c r="E111" s="10"/>
      <c r="F111" s="10"/>
      <c r="G111" s="33">
        <v>9</v>
      </c>
      <c r="H111" s="25">
        <f>G111*100/G87</f>
        <v>0.51963048498845266</v>
      </c>
      <c r="I111" s="9"/>
      <c r="J111" s="9"/>
      <c r="K111" s="9"/>
      <c r="L111" s="9"/>
      <c r="M111" s="9"/>
      <c r="N111" s="9"/>
      <c r="O111" s="9"/>
      <c r="P111" s="9"/>
    </row>
    <row r="112" spans="2:16" ht="25" customHeight="1" x14ac:dyDescent="0.3">
      <c r="B112" s="14" t="s">
        <v>33</v>
      </c>
      <c r="C112" s="33">
        <v>530</v>
      </c>
      <c r="D112" s="25">
        <f>C112*100/C87</f>
        <v>25.517573423206549</v>
      </c>
      <c r="E112" s="33">
        <v>207</v>
      </c>
      <c r="F112" s="25">
        <f>E112*100/E87</f>
        <v>10.102489019033674</v>
      </c>
      <c r="G112" s="10"/>
      <c r="H112" s="10"/>
      <c r="I112" s="33">
        <v>610</v>
      </c>
      <c r="J112" s="25">
        <f>I112*100/I87</f>
        <v>35.321366531557615</v>
      </c>
      <c r="K112" s="33">
        <v>335</v>
      </c>
      <c r="L112" s="25">
        <f>K112*100/K87</f>
        <v>19.799054373522459</v>
      </c>
      <c r="M112" s="33">
        <v>344</v>
      </c>
      <c r="N112" s="25">
        <f>M112*100/M87</f>
        <v>21.05263157894737</v>
      </c>
      <c r="O112" s="33">
        <v>232</v>
      </c>
      <c r="P112" s="25">
        <f>O112*100/O87</f>
        <v>13.45707656612529</v>
      </c>
    </row>
    <row r="113" spans="2:16" ht="25" customHeight="1" x14ac:dyDescent="0.3">
      <c r="B113" s="14" t="s">
        <v>35</v>
      </c>
      <c r="C113" s="10"/>
      <c r="D113" s="10"/>
      <c r="E113" s="10"/>
      <c r="F113" s="10"/>
      <c r="G113" s="33">
        <v>144</v>
      </c>
      <c r="H113" s="25">
        <f>G113*100/G87</f>
        <v>8.3140877598152425</v>
      </c>
      <c r="I113" s="10"/>
      <c r="J113" s="10"/>
      <c r="K113" s="10"/>
      <c r="L113" s="10"/>
      <c r="M113" s="10"/>
      <c r="N113" s="10"/>
      <c r="O113" s="10"/>
      <c r="P113" s="10"/>
    </row>
    <row r="114" spans="2:16" ht="25" customHeight="1" x14ac:dyDescent="0.3">
      <c r="B114" s="14" t="s">
        <v>36</v>
      </c>
      <c r="C114" s="10"/>
      <c r="D114" s="10"/>
      <c r="E114" s="33">
        <v>126</v>
      </c>
      <c r="F114" s="25">
        <f>E114*100/E87</f>
        <v>6.1493411420204982</v>
      </c>
      <c r="G114" s="10"/>
      <c r="H114" s="10"/>
      <c r="I114" s="33">
        <v>10</v>
      </c>
      <c r="J114" s="25">
        <f>I114*100/I87</f>
        <v>0.57903879559930516</v>
      </c>
      <c r="K114" s="33">
        <v>12</v>
      </c>
      <c r="L114" s="25">
        <f>K114*100/K87</f>
        <v>0.70921985815602839</v>
      </c>
      <c r="M114" s="33">
        <v>11</v>
      </c>
      <c r="N114" s="25">
        <f>M114*100/M87</f>
        <v>0.67319461444308448</v>
      </c>
      <c r="O114" s="10"/>
      <c r="P114" s="10"/>
    </row>
    <row r="115" spans="2:16" ht="25" customHeight="1" x14ac:dyDescent="0.3">
      <c r="B115" s="14" t="s">
        <v>199</v>
      </c>
      <c r="C115" s="10"/>
      <c r="D115" s="10"/>
      <c r="E115" s="10"/>
      <c r="F115" s="10"/>
      <c r="G115" s="10"/>
      <c r="H115" s="10"/>
      <c r="I115" s="10"/>
      <c r="J115" s="10"/>
      <c r="K115" s="10"/>
      <c r="L115" s="10"/>
      <c r="M115" s="10"/>
      <c r="N115" s="10"/>
      <c r="O115" s="33">
        <v>7</v>
      </c>
      <c r="P115" s="25">
        <f>O115*100/O87</f>
        <v>0.40603248259860791</v>
      </c>
    </row>
    <row r="116" spans="2:16" ht="25" customHeight="1" x14ac:dyDescent="0.3">
      <c r="B116" s="14" t="s">
        <v>37</v>
      </c>
      <c r="C116" s="10"/>
      <c r="D116" s="10"/>
      <c r="E116" s="10"/>
      <c r="F116" s="10"/>
      <c r="G116" s="10"/>
      <c r="H116" s="10"/>
      <c r="I116" s="33">
        <v>6</v>
      </c>
      <c r="J116" s="25">
        <f>I116*100/I87</f>
        <v>0.34742327735958312</v>
      </c>
      <c r="K116" s="40"/>
      <c r="L116" s="10"/>
      <c r="M116" s="40"/>
      <c r="N116" s="10"/>
      <c r="O116" s="40"/>
      <c r="P116" s="10"/>
    </row>
    <row r="117" spans="2:16" ht="25" customHeight="1" x14ac:dyDescent="0.3">
      <c r="B117" s="14" t="s">
        <v>38</v>
      </c>
      <c r="C117" s="10"/>
      <c r="D117" s="10"/>
      <c r="E117" s="10"/>
      <c r="F117" s="10"/>
      <c r="G117" s="10"/>
      <c r="H117" s="10"/>
      <c r="I117" s="33">
        <v>22</v>
      </c>
      <c r="J117" s="25">
        <f>I117*100/I87</f>
        <v>1.2738853503184713</v>
      </c>
      <c r="K117" s="33">
        <v>10</v>
      </c>
      <c r="L117" s="25">
        <f>K117*100/K87</f>
        <v>0.59101654846335694</v>
      </c>
      <c r="M117" s="33">
        <v>6</v>
      </c>
      <c r="N117" s="25">
        <f>M117*100/M87</f>
        <v>0.36719706242350059</v>
      </c>
      <c r="O117" s="40"/>
      <c r="P117" s="10"/>
    </row>
    <row r="118" spans="2:16" ht="5.15" customHeight="1" x14ac:dyDescent="0.3">
      <c r="B118" s="15"/>
      <c r="C118" s="16"/>
      <c r="D118" s="16"/>
      <c r="E118" s="16"/>
      <c r="F118" s="16"/>
      <c r="G118" s="16"/>
      <c r="H118" s="16"/>
      <c r="I118" s="16"/>
      <c r="J118" s="16"/>
      <c r="K118" s="16"/>
      <c r="L118" s="16"/>
      <c r="M118" s="16"/>
      <c r="N118" s="16"/>
      <c r="O118" s="16"/>
      <c r="P118" s="16"/>
    </row>
    <row r="119" spans="2:16" ht="14.25" customHeight="1" x14ac:dyDescent="0.3">
      <c r="B119" s="7" t="s">
        <v>198</v>
      </c>
      <c r="C119" s="4"/>
      <c r="D119" s="5"/>
      <c r="E119" s="4"/>
      <c r="F119" s="5"/>
      <c r="G119" s="4"/>
      <c r="H119" s="5"/>
      <c r="I119" s="4"/>
      <c r="J119" s="5"/>
      <c r="K119" s="4"/>
      <c r="L119" s="5"/>
      <c r="M119" s="4"/>
      <c r="N119" s="5"/>
      <c r="O119" s="4"/>
      <c r="P119" s="5"/>
    </row>
    <row r="120" spans="2:16" ht="33.75" customHeight="1" x14ac:dyDescent="0.3">
      <c r="B120" s="71" t="s">
        <v>196</v>
      </c>
      <c r="C120" s="71"/>
      <c r="D120" s="71"/>
      <c r="E120" s="71"/>
      <c r="F120" s="71"/>
      <c r="G120" s="71"/>
      <c r="H120" s="71"/>
      <c r="I120" s="71"/>
      <c r="J120" s="71"/>
      <c r="K120" s="71"/>
      <c r="L120" s="71"/>
      <c r="M120" s="71"/>
      <c r="N120" s="71"/>
      <c r="O120" s="71"/>
      <c r="P120" s="71"/>
    </row>
    <row r="121" spans="2:16" ht="14.25" customHeight="1" x14ac:dyDescent="0.3"/>
    <row r="122" spans="2:16" ht="30" customHeight="1" x14ac:dyDescent="0.3">
      <c r="B122" s="63" t="s">
        <v>99</v>
      </c>
      <c r="C122" s="63"/>
      <c r="D122" s="63"/>
      <c r="E122" s="63"/>
      <c r="F122" s="63"/>
      <c r="G122" s="63"/>
      <c r="H122" s="63"/>
      <c r="I122" s="63"/>
      <c r="J122" s="63"/>
      <c r="K122" s="63"/>
      <c r="L122" s="63"/>
      <c r="M122" s="63"/>
      <c r="N122" s="63"/>
      <c r="O122" s="63"/>
      <c r="P122" s="63"/>
    </row>
    <row r="123" spans="2:16" ht="14.25" customHeight="1" x14ac:dyDescent="0.3">
      <c r="B123" s="17" t="s">
        <v>0</v>
      </c>
      <c r="C123" s="56">
        <v>2007</v>
      </c>
      <c r="D123" s="62"/>
      <c r="E123" s="54">
        <v>2011</v>
      </c>
      <c r="F123" s="55"/>
      <c r="G123" s="56">
        <v>2015</v>
      </c>
      <c r="H123" s="55"/>
      <c r="I123" s="56">
        <v>2019</v>
      </c>
      <c r="J123" s="55"/>
      <c r="K123" s="56">
        <v>2023</v>
      </c>
      <c r="L123" s="55"/>
      <c r="M123" s="56">
        <v>2024</v>
      </c>
      <c r="N123" s="55"/>
      <c r="O123" s="54">
        <v>2025</v>
      </c>
      <c r="P123" s="62"/>
    </row>
    <row r="124" spans="2:16" ht="15" customHeight="1" x14ac:dyDescent="0.3">
      <c r="B124" s="64" t="s">
        <v>2</v>
      </c>
      <c r="C124" s="60">
        <v>44687</v>
      </c>
      <c r="D124" s="61"/>
      <c r="E124" s="66">
        <v>44843</v>
      </c>
      <c r="F124" s="67"/>
      <c r="G124" s="59">
        <v>44649</v>
      </c>
      <c r="H124" s="58"/>
      <c r="I124" s="59">
        <v>44826</v>
      </c>
      <c r="J124" s="58"/>
      <c r="K124" s="59">
        <v>45193</v>
      </c>
      <c r="L124" s="58"/>
      <c r="M124" s="59">
        <v>45438</v>
      </c>
      <c r="N124" s="58"/>
      <c r="O124" s="57">
        <v>45739</v>
      </c>
      <c r="P124" s="65"/>
    </row>
    <row r="125" spans="2:16" ht="14.25" customHeight="1" x14ac:dyDescent="0.3">
      <c r="B125" s="65"/>
      <c r="C125" s="38" t="s">
        <v>3</v>
      </c>
      <c r="D125" s="38" t="s">
        <v>4</v>
      </c>
      <c r="E125" s="35" t="s">
        <v>3</v>
      </c>
      <c r="F125" s="37" t="s">
        <v>4</v>
      </c>
      <c r="G125" s="35" t="s">
        <v>3</v>
      </c>
      <c r="H125" s="37" t="s">
        <v>4</v>
      </c>
      <c r="I125" s="35" t="s">
        <v>3</v>
      </c>
      <c r="J125" s="37" t="s">
        <v>4</v>
      </c>
      <c r="K125" s="35" t="s">
        <v>3</v>
      </c>
      <c r="L125" s="37" t="s">
        <v>4</v>
      </c>
      <c r="M125" s="35" t="s">
        <v>3</v>
      </c>
      <c r="N125" s="37" t="s">
        <v>4</v>
      </c>
      <c r="O125" s="35" t="s">
        <v>3</v>
      </c>
      <c r="P125" s="37" t="s">
        <v>4</v>
      </c>
    </row>
    <row r="126" spans="2:16" ht="25" customHeight="1" x14ac:dyDescent="0.3">
      <c r="B126" s="12" t="s">
        <v>5</v>
      </c>
      <c r="C126" s="33">
        <v>1685</v>
      </c>
      <c r="D126" s="25">
        <v>100</v>
      </c>
      <c r="E126" s="33">
        <v>1711</v>
      </c>
      <c r="F126" s="25">
        <v>100</v>
      </c>
      <c r="G126" s="33">
        <v>1594</v>
      </c>
      <c r="H126" s="25">
        <v>100</v>
      </c>
      <c r="I126" s="33">
        <v>1487</v>
      </c>
      <c r="J126" s="25">
        <v>100</v>
      </c>
      <c r="K126" s="33">
        <v>1319</v>
      </c>
      <c r="L126" s="25">
        <v>100</v>
      </c>
      <c r="M126" s="33">
        <v>1327</v>
      </c>
      <c r="N126" s="25">
        <v>100</v>
      </c>
      <c r="O126" s="33">
        <v>1317</v>
      </c>
      <c r="P126" s="25">
        <v>100</v>
      </c>
    </row>
    <row r="127" spans="2:16" ht="25" customHeight="1" x14ac:dyDescent="0.3">
      <c r="B127" s="13" t="s">
        <v>6</v>
      </c>
      <c r="C127" s="33">
        <v>1038</v>
      </c>
      <c r="D127" s="25">
        <f>C127*100/C126</f>
        <v>61.602373887240354</v>
      </c>
      <c r="E127" s="33">
        <v>989</v>
      </c>
      <c r="F127" s="25">
        <f>E127*100/E126</f>
        <v>57.802454704850966</v>
      </c>
      <c r="G127" s="33">
        <v>854</v>
      </c>
      <c r="H127" s="25">
        <f>G127*100/G126</f>
        <v>53.575909661229609</v>
      </c>
      <c r="I127" s="33">
        <v>878</v>
      </c>
      <c r="J127" s="25">
        <f>I127*100/I126</f>
        <v>59.045057162071288</v>
      </c>
      <c r="K127" s="33">
        <v>792</v>
      </c>
      <c r="L127" s="25">
        <f>K127*100/K126</f>
        <v>60.045489006823352</v>
      </c>
      <c r="M127" s="33">
        <v>759</v>
      </c>
      <c r="N127" s="25">
        <f>M127*100/M126</f>
        <v>57.196684250188397</v>
      </c>
      <c r="O127" s="33">
        <v>809</v>
      </c>
      <c r="P127" s="25">
        <f>O127*100/O126</f>
        <v>61.427486712224756</v>
      </c>
    </row>
    <row r="128" spans="2:16" ht="25" customHeight="1" x14ac:dyDescent="0.3">
      <c r="B128" s="14" t="s">
        <v>7</v>
      </c>
      <c r="C128" s="33">
        <v>7</v>
      </c>
      <c r="D128" s="25">
        <f>C128*100/C127</f>
        <v>0.67437379576107903</v>
      </c>
      <c r="E128" s="33">
        <v>4</v>
      </c>
      <c r="F128" s="25">
        <f>E128*100/E127</f>
        <v>0.40444893832153689</v>
      </c>
      <c r="G128" s="33">
        <v>11</v>
      </c>
      <c r="H128" s="25">
        <f>G128*100/G127</f>
        <v>1.2880562060889931</v>
      </c>
      <c r="I128" s="33">
        <v>6</v>
      </c>
      <c r="J128" s="25">
        <f>I128*100/I127</f>
        <v>0.68337129840546695</v>
      </c>
      <c r="K128" s="33">
        <v>1</v>
      </c>
      <c r="L128" s="25">
        <f>K128*100/K127</f>
        <v>0.12626262626262627</v>
      </c>
      <c r="M128" s="33">
        <v>1</v>
      </c>
      <c r="N128" s="25">
        <f>M128*100/M127</f>
        <v>0.13175230566534915</v>
      </c>
      <c r="O128" s="33">
        <v>5</v>
      </c>
      <c r="P128" s="25">
        <f>O128*100/O127</f>
        <v>0.61804697156983934</v>
      </c>
    </row>
    <row r="129" spans="2:16" ht="25" customHeight="1" x14ac:dyDescent="0.3">
      <c r="B129" s="13" t="s">
        <v>8</v>
      </c>
      <c r="C129" s="33">
        <v>14</v>
      </c>
      <c r="D129" s="25">
        <f>C129*100/C127</f>
        <v>1.3487475915221581</v>
      </c>
      <c r="E129" s="33">
        <v>23</v>
      </c>
      <c r="F129" s="25">
        <f>E129*100/E127</f>
        <v>2.3255813953488373</v>
      </c>
      <c r="G129" s="33">
        <v>27</v>
      </c>
      <c r="H129" s="25">
        <f>G129*100/G127</f>
        <v>3.1615925058548009</v>
      </c>
      <c r="I129" s="33">
        <v>20</v>
      </c>
      <c r="J129" s="25">
        <f>I129*100/I127</f>
        <v>2.2779043280182232</v>
      </c>
      <c r="K129" s="33">
        <v>16</v>
      </c>
      <c r="L129" s="25">
        <f>K129*100/K127</f>
        <v>2.0202020202020203</v>
      </c>
      <c r="M129" s="33">
        <v>13</v>
      </c>
      <c r="N129" s="25">
        <f>M129*100/M127</f>
        <v>1.7127799736495388</v>
      </c>
      <c r="O129" s="33">
        <v>16</v>
      </c>
      <c r="P129" s="25">
        <f>O129*100/O127</f>
        <v>1.9777503090234858</v>
      </c>
    </row>
    <row r="130" spans="2:16" ht="25" customHeight="1" x14ac:dyDescent="0.3">
      <c r="B130" s="14" t="s">
        <v>10</v>
      </c>
      <c r="C130" s="10"/>
      <c r="D130" s="10"/>
      <c r="E130" s="10"/>
      <c r="F130" s="10"/>
      <c r="G130" s="10"/>
      <c r="H130" s="10"/>
      <c r="I130" s="33">
        <v>1</v>
      </c>
      <c r="J130" s="25">
        <f>I130*100/I127</f>
        <v>0.11389521640091116</v>
      </c>
      <c r="K130" s="40"/>
      <c r="L130" s="10"/>
      <c r="M130" s="40"/>
      <c r="N130" s="10"/>
      <c r="O130" s="40"/>
      <c r="P130" s="10"/>
    </row>
    <row r="131" spans="2:16" ht="25" customHeight="1" x14ac:dyDescent="0.3">
      <c r="B131" s="14" t="s">
        <v>11</v>
      </c>
      <c r="C131" s="10"/>
      <c r="D131" s="10"/>
      <c r="E131" s="10"/>
      <c r="F131" s="10"/>
      <c r="G131" s="10"/>
      <c r="H131" s="10"/>
      <c r="I131" s="10"/>
      <c r="J131" s="10"/>
      <c r="K131" s="33">
        <v>2</v>
      </c>
      <c r="L131" s="25">
        <f>K131*100/K127</f>
        <v>0.25252525252525254</v>
      </c>
      <c r="M131" s="33">
        <v>6</v>
      </c>
      <c r="N131" s="25">
        <f>M131*100/M127</f>
        <v>0.79051383399209485</v>
      </c>
      <c r="O131" s="33">
        <v>5</v>
      </c>
      <c r="P131" s="25">
        <f>O131*100/O127</f>
        <v>0.61804697156983934</v>
      </c>
    </row>
    <row r="132" spans="2:16" ht="25" customHeight="1" x14ac:dyDescent="0.3">
      <c r="B132" s="13" t="s">
        <v>13</v>
      </c>
      <c r="C132" s="33">
        <v>10</v>
      </c>
      <c r="D132" s="25">
        <f>C132*100/C127</f>
        <v>0.96339113680154143</v>
      </c>
      <c r="E132" s="33">
        <v>9</v>
      </c>
      <c r="F132" s="25">
        <f>E132*100/E127</f>
        <v>0.91001011122345798</v>
      </c>
      <c r="G132" s="33">
        <v>21</v>
      </c>
      <c r="H132" s="25">
        <f>G132*100/G127</f>
        <v>2.459016393442623</v>
      </c>
      <c r="I132" s="33">
        <v>9</v>
      </c>
      <c r="J132" s="25">
        <f>I132*100/I127</f>
        <v>1.0250569476082005</v>
      </c>
      <c r="K132" s="33">
        <v>14</v>
      </c>
      <c r="L132" s="25">
        <f>K132*100/K127</f>
        <v>1.7676767676767677</v>
      </c>
      <c r="M132" s="33">
        <v>8</v>
      </c>
      <c r="N132" s="25">
        <f>M132*100/M127</f>
        <v>1.0540184453227932</v>
      </c>
      <c r="O132" s="33">
        <v>5</v>
      </c>
      <c r="P132" s="25">
        <f>O132*100/O127</f>
        <v>0.61804697156983934</v>
      </c>
    </row>
    <row r="133" spans="2:16" ht="25" customHeight="1" x14ac:dyDescent="0.3">
      <c r="B133" s="14" t="s">
        <v>14</v>
      </c>
      <c r="C133" s="33">
        <v>69</v>
      </c>
      <c r="D133" s="25">
        <f>C133*100/C127</f>
        <v>6.6473988439306355</v>
      </c>
      <c r="E133" s="33">
        <v>303</v>
      </c>
      <c r="F133" s="25">
        <f>E133*100/E127</f>
        <v>30.637007077856421</v>
      </c>
      <c r="G133" s="33">
        <v>331</v>
      </c>
      <c r="H133" s="25">
        <f>G133*100/G127</f>
        <v>38.758782201405154</v>
      </c>
      <c r="I133" s="33">
        <v>135</v>
      </c>
      <c r="J133" s="25">
        <f>I133*100/I127</f>
        <v>15.375854214123008</v>
      </c>
      <c r="K133" s="40"/>
      <c r="L133" s="10"/>
      <c r="M133" s="33">
        <v>116</v>
      </c>
      <c r="N133" s="25">
        <f>M133*100/M127</f>
        <v>15.2832674571805</v>
      </c>
      <c r="O133" s="33">
        <v>89</v>
      </c>
      <c r="P133" s="25">
        <f>O133*100/O127</f>
        <v>11.00123609394314</v>
      </c>
    </row>
    <row r="134" spans="2:16" ht="25" customHeight="1" x14ac:dyDescent="0.3">
      <c r="B134" s="14" t="s">
        <v>15</v>
      </c>
      <c r="C134" s="9"/>
      <c r="D134" s="10"/>
      <c r="E134" s="9"/>
      <c r="F134" s="10"/>
      <c r="G134" s="10"/>
      <c r="H134" s="10"/>
      <c r="I134" s="9"/>
      <c r="J134" s="9"/>
      <c r="K134" s="9"/>
      <c r="L134" s="9"/>
      <c r="M134" s="9"/>
      <c r="N134" s="9"/>
      <c r="O134" s="9"/>
      <c r="P134" s="9"/>
    </row>
    <row r="135" spans="2:16" ht="25" customHeight="1" x14ac:dyDescent="0.3">
      <c r="B135" s="14" t="s">
        <v>16</v>
      </c>
      <c r="C135" s="9"/>
      <c r="D135" s="10"/>
      <c r="E135" s="9"/>
      <c r="F135" s="10"/>
      <c r="G135" s="10"/>
      <c r="H135" s="10"/>
      <c r="I135" s="33">
        <v>3</v>
      </c>
      <c r="J135" s="25">
        <f>I135*100/I127</f>
        <v>0.34168564920273348</v>
      </c>
      <c r="K135" s="33">
        <v>41</v>
      </c>
      <c r="L135" s="25">
        <f>K135*100/K127</f>
        <v>5.1767676767676765</v>
      </c>
      <c r="M135" s="33">
        <v>48</v>
      </c>
      <c r="N135" s="25">
        <f>M135*100/M127</f>
        <v>6.3241106719367588</v>
      </c>
      <c r="O135" s="33">
        <v>37</v>
      </c>
      <c r="P135" s="25">
        <f>O135*100/O127</f>
        <v>4.573547589616811</v>
      </c>
    </row>
    <row r="136" spans="2:16" ht="25" customHeight="1" x14ac:dyDescent="0.3">
      <c r="B136" s="13" t="s">
        <v>17</v>
      </c>
      <c r="C136" s="9"/>
      <c r="D136" s="10"/>
      <c r="E136" s="9"/>
      <c r="F136" s="10"/>
      <c r="G136" s="10"/>
      <c r="H136" s="10"/>
      <c r="I136" s="33">
        <v>2</v>
      </c>
      <c r="J136" s="25">
        <f>I136*100/I127</f>
        <v>0.22779043280182232</v>
      </c>
      <c r="K136" s="33">
        <v>14</v>
      </c>
      <c r="L136" s="25">
        <f>K136*100/K127</f>
        <v>1.7676767676767677</v>
      </c>
      <c r="M136" s="33">
        <v>11</v>
      </c>
      <c r="N136" s="25">
        <f>M136*100/M127</f>
        <v>1.4492753623188406</v>
      </c>
      <c r="O136" s="33">
        <v>11</v>
      </c>
      <c r="P136" s="25">
        <f>O136*100/O127</f>
        <v>1.3597033374536465</v>
      </c>
    </row>
    <row r="137" spans="2:16" ht="25" customHeight="1" x14ac:dyDescent="0.3">
      <c r="B137" s="14" t="s">
        <v>18</v>
      </c>
      <c r="C137" s="9"/>
      <c r="D137" s="10"/>
      <c r="E137" s="9"/>
      <c r="F137" s="10"/>
      <c r="G137" s="33">
        <v>26</v>
      </c>
      <c r="H137" s="25">
        <f>G137*100/G127</f>
        <v>3.0444964871194378</v>
      </c>
      <c r="I137" s="33">
        <v>9</v>
      </c>
      <c r="J137" s="25">
        <f>I137*100/I127</f>
        <v>1.0250569476082005</v>
      </c>
      <c r="K137" s="33">
        <v>51</v>
      </c>
      <c r="L137" s="25">
        <f>K137*100/K127</f>
        <v>6.4393939393939394</v>
      </c>
      <c r="M137" s="33">
        <v>62</v>
      </c>
      <c r="N137" s="25">
        <f>M137*100/M127</f>
        <v>8.1686429512516465</v>
      </c>
      <c r="O137" s="33">
        <v>107</v>
      </c>
      <c r="P137" s="25">
        <f>O137*100/O127</f>
        <v>13.226205191594561</v>
      </c>
    </row>
    <row r="138" spans="2:16" ht="25" customHeight="1" x14ac:dyDescent="0.3">
      <c r="B138" s="14" t="s">
        <v>19</v>
      </c>
      <c r="C138" s="9"/>
      <c r="D138" s="10"/>
      <c r="E138" s="9"/>
      <c r="F138" s="10"/>
      <c r="G138" s="10"/>
      <c r="H138" s="10"/>
      <c r="I138" s="10"/>
      <c r="J138" s="10"/>
      <c r="K138" s="33">
        <v>4</v>
      </c>
      <c r="L138" s="25">
        <f>K138*100/K127</f>
        <v>0.50505050505050508</v>
      </c>
      <c r="M138" s="33">
        <v>2</v>
      </c>
      <c r="N138" s="25">
        <f>M138*100/M127</f>
        <v>0.2635046113306983</v>
      </c>
      <c r="O138" s="33">
        <v>7</v>
      </c>
      <c r="P138" s="25">
        <f>O138*100/O127</f>
        <v>0.86526576019777501</v>
      </c>
    </row>
    <row r="139" spans="2:16" ht="25" customHeight="1" x14ac:dyDescent="0.3">
      <c r="B139" s="14" t="s">
        <v>20</v>
      </c>
      <c r="C139" s="9"/>
      <c r="D139" s="10"/>
      <c r="E139" s="9"/>
      <c r="F139" s="10"/>
      <c r="G139" s="33">
        <v>3</v>
      </c>
      <c r="H139" s="25">
        <f>G139*100/G127</f>
        <v>0.35128805620608899</v>
      </c>
      <c r="I139" s="9"/>
      <c r="J139" s="9"/>
      <c r="K139" s="9"/>
      <c r="L139" s="9"/>
      <c r="M139" s="9"/>
      <c r="N139" s="9"/>
      <c r="O139" s="9"/>
      <c r="P139" s="9"/>
    </row>
    <row r="140" spans="2:16" ht="25" customHeight="1" x14ac:dyDescent="0.3">
      <c r="B140" s="13" t="s">
        <v>21</v>
      </c>
      <c r="C140" s="33">
        <v>46</v>
      </c>
      <c r="D140" s="25">
        <f>C140*100/C127</f>
        <v>4.4315992292870909</v>
      </c>
      <c r="E140" s="33">
        <v>12</v>
      </c>
      <c r="F140" s="25">
        <f>E140*100/E127</f>
        <v>1.2133468149646107</v>
      </c>
      <c r="G140" s="10"/>
      <c r="H140" s="10"/>
      <c r="I140" s="33">
        <v>3</v>
      </c>
      <c r="J140" s="25">
        <f>I140*100/I127</f>
        <v>0.34168564920273348</v>
      </c>
      <c r="K140" s="33">
        <v>1</v>
      </c>
      <c r="L140" s="25">
        <f>K140*100/K127</f>
        <v>0.12626262626262627</v>
      </c>
      <c r="M140" s="33">
        <v>3</v>
      </c>
      <c r="N140" s="25">
        <f>M140*100/M127</f>
        <v>0.39525691699604742</v>
      </c>
      <c r="O140" s="9"/>
      <c r="P140" s="9"/>
    </row>
    <row r="141" spans="2:16" ht="25" customHeight="1" x14ac:dyDescent="0.3">
      <c r="B141" s="14" t="s">
        <v>189</v>
      </c>
      <c r="C141" s="40"/>
      <c r="D141" s="10"/>
      <c r="E141" s="40"/>
      <c r="F141" s="10"/>
      <c r="G141" s="10"/>
      <c r="H141" s="10"/>
      <c r="I141" s="40"/>
      <c r="J141" s="10"/>
      <c r="K141" s="40"/>
      <c r="L141" s="10"/>
      <c r="M141" s="40"/>
      <c r="N141" s="10"/>
      <c r="O141" s="33">
        <v>0</v>
      </c>
      <c r="P141" s="25">
        <f>O141*100/O127</f>
        <v>0</v>
      </c>
    </row>
    <row r="142" spans="2:16" ht="25" customHeight="1" x14ac:dyDescent="0.3">
      <c r="B142" s="14" t="s">
        <v>23</v>
      </c>
      <c r="C142" s="9"/>
      <c r="D142" s="10"/>
      <c r="E142" s="33">
        <v>6</v>
      </c>
      <c r="F142" s="25">
        <f>E142*100/E127</f>
        <v>0.60667340748230536</v>
      </c>
      <c r="G142" s="9"/>
      <c r="H142" s="10"/>
      <c r="I142" s="33">
        <v>11</v>
      </c>
      <c r="J142" s="25">
        <f>I142*100/I127</f>
        <v>1.2528473804100229</v>
      </c>
      <c r="K142" s="33">
        <v>10</v>
      </c>
      <c r="L142" s="25">
        <f>K142*100/K127</f>
        <v>1.2626262626262625</v>
      </c>
      <c r="M142" s="33">
        <v>9</v>
      </c>
      <c r="N142" s="25">
        <f>M142*100/M127</f>
        <v>1.1857707509881423</v>
      </c>
      <c r="O142" s="33">
        <v>7</v>
      </c>
      <c r="P142" s="25">
        <f>O142*100/O127</f>
        <v>0.86526576019777501</v>
      </c>
    </row>
    <row r="143" spans="2:16" ht="25" customHeight="1" x14ac:dyDescent="0.3">
      <c r="B143" s="14" t="s">
        <v>25</v>
      </c>
      <c r="C143" s="33">
        <v>14</v>
      </c>
      <c r="D143" s="25">
        <f>C143*100/C127</f>
        <v>1.3487475915221581</v>
      </c>
      <c r="E143" s="33">
        <v>16</v>
      </c>
      <c r="F143" s="25">
        <f>E143*100/E127</f>
        <v>1.6177957532861476</v>
      </c>
      <c r="G143" s="33">
        <v>29</v>
      </c>
      <c r="H143" s="25">
        <f>G143*100/G127</f>
        <v>3.3957845433255271</v>
      </c>
      <c r="I143" s="33">
        <v>25</v>
      </c>
      <c r="J143" s="25">
        <f>I143*100/I127</f>
        <v>2.8473804100227791</v>
      </c>
      <c r="K143" s="33">
        <v>21</v>
      </c>
      <c r="L143" s="25">
        <f>K143*100/K127</f>
        <v>2.6515151515151514</v>
      </c>
      <c r="M143" s="33">
        <v>16</v>
      </c>
      <c r="N143" s="25">
        <f>M143*100/M127</f>
        <v>2.1080368906455864</v>
      </c>
      <c r="O143" s="33">
        <v>16</v>
      </c>
      <c r="P143" s="25">
        <f>O143*100/O127</f>
        <v>1.9777503090234858</v>
      </c>
    </row>
    <row r="144" spans="2:16" ht="25" customHeight="1" x14ac:dyDescent="0.3">
      <c r="B144" s="13" t="s">
        <v>26</v>
      </c>
      <c r="C144" s="9"/>
      <c r="D144" s="10"/>
      <c r="E144" s="9"/>
      <c r="F144" s="10"/>
      <c r="G144" s="33">
        <v>13</v>
      </c>
      <c r="H144" s="25">
        <f>G144*100/G127</f>
        <v>1.5222482435597189</v>
      </c>
      <c r="I144" s="33">
        <v>5</v>
      </c>
      <c r="J144" s="25">
        <f>I144*100/I127</f>
        <v>0.56947608200455579</v>
      </c>
      <c r="K144" s="40"/>
      <c r="L144" s="10"/>
      <c r="M144" s="40"/>
      <c r="N144" s="10"/>
      <c r="O144" s="40"/>
      <c r="P144" s="10"/>
    </row>
    <row r="145" spans="2:16" ht="25" customHeight="1" x14ac:dyDescent="0.3">
      <c r="B145" s="14" t="s">
        <v>28</v>
      </c>
      <c r="C145" s="9"/>
      <c r="D145" s="10"/>
      <c r="E145" s="9"/>
      <c r="F145" s="10"/>
      <c r="G145" s="10"/>
      <c r="H145" s="10"/>
      <c r="I145" s="33">
        <v>2</v>
      </c>
      <c r="J145" s="25">
        <f>I145*100/I127</f>
        <v>0.22779043280182232</v>
      </c>
      <c r="K145" s="40"/>
      <c r="L145" s="10"/>
      <c r="M145" s="40"/>
      <c r="N145" s="10"/>
      <c r="O145" s="40"/>
      <c r="P145" s="10"/>
    </row>
    <row r="146" spans="2:16" ht="25" customHeight="1" x14ac:dyDescent="0.3">
      <c r="B146" s="14" t="s">
        <v>29</v>
      </c>
      <c r="C146" s="33">
        <v>22</v>
      </c>
      <c r="D146" s="25">
        <f>C146*100/C127</f>
        <v>2.1194605009633913</v>
      </c>
      <c r="E146" s="33">
        <v>14</v>
      </c>
      <c r="F146" s="25">
        <f>E146*100/E127</f>
        <v>1.4155712841253791</v>
      </c>
      <c r="G146" s="33">
        <v>9</v>
      </c>
      <c r="H146" s="25">
        <f>G146*100/G127</f>
        <v>1.053864168618267</v>
      </c>
      <c r="I146" s="9"/>
      <c r="J146" s="9"/>
      <c r="K146" s="9"/>
      <c r="L146" s="9"/>
      <c r="M146" s="9"/>
      <c r="N146" s="9"/>
      <c r="O146" s="9"/>
      <c r="P146" s="9"/>
    </row>
    <row r="147" spans="2:16" ht="25" customHeight="1" x14ac:dyDescent="0.3">
      <c r="B147" s="14" t="s">
        <v>30</v>
      </c>
      <c r="C147" s="9"/>
      <c r="D147" s="10"/>
      <c r="E147" s="10"/>
      <c r="F147" s="10"/>
      <c r="G147" s="33">
        <v>6</v>
      </c>
      <c r="H147" s="25">
        <f>G147*100/G127</f>
        <v>0.70257611241217799</v>
      </c>
      <c r="I147" s="33">
        <v>1</v>
      </c>
      <c r="J147" s="25">
        <f>I147*100/I127</f>
        <v>0.11389521640091116</v>
      </c>
      <c r="K147" s="40"/>
      <c r="L147" s="10"/>
      <c r="M147" s="40"/>
      <c r="N147" s="10"/>
      <c r="O147" s="40"/>
      <c r="P147" s="10"/>
    </row>
    <row r="148" spans="2:16" ht="25" customHeight="1" x14ac:dyDescent="0.3">
      <c r="B148" s="14" t="s">
        <v>31</v>
      </c>
      <c r="C148" s="33">
        <v>724</v>
      </c>
      <c r="D148" s="25">
        <f>C148*100/C127</f>
        <v>69.749518304431604</v>
      </c>
      <c r="E148" s="33">
        <v>511</v>
      </c>
      <c r="F148" s="25">
        <f>E148*100/E127</f>
        <v>51.668351870576338</v>
      </c>
      <c r="G148" s="33">
        <v>315</v>
      </c>
      <c r="H148" s="25">
        <f>G148*100/G127</f>
        <v>36.885245901639344</v>
      </c>
      <c r="I148" s="33">
        <v>366</v>
      </c>
      <c r="J148" s="25">
        <f>I148*100/I127</f>
        <v>41.685649202733487</v>
      </c>
      <c r="K148" s="40"/>
      <c r="L148" s="10"/>
      <c r="M148" s="33">
        <v>308</v>
      </c>
      <c r="N148" s="25">
        <f>M148*100/M127</f>
        <v>40.579710144927539</v>
      </c>
      <c r="O148" s="33">
        <v>359</v>
      </c>
      <c r="P148" s="25">
        <f>O148*100/O127</f>
        <v>44.375772558714459</v>
      </c>
    </row>
    <row r="149" spans="2:16" ht="25" customHeight="1" x14ac:dyDescent="0.3">
      <c r="B149" s="14" t="s">
        <v>32</v>
      </c>
      <c r="C149" s="40"/>
      <c r="D149" s="10"/>
      <c r="E149" s="40"/>
      <c r="F149" s="10"/>
      <c r="G149" s="40"/>
      <c r="H149" s="10"/>
      <c r="I149" s="40"/>
      <c r="J149" s="10"/>
      <c r="K149" s="33">
        <v>445</v>
      </c>
      <c r="L149" s="25">
        <f>K149*100/K127</f>
        <v>56.186868686868685</v>
      </c>
      <c r="M149" s="9"/>
      <c r="N149" s="9"/>
      <c r="O149" s="9"/>
      <c r="P149" s="9"/>
    </row>
    <row r="150" spans="2:16" ht="24.75" customHeight="1" x14ac:dyDescent="0.3">
      <c r="B150" s="14" t="s">
        <v>190</v>
      </c>
      <c r="C150" s="40"/>
      <c r="D150" s="10"/>
      <c r="E150" s="40"/>
      <c r="F150" s="10"/>
      <c r="G150" s="40"/>
      <c r="H150" s="10"/>
      <c r="I150" s="40"/>
      <c r="J150" s="10"/>
      <c r="K150" s="10"/>
      <c r="L150" s="10"/>
      <c r="M150" s="9"/>
      <c r="N150" s="9"/>
      <c r="O150" s="33">
        <v>7</v>
      </c>
      <c r="P150" s="25">
        <f>O150*100/O127</f>
        <v>0.86526576019777501</v>
      </c>
    </row>
    <row r="151" spans="2:16" ht="25" customHeight="1" x14ac:dyDescent="0.3">
      <c r="B151" s="14" t="s">
        <v>47</v>
      </c>
      <c r="C151" s="9"/>
      <c r="D151" s="10"/>
      <c r="E151" s="10"/>
      <c r="F151" s="10"/>
      <c r="G151" s="33">
        <v>6</v>
      </c>
      <c r="H151" s="25">
        <f>G151*100/G127</f>
        <v>0.70257611241217799</v>
      </c>
      <c r="I151" s="9"/>
      <c r="J151" s="9"/>
      <c r="K151" s="9"/>
      <c r="L151" s="9"/>
      <c r="M151" s="9"/>
      <c r="N151" s="9"/>
      <c r="O151" s="9"/>
      <c r="P151" s="9"/>
    </row>
    <row r="152" spans="2:16" ht="25" customHeight="1" x14ac:dyDescent="0.3">
      <c r="B152" s="14" t="s">
        <v>33</v>
      </c>
      <c r="C152" s="33">
        <v>132</v>
      </c>
      <c r="D152" s="25">
        <f>C152*100/C127</f>
        <v>12.716763005780347</v>
      </c>
      <c r="E152" s="33">
        <v>55</v>
      </c>
      <c r="F152" s="25">
        <f>E152*100/E127</f>
        <v>5.5611729019211324</v>
      </c>
      <c r="G152" s="10"/>
      <c r="H152" s="10"/>
      <c r="I152" s="33">
        <v>236</v>
      </c>
      <c r="J152" s="25">
        <f>I152*100/I127</f>
        <v>26.879271070615033</v>
      </c>
      <c r="K152" s="33">
        <v>167</v>
      </c>
      <c r="L152" s="25">
        <f>K152*100/K127</f>
        <v>21.085858585858585</v>
      </c>
      <c r="M152" s="33">
        <v>147</v>
      </c>
      <c r="N152" s="25">
        <f>M152*100/M127</f>
        <v>19.367588932806324</v>
      </c>
      <c r="O152" s="33">
        <v>134</v>
      </c>
      <c r="P152" s="25">
        <f>O152*100/O127</f>
        <v>16.563658838071692</v>
      </c>
    </row>
    <row r="153" spans="2:16" ht="25" customHeight="1" x14ac:dyDescent="0.3">
      <c r="B153" s="14" t="s">
        <v>35</v>
      </c>
      <c r="C153" s="10"/>
      <c r="D153" s="10"/>
      <c r="E153" s="10"/>
      <c r="F153" s="10"/>
      <c r="G153" s="33">
        <v>57</v>
      </c>
      <c r="H153" s="25">
        <f>G153*100/G127</f>
        <v>6.6744730679156907</v>
      </c>
      <c r="I153" s="10"/>
      <c r="J153" s="10"/>
      <c r="K153" s="10"/>
      <c r="L153" s="10"/>
      <c r="M153" s="10"/>
      <c r="N153" s="10"/>
      <c r="O153" s="10"/>
      <c r="P153" s="10"/>
    </row>
    <row r="154" spans="2:16" ht="25" customHeight="1" x14ac:dyDescent="0.3">
      <c r="B154" s="14" t="s">
        <v>36</v>
      </c>
      <c r="C154" s="10"/>
      <c r="D154" s="10"/>
      <c r="E154" s="33">
        <v>36</v>
      </c>
      <c r="F154" s="25">
        <f>E154*100/E127</f>
        <v>3.6400404448938319</v>
      </c>
      <c r="G154" s="10"/>
      <c r="H154" s="10"/>
      <c r="I154" s="33">
        <v>14</v>
      </c>
      <c r="J154" s="25">
        <f>I154*100/I127</f>
        <v>1.5945330296127562</v>
      </c>
      <c r="K154" s="33">
        <v>3</v>
      </c>
      <c r="L154" s="25">
        <f>K154*100/K127</f>
        <v>0.37878787878787878</v>
      </c>
      <c r="M154" s="33">
        <v>5</v>
      </c>
      <c r="N154" s="25">
        <f>M154*100/M127</f>
        <v>0.65876152832674573</v>
      </c>
      <c r="O154" s="10"/>
      <c r="P154" s="10"/>
    </row>
    <row r="155" spans="2:16" ht="25" customHeight="1" x14ac:dyDescent="0.3">
      <c r="B155" s="14" t="s">
        <v>199</v>
      </c>
      <c r="C155" s="10"/>
      <c r="D155" s="10"/>
      <c r="E155" s="10"/>
      <c r="F155" s="10"/>
      <c r="G155" s="10"/>
      <c r="H155" s="10"/>
      <c r="I155" s="10"/>
      <c r="J155" s="10"/>
      <c r="K155" s="10"/>
      <c r="L155" s="10"/>
      <c r="M155" s="10"/>
      <c r="N155" s="10"/>
      <c r="O155" s="33">
        <v>4</v>
      </c>
      <c r="P155" s="25">
        <f>O155*100/O127</f>
        <v>0.49443757725587145</v>
      </c>
    </row>
    <row r="156" spans="2:16" ht="25" customHeight="1" x14ac:dyDescent="0.3">
      <c r="B156" s="14" t="s">
        <v>37</v>
      </c>
      <c r="C156" s="10"/>
      <c r="D156" s="10"/>
      <c r="E156" s="10"/>
      <c r="F156" s="10"/>
      <c r="G156" s="10"/>
      <c r="H156" s="10"/>
      <c r="I156" s="33">
        <v>22</v>
      </c>
      <c r="J156" s="25">
        <f>I156*100/I127</f>
        <v>2.5056947608200457</v>
      </c>
      <c r="K156" s="40"/>
      <c r="L156" s="10"/>
      <c r="M156" s="40"/>
      <c r="N156" s="10"/>
      <c r="O156" s="40"/>
      <c r="P156" s="10"/>
    </row>
    <row r="157" spans="2:16" ht="25" customHeight="1" x14ac:dyDescent="0.3">
      <c r="B157" s="14" t="s">
        <v>38</v>
      </c>
      <c r="C157" s="10"/>
      <c r="D157" s="10"/>
      <c r="E157" s="10"/>
      <c r="F157" s="10"/>
      <c r="G157" s="10"/>
      <c r="H157" s="10"/>
      <c r="I157" s="33">
        <v>8</v>
      </c>
      <c r="J157" s="25">
        <f>I157*100/I127</f>
        <v>0.91116173120728927</v>
      </c>
      <c r="K157" s="33">
        <v>2</v>
      </c>
      <c r="L157" s="25">
        <f>K157*100/K127</f>
        <v>0.25252525252525254</v>
      </c>
      <c r="M157" s="33">
        <v>4</v>
      </c>
      <c r="N157" s="25">
        <f>M157*100/M127</f>
        <v>0.5270092226613966</v>
      </c>
      <c r="O157" s="40"/>
      <c r="P157" s="10"/>
    </row>
    <row r="158" spans="2:16" ht="5.15" customHeight="1" x14ac:dyDescent="0.3">
      <c r="B158" s="15"/>
      <c r="C158" s="16"/>
      <c r="D158" s="16"/>
      <c r="E158" s="16"/>
      <c r="F158" s="16"/>
      <c r="G158" s="16"/>
      <c r="H158" s="16"/>
      <c r="I158" s="16"/>
      <c r="J158" s="16"/>
      <c r="K158" s="16"/>
      <c r="L158" s="16"/>
      <c r="M158" s="16"/>
      <c r="N158" s="16"/>
      <c r="O158" s="16"/>
      <c r="P158" s="16"/>
    </row>
    <row r="159" spans="2:16" ht="14.25" customHeight="1" x14ac:dyDescent="0.3">
      <c r="B159" s="7" t="s">
        <v>198</v>
      </c>
      <c r="C159" s="4"/>
      <c r="D159" s="5"/>
      <c r="E159" s="4"/>
      <c r="F159" s="5"/>
      <c r="G159" s="4"/>
      <c r="H159" s="5"/>
      <c r="I159" s="4"/>
      <c r="J159" s="5"/>
      <c r="K159" s="4"/>
      <c r="L159" s="5"/>
      <c r="M159" s="4"/>
      <c r="N159" s="5"/>
      <c r="O159" s="4"/>
      <c r="P159" s="5"/>
    </row>
    <row r="160" spans="2:16" ht="33.75" customHeight="1" x14ac:dyDescent="0.3">
      <c r="B160" s="71" t="s">
        <v>196</v>
      </c>
      <c r="C160" s="71"/>
      <c r="D160" s="71"/>
      <c r="E160" s="71"/>
      <c r="F160" s="71"/>
      <c r="G160" s="71"/>
      <c r="H160" s="71"/>
      <c r="I160" s="71"/>
      <c r="J160" s="71"/>
      <c r="K160" s="71"/>
      <c r="L160" s="71"/>
      <c r="M160" s="71"/>
      <c r="N160" s="71"/>
      <c r="O160" s="71"/>
      <c r="P160" s="71"/>
    </row>
    <row r="161" spans="2:16" ht="14.25" customHeight="1" x14ac:dyDescent="0.3"/>
    <row r="162" spans="2:16" ht="30" customHeight="1" x14ac:dyDescent="0.3">
      <c r="B162" s="63" t="s">
        <v>179</v>
      </c>
      <c r="C162" s="63"/>
      <c r="D162" s="63"/>
      <c r="E162" s="63"/>
      <c r="F162" s="63"/>
      <c r="G162" s="63"/>
      <c r="H162" s="63"/>
      <c r="I162" s="63"/>
      <c r="J162" s="63"/>
      <c r="K162" s="63"/>
      <c r="L162" s="63"/>
      <c r="M162" s="63"/>
      <c r="N162" s="63"/>
      <c r="O162" s="63"/>
      <c r="P162" s="63"/>
    </row>
    <row r="163" spans="2:16" ht="14.25" customHeight="1" x14ac:dyDescent="0.3">
      <c r="B163" s="17" t="s">
        <v>0</v>
      </c>
      <c r="C163" s="56">
        <v>2007</v>
      </c>
      <c r="D163" s="62"/>
      <c r="E163" s="54">
        <v>2011</v>
      </c>
      <c r="F163" s="55"/>
      <c r="G163" s="56">
        <v>2015</v>
      </c>
      <c r="H163" s="55"/>
      <c r="I163" s="56">
        <v>2019</v>
      </c>
      <c r="J163" s="55"/>
      <c r="K163" s="56">
        <v>2023</v>
      </c>
      <c r="L163" s="55"/>
      <c r="M163" s="56">
        <v>2024</v>
      </c>
      <c r="N163" s="55"/>
      <c r="O163" s="54">
        <v>2025</v>
      </c>
      <c r="P163" s="62"/>
    </row>
    <row r="164" spans="2:16" ht="15" customHeight="1" x14ac:dyDescent="0.3">
      <c r="B164" s="64" t="s">
        <v>2</v>
      </c>
      <c r="C164" s="60">
        <v>44687</v>
      </c>
      <c r="D164" s="61"/>
      <c r="E164" s="66">
        <v>44843</v>
      </c>
      <c r="F164" s="67"/>
      <c r="G164" s="59">
        <v>44649</v>
      </c>
      <c r="H164" s="58"/>
      <c r="I164" s="59">
        <v>44826</v>
      </c>
      <c r="J164" s="58"/>
      <c r="K164" s="59">
        <v>45193</v>
      </c>
      <c r="L164" s="58"/>
      <c r="M164" s="59">
        <v>45438</v>
      </c>
      <c r="N164" s="58"/>
      <c r="O164" s="57">
        <v>45739</v>
      </c>
      <c r="P164" s="65"/>
    </row>
    <row r="165" spans="2:16" ht="14.25" customHeight="1" x14ac:dyDescent="0.3">
      <c r="B165" s="65"/>
      <c r="C165" s="38" t="s">
        <v>3</v>
      </c>
      <c r="D165" s="38" t="s">
        <v>4</v>
      </c>
      <c r="E165" s="35" t="s">
        <v>3</v>
      </c>
      <c r="F165" s="37" t="s">
        <v>4</v>
      </c>
      <c r="G165" s="35" t="s">
        <v>3</v>
      </c>
      <c r="H165" s="37" t="s">
        <v>4</v>
      </c>
      <c r="I165" s="35" t="s">
        <v>3</v>
      </c>
      <c r="J165" s="37" t="s">
        <v>4</v>
      </c>
      <c r="K165" s="35" t="s">
        <v>3</v>
      </c>
      <c r="L165" s="37" t="s">
        <v>4</v>
      </c>
      <c r="M165" s="35" t="s">
        <v>3</v>
      </c>
      <c r="N165" s="37" t="s">
        <v>4</v>
      </c>
      <c r="O165" s="35" t="s">
        <v>3</v>
      </c>
      <c r="P165" s="37" t="s">
        <v>4</v>
      </c>
    </row>
    <row r="166" spans="2:16" ht="25" customHeight="1" x14ac:dyDescent="0.3">
      <c r="B166" s="12" t="s">
        <v>5</v>
      </c>
      <c r="C166" s="33">
        <v>771</v>
      </c>
      <c r="D166" s="25">
        <v>100</v>
      </c>
      <c r="E166" s="33">
        <v>712</v>
      </c>
      <c r="F166" s="25">
        <v>100</v>
      </c>
      <c r="G166" s="33">
        <v>662</v>
      </c>
      <c r="H166" s="25">
        <v>100</v>
      </c>
      <c r="I166" s="33">
        <v>626</v>
      </c>
      <c r="J166" s="25">
        <v>100</v>
      </c>
      <c r="K166" s="33">
        <v>582</v>
      </c>
      <c r="L166" s="25">
        <v>100</v>
      </c>
      <c r="M166" s="33">
        <v>578</v>
      </c>
      <c r="N166" s="25">
        <v>100</v>
      </c>
      <c r="O166" s="33">
        <v>578</v>
      </c>
      <c r="P166" s="25">
        <v>100</v>
      </c>
    </row>
    <row r="167" spans="2:16" ht="25" customHeight="1" x14ac:dyDescent="0.3">
      <c r="B167" s="13" t="s">
        <v>6</v>
      </c>
      <c r="C167" s="33">
        <v>505</v>
      </c>
      <c r="D167" s="25">
        <f>C167*100/C166</f>
        <v>65.499351491569385</v>
      </c>
      <c r="E167" s="33">
        <v>474</v>
      </c>
      <c r="F167" s="25">
        <f>E167*100/E166</f>
        <v>66.573033707865164</v>
      </c>
      <c r="G167" s="33">
        <v>424</v>
      </c>
      <c r="H167" s="25">
        <f>G167*100/G166</f>
        <v>64.048338368580062</v>
      </c>
      <c r="I167" s="33">
        <v>429</v>
      </c>
      <c r="J167" s="25">
        <f>I167*100/I166</f>
        <v>68.530351437699679</v>
      </c>
      <c r="K167" s="33">
        <v>385</v>
      </c>
      <c r="L167" s="25">
        <f>K167*100/K166</f>
        <v>66.151202749140893</v>
      </c>
      <c r="M167" s="33">
        <v>376</v>
      </c>
      <c r="N167" s="25">
        <f>M167*100/M166</f>
        <v>65.051903114186857</v>
      </c>
      <c r="O167" s="33">
        <v>397</v>
      </c>
      <c r="P167" s="25">
        <f>O167*100/O166</f>
        <v>68.68512110726644</v>
      </c>
    </row>
    <row r="168" spans="2:16" ht="25" customHeight="1" x14ac:dyDescent="0.3">
      <c r="B168" s="14" t="s">
        <v>7</v>
      </c>
      <c r="C168" s="33">
        <v>3</v>
      </c>
      <c r="D168" s="25">
        <f>C168*100/C167</f>
        <v>0.59405940594059403</v>
      </c>
      <c r="E168" s="33">
        <v>3</v>
      </c>
      <c r="F168" s="25">
        <f>E168*100/E167</f>
        <v>0.63291139240506333</v>
      </c>
      <c r="G168" s="33">
        <v>2</v>
      </c>
      <c r="H168" s="25">
        <f>G168*100/G167</f>
        <v>0.47169811320754718</v>
      </c>
      <c r="I168" s="33">
        <v>1</v>
      </c>
      <c r="J168" s="25">
        <f>I168*100/I167</f>
        <v>0.23310023310023309</v>
      </c>
      <c r="K168" s="33">
        <v>1</v>
      </c>
      <c r="L168" s="25">
        <f>K168*100/K167</f>
        <v>0.25974025974025972</v>
      </c>
      <c r="M168" s="33">
        <v>0</v>
      </c>
      <c r="N168" s="25">
        <f>M168*100/M167</f>
        <v>0</v>
      </c>
      <c r="O168" s="33">
        <v>0</v>
      </c>
      <c r="P168" s="25">
        <f>O168*100/O167</f>
        <v>0</v>
      </c>
    </row>
    <row r="169" spans="2:16" ht="25" customHeight="1" x14ac:dyDescent="0.3">
      <c r="B169" s="13" t="s">
        <v>8</v>
      </c>
      <c r="C169" s="33">
        <v>3</v>
      </c>
      <c r="D169" s="25">
        <f>C169*100/C167</f>
        <v>0.59405940594059403</v>
      </c>
      <c r="E169" s="33">
        <v>3</v>
      </c>
      <c r="F169" s="25">
        <f>E169*100/E167</f>
        <v>0.63291139240506333</v>
      </c>
      <c r="G169" s="33">
        <v>6</v>
      </c>
      <c r="H169" s="25">
        <f>G169*100/G167</f>
        <v>1.4150943396226414</v>
      </c>
      <c r="I169" s="33">
        <v>3</v>
      </c>
      <c r="J169" s="25">
        <f>I169*100/I167</f>
        <v>0.69930069930069927</v>
      </c>
      <c r="K169" s="33">
        <v>4</v>
      </c>
      <c r="L169" s="25">
        <f>K169*100/K167</f>
        <v>1.0389610389610389</v>
      </c>
      <c r="M169" s="33">
        <v>4</v>
      </c>
      <c r="N169" s="25">
        <f>M169*100/M167</f>
        <v>1.0638297872340425</v>
      </c>
      <c r="O169" s="33">
        <v>5</v>
      </c>
      <c r="P169" s="25">
        <f>O169*100/O167</f>
        <v>1.2594458438287153</v>
      </c>
    </row>
    <row r="170" spans="2:16" ht="25" customHeight="1" x14ac:dyDescent="0.3">
      <c r="B170" s="14" t="s">
        <v>10</v>
      </c>
      <c r="C170" s="10"/>
      <c r="D170" s="10"/>
      <c r="E170" s="10"/>
      <c r="F170" s="10"/>
      <c r="G170" s="10"/>
      <c r="H170" s="10"/>
      <c r="I170" s="33">
        <v>2</v>
      </c>
      <c r="J170" s="25">
        <f>I170*100/I167</f>
        <v>0.46620046620046618</v>
      </c>
      <c r="K170" s="40"/>
      <c r="L170" s="10"/>
      <c r="M170" s="40"/>
      <c r="N170" s="10"/>
      <c r="O170" s="40"/>
      <c r="P170" s="10"/>
    </row>
    <row r="171" spans="2:16" ht="25" customHeight="1" x14ac:dyDescent="0.3">
      <c r="B171" s="14" t="s">
        <v>11</v>
      </c>
      <c r="C171" s="10"/>
      <c r="D171" s="10"/>
      <c r="E171" s="10"/>
      <c r="F171" s="10"/>
      <c r="G171" s="10"/>
      <c r="H171" s="10"/>
      <c r="I171" s="10"/>
      <c r="J171" s="10"/>
      <c r="K171" s="33">
        <v>0</v>
      </c>
      <c r="L171" s="25">
        <f>K171*100/K167</f>
        <v>0</v>
      </c>
      <c r="M171" s="33">
        <v>0</v>
      </c>
      <c r="N171" s="25">
        <f>M171*100/M167</f>
        <v>0</v>
      </c>
      <c r="O171" s="33">
        <v>3</v>
      </c>
      <c r="P171" s="25">
        <f>O171*100/O167</f>
        <v>0.75566750629722923</v>
      </c>
    </row>
    <row r="172" spans="2:16" ht="25" customHeight="1" x14ac:dyDescent="0.3">
      <c r="B172" s="13" t="s">
        <v>13</v>
      </c>
      <c r="C172" s="33">
        <v>8</v>
      </c>
      <c r="D172" s="25">
        <f>C172*100/C167</f>
        <v>1.5841584158415842</v>
      </c>
      <c r="E172" s="33">
        <v>8</v>
      </c>
      <c r="F172" s="25">
        <f>E172*100/E167</f>
        <v>1.6877637130801688</v>
      </c>
      <c r="G172" s="33">
        <v>9</v>
      </c>
      <c r="H172" s="25">
        <f>G172*100/G167</f>
        <v>2.1226415094339623</v>
      </c>
      <c r="I172" s="33">
        <v>6</v>
      </c>
      <c r="J172" s="25">
        <f>I172*100/I167</f>
        <v>1.3986013986013985</v>
      </c>
      <c r="K172" s="33">
        <v>6</v>
      </c>
      <c r="L172" s="25">
        <f>K172*100/K167</f>
        <v>1.5584415584415585</v>
      </c>
      <c r="M172" s="33">
        <v>3</v>
      </c>
      <c r="N172" s="25">
        <f>M172*100/M167</f>
        <v>0.7978723404255319</v>
      </c>
      <c r="O172" s="33">
        <v>1</v>
      </c>
      <c r="P172" s="25">
        <f>O172*100/O167</f>
        <v>0.25188916876574308</v>
      </c>
    </row>
    <row r="173" spans="2:16" ht="25" customHeight="1" x14ac:dyDescent="0.3">
      <c r="B173" s="14" t="s">
        <v>14</v>
      </c>
      <c r="C173" s="33">
        <v>28</v>
      </c>
      <c r="D173" s="25">
        <f>C173*100/C167</f>
        <v>5.5445544554455441</v>
      </c>
      <c r="E173" s="33">
        <v>60</v>
      </c>
      <c r="F173" s="25">
        <f>E173*100/E167</f>
        <v>12.658227848101266</v>
      </c>
      <c r="G173" s="33">
        <v>69</v>
      </c>
      <c r="H173" s="25">
        <f>G173*100/G167</f>
        <v>16.273584905660378</v>
      </c>
      <c r="I173" s="33">
        <v>52</v>
      </c>
      <c r="J173" s="25">
        <f>I173*100/I167</f>
        <v>12.121212121212121</v>
      </c>
      <c r="K173" s="40"/>
      <c r="L173" s="10"/>
      <c r="M173" s="33">
        <v>39</v>
      </c>
      <c r="N173" s="25">
        <f>M173*100/M167</f>
        <v>10.372340425531915</v>
      </c>
      <c r="O173" s="33">
        <v>59</v>
      </c>
      <c r="P173" s="25">
        <f>O173*100/O167</f>
        <v>14.861460957178842</v>
      </c>
    </row>
    <row r="174" spans="2:16" ht="25" customHeight="1" x14ac:dyDescent="0.3">
      <c r="B174" s="14" t="s">
        <v>15</v>
      </c>
      <c r="C174" s="9"/>
      <c r="D174" s="10"/>
      <c r="E174" s="9"/>
      <c r="F174" s="10"/>
      <c r="G174" s="10"/>
      <c r="H174" s="10"/>
      <c r="I174" s="9"/>
      <c r="J174" s="9"/>
      <c r="K174" s="9"/>
      <c r="L174" s="9"/>
      <c r="M174" s="9"/>
      <c r="N174" s="9"/>
      <c r="O174" s="9"/>
      <c r="P174" s="9"/>
    </row>
    <row r="175" spans="2:16" ht="25" customHeight="1" x14ac:dyDescent="0.3">
      <c r="B175" s="14" t="s">
        <v>16</v>
      </c>
      <c r="C175" s="9"/>
      <c r="D175" s="10"/>
      <c r="E175" s="9"/>
      <c r="F175" s="10"/>
      <c r="G175" s="10"/>
      <c r="H175" s="10"/>
      <c r="I175" s="33">
        <v>1</v>
      </c>
      <c r="J175" s="25">
        <f>I175*100/I167</f>
        <v>0.23310023310023309</v>
      </c>
      <c r="K175" s="33">
        <v>23</v>
      </c>
      <c r="L175" s="25">
        <f>K175*100/K167</f>
        <v>5.9740259740259738</v>
      </c>
      <c r="M175" s="33">
        <v>18</v>
      </c>
      <c r="N175" s="25">
        <f>M175*100/M167</f>
        <v>4.7872340425531918</v>
      </c>
      <c r="O175" s="33">
        <v>14</v>
      </c>
      <c r="P175" s="25">
        <f>O175*100/O167</f>
        <v>3.5264483627204029</v>
      </c>
    </row>
    <row r="176" spans="2:16" ht="25" customHeight="1" x14ac:dyDescent="0.3">
      <c r="B176" s="13" t="s">
        <v>17</v>
      </c>
      <c r="C176" s="9"/>
      <c r="D176" s="10"/>
      <c r="E176" s="9"/>
      <c r="F176" s="10"/>
      <c r="G176" s="10"/>
      <c r="H176" s="10"/>
      <c r="I176" s="33">
        <v>3</v>
      </c>
      <c r="J176" s="25">
        <f>I176*100/I167</f>
        <v>0.69930069930069927</v>
      </c>
      <c r="K176" s="33">
        <v>2</v>
      </c>
      <c r="L176" s="25">
        <f>K176*100/K167</f>
        <v>0.51948051948051943</v>
      </c>
      <c r="M176" s="33">
        <v>5</v>
      </c>
      <c r="N176" s="25">
        <f>M176*100/M167</f>
        <v>1.3297872340425532</v>
      </c>
      <c r="O176" s="33">
        <v>11</v>
      </c>
      <c r="P176" s="25">
        <f>O176*100/O167</f>
        <v>2.770780856423174</v>
      </c>
    </row>
    <row r="177" spans="2:16" ht="25" customHeight="1" x14ac:dyDescent="0.3">
      <c r="B177" s="14" t="s">
        <v>18</v>
      </c>
      <c r="C177" s="9"/>
      <c r="D177" s="10"/>
      <c r="E177" s="9"/>
      <c r="F177" s="10"/>
      <c r="G177" s="33">
        <v>10</v>
      </c>
      <c r="H177" s="25">
        <f>G177*100/G167</f>
        <v>2.358490566037736</v>
      </c>
      <c r="I177" s="33">
        <v>3</v>
      </c>
      <c r="J177" s="25">
        <f>I177*100/I167</f>
        <v>0.69930069930069927</v>
      </c>
      <c r="K177" s="33">
        <v>19</v>
      </c>
      <c r="L177" s="25">
        <f>K177*100/K167</f>
        <v>4.9350649350649354</v>
      </c>
      <c r="M177" s="33">
        <v>39</v>
      </c>
      <c r="N177" s="25">
        <f>M177*100/M167</f>
        <v>10.372340425531915</v>
      </c>
      <c r="O177" s="33">
        <v>44</v>
      </c>
      <c r="P177" s="25">
        <f>O177*100/O167</f>
        <v>11.083123425692696</v>
      </c>
    </row>
    <row r="178" spans="2:16" ht="25" customHeight="1" x14ac:dyDescent="0.3">
      <c r="B178" s="14" t="s">
        <v>19</v>
      </c>
      <c r="C178" s="9"/>
      <c r="D178" s="10"/>
      <c r="E178" s="9"/>
      <c r="F178" s="10"/>
      <c r="G178" s="10"/>
      <c r="H178" s="10"/>
      <c r="I178" s="10"/>
      <c r="J178" s="10"/>
      <c r="K178" s="33">
        <v>4</v>
      </c>
      <c r="L178" s="25">
        <f>K178*100/K167</f>
        <v>1.0389610389610389</v>
      </c>
      <c r="M178" s="33">
        <v>3</v>
      </c>
      <c r="N178" s="25">
        <f>M178*100/M167</f>
        <v>0.7978723404255319</v>
      </c>
      <c r="O178" s="33">
        <v>6</v>
      </c>
      <c r="P178" s="25">
        <f>O178*100/O167</f>
        <v>1.5113350125944585</v>
      </c>
    </row>
    <row r="179" spans="2:16" ht="25" customHeight="1" x14ac:dyDescent="0.3">
      <c r="B179" s="14" t="s">
        <v>20</v>
      </c>
      <c r="C179" s="9"/>
      <c r="D179" s="10"/>
      <c r="E179" s="9"/>
      <c r="F179" s="10"/>
      <c r="G179" s="33">
        <v>2</v>
      </c>
      <c r="H179" s="25">
        <f>G179*100/G167</f>
        <v>0.47169811320754718</v>
      </c>
      <c r="I179" s="9"/>
      <c r="J179" s="9"/>
      <c r="K179" s="9"/>
      <c r="L179" s="9"/>
      <c r="M179" s="9"/>
      <c r="N179" s="9"/>
      <c r="O179" s="9"/>
      <c r="P179" s="9"/>
    </row>
    <row r="180" spans="2:16" ht="25" customHeight="1" x14ac:dyDescent="0.3">
      <c r="B180" s="13" t="s">
        <v>21</v>
      </c>
      <c r="C180" s="33">
        <v>13</v>
      </c>
      <c r="D180" s="25">
        <f>C180*100/C167</f>
        <v>2.5742574257425743</v>
      </c>
      <c r="E180" s="33">
        <v>5</v>
      </c>
      <c r="F180" s="25">
        <f>E180*100/E167</f>
        <v>1.0548523206751055</v>
      </c>
      <c r="G180" s="10"/>
      <c r="H180" s="10"/>
      <c r="I180" s="33">
        <v>0</v>
      </c>
      <c r="J180" s="25">
        <f>I180*100/I167</f>
        <v>0</v>
      </c>
      <c r="K180" s="33">
        <v>2</v>
      </c>
      <c r="L180" s="25">
        <f>K180*100/K167</f>
        <v>0.51948051948051943</v>
      </c>
      <c r="M180" s="33">
        <v>3</v>
      </c>
      <c r="N180" s="25">
        <f>M180*100/M167</f>
        <v>0.7978723404255319</v>
      </c>
      <c r="O180" s="9"/>
      <c r="P180" s="9"/>
    </row>
    <row r="181" spans="2:16" ht="25" customHeight="1" x14ac:dyDescent="0.3">
      <c r="B181" s="14" t="s">
        <v>189</v>
      </c>
      <c r="C181" s="40"/>
      <c r="D181" s="10"/>
      <c r="E181" s="40"/>
      <c r="F181" s="10"/>
      <c r="G181" s="10"/>
      <c r="H181" s="10"/>
      <c r="I181" s="40"/>
      <c r="J181" s="10"/>
      <c r="K181" s="40"/>
      <c r="L181" s="10"/>
      <c r="M181" s="40"/>
      <c r="N181" s="10"/>
      <c r="O181" s="33">
        <v>5</v>
      </c>
      <c r="P181" s="25">
        <f>O181*100/O167</f>
        <v>1.2594458438287153</v>
      </c>
    </row>
    <row r="182" spans="2:16" ht="25" customHeight="1" x14ac:dyDescent="0.3">
      <c r="B182" s="14" t="s">
        <v>23</v>
      </c>
      <c r="C182" s="9"/>
      <c r="D182" s="10"/>
      <c r="E182" s="33">
        <v>4</v>
      </c>
      <c r="F182" s="25">
        <f>E182*100/E167</f>
        <v>0.84388185654008441</v>
      </c>
      <c r="G182" s="9"/>
      <c r="H182" s="10"/>
      <c r="I182" s="33">
        <v>2</v>
      </c>
      <c r="J182" s="25">
        <f>I182*100/I167</f>
        <v>0.46620046620046618</v>
      </c>
      <c r="K182" s="33">
        <v>8</v>
      </c>
      <c r="L182" s="25">
        <f>K182*100/K167</f>
        <v>2.0779220779220777</v>
      </c>
      <c r="M182" s="33">
        <v>4</v>
      </c>
      <c r="N182" s="25">
        <f>M182*100/M167</f>
        <v>1.0638297872340425</v>
      </c>
      <c r="O182" s="33">
        <v>3</v>
      </c>
      <c r="P182" s="25">
        <f>O182*100/O167</f>
        <v>0.75566750629722923</v>
      </c>
    </row>
    <row r="183" spans="2:16" ht="25" customHeight="1" x14ac:dyDescent="0.3">
      <c r="B183" s="14" t="s">
        <v>25</v>
      </c>
      <c r="C183" s="33">
        <v>14</v>
      </c>
      <c r="D183" s="25">
        <f>C183*100/C167</f>
        <v>2.7722772277227721</v>
      </c>
      <c r="E183" s="33">
        <v>15</v>
      </c>
      <c r="F183" s="25">
        <f>E183*100/E167</f>
        <v>3.1645569620253164</v>
      </c>
      <c r="G183" s="33">
        <v>17</v>
      </c>
      <c r="H183" s="25">
        <f>G183*100/G167</f>
        <v>4.0094339622641506</v>
      </c>
      <c r="I183" s="33">
        <v>11</v>
      </c>
      <c r="J183" s="25">
        <f>I183*100/I167</f>
        <v>2.5641025641025643</v>
      </c>
      <c r="K183" s="33">
        <v>7</v>
      </c>
      <c r="L183" s="25">
        <f>K183*100/K167</f>
        <v>1.8181818181818181</v>
      </c>
      <c r="M183" s="33">
        <v>3</v>
      </c>
      <c r="N183" s="25">
        <f>M183*100/M167</f>
        <v>0.7978723404255319</v>
      </c>
      <c r="O183" s="33">
        <v>3</v>
      </c>
      <c r="P183" s="25">
        <f>O183*100/O167</f>
        <v>0.75566750629722923</v>
      </c>
    </row>
    <row r="184" spans="2:16" ht="25" customHeight="1" x14ac:dyDescent="0.3">
      <c r="B184" s="13" t="s">
        <v>26</v>
      </c>
      <c r="C184" s="9"/>
      <c r="D184" s="10"/>
      <c r="E184" s="9"/>
      <c r="F184" s="10"/>
      <c r="G184" s="33">
        <v>3</v>
      </c>
      <c r="H184" s="25">
        <f>G184*100/G167</f>
        <v>0.70754716981132071</v>
      </c>
      <c r="I184" s="33">
        <v>1</v>
      </c>
      <c r="J184" s="25">
        <f>I184*100/I167</f>
        <v>0.23310023310023309</v>
      </c>
      <c r="K184" s="40"/>
      <c r="L184" s="10"/>
      <c r="M184" s="40"/>
      <c r="N184" s="10"/>
      <c r="O184" s="40"/>
      <c r="P184" s="10"/>
    </row>
    <row r="185" spans="2:16" ht="25" customHeight="1" x14ac:dyDescent="0.3">
      <c r="B185" s="14" t="s">
        <v>28</v>
      </c>
      <c r="C185" s="9"/>
      <c r="D185" s="10"/>
      <c r="E185" s="9"/>
      <c r="F185" s="10"/>
      <c r="G185" s="10"/>
      <c r="H185" s="10"/>
      <c r="I185" s="33">
        <v>0</v>
      </c>
      <c r="J185" s="25">
        <f>I185*100/I167</f>
        <v>0</v>
      </c>
      <c r="K185" s="40"/>
      <c r="L185" s="10"/>
      <c r="M185" s="40"/>
      <c r="N185" s="10"/>
      <c r="O185" s="40"/>
      <c r="P185" s="10"/>
    </row>
    <row r="186" spans="2:16" ht="25" customHeight="1" x14ac:dyDescent="0.3">
      <c r="B186" s="14" t="s">
        <v>29</v>
      </c>
      <c r="C186" s="33">
        <v>9</v>
      </c>
      <c r="D186" s="25">
        <f>C186*100/C167</f>
        <v>1.7821782178217822</v>
      </c>
      <c r="E186" s="33">
        <v>11</v>
      </c>
      <c r="F186" s="25">
        <f>E186*100/E167</f>
        <v>2.3206751054852321</v>
      </c>
      <c r="G186" s="33">
        <v>6</v>
      </c>
      <c r="H186" s="25">
        <f>G186*100/G167</f>
        <v>1.4150943396226414</v>
      </c>
      <c r="I186" s="9"/>
      <c r="J186" s="9"/>
      <c r="K186" s="9"/>
      <c r="L186" s="9"/>
      <c r="M186" s="9"/>
      <c r="N186" s="9"/>
      <c r="O186" s="9"/>
      <c r="P186" s="9"/>
    </row>
    <row r="187" spans="2:16" ht="25" customHeight="1" x14ac:dyDescent="0.3">
      <c r="B187" s="14" t="s">
        <v>30</v>
      </c>
      <c r="C187" s="9"/>
      <c r="D187" s="10"/>
      <c r="E187" s="10"/>
      <c r="F187" s="10"/>
      <c r="G187" s="33">
        <v>6</v>
      </c>
      <c r="H187" s="25">
        <f>G187*100/G167</f>
        <v>1.4150943396226414</v>
      </c>
      <c r="I187" s="33">
        <v>1</v>
      </c>
      <c r="J187" s="25">
        <f>I187*100/I167</f>
        <v>0.23310023310023309</v>
      </c>
      <c r="K187" s="40"/>
      <c r="L187" s="10"/>
      <c r="M187" s="40"/>
      <c r="N187" s="10"/>
      <c r="O187" s="40"/>
      <c r="P187" s="10"/>
    </row>
    <row r="188" spans="2:16" ht="25" customHeight="1" x14ac:dyDescent="0.3">
      <c r="B188" s="14" t="s">
        <v>31</v>
      </c>
      <c r="C188" s="33">
        <v>374</v>
      </c>
      <c r="D188" s="25">
        <f>C188*100/C167</f>
        <v>74.059405940594061</v>
      </c>
      <c r="E188" s="33">
        <v>285</v>
      </c>
      <c r="F188" s="25">
        <f>E188*100/E167</f>
        <v>60.12658227848101</v>
      </c>
      <c r="G188" s="33">
        <v>244</v>
      </c>
      <c r="H188" s="25">
        <f>G188*100/G167</f>
        <v>57.547169811320757</v>
      </c>
      <c r="I188" s="33">
        <v>216</v>
      </c>
      <c r="J188" s="25">
        <f>I188*100/I167</f>
        <v>50.349650349650346</v>
      </c>
      <c r="K188" s="40"/>
      <c r="L188" s="10"/>
      <c r="M188" s="33">
        <v>182</v>
      </c>
      <c r="N188" s="25">
        <f>M188*100/M167</f>
        <v>48.404255319148938</v>
      </c>
      <c r="O188" s="33">
        <v>190</v>
      </c>
      <c r="P188" s="25">
        <f>O188*100/O167</f>
        <v>47.858942065491185</v>
      </c>
    </row>
    <row r="189" spans="2:16" ht="25" customHeight="1" x14ac:dyDescent="0.3">
      <c r="B189" s="14" t="s">
        <v>32</v>
      </c>
      <c r="C189" s="40"/>
      <c r="D189" s="10"/>
      <c r="E189" s="40"/>
      <c r="F189" s="10"/>
      <c r="G189" s="40"/>
      <c r="H189" s="10"/>
      <c r="I189" s="40"/>
      <c r="J189" s="10"/>
      <c r="K189" s="33">
        <v>231</v>
      </c>
      <c r="L189" s="25">
        <f>K189*100/K167</f>
        <v>60</v>
      </c>
      <c r="M189" s="9"/>
      <c r="N189" s="9"/>
      <c r="O189" s="9"/>
      <c r="P189" s="9"/>
    </row>
    <row r="190" spans="2:16" ht="24.75" customHeight="1" x14ac:dyDescent="0.3">
      <c r="B190" s="14" t="s">
        <v>190</v>
      </c>
      <c r="C190" s="40"/>
      <c r="D190" s="10"/>
      <c r="E190" s="40"/>
      <c r="F190" s="10"/>
      <c r="G190" s="40"/>
      <c r="H190" s="10"/>
      <c r="I190" s="40"/>
      <c r="J190" s="10"/>
      <c r="K190" s="10"/>
      <c r="L190" s="10"/>
      <c r="M190" s="9"/>
      <c r="N190" s="9"/>
      <c r="O190" s="33">
        <v>1</v>
      </c>
      <c r="P190" s="25">
        <f>O190*100/O167</f>
        <v>0.25188916876574308</v>
      </c>
    </row>
    <row r="191" spans="2:16" ht="25" customHeight="1" x14ac:dyDescent="0.3">
      <c r="B191" s="14" t="s">
        <v>47</v>
      </c>
      <c r="C191" s="9"/>
      <c r="D191" s="10"/>
      <c r="E191" s="10"/>
      <c r="F191" s="10"/>
      <c r="G191" s="33">
        <v>1</v>
      </c>
      <c r="H191" s="25">
        <f>G191*100/G167</f>
        <v>0.23584905660377359</v>
      </c>
      <c r="I191" s="9"/>
      <c r="J191" s="9"/>
      <c r="K191" s="9"/>
      <c r="L191" s="9"/>
      <c r="M191" s="9"/>
      <c r="N191" s="9"/>
      <c r="O191" s="9"/>
      <c r="P191" s="9"/>
    </row>
    <row r="192" spans="2:16" ht="25" customHeight="1" x14ac:dyDescent="0.3">
      <c r="B192" s="14" t="s">
        <v>33</v>
      </c>
      <c r="C192" s="33">
        <v>53</v>
      </c>
      <c r="D192" s="25">
        <f>C192*100/C167</f>
        <v>10.495049504950495</v>
      </c>
      <c r="E192" s="33">
        <v>50</v>
      </c>
      <c r="F192" s="25">
        <f>E192*100/E167</f>
        <v>10.548523206751055</v>
      </c>
      <c r="G192" s="10"/>
      <c r="H192" s="10"/>
      <c r="I192" s="33">
        <v>115</v>
      </c>
      <c r="J192" s="25">
        <f>I192*100/I167</f>
        <v>26.806526806526808</v>
      </c>
      <c r="K192" s="33">
        <v>72</v>
      </c>
      <c r="L192" s="25">
        <f>K192*100/K167</f>
        <v>18.7012987012987</v>
      </c>
      <c r="M192" s="33">
        <v>69</v>
      </c>
      <c r="N192" s="25">
        <f>M192*100/M167</f>
        <v>18.351063829787233</v>
      </c>
      <c r="O192" s="33">
        <v>51</v>
      </c>
      <c r="P192" s="25">
        <f>O192*100/O167</f>
        <v>12.846347607052897</v>
      </c>
    </row>
    <row r="193" spans="2:16" ht="25" customHeight="1" x14ac:dyDescent="0.3">
      <c r="B193" s="14" t="s">
        <v>35</v>
      </c>
      <c r="C193" s="10"/>
      <c r="D193" s="10"/>
      <c r="E193" s="10"/>
      <c r="F193" s="10"/>
      <c r="G193" s="33">
        <v>49</v>
      </c>
      <c r="H193" s="25">
        <f>G193*100/G167</f>
        <v>11.556603773584905</v>
      </c>
      <c r="I193" s="10"/>
      <c r="J193" s="10"/>
      <c r="K193" s="10"/>
      <c r="L193" s="10"/>
      <c r="M193" s="10"/>
      <c r="N193" s="10"/>
      <c r="O193" s="10"/>
      <c r="P193" s="10"/>
    </row>
    <row r="194" spans="2:16" ht="25" customHeight="1" x14ac:dyDescent="0.3">
      <c r="B194" s="14" t="s">
        <v>36</v>
      </c>
      <c r="C194" s="10"/>
      <c r="D194" s="10"/>
      <c r="E194" s="33">
        <v>30</v>
      </c>
      <c r="F194" s="25">
        <f>E194*100/E167</f>
        <v>6.3291139240506329</v>
      </c>
      <c r="G194" s="10"/>
      <c r="H194" s="10"/>
      <c r="I194" s="33">
        <v>4</v>
      </c>
      <c r="J194" s="25">
        <f>I194*100/I167</f>
        <v>0.93240093240093236</v>
      </c>
      <c r="K194" s="33">
        <v>2</v>
      </c>
      <c r="L194" s="25">
        <f>K194*100/K167</f>
        <v>0.51948051948051943</v>
      </c>
      <c r="M194" s="33">
        <v>3</v>
      </c>
      <c r="N194" s="25">
        <f>M194*100/M167</f>
        <v>0.7978723404255319</v>
      </c>
      <c r="O194" s="10"/>
      <c r="P194" s="10"/>
    </row>
    <row r="195" spans="2:16" ht="25" customHeight="1" x14ac:dyDescent="0.3">
      <c r="B195" s="14" t="s">
        <v>199</v>
      </c>
      <c r="C195" s="10"/>
      <c r="D195" s="10"/>
      <c r="E195" s="10"/>
      <c r="F195" s="10"/>
      <c r="G195" s="10"/>
      <c r="H195" s="10"/>
      <c r="I195" s="10"/>
      <c r="J195" s="10"/>
      <c r="K195" s="10"/>
      <c r="L195" s="10"/>
      <c r="M195" s="10"/>
      <c r="N195" s="10"/>
      <c r="O195" s="33">
        <v>1</v>
      </c>
      <c r="P195" s="25">
        <f>O195*100/O167</f>
        <v>0.25188916876574308</v>
      </c>
    </row>
    <row r="196" spans="2:16" ht="25" customHeight="1" x14ac:dyDescent="0.3">
      <c r="B196" s="14" t="s">
        <v>37</v>
      </c>
      <c r="C196" s="10"/>
      <c r="D196" s="10"/>
      <c r="E196" s="10"/>
      <c r="F196" s="10"/>
      <c r="G196" s="10"/>
      <c r="H196" s="10"/>
      <c r="I196" s="33">
        <v>5</v>
      </c>
      <c r="J196" s="25">
        <f>I196*100/I167</f>
        <v>1.1655011655011656</v>
      </c>
      <c r="K196" s="40"/>
      <c r="L196" s="10"/>
      <c r="M196" s="40"/>
      <c r="N196" s="10"/>
      <c r="O196" s="40"/>
      <c r="P196" s="10"/>
    </row>
    <row r="197" spans="2:16" ht="25" customHeight="1" x14ac:dyDescent="0.3">
      <c r="B197" s="14" t="s">
        <v>38</v>
      </c>
      <c r="C197" s="10"/>
      <c r="D197" s="10"/>
      <c r="E197" s="10"/>
      <c r="F197" s="10"/>
      <c r="G197" s="10"/>
      <c r="H197" s="10"/>
      <c r="I197" s="33">
        <v>3</v>
      </c>
      <c r="J197" s="25">
        <f>I197*100/I167</f>
        <v>0.69930069930069927</v>
      </c>
      <c r="K197" s="33">
        <v>4</v>
      </c>
      <c r="L197" s="25">
        <f>K197*100/K167</f>
        <v>1.0389610389610389</v>
      </c>
      <c r="M197" s="33">
        <v>1</v>
      </c>
      <c r="N197" s="25">
        <f>M197*100/M167</f>
        <v>0.26595744680851063</v>
      </c>
      <c r="O197" s="40"/>
      <c r="P197" s="10"/>
    </row>
    <row r="198" spans="2:16" ht="5.15" customHeight="1" x14ac:dyDescent="0.3">
      <c r="B198" s="15"/>
      <c r="C198" s="16"/>
      <c r="D198" s="16"/>
      <c r="E198" s="16"/>
      <c r="F198" s="16"/>
      <c r="G198" s="16"/>
      <c r="H198" s="16"/>
      <c r="I198" s="16"/>
      <c r="J198" s="16"/>
      <c r="K198" s="16"/>
      <c r="L198" s="16"/>
      <c r="M198" s="16"/>
      <c r="N198" s="16"/>
      <c r="O198" s="16"/>
      <c r="P198" s="16"/>
    </row>
    <row r="199" spans="2:16" ht="14.25" customHeight="1" x14ac:dyDescent="0.3">
      <c r="B199" s="7" t="s">
        <v>198</v>
      </c>
      <c r="C199" s="4"/>
      <c r="D199" s="5"/>
      <c r="E199" s="4"/>
      <c r="F199" s="5"/>
      <c r="G199" s="4"/>
      <c r="H199" s="5"/>
      <c r="I199" s="4"/>
      <c r="J199" s="5"/>
      <c r="K199" s="4"/>
      <c r="L199" s="5"/>
      <c r="M199" s="4"/>
      <c r="N199" s="5"/>
      <c r="O199" s="4"/>
      <c r="P199" s="5"/>
    </row>
    <row r="200" spans="2:16" ht="33.75" customHeight="1" x14ac:dyDescent="0.3">
      <c r="B200" s="71" t="s">
        <v>196</v>
      </c>
      <c r="C200" s="71"/>
      <c r="D200" s="71"/>
      <c r="E200" s="71"/>
      <c r="F200" s="71"/>
      <c r="G200" s="71"/>
      <c r="H200" s="71"/>
      <c r="I200" s="71"/>
      <c r="J200" s="71"/>
      <c r="K200" s="71"/>
      <c r="L200" s="71"/>
      <c r="M200" s="71"/>
      <c r="N200" s="71"/>
      <c r="O200" s="71"/>
      <c r="P200" s="71"/>
    </row>
    <row r="201" spans="2:16" ht="14.25" customHeight="1" x14ac:dyDescent="0.3"/>
    <row r="202" spans="2:16" ht="30" customHeight="1" x14ac:dyDescent="0.3">
      <c r="B202" s="63" t="s">
        <v>100</v>
      </c>
      <c r="C202" s="63"/>
      <c r="D202" s="63"/>
      <c r="E202" s="63"/>
      <c r="F202" s="63"/>
      <c r="G202" s="63"/>
      <c r="H202" s="63"/>
      <c r="I202" s="63"/>
      <c r="J202" s="63"/>
      <c r="K202" s="63"/>
      <c r="L202" s="63"/>
      <c r="M202" s="63"/>
      <c r="N202" s="63"/>
      <c r="O202" s="63"/>
      <c r="P202" s="63"/>
    </row>
    <row r="203" spans="2:16" ht="14.25" customHeight="1" x14ac:dyDescent="0.3">
      <c r="B203" s="17" t="s">
        <v>0</v>
      </c>
      <c r="C203" s="56">
        <v>2007</v>
      </c>
      <c r="D203" s="62"/>
      <c r="E203" s="54">
        <v>2011</v>
      </c>
      <c r="F203" s="55"/>
      <c r="G203" s="56">
        <v>2015</v>
      </c>
      <c r="H203" s="55"/>
      <c r="I203" s="56">
        <v>2019</v>
      </c>
      <c r="J203" s="55"/>
      <c r="K203" s="56">
        <v>2023</v>
      </c>
      <c r="L203" s="55"/>
      <c r="M203" s="56">
        <v>2024</v>
      </c>
      <c r="N203" s="55"/>
      <c r="O203" s="54">
        <v>2025</v>
      </c>
      <c r="P203" s="62"/>
    </row>
    <row r="204" spans="2:16" ht="15" customHeight="1" x14ac:dyDescent="0.3">
      <c r="B204" s="64" t="s">
        <v>2</v>
      </c>
      <c r="C204" s="60">
        <v>44687</v>
      </c>
      <c r="D204" s="61"/>
      <c r="E204" s="66">
        <v>44843</v>
      </c>
      <c r="F204" s="67"/>
      <c r="G204" s="59">
        <v>44649</v>
      </c>
      <c r="H204" s="58"/>
      <c r="I204" s="59">
        <v>44826</v>
      </c>
      <c r="J204" s="58"/>
      <c r="K204" s="59">
        <v>45193</v>
      </c>
      <c r="L204" s="58"/>
      <c r="M204" s="59">
        <v>45438</v>
      </c>
      <c r="N204" s="58"/>
      <c r="O204" s="57">
        <v>45739</v>
      </c>
      <c r="P204" s="65"/>
    </row>
    <row r="205" spans="2:16" ht="14.25" customHeight="1" x14ac:dyDescent="0.3">
      <c r="B205" s="65"/>
      <c r="C205" s="38" t="s">
        <v>3</v>
      </c>
      <c r="D205" s="38" t="s">
        <v>4</v>
      </c>
      <c r="E205" s="35" t="s">
        <v>3</v>
      </c>
      <c r="F205" s="37" t="s">
        <v>4</v>
      </c>
      <c r="G205" s="35" t="s">
        <v>3</v>
      </c>
      <c r="H205" s="37" t="s">
        <v>4</v>
      </c>
      <c r="I205" s="35" t="s">
        <v>3</v>
      </c>
      <c r="J205" s="37" t="s">
        <v>4</v>
      </c>
      <c r="K205" s="35" t="s">
        <v>3</v>
      </c>
      <c r="L205" s="37" t="s">
        <v>4</v>
      </c>
      <c r="M205" s="35" t="s">
        <v>3</v>
      </c>
      <c r="N205" s="37" t="s">
        <v>4</v>
      </c>
      <c r="O205" s="35" t="s">
        <v>3</v>
      </c>
      <c r="P205" s="37" t="s">
        <v>4</v>
      </c>
    </row>
    <row r="206" spans="2:16" ht="25" customHeight="1" x14ac:dyDescent="0.3">
      <c r="B206" s="12" t="s">
        <v>5</v>
      </c>
      <c r="C206" s="33">
        <v>386</v>
      </c>
      <c r="D206" s="25">
        <v>100</v>
      </c>
      <c r="E206" s="33">
        <v>364</v>
      </c>
      <c r="F206" s="25">
        <v>100</v>
      </c>
      <c r="G206" s="33">
        <v>313</v>
      </c>
      <c r="H206" s="25">
        <v>100</v>
      </c>
      <c r="I206" s="33">
        <v>278</v>
      </c>
      <c r="J206" s="25">
        <v>100</v>
      </c>
      <c r="K206" s="33">
        <v>218</v>
      </c>
      <c r="L206" s="25">
        <v>100</v>
      </c>
      <c r="M206" s="33">
        <v>212</v>
      </c>
      <c r="N206" s="25">
        <v>100</v>
      </c>
      <c r="O206" s="33">
        <v>210</v>
      </c>
      <c r="P206" s="25">
        <v>100</v>
      </c>
    </row>
    <row r="207" spans="2:16" ht="25" customHeight="1" x14ac:dyDescent="0.3">
      <c r="B207" s="13" t="s">
        <v>6</v>
      </c>
      <c r="C207" s="33">
        <v>215</v>
      </c>
      <c r="D207" s="25">
        <f>C207*100/C206</f>
        <v>55.699481865284973</v>
      </c>
      <c r="E207" s="33">
        <v>192</v>
      </c>
      <c r="F207" s="25">
        <f>E207*100/E206</f>
        <v>52.747252747252745</v>
      </c>
      <c r="G207" s="33">
        <v>162</v>
      </c>
      <c r="H207" s="25">
        <f>G207*100/G206</f>
        <v>51.757188498402556</v>
      </c>
      <c r="I207" s="33">
        <v>144</v>
      </c>
      <c r="J207" s="25">
        <f>I207*100/I206</f>
        <v>51.798561151079134</v>
      </c>
      <c r="K207" s="33">
        <v>126</v>
      </c>
      <c r="L207" s="25">
        <f>K207*100/K206</f>
        <v>57.798165137614681</v>
      </c>
      <c r="M207" s="33">
        <v>121</v>
      </c>
      <c r="N207" s="25">
        <f>M207*100/M206</f>
        <v>57.075471698113205</v>
      </c>
      <c r="O207" s="33">
        <v>113</v>
      </c>
      <c r="P207" s="25">
        <f>O207*100/O206</f>
        <v>53.80952380952381</v>
      </c>
    </row>
    <row r="208" spans="2:16" ht="25" customHeight="1" x14ac:dyDescent="0.3">
      <c r="B208" s="14" t="s">
        <v>7</v>
      </c>
      <c r="C208" s="33">
        <v>5</v>
      </c>
      <c r="D208" s="25">
        <f>C208*100/C207</f>
        <v>2.3255813953488373</v>
      </c>
      <c r="E208" s="33">
        <v>2</v>
      </c>
      <c r="F208" s="25">
        <f>E208*100/E207</f>
        <v>1.0416666666666667</v>
      </c>
      <c r="G208" s="33">
        <v>0</v>
      </c>
      <c r="H208" s="25">
        <f>G208*100/G207</f>
        <v>0</v>
      </c>
      <c r="I208" s="33">
        <v>3</v>
      </c>
      <c r="J208" s="25">
        <f>I208*100/I207</f>
        <v>2.0833333333333335</v>
      </c>
      <c r="K208" s="33">
        <v>6</v>
      </c>
      <c r="L208" s="25">
        <f>K208*100/K207</f>
        <v>4.7619047619047619</v>
      </c>
      <c r="M208" s="33">
        <v>3</v>
      </c>
      <c r="N208" s="25">
        <f>M208*100/M207</f>
        <v>2.4793388429752068</v>
      </c>
      <c r="O208" s="33">
        <v>3</v>
      </c>
      <c r="P208" s="25">
        <f>O208*100/O207</f>
        <v>2.6548672566371683</v>
      </c>
    </row>
    <row r="209" spans="2:18" ht="25" customHeight="1" x14ac:dyDescent="0.3">
      <c r="B209" s="13" t="s">
        <v>8</v>
      </c>
      <c r="C209" s="33">
        <v>7</v>
      </c>
      <c r="D209" s="25">
        <f>C209*100/C207</f>
        <v>3.2558139534883721</v>
      </c>
      <c r="E209" s="33">
        <v>3</v>
      </c>
      <c r="F209" s="25">
        <f>E209*100/E207</f>
        <v>1.5625</v>
      </c>
      <c r="G209" s="33">
        <v>7</v>
      </c>
      <c r="H209" s="25">
        <f>G209*100/G207</f>
        <v>4.3209876543209873</v>
      </c>
      <c r="I209" s="33">
        <v>4</v>
      </c>
      <c r="J209" s="25">
        <f>I209*100/I207</f>
        <v>2.7777777777777777</v>
      </c>
      <c r="K209" s="33">
        <v>1</v>
      </c>
      <c r="L209" s="25">
        <f>K209*100/K207</f>
        <v>0.79365079365079361</v>
      </c>
      <c r="M209" s="33">
        <v>2</v>
      </c>
      <c r="N209" s="25">
        <f>M209*100/M207</f>
        <v>1.6528925619834711</v>
      </c>
      <c r="O209" s="33">
        <v>2</v>
      </c>
      <c r="P209" s="25">
        <f>O209*100/O207</f>
        <v>1.7699115044247788</v>
      </c>
    </row>
    <row r="210" spans="2:18" ht="25" customHeight="1" x14ac:dyDescent="0.3">
      <c r="B210" s="14" t="s">
        <v>10</v>
      </c>
      <c r="C210" s="10"/>
      <c r="D210" s="10"/>
      <c r="E210" s="10"/>
      <c r="F210" s="10"/>
      <c r="G210" s="10"/>
      <c r="H210" s="10"/>
      <c r="I210" s="33">
        <v>0</v>
      </c>
      <c r="J210" s="25">
        <f>I210*100/I207</f>
        <v>0</v>
      </c>
      <c r="K210" s="40"/>
      <c r="L210" s="10"/>
      <c r="M210" s="40"/>
      <c r="N210" s="10"/>
      <c r="O210" s="40"/>
      <c r="P210" s="10"/>
    </row>
    <row r="211" spans="2:18" ht="25" customHeight="1" x14ac:dyDescent="0.3">
      <c r="B211" s="14" t="s">
        <v>11</v>
      </c>
      <c r="C211" s="10"/>
      <c r="D211" s="10"/>
      <c r="E211" s="10"/>
      <c r="F211" s="10"/>
      <c r="G211" s="10"/>
      <c r="H211" s="10"/>
      <c r="I211" s="10"/>
      <c r="J211" s="10"/>
      <c r="K211" s="33">
        <v>0</v>
      </c>
      <c r="L211" s="25">
        <f>K211*100/K207</f>
        <v>0</v>
      </c>
      <c r="M211" s="33">
        <v>0</v>
      </c>
      <c r="N211" s="25">
        <f>M211*100/M207</f>
        <v>0</v>
      </c>
      <c r="O211" s="33">
        <v>0</v>
      </c>
      <c r="P211" s="25">
        <f>O211*100/O207</f>
        <v>0</v>
      </c>
    </row>
    <row r="212" spans="2:18" ht="25" customHeight="1" x14ac:dyDescent="0.3">
      <c r="B212" s="13" t="s">
        <v>13</v>
      </c>
      <c r="C212" s="33">
        <v>0</v>
      </c>
      <c r="D212" s="25">
        <f>C212*100/C207</f>
        <v>0</v>
      </c>
      <c r="E212" s="33">
        <v>3</v>
      </c>
      <c r="F212" s="25">
        <f>E212*100/E207</f>
        <v>1.5625</v>
      </c>
      <c r="G212" s="33">
        <v>2</v>
      </c>
      <c r="H212" s="25">
        <f>G212*100/G207</f>
        <v>1.2345679012345678</v>
      </c>
      <c r="I212" s="33">
        <v>1</v>
      </c>
      <c r="J212" s="25">
        <f>I212*100/I207</f>
        <v>0.69444444444444442</v>
      </c>
      <c r="K212" s="33">
        <v>1</v>
      </c>
      <c r="L212" s="25">
        <f>K212*100/K207</f>
        <v>0.79365079365079361</v>
      </c>
      <c r="M212" s="33">
        <v>0</v>
      </c>
      <c r="N212" s="25">
        <f>M212*100/M207</f>
        <v>0</v>
      </c>
      <c r="O212" s="33">
        <v>1</v>
      </c>
      <c r="P212" s="25">
        <f>O212*100/O207</f>
        <v>0.88495575221238942</v>
      </c>
    </row>
    <row r="213" spans="2:18" ht="25" customHeight="1" x14ac:dyDescent="0.3">
      <c r="B213" s="14" t="s">
        <v>14</v>
      </c>
      <c r="C213" s="33">
        <v>6</v>
      </c>
      <c r="D213" s="25">
        <f>C213*100/C207</f>
        <v>2.7906976744186047</v>
      </c>
      <c r="E213" s="33">
        <v>24</v>
      </c>
      <c r="F213" s="25">
        <f>E213*100/E207</f>
        <v>12.5</v>
      </c>
      <c r="G213" s="33">
        <v>35</v>
      </c>
      <c r="H213" s="25">
        <f>G213*100/G207</f>
        <v>21.604938271604937</v>
      </c>
      <c r="I213" s="33">
        <v>48</v>
      </c>
      <c r="J213" s="25">
        <f>I213*100/I207</f>
        <v>33.333333333333336</v>
      </c>
      <c r="K213" s="40"/>
      <c r="L213" s="10"/>
      <c r="M213" s="33">
        <v>23</v>
      </c>
      <c r="N213" s="25">
        <f>M213*100/M207</f>
        <v>19.008264462809919</v>
      </c>
      <c r="O213" s="33">
        <v>13</v>
      </c>
      <c r="P213" s="25">
        <f>O213*100/O207</f>
        <v>11.504424778761061</v>
      </c>
    </row>
    <row r="214" spans="2:18" ht="25" customHeight="1" x14ac:dyDescent="0.3">
      <c r="B214" s="14" t="s">
        <v>15</v>
      </c>
      <c r="C214" s="9"/>
      <c r="D214" s="10"/>
      <c r="E214" s="9"/>
      <c r="F214" s="10"/>
      <c r="G214" s="10"/>
      <c r="H214" s="10"/>
      <c r="I214" s="9"/>
      <c r="J214" s="9"/>
      <c r="K214" s="9"/>
      <c r="L214" s="9"/>
      <c r="M214" s="9"/>
      <c r="N214" s="9"/>
      <c r="O214" s="9"/>
      <c r="P214" s="9"/>
      <c r="R214" s="1" t="s">
        <v>42</v>
      </c>
    </row>
    <row r="215" spans="2:18" ht="25" customHeight="1" x14ac:dyDescent="0.3">
      <c r="B215" s="14" t="s">
        <v>16</v>
      </c>
      <c r="C215" s="9"/>
      <c r="D215" s="10"/>
      <c r="E215" s="9"/>
      <c r="F215" s="10"/>
      <c r="G215" s="10"/>
      <c r="H215" s="10"/>
      <c r="I215" s="33">
        <v>0</v>
      </c>
      <c r="J215" s="25">
        <f>I215*100/I207</f>
        <v>0</v>
      </c>
      <c r="K215" s="33">
        <v>1</v>
      </c>
      <c r="L215" s="25">
        <f>K215*100/K207</f>
        <v>0.79365079365079361</v>
      </c>
      <c r="M215" s="33">
        <v>3</v>
      </c>
      <c r="N215" s="25">
        <f>M215*100/M207</f>
        <v>2.4793388429752068</v>
      </c>
      <c r="O215" s="33">
        <v>0</v>
      </c>
      <c r="P215" s="25">
        <f>O215*100/O207</f>
        <v>0</v>
      </c>
    </row>
    <row r="216" spans="2:18" ht="25" customHeight="1" x14ac:dyDescent="0.3">
      <c r="B216" s="13" t="s">
        <v>17</v>
      </c>
      <c r="C216" s="9"/>
      <c r="D216" s="10"/>
      <c r="E216" s="9"/>
      <c r="F216" s="10"/>
      <c r="G216" s="10"/>
      <c r="H216" s="10"/>
      <c r="I216" s="33">
        <v>0</v>
      </c>
      <c r="J216" s="25">
        <f>I216*100/I207</f>
        <v>0</v>
      </c>
      <c r="K216" s="33">
        <v>0</v>
      </c>
      <c r="L216" s="25">
        <f>K216*100/K207</f>
        <v>0</v>
      </c>
      <c r="M216" s="33">
        <v>0</v>
      </c>
      <c r="N216" s="25">
        <f>M216*100/M207</f>
        <v>0</v>
      </c>
      <c r="O216" s="33">
        <v>0</v>
      </c>
      <c r="P216" s="25">
        <f>O216*100/O207</f>
        <v>0</v>
      </c>
    </row>
    <row r="217" spans="2:18" ht="25" customHeight="1" x14ac:dyDescent="0.3">
      <c r="B217" s="14" t="s">
        <v>18</v>
      </c>
      <c r="C217" s="9"/>
      <c r="D217" s="10"/>
      <c r="E217" s="9"/>
      <c r="F217" s="10"/>
      <c r="G217" s="33">
        <v>5</v>
      </c>
      <c r="H217" s="25">
        <f>G217*100/G207</f>
        <v>3.0864197530864197</v>
      </c>
      <c r="I217" s="33">
        <v>2</v>
      </c>
      <c r="J217" s="25">
        <f>I217*100/I207</f>
        <v>1.3888888888888888</v>
      </c>
      <c r="K217" s="33">
        <v>4</v>
      </c>
      <c r="L217" s="25">
        <f>K217*100/K207</f>
        <v>3.1746031746031744</v>
      </c>
      <c r="M217" s="33">
        <v>7</v>
      </c>
      <c r="N217" s="25">
        <f>M217*100/M207</f>
        <v>5.785123966942149</v>
      </c>
      <c r="O217" s="33">
        <v>16</v>
      </c>
      <c r="P217" s="25">
        <f>O217*100/O207</f>
        <v>14.159292035398231</v>
      </c>
    </row>
    <row r="218" spans="2:18" ht="25" customHeight="1" x14ac:dyDescent="0.3">
      <c r="B218" s="14" t="s">
        <v>19</v>
      </c>
      <c r="C218" s="9"/>
      <c r="D218" s="10"/>
      <c r="E218" s="9"/>
      <c r="F218" s="10"/>
      <c r="G218" s="10"/>
      <c r="H218" s="10"/>
      <c r="I218" s="10"/>
      <c r="J218" s="10"/>
      <c r="K218" s="33">
        <v>0</v>
      </c>
      <c r="L218" s="25">
        <f>K218*100/K207</f>
        <v>0</v>
      </c>
      <c r="M218" s="33">
        <v>0</v>
      </c>
      <c r="N218" s="25">
        <f>M218*100/M207</f>
        <v>0</v>
      </c>
      <c r="O218" s="33">
        <v>1</v>
      </c>
      <c r="P218" s="25">
        <f>O218*100/O207</f>
        <v>0.88495575221238942</v>
      </c>
    </row>
    <row r="219" spans="2:18" ht="25" customHeight="1" x14ac:dyDescent="0.3">
      <c r="B219" s="14" t="s">
        <v>20</v>
      </c>
      <c r="C219" s="9"/>
      <c r="D219" s="10"/>
      <c r="E219" s="9"/>
      <c r="F219" s="10"/>
      <c r="G219" s="33">
        <v>1</v>
      </c>
      <c r="H219" s="25">
        <f>G219*100/G207</f>
        <v>0.61728395061728392</v>
      </c>
      <c r="I219" s="9"/>
      <c r="J219" s="9"/>
      <c r="K219" s="9"/>
      <c r="L219" s="9"/>
      <c r="M219" s="9"/>
      <c r="N219" s="9"/>
      <c r="O219" s="9"/>
      <c r="P219" s="9"/>
    </row>
    <row r="220" spans="2:18" ht="25" customHeight="1" x14ac:dyDescent="0.3">
      <c r="B220" s="13" t="s">
        <v>21</v>
      </c>
      <c r="C220" s="33">
        <v>3</v>
      </c>
      <c r="D220" s="25">
        <f>C220*100/C207</f>
        <v>1.3953488372093024</v>
      </c>
      <c r="E220" s="33">
        <v>3</v>
      </c>
      <c r="F220" s="25">
        <f>E220*100/E207</f>
        <v>1.5625</v>
      </c>
      <c r="G220" s="10"/>
      <c r="H220" s="10"/>
      <c r="I220" s="33">
        <v>0</v>
      </c>
      <c r="J220" s="25">
        <f>I220*100/I207</f>
        <v>0</v>
      </c>
      <c r="K220" s="33">
        <v>0</v>
      </c>
      <c r="L220" s="25">
        <f>K220*100/K207</f>
        <v>0</v>
      </c>
      <c r="M220" s="33">
        <v>0</v>
      </c>
      <c r="N220" s="25">
        <f>M220*100/M207</f>
        <v>0</v>
      </c>
      <c r="O220" s="9"/>
      <c r="P220" s="9"/>
    </row>
    <row r="221" spans="2:18" ht="25" customHeight="1" x14ac:dyDescent="0.3">
      <c r="B221" s="14" t="s">
        <v>189</v>
      </c>
      <c r="C221" s="40"/>
      <c r="D221" s="10"/>
      <c r="E221" s="40"/>
      <c r="F221" s="10"/>
      <c r="G221" s="10"/>
      <c r="H221" s="10"/>
      <c r="I221" s="40"/>
      <c r="J221" s="10"/>
      <c r="K221" s="40"/>
      <c r="L221" s="10"/>
      <c r="M221" s="40"/>
      <c r="N221" s="10"/>
      <c r="O221" s="33">
        <v>0</v>
      </c>
      <c r="P221" s="25">
        <f>O221*100/O207</f>
        <v>0</v>
      </c>
    </row>
    <row r="222" spans="2:18" ht="25" customHeight="1" x14ac:dyDescent="0.3">
      <c r="B222" s="14" t="s">
        <v>23</v>
      </c>
      <c r="C222" s="9"/>
      <c r="D222" s="10"/>
      <c r="E222" s="33">
        <v>1</v>
      </c>
      <c r="F222" s="25">
        <f>E222*100/E207</f>
        <v>0.52083333333333337</v>
      </c>
      <c r="G222" s="9"/>
      <c r="H222" s="10"/>
      <c r="I222" s="33">
        <v>0</v>
      </c>
      <c r="J222" s="25">
        <f>I222*100/I207</f>
        <v>0</v>
      </c>
      <c r="K222" s="33">
        <v>1</v>
      </c>
      <c r="L222" s="25">
        <f>K222*100/K207</f>
        <v>0.79365079365079361</v>
      </c>
      <c r="M222" s="33">
        <v>1</v>
      </c>
      <c r="N222" s="25">
        <f>M222*100/M207</f>
        <v>0.82644628099173556</v>
      </c>
      <c r="O222" s="33">
        <v>1</v>
      </c>
      <c r="P222" s="25">
        <f>O222*100/O207</f>
        <v>0.88495575221238942</v>
      </c>
    </row>
    <row r="223" spans="2:18" ht="25" customHeight="1" x14ac:dyDescent="0.3">
      <c r="B223" s="14" t="s">
        <v>25</v>
      </c>
      <c r="C223" s="33">
        <v>1</v>
      </c>
      <c r="D223" s="25">
        <f>C223*100/C207</f>
        <v>0.46511627906976744</v>
      </c>
      <c r="E223" s="33">
        <v>5</v>
      </c>
      <c r="F223" s="25">
        <f>E223*100/E207</f>
        <v>2.6041666666666665</v>
      </c>
      <c r="G223" s="33">
        <v>2</v>
      </c>
      <c r="H223" s="25">
        <f>G223*100/G207</f>
        <v>1.2345679012345678</v>
      </c>
      <c r="I223" s="33">
        <v>1</v>
      </c>
      <c r="J223" s="25">
        <f>I223*100/I207</f>
        <v>0.69444444444444442</v>
      </c>
      <c r="K223" s="33">
        <v>2</v>
      </c>
      <c r="L223" s="25">
        <f>K223*100/K207</f>
        <v>1.5873015873015872</v>
      </c>
      <c r="M223" s="33">
        <v>0</v>
      </c>
      <c r="N223" s="25">
        <f>M223*100/M207</f>
        <v>0</v>
      </c>
      <c r="O223" s="33">
        <v>0</v>
      </c>
      <c r="P223" s="25">
        <f>O223*100/O207</f>
        <v>0</v>
      </c>
    </row>
    <row r="224" spans="2:18" ht="25" customHeight="1" x14ac:dyDescent="0.3">
      <c r="B224" s="13" t="s">
        <v>26</v>
      </c>
      <c r="C224" s="9"/>
      <c r="D224" s="10"/>
      <c r="E224" s="9"/>
      <c r="F224" s="10"/>
      <c r="G224" s="33">
        <v>3</v>
      </c>
      <c r="H224" s="25">
        <f>G224*100/G207</f>
        <v>1.8518518518518519</v>
      </c>
      <c r="I224" s="33">
        <v>1</v>
      </c>
      <c r="J224" s="25">
        <f>I224*100/I207</f>
        <v>0.69444444444444442</v>
      </c>
      <c r="K224" s="40"/>
      <c r="L224" s="10"/>
      <c r="M224" s="40"/>
      <c r="N224" s="10"/>
      <c r="O224" s="40"/>
      <c r="P224" s="10"/>
    </row>
    <row r="225" spans="2:16" ht="25" customHeight="1" x14ac:dyDescent="0.3">
      <c r="B225" s="14" t="s">
        <v>28</v>
      </c>
      <c r="C225" s="9"/>
      <c r="D225" s="10"/>
      <c r="E225" s="9"/>
      <c r="F225" s="10"/>
      <c r="G225" s="10"/>
      <c r="H225" s="10"/>
      <c r="I225" s="33">
        <v>1</v>
      </c>
      <c r="J225" s="25">
        <f>I225*100/I207</f>
        <v>0.69444444444444442</v>
      </c>
      <c r="K225" s="40"/>
      <c r="L225" s="10"/>
      <c r="M225" s="40"/>
      <c r="N225" s="10"/>
      <c r="O225" s="40"/>
      <c r="P225" s="10"/>
    </row>
    <row r="226" spans="2:16" ht="25" customHeight="1" x14ac:dyDescent="0.3">
      <c r="B226" s="14" t="s">
        <v>29</v>
      </c>
      <c r="C226" s="33">
        <v>0</v>
      </c>
      <c r="D226" s="25">
        <f>C226*100/C207</f>
        <v>0</v>
      </c>
      <c r="E226" s="33">
        <v>7</v>
      </c>
      <c r="F226" s="25">
        <f>E226*100/E207</f>
        <v>3.6458333333333335</v>
      </c>
      <c r="G226" s="33">
        <v>3</v>
      </c>
      <c r="H226" s="25">
        <f>G226*100/G207</f>
        <v>1.8518518518518519</v>
      </c>
      <c r="I226" s="9"/>
      <c r="J226" s="9"/>
      <c r="K226" s="9"/>
      <c r="L226" s="9"/>
      <c r="M226" s="9"/>
      <c r="N226" s="9"/>
      <c r="O226" s="9"/>
      <c r="P226" s="9"/>
    </row>
    <row r="227" spans="2:16" ht="25" customHeight="1" x14ac:dyDescent="0.3">
      <c r="B227" s="14" t="s">
        <v>30</v>
      </c>
      <c r="C227" s="9"/>
      <c r="D227" s="10"/>
      <c r="E227" s="10"/>
      <c r="F227" s="10"/>
      <c r="G227" s="33">
        <v>2</v>
      </c>
      <c r="H227" s="25">
        <f>G227*100/G207</f>
        <v>1.2345679012345678</v>
      </c>
      <c r="I227" s="33">
        <v>0</v>
      </c>
      <c r="J227" s="25">
        <f>I227*100/I207</f>
        <v>0</v>
      </c>
      <c r="K227" s="40"/>
      <c r="L227" s="10"/>
      <c r="M227" s="40"/>
      <c r="N227" s="10"/>
      <c r="O227" s="40"/>
      <c r="P227" s="10"/>
    </row>
    <row r="228" spans="2:16" ht="25" customHeight="1" x14ac:dyDescent="0.3">
      <c r="B228" s="14" t="s">
        <v>31</v>
      </c>
      <c r="C228" s="33">
        <v>148</v>
      </c>
      <c r="D228" s="25">
        <f>C228*100/C207</f>
        <v>68.837209302325576</v>
      </c>
      <c r="E228" s="33">
        <v>128</v>
      </c>
      <c r="F228" s="25">
        <f>E228*100/E207</f>
        <v>66.666666666666671</v>
      </c>
      <c r="G228" s="33">
        <v>98</v>
      </c>
      <c r="H228" s="25">
        <f>G228*100/G207</f>
        <v>60.493827160493829</v>
      </c>
      <c r="I228" s="33">
        <v>60</v>
      </c>
      <c r="J228" s="25">
        <f>I228*100/I207</f>
        <v>41.666666666666664</v>
      </c>
      <c r="K228" s="40"/>
      <c r="L228" s="10"/>
      <c r="M228" s="33">
        <v>54</v>
      </c>
      <c r="N228" s="25">
        <f>M228*100/M207</f>
        <v>44.628099173553721</v>
      </c>
      <c r="O228" s="33">
        <v>57</v>
      </c>
      <c r="P228" s="25">
        <f>O228*100/O207</f>
        <v>50.442477876106196</v>
      </c>
    </row>
    <row r="229" spans="2:16" ht="25" customHeight="1" x14ac:dyDescent="0.3">
      <c r="B229" s="14" t="s">
        <v>32</v>
      </c>
      <c r="C229" s="40"/>
      <c r="D229" s="10"/>
      <c r="E229" s="40"/>
      <c r="F229" s="10"/>
      <c r="G229" s="40"/>
      <c r="H229" s="10"/>
      <c r="I229" s="40"/>
      <c r="J229" s="10"/>
      <c r="K229" s="33">
        <v>86</v>
      </c>
      <c r="L229" s="25">
        <f>K229*100/K207</f>
        <v>68.253968253968253</v>
      </c>
      <c r="M229" s="9"/>
      <c r="N229" s="9"/>
      <c r="O229" s="9"/>
      <c r="P229" s="9"/>
    </row>
    <row r="230" spans="2:16" ht="24.75" customHeight="1" x14ac:dyDescent="0.3">
      <c r="B230" s="14" t="s">
        <v>190</v>
      </c>
      <c r="C230" s="40"/>
      <c r="D230" s="10"/>
      <c r="E230" s="40"/>
      <c r="F230" s="10"/>
      <c r="G230" s="40"/>
      <c r="H230" s="10"/>
      <c r="I230" s="40"/>
      <c r="J230" s="10"/>
      <c r="K230" s="10"/>
      <c r="L230" s="10"/>
      <c r="M230" s="9"/>
      <c r="N230" s="9"/>
      <c r="O230" s="33">
        <v>0</v>
      </c>
      <c r="P230" s="25">
        <f>O230*100/O207</f>
        <v>0</v>
      </c>
    </row>
    <row r="231" spans="2:16" ht="25" customHeight="1" x14ac:dyDescent="0.3">
      <c r="B231" s="14" t="s">
        <v>47</v>
      </c>
      <c r="C231" s="9"/>
      <c r="D231" s="10"/>
      <c r="E231" s="10"/>
      <c r="F231" s="10"/>
      <c r="G231" s="33">
        <v>2</v>
      </c>
      <c r="H231" s="25">
        <f>G231*100/G207</f>
        <v>1.2345679012345678</v>
      </c>
      <c r="I231" s="9"/>
      <c r="J231" s="9"/>
      <c r="K231" s="9"/>
      <c r="L231" s="9"/>
      <c r="M231" s="9"/>
      <c r="N231" s="9"/>
      <c r="O231" s="9"/>
      <c r="P231" s="9"/>
    </row>
    <row r="232" spans="2:16" ht="25" customHeight="1" x14ac:dyDescent="0.3">
      <c r="B232" s="14" t="s">
        <v>33</v>
      </c>
      <c r="C232" s="33">
        <v>45</v>
      </c>
      <c r="D232" s="25">
        <f>C232*100/C207</f>
        <v>20.930232558139537</v>
      </c>
      <c r="E232" s="33">
        <v>13</v>
      </c>
      <c r="F232" s="25">
        <f>E232*100/E207</f>
        <v>6.770833333333333</v>
      </c>
      <c r="G232" s="10"/>
      <c r="H232" s="10"/>
      <c r="I232" s="33">
        <v>23</v>
      </c>
      <c r="J232" s="25">
        <f>I232*100/I207</f>
        <v>15.972222222222221</v>
      </c>
      <c r="K232" s="33">
        <v>19</v>
      </c>
      <c r="L232" s="25">
        <f>K232*100/K207</f>
        <v>15.079365079365079</v>
      </c>
      <c r="M232" s="33">
        <v>28</v>
      </c>
      <c r="N232" s="25">
        <f>M232*100/M207</f>
        <v>23.140495867768596</v>
      </c>
      <c r="O232" s="33">
        <v>19</v>
      </c>
      <c r="P232" s="25">
        <f>O232*100/O207</f>
        <v>16.814159292035399</v>
      </c>
    </row>
    <row r="233" spans="2:16" ht="25" customHeight="1" x14ac:dyDescent="0.3">
      <c r="B233" s="14" t="s">
        <v>35</v>
      </c>
      <c r="C233" s="10"/>
      <c r="D233" s="10"/>
      <c r="E233" s="10"/>
      <c r="F233" s="10"/>
      <c r="G233" s="33">
        <v>2</v>
      </c>
      <c r="H233" s="25">
        <f>G233*100/G207</f>
        <v>1.2345679012345678</v>
      </c>
      <c r="I233" s="10"/>
      <c r="J233" s="10"/>
      <c r="K233" s="10"/>
      <c r="L233" s="10"/>
      <c r="M233" s="10"/>
      <c r="N233" s="10"/>
      <c r="O233" s="10"/>
      <c r="P233" s="10"/>
    </row>
    <row r="234" spans="2:16" ht="25" customHeight="1" x14ac:dyDescent="0.3">
      <c r="B234" s="14" t="s">
        <v>36</v>
      </c>
      <c r="C234" s="10"/>
      <c r="D234" s="10"/>
      <c r="E234" s="33">
        <v>3</v>
      </c>
      <c r="F234" s="25">
        <f>E234*100/E207</f>
        <v>1.5625</v>
      </c>
      <c r="G234" s="10"/>
      <c r="H234" s="10"/>
      <c r="I234" s="33">
        <v>0</v>
      </c>
      <c r="J234" s="25">
        <f>I234*100/I207</f>
        <v>0</v>
      </c>
      <c r="K234" s="33">
        <v>4</v>
      </c>
      <c r="L234" s="25">
        <f>K234*100/K207</f>
        <v>3.1746031746031744</v>
      </c>
      <c r="M234" s="33">
        <v>0</v>
      </c>
      <c r="N234" s="25">
        <f>M234*100/M207</f>
        <v>0</v>
      </c>
      <c r="O234" s="10"/>
      <c r="P234" s="10"/>
    </row>
    <row r="235" spans="2:16" ht="25" customHeight="1" x14ac:dyDescent="0.3">
      <c r="B235" s="14" t="s">
        <v>199</v>
      </c>
      <c r="C235" s="10"/>
      <c r="D235" s="10"/>
      <c r="E235" s="10"/>
      <c r="F235" s="10"/>
      <c r="G235" s="10"/>
      <c r="H235" s="10"/>
      <c r="I235" s="10"/>
      <c r="J235" s="10"/>
      <c r="K235" s="10"/>
      <c r="L235" s="10"/>
      <c r="M235" s="10"/>
      <c r="N235" s="10"/>
      <c r="O235" s="33">
        <v>0</v>
      </c>
      <c r="P235" s="25">
        <f>O235*100/O207</f>
        <v>0</v>
      </c>
    </row>
    <row r="236" spans="2:16" ht="25" customHeight="1" x14ac:dyDescent="0.3">
      <c r="B236" s="14" t="s">
        <v>37</v>
      </c>
      <c r="C236" s="10"/>
      <c r="D236" s="10"/>
      <c r="E236" s="10"/>
      <c r="F236" s="10"/>
      <c r="G236" s="10"/>
      <c r="H236" s="10"/>
      <c r="I236" s="33">
        <v>0</v>
      </c>
      <c r="J236" s="25">
        <f>I236*100/I207</f>
        <v>0</v>
      </c>
      <c r="K236" s="40"/>
      <c r="L236" s="10"/>
      <c r="M236" s="40"/>
      <c r="N236" s="10"/>
      <c r="O236" s="40"/>
      <c r="P236" s="10"/>
    </row>
    <row r="237" spans="2:16" ht="25" customHeight="1" x14ac:dyDescent="0.3">
      <c r="B237" s="14" t="s">
        <v>38</v>
      </c>
      <c r="C237" s="10"/>
      <c r="D237" s="10"/>
      <c r="E237" s="10"/>
      <c r="F237" s="10"/>
      <c r="G237" s="10"/>
      <c r="H237" s="10"/>
      <c r="I237" s="33">
        <v>0</v>
      </c>
      <c r="J237" s="25">
        <f>I237*100/I207</f>
        <v>0</v>
      </c>
      <c r="K237" s="33">
        <v>1</v>
      </c>
      <c r="L237" s="25">
        <f>K237*100/K207</f>
        <v>0.79365079365079361</v>
      </c>
      <c r="M237" s="33">
        <v>0</v>
      </c>
      <c r="N237" s="25">
        <f>M237*100/M207</f>
        <v>0</v>
      </c>
      <c r="O237" s="40"/>
      <c r="P237" s="10"/>
    </row>
    <row r="238" spans="2:16" ht="5.15" customHeight="1" x14ac:dyDescent="0.3">
      <c r="B238" s="15"/>
      <c r="C238" s="16"/>
      <c r="D238" s="16"/>
      <c r="E238" s="16"/>
      <c r="F238" s="16"/>
      <c r="G238" s="16"/>
      <c r="H238" s="16"/>
      <c r="I238" s="16"/>
      <c r="J238" s="16"/>
      <c r="K238" s="16"/>
      <c r="L238" s="16"/>
      <c r="M238" s="16"/>
      <c r="N238" s="16"/>
      <c r="O238" s="16"/>
      <c r="P238" s="16"/>
    </row>
    <row r="239" spans="2:16" ht="14.25" customHeight="1" x14ac:dyDescent="0.3">
      <c r="B239" s="7" t="s">
        <v>198</v>
      </c>
      <c r="C239" s="4"/>
      <c r="D239" s="5"/>
      <c r="E239" s="4"/>
      <c r="F239" s="5"/>
      <c r="G239" s="4"/>
      <c r="H239" s="5"/>
      <c r="I239" s="4"/>
      <c r="J239" s="5"/>
      <c r="K239" s="4"/>
      <c r="L239" s="5"/>
      <c r="M239" s="4"/>
      <c r="N239" s="5"/>
      <c r="O239" s="4"/>
      <c r="P239" s="5"/>
    </row>
    <row r="240" spans="2:16" ht="33.75" customHeight="1" x14ac:dyDescent="0.3">
      <c r="B240" s="71" t="s">
        <v>196</v>
      </c>
      <c r="C240" s="71"/>
      <c r="D240" s="71"/>
      <c r="E240" s="71"/>
      <c r="F240" s="71"/>
      <c r="G240" s="71"/>
      <c r="H240" s="71"/>
      <c r="I240" s="71"/>
      <c r="J240" s="71"/>
      <c r="K240" s="71"/>
      <c r="L240" s="71"/>
      <c r="M240" s="71"/>
      <c r="N240" s="71"/>
      <c r="O240" s="71"/>
      <c r="P240" s="71"/>
    </row>
  </sheetData>
  <mergeCells count="103">
    <mergeCell ref="M203:N203"/>
    <mergeCell ref="M204:N204"/>
    <mergeCell ref="C163:D163"/>
    <mergeCell ref="K204:L204"/>
    <mergeCell ref="C203:D203"/>
    <mergeCell ref="E203:F203"/>
    <mergeCell ref="G203:H203"/>
    <mergeCell ref="I203:J203"/>
    <mergeCell ref="B204:B205"/>
    <mergeCell ref="C204:D204"/>
    <mergeCell ref="E204:F204"/>
    <mergeCell ref="G204:H204"/>
    <mergeCell ref="I204:J204"/>
    <mergeCell ref="E163:F163"/>
    <mergeCell ref="G163:H163"/>
    <mergeCell ref="I163:J163"/>
    <mergeCell ref="B164:B165"/>
    <mergeCell ref="C164:D164"/>
    <mergeCell ref="E164:F164"/>
    <mergeCell ref="G164:H164"/>
    <mergeCell ref="I164:J164"/>
    <mergeCell ref="K203:L203"/>
    <mergeCell ref="C123:D123"/>
    <mergeCell ref="E123:F123"/>
    <mergeCell ref="G123:H123"/>
    <mergeCell ref="I123:J123"/>
    <mergeCell ref="B124:B125"/>
    <mergeCell ref="C124:D124"/>
    <mergeCell ref="E124:F124"/>
    <mergeCell ref="G124:H124"/>
    <mergeCell ref="I124:J124"/>
    <mergeCell ref="G3:H3"/>
    <mergeCell ref="I3:J3"/>
    <mergeCell ref="C4:D4"/>
    <mergeCell ref="B4:B5"/>
    <mergeCell ref="E4:F4"/>
    <mergeCell ref="C43:D43"/>
    <mergeCell ref="E43:F43"/>
    <mergeCell ref="G43:H43"/>
    <mergeCell ref="B44:B45"/>
    <mergeCell ref="C44:D44"/>
    <mergeCell ref="E44:F44"/>
    <mergeCell ref="G44:H44"/>
    <mergeCell ref="I44:J44"/>
    <mergeCell ref="B84:B85"/>
    <mergeCell ref="C84:D84"/>
    <mergeCell ref="M3:N3"/>
    <mergeCell ref="M4:N4"/>
    <mergeCell ref="M43:N43"/>
    <mergeCell ref="M44:N44"/>
    <mergeCell ref="M83:N83"/>
    <mergeCell ref="K84:L84"/>
    <mergeCell ref="K123:L123"/>
    <mergeCell ref="C83:D83"/>
    <mergeCell ref="E83:F83"/>
    <mergeCell ref="E84:F84"/>
    <mergeCell ref="G84:H84"/>
    <mergeCell ref="I84:J84"/>
    <mergeCell ref="K3:L3"/>
    <mergeCell ref="K4:L4"/>
    <mergeCell ref="K43:L43"/>
    <mergeCell ref="K44:L44"/>
    <mergeCell ref="K83:L83"/>
    <mergeCell ref="I43:J43"/>
    <mergeCell ref="C3:D3"/>
    <mergeCell ref="G4:H4"/>
    <mergeCell ref="I4:J4"/>
    <mergeCell ref="E3:F3"/>
    <mergeCell ref="O83:P83"/>
    <mergeCell ref="M84:N84"/>
    <mergeCell ref="M123:N123"/>
    <mergeCell ref="M124:N124"/>
    <mergeCell ref="M163:N163"/>
    <mergeCell ref="M164:N164"/>
    <mergeCell ref="K163:L163"/>
    <mergeCell ref="K164:L164"/>
    <mergeCell ref="G83:H83"/>
    <mergeCell ref="I83:J83"/>
    <mergeCell ref="K124:L124"/>
    <mergeCell ref="B240:P240"/>
    <mergeCell ref="B200:P200"/>
    <mergeCell ref="B160:P160"/>
    <mergeCell ref="B120:P120"/>
    <mergeCell ref="B80:P80"/>
    <mergeCell ref="O203:P203"/>
    <mergeCell ref="O204:P204"/>
    <mergeCell ref="B1:P1"/>
    <mergeCell ref="B2:P2"/>
    <mergeCell ref="B42:P42"/>
    <mergeCell ref="B82:P82"/>
    <mergeCell ref="B122:P122"/>
    <mergeCell ref="B162:P162"/>
    <mergeCell ref="B202:P202"/>
    <mergeCell ref="B40:P40"/>
    <mergeCell ref="O84:P84"/>
    <mergeCell ref="O123:P123"/>
    <mergeCell ref="O124:P124"/>
    <mergeCell ref="O163:P163"/>
    <mergeCell ref="O164:P164"/>
    <mergeCell ref="O3:P3"/>
    <mergeCell ref="O4:P4"/>
    <mergeCell ref="O43:P43"/>
    <mergeCell ref="O44:P44"/>
  </mergeCells>
  <hyperlinks>
    <hyperlink ref="R3" location="ÍNDICE!A1" display="(Voltar ao Índice)" xr:uid="{E6333869-B7CD-4400-9238-A635C7737955}"/>
  </hyperlinks>
  <printOptions horizontalCentered="1"/>
  <pageMargins left="0.47244094488188981" right="0.47244094488188981" top="0.6692913385826772" bottom="0.6692913385826772" header="0" footer="0"/>
  <pageSetup paperSize="9" scale="85" orientation="landscape"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DB1D1-4C46-4396-BA88-0A682E51E355}">
  <sheetPr codeName="Folha21">
    <pageSetUpPr fitToPage="1"/>
  </sheetPr>
  <dimension ref="B1:AJ48"/>
  <sheetViews>
    <sheetView showGridLines="0" zoomScaleNormal="100" workbookViewId="0">
      <pane xSplit="2" topLeftCell="C1" activePane="topRight" state="frozen"/>
      <selection activeCell="B2" sqref="B2"/>
      <selection pane="topRight" activeCell="B1" sqref="B1:AF1"/>
    </sheetView>
  </sheetViews>
  <sheetFormatPr defaultColWidth="9.1796875" defaultRowHeight="30.75" customHeight="1" x14ac:dyDescent="0.3"/>
  <cols>
    <col min="1" max="1" width="6.7265625" style="1" customWidth="1"/>
    <col min="2" max="2" width="16.453125" style="3" bestFit="1" customWidth="1"/>
    <col min="3" max="32" width="9.1796875" style="1"/>
    <col min="33" max="33" width="6.7265625" style="1" customWidth="1"/>
    <col min="34" max="34" width="13.26953125" style="1" bestFit="1" customWidth="1"/>
    <col min="35" max="16384" width="9.1796875" style="1"/>
  </cols>
  <sheetData>
    <row r="1" spans="2:36" ht="30" customHeight="1" x14ac:dyDescent="0.3">
      <c r="B1" s="72" t="s">
        <v>154</v>
      </c>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row>
    <row r="2" spans="2:36" ht="30" customHeight="1" x14ac:dyDescent="0.3">
      <c r="B2" s="63" t="s">
        <v>67</v>
      </c>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row>
    <row r="3" spans="2:36" ht="14.25" customHeight="1" x14ac:dyDescent="0.3">
      <c r="B3" s="17" t="s">
        <v>0</v>
      </c>
      <c r="C3" s="54">
        <v>1976</v>
      </c>
      <c r="D3" s="55"/>
      <c r="E3" s="54">
        <v>1980</v>
      </c>
      <c r="F3" s="55"/>
      <c r="G3" s="54">
        <v>1984</v>
      </c>
      <c r="H3" s="55"/>
      <c r="I3" s="54">
        <v>1988</v>
      </c>
      <c r="J3" s="55"/>
      <c r="K3" s="56">
        <v>1992</v>
      </c>
      <c r="L3" s="55"/>
      <c r="M3" s="56">
        <v>1996</v>
      </c>
      <c r="N3" s="55"/>
      <c r="O3" s="56">
        <v>2000</v>
      </c>
      <c r="P3" s="55"/>
      <c r="Q3" s="54">
        <v>2004</v>
      </c>
      <c r="R3" s="55"/>
      <c r="S3" s="56" t="s">
        <v>44</v>
      </c>
      <c r="T3" s="62"/>
      <c r="U3" s="54">
        <v>2011</v>
      </c>
      <c r="V3" s="55"/>
      <c r="W3" s="56" t="s">
        <v>45</v>
      </c>
      <c r="X3" s="55"/>
      <c r="Y3" s="56" t="s">
        <v>46</v>
      </c>
      <c r="Z3" s="55"/>
      <c r="AA3" s="56">
        <v>2023</v>
      </c>
      <c r="AB3" s="55"/>
      <c r="AC3" s="54">
        <v>2024</v>
      </c>
      <c r="AD3" s="62"/>
      <c r="AE3" s="54">
        <v>2025</v>
      </c>
      <c r="AF3" s="62"/>
      <c r="AH3" s="53" t="s">
        <v>158</v>
      </c>
    </row>
    <row r="4" spans="2:36" ht="15" customHeight="1" x14ac:dyDescent="0.3">
      <c r="B4" s="64" t="s">
        <v>2</v>
      </c>
      <c r="C4" s="57">
        <v>44739</v>
      </c>
      <c r="D4" s="58"/>
      <c r="E4" s="57">
        <v>44839</v>
      </c>
      <c r="F4" s="58"/>
      <c r="G4" s="57">
        <v>44848</v>
      </c>
      <c r="H4" s="58"/>
      <c r="I4" s="57">
        <v>44843</v>
      </c>
      <c r="J4" s="58"/>
      <c r="K4" s="59">
        <v>44845</v>
      </c>
      <c r="L4" s="58"/>
      <c r="M4" s="59">
        <v>44847</v>
      </c>
      <c r="N4" s="58"/>
      <c r="O4" s="59">
        <v>44849</v>
      </c>
      <c r="P4" s="58"/>
      <c r="Q4" s="57">
        <v>44851</v>
      </c>
      <c r="R4" s="58"/>
      <c r="S4" s="60">
        <v>44687</v>
      </c>
      <c r="T4" s="61"/>
      <c r="U4" s="66">
        <v>44843</v>
      </c>
      <c r="V4" s="67"/>
      <c r="W4" s="59">
        <v>44649</v>
      </c>
      <c r="X4" s="58"/>
      <c r="Y4" s="59">
        <v>44826</v>
      </c>
      <c r="Z4" s="58"/>
      <c r="AA4" s="59">
        <v>45193</v>
      </c>
      <c r="AB4" s="58"/>
      <c r="AC4" s="57">
        <v>45438</v>
      </c>
      <c r="AD4" s="65"/>
      <c r="AE4" s="57">
        <v>45739</v>
      </c>
      <c r="AF4" s="65"/>
    </row>
    <row r="5" spans="2:36" ht="14.25" customHeight="1" x14ac:dyDescent="0.3">
      <c r="B5" s="65"/>
      <c r="C5" s="37" t="s">
        <v>3</v>
      </c>
      <c r="D5" s="37" t="s">
        <v>4</v>
      </c>
      <c r="E5" s="37" t="s">
        <v>3</v>
      </c>
      <c r="F5" s="37" t="s">
        <v>4</v>
      </c>
      <c r="G5" s="37" t="s">
        <v>3</v>
      </c>
      <c r="H5" s="37" t="s">
        <v>4</v>
      </c>
      <c r="I5" s="37" t="s">
        <v>3</v>
      </c>
      <c r="J5" s="37" t="s">
        <v>4</v>
      </c>
      <c r="K5" s="37" t="s">
        <v>3</v>
      </c>
      <c r="L5" s="36" t="s">
        <v>4</v>
      </c>
      <c r="M5" s="37" t="s">
        <v>3</v>
      </c>
      <c r="N5" s="36" t="s">
        <v>4</v>
      </c>
      <c r="O5" s="35" t="s">
        <v>3</v>
      </c>
      <c r="P5" s="37" t="s">
        <v>4</v>
      </c>
      <c r="Q5" s="35" t="s">
        <v>3</v>
      </c>
      <c r="R5" s="38" t="s">
        <v>4</v>
      </c>
      <c r="S5" s="38" t="s">
        <v>3</v>
      </c>
      <c r="T5" s="38" t="s">
        <v>4</v>
      </c>
      <c r="U5" s="35" t="s">
        <v>3</v>
      </c>
      <c r="V5" s="37" t="s">
        <v>4</v>
      </c>
      <c r="W5" s="35" t="s">
        <v>3</v>
      </c>
      <c r="X5" s="37" t="s">
        <v>4</v>
      </c>
      <c r="Y5" s="35" t="s">
        <v>3</v>
      </c>
      <c r="Z5" s="37" t="s">
        <v>4</v>
      </c>
      <c r="AA5" s="35" t="s">
        <v>3</v>
      </c>
      <c r="AB5" s="37" t="s">
        <v>4</v>
      </c>
      <c r="AC5" s="44" t="s">
        <v>3</v>
      </c>
      <c r="AD5" s="44" t="s">
        <v>4</v>
      </c>
      <c r="AE5" s="44" t="s">
        <v>3</v>
      </c>
      <c r="AF5" s="44" t="s">
        <v>4</v>
      </c>
    </row>
    <row r="6" spans="2:36" ht="24.75" customHeight="1" x14ac:dyDescent="0.3">
      <c r="B6" s="12" t="s">
        <v>5</v>
      </c>
      <c r="C6" s="18">
        <v>4846</v>
      </c>
      <c r="D6" s="25">
        <v>100</v>
      </c>
      <c r="E6" s="18">
        <v>5000</v>
      </c>
      <c r="F6" s="25">
        <v>100</v>
      </c>
      <c r="G6" s="18">
        <v>5541</v>
      </c>
      <c r="H6" s="25">
        <v>100</v>
      </c>
      <c r="I6" s="18">
        <v>5745</v>
      </c>
      <c r="J6" s="25">
        <v>100</v>
      </c>
      <c r="K6" s="18">
        <v>5868</v>
      </c>
      <c r="L6" s="25">
        <v>100</v>
      </c>
      <c r="M6" s="18">
        <v>5997</v>
      </c>
      <c r="N6" s="25">
        <v>100</v>
      </c>
      <c r="O6" s="18">
        <v>5968</v>
      </c>
      <c r="P6" s="25">
        <v>100</v>
      </c>
      <c r="Q6" s="18">
        <v>6175</v>
      </c>
      <c r="R6" s="25">
        <v>100</v>
      </c>
      <c r="S6" s="18">
        <v>6256</v>
      </c>
      <c r="T6" s="25">
        <v>100</v>
      </c>
      <c r="U6" s="18">
        <v>6625</v>
      </c>
      <c r="V6" s="25">
        <v>100</v>
      </c>
      <c r="W6" s="18">
        <v>6278</v>
      </c>
      <c r="X6" s="25">
        <v>100</v>
      </c>
      <c r="Y6" s="18">
        <v>6073</v>
      </c>
      <c r="Z6" s="25">
        <v>100</v>
      </c>
      <c r="AA6" s="18">
        <v>5798</v>
      </c>
      <c r="AB6" s="25">
        <v>100</v>
      </c>
      <c r="AC6" s="18">
        <v>5859</v>
      </c>
      <c r="AD6" s="25">
        <v>100</v>
      </c>
      <c r="AE6" s="18">
        <v>5926</v>
      </c>
      <c r="AF6" s="25">
        <v>100</v>
      </c>
      <c r="AH6" s="21">
        <f>+W6-'SÃO VICENTE_FREG'!G6-'SÃO VICENTE_FREG'!G45-'SÃO VICENTE_FREG'!G84</f>
        <v>0</v>
      </c>
      <c r="AJ6" s="21">
        <f>+Y6-'SÃO VICENTE_FREG'!I6-'SÃO VICENTE_FREG'!I45-'SÃO VICENTE_FREG'!I84</f>
        <v>0</v>
      </c>
    </row>
    <row r="7" spans="2:36" ht="24.75" customHeight="1" x14ac:dyDescent="0.3">
      <c r="B7" s="13" t="s">
        <v>6</v>
      </c>
      <c r="C7" s="18">
        <v>3558</v>
      </c>
      <c r="D7" s="25">
        <f>C7*100/C6</f>
        <v>73.421378456458939</v>
      </c>
      <c r="E7" s="18">
        <v>3773</v>
      </c>
      <c r="F7" s="25">
        <f>E7*100/E6</f>
        <v>75.459999999999994</v>
      </c>
      <c r="G7" s="18">
        <v>3682</v>
      </c>
      <c r="H7" s="25">
        <f>G7*100/G6</f>
        <v>66.450099260061364</v>
      </c>
      <c r="I7" s="18">
        <v>3625</v>
      </c>
      <c r="J7" s="25">
        <f>I7*100/I6</f>
        <v>63.09834638816362</v>
      </c>
      <c r="K7" s="18">
        <v>3431</v>
      </c>
      <c r="L7" s="25">
        <f>K7*100/K6</f>
        <v>58.46966598500341</v>
      </c>
      <c r="M7" s="18">
        <v>3578</v>
      </c>
      <c r="N7" s="25">
        <f>M7*100/M6</f>
        <v>59.663164915791228</v>
      </c>
      <c r="O7" s="18">
        <v>3507</v>
      </c>
      <c r="P7" s="25">
        <f>O7*100/O6</f>
        <v>58.763404825737268</v>
      </c>
      <c r="Q7" s="18">
        <v>3627</v>
      </c>
      <c r="R7" s="25">
        <f>Q7*100/Q6</f>
        <v>58.736842105263158</v>
      </c>
      <c r="S7" s="18">
        <v>3575</v>
      </c>
      <c r="T7" s="25">
        <f>S7*100/S6</f>
        <v>57.145140664961637</v>
      </c>
      <c r="U7" s="18">
        <v>3431</v>
      </c>
      <c r="V7" s="25">
        <f>U7*100/U6</f>
        <v>51.788679245283021</v>
      </c>
      <c r="W7" s="18">
        <v>2907</v>
      </c>
      <c r="X7" s="25">
        <f>W7*100/W6</f>
        <v>46.304555590952532</v>
      </c>
      <c r="Y7" s="18">
        <v>3098</v>
      </c>
      <c r="Z7" s="25">
        <f>Y7*100/Y6</f>
        <v>51.012679071299196</v>
      </c>
      <c r="AA7" s="18">
        <v>2934</v>
      </c>
      <c r="AB7" s="25">
        <f>AA7*100/AA6</f>
        <v>50.603656433252844</v>
      </c>
      <c r="AC7" s="18">
        <v>2831</v>
      </c>
      <c r="AD7" s="25">
        <f>AC7*100/AC6</f>
        <v>48.318825738180578</v>
      </c>
      <c r="AE7" s="18">
        <v>3014</v>
      </c>
      <c r="AF7" s="25">
        <f>AE7*100/AE6</f>
        <v>50.860614242321972</v>
      </c>
      <c r="AH7" s="21">
        <f>+W7-'SÃO VICENTE_FREG'!G7-'SÃO VICENTE_FREG'!G46-'SÃO VICENTE_FREG'!G85</f>
        <v>0</v>
      </c>
      <c r="AJ7" s="21">
        <f>+Y7-'SÃO VICENTE_FREG'!I7-'SÃO VICENTE_FREG'!I46-'SÃO VICENTE_FREG'!I85</f>
        <v>0</v>
      </c>
    </row>
    <row r="8" spans="2:36" ht="24.75" customHeight="1" x14ac:dyDescent="0.3">
      <c r="B8" s="13" t="s">
        <v>7</v>
      </c>
      <c r="C8" s="18">
        <v>63</v>
      </c>
      <c r="D8" s="25">
        <f t="shared" ref="D8:D9" si="0">C8*100/C7</f>
        <v>1.7706576728499157</v>
      </c>
      <c r="E8" s="18">
        <v>27</v>
      </c>
      <c r="F8" s="25">
        <f t="shared" ref="F8" si="1">E8*100/E7</f>
        <v>0.71561091969255231</v>
      </c>
      <c r="G8" s="18">
        <v>12</v>
      </c>
      <c r="H8" s="25">
        <f>G8*100/G7</f>
        <v>0.32590983161325365</v>
      </c>
      <c r="I8" s="18">
        <v>11</v>
      </c>
      <c r="J8" s="25">
        <f>I8*100/I7</f>
        <v>0.30344827586206896</v>
      </c>
      <c r="K8" s="18">
        <v>16</v>
      </c>
      <c r="L8" s="25">
        <f>K8*100/K7</f>
        <v>0.46633634508889538</v>
      </c>
      <c r="M8" s="18">
        <v>22</v>
      </c>
      <c r="N8" s="25">
        <f>M8*100/M7</f>
        <v>0.61486864169927335</v>
      </c>
      <c r="O8" s="18">
        <v>33</v>
      </c>
      <c r="P8" s="25">
        <f>O8*100/O7</f>
        <v>0.94097519247219841</v>
      </c>
      <c r="Q8" s="18">
        <v>41</v>
      </c>
      <c r="R8" s="25">
        <f>Q8*100/Q7</f>
        <v>1.1304108078301627</v>
      </c>
      <c r="S8" s="18">
        <v>25</v>
      </c>
      <c r="T8" s="25">
        <f>S8*100/S7</f>
        <v>0.69930069930069927</v>
      </c>
      <c r="U8" s="18">
        <v>27</v>
      </c>
      <c r="V8" s="25">
        <f>U8*100/U7</f>
        <v>0.78694258233751091</v>
      </c>
      <c r="W8" s="18">
        <v>21</v>
      </c>
      <c r="X8" s="25">
        <f>W8*100/W7</f>
        <v>0.72239422084623328</v>
      </c>
      <c r="Y8" s="18">
        <v>13</v>
      </c>
      <c r="Z8" s="25">
        <f>Y8*100/Y7</f>
        <v>0.41962556488056812</v>
      </c>
      <c r="AA8" s="18">
        <v>16</v>
      </c>
      <c r="AB8" s="25">
        <f>AA8*100/AA7</f>
        <v>0.54533060668029998</v>
      </c>
      <c r="AC8" s="18">
        <v>25</v>
      </c>
      <c r="AD8" s="25">
        <f>AC8*100/AC7</f>
        <v>0.8830801836806782</v>
      </c>
      <c r="AE8" s="18">
        <v>16</v>
      </c>
      <c r="AF8" s="25">
        <f>AE8*100/AE7</f>
        <v>0.53085600530856003</v>
      </c>
      <c r="AH8" s="21">
        <f>+W8-'SÃO VICENTE_FREG'!G8-'SÃO VICENTE_FREG'!G47-'SÃO VICENTE_FREG'!G86</f>
        <v>0</v>
      </c>
      <c r="AJ8" s="21">
        <f>+Y8-'SÃO VICENTE_FREG'!I8-'SÃO VICENTE_FREG'!I47-'SÃO VICENTE_FREG'!I86</f>
        <v>0</v>
      </c>
    </row>
    <row r="9" spans="2:36" ht="24.75" customHeight="1" x14ac:dyDescent="0.3">
      <c r="B9" s="7" t="s">
        <v>8</v>
      </c>
      <c r="C9" s="24">
        <v>0</v>
      </c>
      <c r="D9" s="25">
        <f t="shared" si="0"/>
        <v>0</v>
      </c>
      <c r="E9" s="18">
        <v>102</v>
      </c>
      <c r="F9" s="25">
        <f>E9*100/E7</f>
        <v>2.7034190299496421</v>
      </c>
      <c r="G9" s="18">
        <v>61</v>
      </c>
      <c r="H9" s="25">
        <f>G9*100/G7</f>
        <v>1.6567083107007061</v>
      </c>
      <c r="I9" s="18">
        <v>37</v>
      </c>
      <c r="J9" s="25">
        <f>I9*100/I7</f>
        <v>1.0206896551724138</v>
      </c>
      <c r="K9" s="18">
        <v>36</v>
      </c>
      <c r="L9" s="25">
        <f>K9*100/K7</f>
        <v>1.0492567764500145</v>
      </c>
      <c r="M9" s="18">
        <v>53</v>
      </c>
      <c r="N9" s="25">
        <f>M9*100/M7</f>
        <v>1.4812744550027948</v>
      </c>
      <c r="O9" s="18">
        <v>48</v>
      </c>
      <c r="P9" s="25">
        <f>O9*100/O7</f>
        <v>1.3686911890504705</v>
      </c>
      <c r="Q9" s="18">
        <v>87</v>
      </c>
      <c r="R9" s="25">
        <f>Q9*100/Q7</f>
        <v>2.3986765922249793</v>
      </c>
      <c r="S9" s="18">
        <v>58</v>
      </c>
      <c r="T9" s="25">
        <f>S9*100/S7</f>
        <v>1.6223776223776223</v>
      </c>
      <c r="U9" s="18">
        <v>81</v>
      </c>
      <c r="V9" s="25">
        <f>U9*100/U7</f>
        <v>2.3608277470125327</v>
      </c>
      <c r="W9" s="18">
        <v>83</v>
      </c>
      <c r="X9" s="25">
        <f>W9*100/W7</f>
        <v>2.8551771585827312</v>
      </c>
      <c r="Y9" s="18">
        <v>53</v>
      </c>
      <c r="Z9" s="25">
        <f>Y9*100/Y7</f>
        <v>1.7107811491284699</v>
      </c>
      <c r="AA9" s="18">
        <v>69</v>
      </c>
      <c r="AB9" s="25">
        <f>AA9*100/AA7</f>
        <v>2.3517382413087935</v>
      </c>
      <c r="AC9" s="18">
        <v>56</v>
      </c>
      <c r="AD9" s="25">
        <f>AC9*100/AC7</f>
        <v>1.9780996114447191</v>
      </c>
      <c r="AE9" s="18">
        <v>47</v>
      </c>
      <c r="AF9" s="25">
        <f>AE9*100/AE7</f>
        <v>1.559389515593895</v>
      </c>
      <c r="AH9" s="21">
        <f>+W9-'SÃO VICENTE_FREG'!G9-'SÃO VICENTE_FREG'!G48-'SÃO VICENTE_FREG'!G87</f>
        <v>0</v>
      </c>
      <c r="AJ9" s="21">
        <f>+Y9-'SÃO VICENTE_FREG'!I9-'SÃO VICENTE_FREG'!I48-'SÃO VICENTE_FREG'!I87</f>
        <v>0</v>
      </c>
    </row>
    <row r="10" spans="2:36" ht="24.75" customHeight="1" x14ac:dyDescent="0.3">
      <c r="B10" s="7" t="s">
        <v>10</v>
      </c>
      <c r="C10" s="10"/>
      <c r="D10" s="9"/>
      <c r="E10" s="10"/>
      <c r="F10" s="9"/>
      <c r="G10" s="10"/>
      <c r="H10" s="9"/>
      <c r="I10" s="10"/>
      <c r="J10" s="9"/>
      <c r="K10" s="10"/>
      <c r="L10" s="9"/>
      <c r="M10" s="10"/>
      <c r="N10" s="9"/>
      <c r="O10" s="10"/>
      <c r="P10" s="9"/>
      <c r="Q10" s="10"/>
      <c r="R10" s="9"/>
      <c r="S10" s="10"/>
      <c r="T10" s="9"/>
      <c r="U10" s="10"/>
      <c r="V10" s="9"/>
      <c r="W10" s="10"/>
      <c r="X10" s="9"/>
      <c r="Y10" s="18">
        <v>8</v>
      </c>
      <c r="Z10" s="25">
        <f>Y10*100/Y7</f>
        <v>0.25823111684958039</v>
      </c>
      <c r="AA10" s="9"/>
      <c r="AB10" s="10"/>
      <c r="AC10" s="9"/>
      <c r="AD10" s="10"/>
      <c r="AE10" s="9"/>
      <c r="AF10" s="10"/>
      <c r="AH10" s="21">
        <f>+W10-'SÃO VICENTE_FREG'!G10-'SÃO VICENTE_FREG'!G49-'SÃO VICENTE_FREG'!G88</f>
        <v>0</v>
      </c>
      <c r="AJ10" s="21">
        <f>+Y10-'SÃO VICENTE_FREG'!I10-'SÃO VICENTE_FREG'!I49-'SÃO VICENTE_FREG'!I88</f>
        <v>0</v>
      </c>
    </row>
    <row r="11" spans="2:36" ht="24.75" customHeight="1" x14ac:dyDescent="0.3">
      <c r="B11" s="7" t="s">
        <v>11</v>
      </c>
      <c r="C11" s="10"/>
      <c r="D11" s="9"/>
      <c r="E11" s="10"/>
      <c r="F11" s="9"/>
      <c r="G11" s="10"/>
      <c r="H11" s="9"/>
      <c r="I11" s="10"/>
      <c r="J11" s="9"/>
      <c r="K11" s="10"/>
      <c r="L11" s="9"/>
      <c r="M11" s="10"/>
      <c r="N11" s="9"/>
      <c r="O11" s="10"/>
      <c r="P11" s="9"/>
      <c r="Q11" s="10"/>
      <c r="R11" s="9"/>
      <c r="S11" s="10"/>
      <c r="T11" s="9"/>
      <c r="U11" s="10"/>
      <c r="V11" s="9"/>
      <c r="W11" s="10"/>
      <c r="X11" s="9"/>
      <c r="Y11" s="9"/>
      <c r="Z11" s="9"/>
      <c r="AA11" s="24">
        <v>14</v>
      </c>
      <c r="AB11" s="25">
        <f>AA11*100/AA7</f>
        <v>0.47716428084526247</v>
      </c>
      <c r="AC11" s="24">
        <v>13</v>
      </c>
      <c r="AD11" s="25">
        <f>AC11*100/AC7</f>
        <v>0.45920169551395268</v>
      </c>
      <c r="AE11" s="24">
        <v>8</v>
      </c>
      <c r="AF11" s="25">
        <f>AE11*100/AE7</f>
        <v>0.26542800265428002</v>
      </c>
      <c r="AH11" s="21"/>
      <c r="AJ11" s="21"/>
    </row>
    <row r="12" spans="2:36" ht="24.75" customHeight="1" x14ac:dyDescent="0.3">
      <c r="B12" s="14" t="s">
        <v>12</v>
      </c>
      <c r="C12" s="10"/>
      <c r="D12" s="9"/>
      <c r="E12" s="18">
        <v>54</v>
      </c>
      <c r="F12" s="25">
        <f>E12*100/E7</f>
        <v>1.4312218393851046</v>
      </c>
      <c r="G12" s="18">
        <v>21</v>
      </c>
      <c r="H12" s="25">
        <f>G12*100/G7</f>
        <v>0.57034220532319391</v>
      </c>
      <c r="I12" s="9"/>
      <c r="J12" s="10"/>
      <c r="K12" s="9"/>
      <c r="L12" s="9"/>
      <c r="M12" s="10"/>
      <c r="N12" s="9"/>
      <c r="O12" s="9"/>
      <c r="P12" s="10"/>
      <c r="Q12" s="10"/>
      <c r="R12" s="9"/>
      <c r="S12" s="9"/>
      <c r="T12" s="9"/>
      <c r="U12" s="10"/>
      <c r="V12" s="9"/>
      <c r="W12" s="9"/>
      <c r="X12" s="9"/>
      <c r="Y12" s="9"/>
      <c r="Z12" s="9"/>
      <c r="AA12" s="9"/>
      <c r="AB12" s="9"/>
      <c r="AC12" s="9"/>
      <c r="AD12" s="9"/>
      <c r="AE12" s="9"/>
      <c r="AF12" s="9"/>
    </row>
    <row r="13" spans="2:36" ht="24.75" customHeight="1" x14ac:dyDescent="0.3">
      <c r="B13" s="13" t="s">
        <v>13</v>
      </c>
      <c r="C13" s="10"/>
      <c r="D13" s="9"/>
      <c r="E13" s="10"/>
      <c r="F13" s="9"/>
      <c r="G13" s="9"/>
      <c r="H13" s="10"/>
      <c r="I13" s="9"/>
      <c r="J13" s="10"/>
      <c r="K13" s="9"/>
      <c r="L13" s="9"/>
      <c r="M13" s="10"/>
      <c r="N13" s="9"/>
      <c r="O13" s="9"/>
      <c r="P13" s="10"/>
      <c r="Q13" s="18">
        <v>55</v>
      </c>
      <c r="R13" s="25">
        <f>Q13*100/Q7</f>
        <v>1.5164047422111939</v>
      </c>
      <c r="S13" s="18">
        <v>45</v>
      </c>
      <c r="T13" s="25">
        <f>S13*100/S7</f>
        <v>1.2587412587412588</v>
      </c>
      <c r="U13" s="18">
        <v>31</v>
      </c>
      <c r="V13" s="25">
        <f>U13*100/U7</f>
        <v>0.90352666860973474</v>
      </c>
      <c r="W13" s="18">
        <v>79</v>
      </c>
      <c r="X13" s="25">
        <f>W13*100/W7</f>
        <v>2.7175782593739251</v>
      </c>
      <c r="Y13" s="18">
        <v>34</v>
      </c>
      <c r="Z13" s="25">
        <f>Y13*100/Y7</f>
        <v>1.0974822466107166</v>
      </c>
      <c r="AA13" s="18">
        <v>38</v>
      </c>
      <c r="AB13" s="25">
        <f>AA13*100/AA7</f>
        <v>1.2951601908657124</v>
      </c>
      <c r="AC13" s="18">
        <v>28</v>
      </c>
      <c r="AD13" s="25">
        <f>AC13*100/AC7</f>
        <v>0.98904980572235957</v>
      </c>
      <c r="AE13" s="18">
        <v>22</v>
      </c>
      <c r="AF13" s="25">
        <f>AE13*100/AE7</f>
        <v>0.72992700729927007</v>
      </c>
      <c r="AH13" s="21">
        <f>+W13-'SÃO VICENTE_FREG'!G12-'SÃO VICENTE_FREG'!G51-'SÃO VICENTE_FREG'!G90</f>
        <v>0</v>
      </c>
      <c r="AJ13" s="21">
        <f>+Y13-'SÃO VICENTE_FREG'!I12-'SÃO VICENTE_FREG'!I51-'SÃO VICENTE_FREG'!I90</f>
        <v>0</v>
      </c>
    </row>
    <row r="14" spans="2:36" ht="24.75" customHeight="1" x14ac:dyDescent="0.3">
      <c r="B14" s="14" t="s">
        <v>14</v>
      </c>
      <c r="C14" s="18">
        <v>474</v>
      </c>
      <c r="D14" s="25">
        <f>C14*100/C7</f>
        <v>13.322091062394604</v>
      </c>
      <c r="E14" s="18">
        <v>612</v>
      </c>
      <c r="F14" s="25">
        <f>E14*100/E7</f>
        <v>16.220514179697854</v>
      </c>
      <c r="G14" s="18">
        <v>559</v>
      </c>
      <c r="H14" s="25">
        <f>G14*100/G7</f>
        <v>15.181966322650734</v>
      </c>
      <c r="I14" s="18">
        <v>637</v>
      </c>
      <c r="J14" s="25">
        <f>I14*100/I7</f>
        <v>17.572413793103447</v>
      </c>
      <c r="K14" s="18">
        <v>469</v>
      </c>
      <c r="L14" s="25">
        <f>K14*100/K7</f>
        <v>13.669484115418246</v>
      </c>
      <c r="M14" s="18">
        <v>356</v>
      </c>
      <c r="N14" s="25">
        <f>M14*100/M7</f>
        <v>9.9496925656791504</v>
      </c>
      <c r="O14" s="18">
        <v>332</v>
      </c>
      <c r="P14" s="25">
        <f>O14*100/O7</f>
        <v>9.4667807242657549</v>
      </c>
      <c r="Q14" s="18">
        <v>218</v>
      </c>
      <c r="R14" s="25">
        <f>Q14*100/Q7</f>
        <v>6.0104769782189136</v>
      </c>
      <c r="S14" s="18">
        <v>148</v>
      </c>
      <c r="T14" s="25">
        <f>S14*100/S7</f>
        <v>4.13986013986014</v>
      </c>
      <c r="U14" s="18">
        <v>554</v>
      </c>
      <c r="V14" s="25">
        <f>U14*100/U7</f>
        <v>16.146895948703001</v>
      </c>
      <c r="W14" s="18">
        <v>471</v>
      </c>
      <c r="X14" s="25">
        <f>W14*100/W7</f>
        <v>16.202270381836946</v>
      </c>
      <c r="Y14" s="18">
        <v>114</v>
      </c>
      <c r="Z14" s="25">
        <f>Y14*100/Y7</f>
        <v>3.6797934151065204</v>
      </c>
      <c r="AA14" s="9"/>
      <c r="AB14" s="10"/>
      <c r="AC14" s="18">
        <v>99</v>
      </c>
      <c r="AD14" s="25">
        <f>AC14*100/AC7</f>
        <v>3.4969975273754859</v>
      </c>
      <c r="AE14" s="18">
        <v>138</v>
      </c>
      <c r="AF14" s="25">
        <f>AE14*100/AE7</f>
        <v>4.5786330457863302</v>
      </c>
      <c r="AH14" s="21">
        <f>+W14-'SÃO VICENTE_FREG'!G13-'SÃO VICENTE_FREG'!G52-'SÃO VICENTE_FREG'!G91</f>
        <v>0</v>
      </c>
      <c r="AJ14" s="21">
        <f>+Y14-'SÃO VICENTE_FREG'!I13-'SÃO VICENTE_FREG'!I52-'SÃO VICENTE_FREG'!I91</f>
        <v>0</v>
      </c>
    </row>
    <row r="15" spans="2:36" ht="24.75" customHeight="1" x14ac:dyDescent="0.3">
      <c r="B15" s="14" t="s">
        <v>15</v>
      </c>
      <c r="C15" s="9"/>
      <c r="D15" s="11"/>
      <c r="E15" s="9"/>
      <c r="F15" s="10"/>
      <c r="G15" s="9"/>
      <c r="H15" s="10"/>
      <c r="I15" s="18">
        <v>30</v>
      </c>
      <c r="J15" s="25">
        <f>I15*100/I7</f>
        <v>0.82758620689655171</v>
      </c>
      <c r="K15" s="10"/>
      <c r="L15" s="9"/>
      <c r="M15" s="9"/>
      <c r="N15" s="10"/>
      <c r="O15" s="9"/>
      <c r="P15" s="10"/>
      <c r="Q15" s="9"/>
      <c r="R15" s="9"/>
      <c r="S15" s="9"/>
      <c r="T15" s="9"/>
      <c r="U15" s="10"/>
      <c r="V15" s="9"/>
      <c r="W15" s="9"/>
      <c r="X15" s="9"/>
      <c r="Y15" s="9" t="s">
        <v>42</v>
      </c>
      <c r="Z15" s="9" t="s">
        <v>42</v>
      </c>
      <c r="AA15" s="9"/>
      <c r="AB15" s="9" t="s">
        <v>42</v>
      </c>
      <c r="AC15" s="9"/>
      <c r="AD15" s="9" t="s">
        <v>42</v>
      </c>
      <c r="AE15" s="9"/>
      <c r="AF15" s="9" t="s">
        <v>42</v>
      </c>
      <c r="AH15" s="21">
        <f>+W15-'SÃO VICENTE_FREG'!G15-'SÃO VICENTE_FREG'!G54-'SÃO VICENTE_FREG'!G93</f>
        <v>0</v>
      </c>
      <c r="AJ15" s="21">
        <f>+Y17-'SÃO VICENTE_FREG'!I15-'SÃO VICENTE_FREG'!I54-'SÃO VICENTE_FREG'!I93</f>
        <v>0</v>
      </c>
    </row>
    <row r="16" spans="2:36" ht="24.75" customHeight="1" x14ac:dyDescent="0.3">
      <c r="B16" s="7" t="s">
        <v>16</v>
      </c>
      <c r="C16" s="9"/>
      <c r="D16" s="11"/>
      <c r="E16" s="9"/>
      <c r="F16" s="10"/>
      <c r="G16" s="9"/>
      <c r="H16" s="10"/>
      <c r="I16" s="10"/>
      <c r="J16" s="10"/>
      <c r="K16" s="10"/>
      <c r="L16" s="9"/>
      <c r="M16" s="9"/>
      <c r="N16" s="10"/>
      <c r="O16" s="9"/>
      <c r="P16" s="10"/>
      <c r="Q16" s="9"/>
      <c r="R16" s="9"/>
      <c r="S16" s="9"/>
      <c r="T16" s="9"/>
      <c r="U16" s="10"/>
      <c r="V16" s="9"/>
      <c r="W16" s="9"/>
      <c r="X16" s="9"/>
      <c r="Y16" s="18">
        <v>9</v>
      </c>
      <c r="Z16" s="25">
        <f>Y16*100/Y7</f>
        <v>0.2905100064557779</v>
      </c>
      <c r="AA16" s="18">
        <v>216</v>
      </c>
      <c r="AB16" s="25">
        <f>AA16*100/AA7</f>
        <v>7.3619631901840492</v>
      </c>
      <c r="AC16" s="18">
        <v>242</v>
      </c>
      <c r="AD16" s="25">
        <f>AC16*100/AC7</f>
        <v>8.5482161780289658</v>
      </c>
      <c r="AE16" s="18">
        <v>143</v>
      </c>
      <c r="AF16" s="25">
        <f>AE16*100/AE7</f>
        <v>4.7445255474452557</v>
      </c>
    </row>
    <row r="17" spans="2:36" ht="24.75" customHeight="1" x14ac:dyDescent="0.3">
      <c r="B17" s="7" t="s">
        <v>17</v>
      </c>
      <c r="C17" s="9"/>
      <c r="D17" s="11"/>
      <c r="E17" s="9"/>
      <c r="F17" s="10"/>
      <c r="G17" s="9"/>
      <c r="H17" s="10"/>
      <c r="I17" s="10"/>
      <c r="J17" s="10"/>
      <c r="K17" s="10"/>
      <c r="L17" s="9"/>
      <c r="M17" s="9"/>
      <c r="N17" s="10"/>
      <c r="O17" s="9"/>
      <c r="P17" s="10"/>
      <c r="Q17" s="9"/>
      <c r="R17" s="9"/>
      <c r="S17" s="9"/>
      <c r="T17" s="9"/>
      <c r="U17" s="10"/>
      <c r="V17" s="9"/>
      <c r="W17" s="9"/>
      <c r="X17" s="9"/>
      <c r="Y17" s="18">
        <v>12</v>
      </c>
      <c r="Z17" s="25">
        <f>Y17*100/Y7</f>
        <v>0.38734667527437056</v>
      </c>
      <c r="AA17" s="18">
        <v>94</v>
      </c>
      <c r="AB17" s="25">
        <f>AA17*100/AA7</f>
        <v>3.2038173142467623</v>
      </c>
      <c r="AC17" s="18">
        <v>51</v>
      </c>
      <c r="AD17" s="25">
        <f>AC17*100/AC7</f>
        <v>1.8014835747085836</v>
      </c>
      <c r="AE17" s="18">
        <v>41</v>
      </c>
      <c r="AF17" s="25">
        <f>AE17*100/AE7</f>
        <v>1.3603185136031852</v>
      </c>
    </row>
    <row r="18" spans="2:36" ht="24.75" customHeight="1" x14ac:dyDescent="0.3">
      <c r="B18" s="7" t="s">
        <v>18</v>
      </c>
      <c r="C18" s="9"/>
      <c r="D18" s="11"/>
      <c r="E18" s="9"/>
      <c r="F18" s="10"/>
      <c r="G18" s="9"/>
      <c r="H18" s="10"/>
      <c r="I18" s="10"/>
      <c r="J18" s="10"/>
      <c r="K18" s="10"/>
      <c r="L18" s="9"/>
      <c r="M18" s="9"/>
      <c r="N18" s="10"/>
      <c r="O18" s="9"/>
      <c r="P18" s="10"/>
      <c r="Q18" s="9"/>
      <c r="R18" s="9"/>
      <c r="S18" s="9"/>
      <c r="T18" s="9"/>
      <c r="U18" s="10"/>
      <c r="V18" s="9"/>
      <c r="W18" s="18">
        <v>105</v>
      </c>
      <c r="X18" s="25">
        <f>W18*100/W7</f>
        <v>3.611971104231166</v>
      </c>
      <c r="Y18" s="18">
        <v>17</v>
      </c>
      <c r="Z18" s="25">
        <f>Y18*100/Y7</f>
        <v>0.54874112330535829</v>
      </c>
      <c r="AA18" s="18">
        <v>146</v>
      </c>
      <c r="AB18" s="25">
        <f>AA18*100/AA7</f>
        <v>4.9761417859577373</v>
      </c>
      <c r="AC18" s="18">
        <v>302</v>
      </c>
      <c r="AD18" s="25">
        <f>AC18*100/AC7</f>
        <v>10.667608618862593</v>
      </c>
      <c r="AE18" s="18">
        <v>522</v>
      </c>
      <c r="AF18" s="25">
        <f>AE18*100/AE7</f>
        <v>17.319177173191772</v>
      </c>
      <c r="AH18" s="21">
        <f>+W18-'SÃO VICENTE_FREG'!G16-'SÃO VICENTE_FREG'!G55-'SÃO VICENTE_FREG'!G94</f>
        <v>0</v>
      </c>
      <c r="AJ18" s="21">
        <f>+Y18-'SÃO VICENTE_FREG'!I16-'SÃO VICENTE_FREG'!I55-'SÃO VICENTE_FREG'!I94</f>
        <v>0</v>
      </c>
    </row>
    <row r="19" spans="2:36" ht="24.75" customHeight="1" x14ac:dyDescent="0.3">
      <c r="B19" s="7" t="s">
        <v>19</v>
      </c>
      <c r="C19" s="9"/>
      <c r="D19" s="11"/>
      <c r="E19" s="9"/>
      <c r="F19" s="10"/>
      <c r="G19" s="9"/>
      <c r="H19" s="10"/>
      <c r="I19" s="10"/>
      <c r="J19" s="10"/>
      <c r="K19" s="10"/>
      <c r="L19" s="9"/>
      <c r="M19" s="9"/>
      <c r="N19" s="10"/>
      <c r="O19" s="9"/>
      <c r="P19" s="10"/>
      <c r="Q19" s="9"/>
      <c r="R19" s="9"/>
      <c r="S19" s="9"/>
      <c r="T19" s="9"/>
      <c r="U19" s="10"/>
      <c r="V19" s="9"/>
      <c r="W19" s="9"/>
      <c r="X19" s="9"/>
      <c r="Y19" s="9"/>
      <c r="Z19" s="9"/>
      <c r="AA19" s="18">
        <v>15</v>
      </c>
      <c r="AB19" s="25">
        <f>AA19*100/AA7</f>
        <v>0.5112474437627812</v>
      </c>
      <c r="AC19" s="18">
        <v>18</v>
      </c>
      <c r="AD19" s="25">
        <f>AC19*100/AC7</f>
        <v>0.63581773225008831</v>
      </c>
      <c r="AE19" s="18">
        <v>18</v>
      </c>
      <c r="AF19" s="25">
        <f>AE19*100/AE7</f>
        <v>0.59721300597213001</v>
      </c>
      <c r="AH19" s="21"/>
      <c r="AJ19" s="21"/>
    </row>
    <row r="20" spans="2:36" ht="24.75" customHeight="1" x14ac:dyDescent="0.3">
      <c r="B20" s="7" t="s">
        <v>20</v>
      </c>
      <c r="C20" s="9"/>
      <c r="D20" s="11"/>
      <c r="E20" s="9"/>
      <c r="F20" s="10"/>
      <c r="G20" s="9"/>
      <c r="H20" s="10"/>
      <c r="I20" s="10"/>
      <c r="J20" s="10"/>
      <c r="K20" s="10"/>
      <c r="L20" s="9"/>
      <c r="M20" s="9"/>
      <c r="N20" s="10"/>
      <c r="O20" s="9"/>
      <c r="P20" s="10"/>
      <c r="Q20" s="9"/>
      <c r="R20" s="9"/>
      <c r="S20" s="9"/>
      <c r="T20" s="9"/>
      <c r="U20" s="10"/>
      <c r="V20" s="9"/>
      <c r="W20" s="18">
        <v>34</v>
      </c>
      <c r="X20" s="25">
        <f>W20*100/W7</f>
        <v>1.1695906432748537</v>
      </c>
      <c r="Y20" s="9"/>
      <c r="Z20" s="9"/>
      <c r="AA20" s="9"/>
      <c r="AB20" s="9"/>
      <c r="AC20" s="9"/>
      <c r="AD20" s="9"/>
      <c r="AE20" s="9"/>
      <c r="AF20" s="9"/>
      <c r="AH20" s="21">
        <f>+W20-'SÃO VICENTE_FREG'!G18-'SÃO VICENTE_FREG'!G57-'SÃO VICENTE_FREG'!G96</f>
        <v>0</v>
      </c>
      <c r="AJ20" s="21">
        <f>+Y20-'SÃO VICENTE_FREG'!I18-'SÃO VICENTE_FREG'!I57-'SÃO VICENTE_FREG'!I96</f>
        <v>0</v>
      </c>
    </row>
    <row r="21" spans="2:36" ht="24.75" customHeight="1" x14ac:dyDescent="0.3">
      <c r="B21" s="7" t="s">
        <v>21</v>
      </c>
      <c r="C21" s="9"/>
      <c r="D21" s="11"/>
      <c r="E21" s="9"/>
      <c r="F21" s="10"/>
      <c r="G21" s="9"/>
      <c r="H21" s="10"/>
      <c r="I21" s="10"/>
      <c r="J21" s="9"/>
      <c r="K21" s="10"/>
      <c r="L21" s="9"/>
      <c r="M21" s="9"/>
      <c r="N21" s="10"/>
      <c r="O21" s="9"/>
      <c r="P21" s="10"/>
      <c r="Q21" s="9"/>
      <c r="R21" s="9"/>
      <c r="S21" s="18">
        <v>33</v>
      </c>
      <c r="T21" s="25">
        <f>S21*100/S7</f>
        <v>0.92307692307692313</v>
      </c>
      <c r="U21" s="18">
        <v>21</v>
      </c>
      <c r="V21" s="25">
        <f>U21*100/U7</f>
        <v>0.61206645292917516</v>
      </c>
      <c r="W21" s="9"/>
      <c r="X21" s="9"/>
      <c r="Y21" s="18">
        <v>9</v>
      </c>
      <c r="Z21" s="25">
        <f>Y21*100/Y7</f>
        <v>0.2905100064557779</v>
      </c>
      <c r="AA21" s="18">
        <v>10</v>
      </c>
      <c r="AB21" s="25">
        <f>AA21*100/AA7</f>
        <v>0.34083162917518744</v>
      </c>
      <c r="AC21" s="18">
        <v>13</v>
      </c>
      <c r="AD21" s="25">
        <f>AC21*100/AC7</f>
        <v>0.45920169551395268</v>
      </c>
      <c r="AE21" s="9"/>
      <c r="AF21" s="9"/>
      <c r="AH21" s="21">
        <f>+W21-'SÃO VICENTE_FREG'!G19-'SÃO VICENTE_FREG'!G58-'SÃO VICENTE_FREG'!G97</f>
        <v>0</v>
      </c>
      <c r="AJ21" s="21">
        <f>+Y21-'SÃO VICENTE_FREG'!I19-'SÃO VICENTE_FREG'!I58-'SÃO VICENTE_FREG'!I97</f>
        <v>0</v>
      </c>
    </row>
    <row r="22" spans="2:36" ht="24.75" customHeight="1" x14ac:dyDescent="0.3">
      <c r="B22" s="14" t="s">
        <v>22</v>
      </c>
      <c r="C22" s="24">
        <v>0</v>
      </c>
      <c r="D22" s="25">
        <f>C22*100/C7</f>
        <v>0</v>
      </c>
      <c r="E22" s="10"/>
      <c r="F22" s="9"/>
      <c r="G22" s="9"/>
      <c r="H22" s="10"/>
      <c r="I22" s="10"/>
      <c r="J22" s="9"/>
      <c r="K22" s="10"/>
      <c r="L22" s="9"/>
      <c r="M22" s="9"/>
      <c r="N22" s="10"/>
      <c r="O22" s="9"/>
      <c r="P22" s="10"/>
      <c r="Q22" s="9"/>
      <c r="R22" s="9"/>
      <c r="S22" s="9"/>
      <c r="T22" s="9"/>
      <c r="U22" s="10"/>
      <c r="V22" s="9"/>
      <c r="W22" s="9"/>
      <c r="X22" s="9"/>
      <c r="Y22" s="9" t="s">
        <v>42</v>
      </c>
      <c r="Z22" s="9" t="s">
        <v>42</v>
      </c>
      <c r="AA22" s="9"/>
      <c r="AB22" s="9" t="s">
        <v>42</v>
      </c>
      <c r="AC22" s="9"/>
      <c r="AD22" s="9" t="s">
        <v>42</v>
      </c>
      <c r="AE22" s="9"/>
      <c r="AF22" s="9" t="s">
        <v>42</v>
      </c>
      <c r="AH22" s="21">
        <f>+W24-'SÃO VICENTE_FREG'!G21-'SÃO VICENTE_FREG'!G60-'SÃO VICENTE_FREG'!G99</f>
        <v>0</v>
      </c>
      <c r="AJ22" s="21">
        <f>+Y24-'SÃO VICENTE_FREG'!I21-'SÃO VICENTE_FREG'!I60-'SÃO VICENTE_FREG'!I99</f>
        <v>0</v>
      </c>
    </row>
    <row r="23" spans="2:36" ht="24.75" customHeight="1" x14ac:dyDescent="0.3">
      <c r="B23" s="14" t="s">
        <v>189</v>
      </c>
      <c r="C23" s="11"/>
      <c r="D23" s="10"/>
      <c r="E23" s="10"/>
      <c r="F23" s="9"/>
      <c r="G23" s="9"/>
      <c r="H23" s="10"/>
      <c r="I23" s="10"/>
      <c r="J23" s="9"/>
      <c r="K23" s="10"/>
      <c r="L23" s="9"/>
      <c r="M23" s="9"/>
      <c r="N23" s="10"/>
      <c r="O23" s="9"/>
      <c r="P23" s="10"/>
      <c r="Q23" s="9"/>
      <c r="R23" s="9"/>
      <c r="S23" s="9"/>
      <c r="T23" s="9"/>
      <c r="U23" s="10"/>
      <c r="V23" s="9"/>
      <c r="W23" s="9"/>
      <c r="X23" s="9"/>
      <c r="Y23" s="9"/>
      <c r="Z23" s="9"/>
      <c r="AA23" s="9"/>
      <c r="AB23" s="9"/>
      <c r="AC23" s="9"/>
      <c r="AD23" s="9"/>
      <c r="AE23" s="18">
        <v>10</v>
      </c>
      <c r="AF23" s="25">
        <f>AE23*100/AE7</f>
        <v>0.33178500331785005</v>
      </c>
      <c r="AH23" s="21"/>
      <c r="AJ23" s="21"/>
    </row>
    <row r="24" spans="2:36" ht="24.75" customHeight="1" x14ac:dyDescent="0.3">
      <c r="B24" s="14" t="s">
        <v>23</v>
      </c>
      <c r="C24" s="10"/>
      <c r="D24" s="9"/>
      <c r="E24" s="10"/>
      <c r="F24" s="9"/>
      <c r="G24" s="9"/>
      <c r="H24" s="10"/>
      <c r="I24" s="10"/>
      <c r="J24" s="9"/>
      <c r="K24" s="10"/>
      <c r="L24" s="9"/>
      <c r="M24" s="9"/>
      <c r="N24" s="10"/>
      <c r="O24" s="9"/>
      <c r="P24" s="10"/>
      <c r="Q24" s="9"/>
      <c r="R24" s="9"/>
      <c r="S24" s="9"/>
      <c r="T24" s="9"/>
      <c r="U24" s="18">
        <v>31</v>
      </c>
      <c r="V24" s="25">
        <f>U24*100/U7</f>
        <v>0.90352666860973474</v>
      </c>
      <c r="W24" s="9"/>
      <c r="X24" s="9"/>
      <c r="Y24" s="18">
        <v>13</v>
      </c>
      <c r="Z24" s="25">
        <f>Y24*100/Y7</f>
        <v>0.41962556488056812</v>
      </c>
      <c r="AA24" s="18">
        <v>43</v>
      </c>
      <c r="AB24" s="25">
        <f>AA24*100/AA7</f>
        <v>1.465576005453306</v>
      </c>
      <c r="AC24" s="18">
        <v>26</v>
      </c>
      <c r="AD24" s="25">
        <f>AC24*100/AC7</f>
        <v>0.91840339102790536</v>
      </c>
      <c r="AE24" s="18">
        <v>23</v>
      </c>
      <c r="AF24" s="25">
        <f>AE24*100/AE7</f>
        <v>0.76310550763105511</v>
      </c>
    </row>
    <row r="25" spans="2:36" ht="24.75" customHeight="1" x14ac:dyDescent="0.3">
      <c r="B25" s="13" t="s">
        <v>24</v>
      </c>
      <c r="C25" s="18">
        <v>28</v>
      </c>
      <c r="D25" s="25">
        <f>C25*100/C7</f>
        <v>0.7869589657110736</v>
      </c>
      <c r="E25" s="10"/>
      <c r="F25" s="9"/>
      <c r="G25" s="9"/>
      <c r="H25" s="10"/>
      <c r="I25" s="10"/>
      <c r="J25" s="9"/>
      <c r="K25" s="10"/>
      <c r="L25" s="9"/>
      <c r="M25" s="9"/>
      <c r="N25" s="10"/>
      <c r="O25" s="9"/>
      <c r="P25" s="10"/>
      <c r="Q25" s="9"/>
      <c r="R25" s="9"/>
      <c r="S25" s="9"/>
      <c r="T25" s="9"/>
      <c r="U25" s="10"/>
      <c r="V25" s="9"/>
      <c r="W25" s="9"/>
      <c r="X25" s="9"/>
      <c r="Y25" s="9" t="s">
        <v>42</v>
      </c>
      <c r="Z25" s="9" t="s">
        <v>42</v>
      </c>
      <c r="AA25" s="9"/>
      <c r="AB25" s="9" t="s">
        <v>42</v>
      </c>
      <c r="AC25" s="9"/>
      <c r="AD25" s="9" t="s">
        <v>42</v>
      </c>
      <c r="AE25" s="9"/>
      <c r="AF25" s="9" t="s">
        <v>42</v>
      </c>
    </row>
    <row r="26" spans="2:36" ht="24.75" customHeight="1" x14ac:dyDescent="0.3">
      <c r="B26" s="14" t="s">
        <v>25</v>
      </c>
      <c r="C26" s="10"/>
      <c r="D26" s="9"/>
      <c r="E26" s="10"/>
      <c r="F26" s="9"/>
      <c r="G26" s="9"/>
      <c r="H26" s="10"/>
      <c r="I26" s="10"/>
      <c r="J26" s="9"/>
      <c r="K26" s="18">
        <v>24</v>
      </c>
      <c r="L26" s="25">
        <f>K26*100/K7</f>
        <v>0.69950451763334309</v>
      </c>
      <c r="M26" s="18">
        <v>23</v>
      </c>
      <c r="N26" s="25">
        <f>M26*100/M7</f>
        <v>0.64281721632196753</v>
      </c>
      <c r="O26" s="18">
        <v>30</v>
      </c>
      <c r="P26" s="25">
        <f>O26*100/O7</f>
        <v>0.85543199315654406</v>
      </c>
      <c r="Q26" s="18">
        <v>30</v>
      </c>
      <c r="R26" s="25">
        <f>Q26*100/Q7</f>
        <v>0.82712985938792394</v>
      </c>
      <c r="S26" s="18">
        <v>41</v>
      </c>
      <c r="T26" s="25">
        <f>S26*100/S7</f>
        <v>1.1468531468531469</v>
      </c>
      <c r="U26" s="18">
        <v>35</v>
      </c>
      <c r="V26" s="25">
        <f>U26*100/U7</f>
        <v>1.0201107548819586</v>
      </c>
      <c r="W26" s="18">
        <v>58</v>
      </c>
      <c r="X26" s="25">
        <f>W26*100/W7</f>
        <v>1.9951840385276918</v>
      </c>
      <c r="Y26" s="18">
        <v>28</v>
      </c>
      <c r="Z26" s="25">
        <f>Y26*100/Y7</f>
        <v>0.90380890897353128</v>
      </c>
      <c r="AA26" s="18">
        <v>42</v>
      </c>
      <c r="AB26" s="25">
        <f>AA26*100/AA7</f>
        <v>1.4314928425357873</v>
      </c>
      <c r="AC26" s="18">
        <v>19</v>
      </c>
      <c r="AD26" s="25">
        <f>AC26*100/AC7</f>
        <v>0.67114093959731547</v>
      </c>
      <c r="AE26" s="18">
        <v>25</v>
      </c>
      <c r="AF26" s="25">
        <f>AE26*100/AE7</f>
        <v>0.82946250829462509</v>
      </c>
      <c r="AH26" s="21">
        <f>+W26-'SÃO VICENTE_FREG'!G22-'SÃO VICENTE_FREG'!G61-'SÃO VICENTE_FREG'!G100</f>
        <v>0</v>
      </c>
      <c r="AJ26" s="21">
        <f>+Y26-'SÃO VICENTE_FREG'!I22-'SÃO VICENTE_FREG'!I61-'SÃO VICENTE_FREG'!I100</f>
        <v>0</v>
      </c>
    </row>
    <row r="27" spans="2:36" ht="24.75" customHeight="1" x14ac:dyDescent="0.3">
      <c r="B27" s="13" t="s">
        <v>26</v>
      </c>
      <c r="C27" s="10"/>
      <c r="D27" s="9"/>
      <c r="E27" s="18">
        <v>16</v>
      </c>
      <c r="F27" s="25">
        <f>E27*100/E7</f>
        <v>0.42406573018817917</v>
      </c>
      <c r="G27" s="18">
        <v>18</v>
      </c>
      <c r="H27" s="25">
        <f>G27*100/G7</f>
        <v>0.48886474741988051</v>
      </c>
      <c r="I27" s="24">
        <v>0</v>
      </c>
      <c r="J27" s="25">
        <f>I27*100/I7</f>
        <v>0</v>
      </c>
      <c r="K27" s="10"/>
      <c r="L27" s="9"/>
      <c r="M27" s="9"/>
      <c r="N27" s="10"/>
      <c r="O27" s="9"/>
      <c r="P27" s="10"/>
      <c r="Q27" s="9"/>
      <c r="R27" s="9"/>
      <c r="S27" s="9"/>
      <c r="T27" s="9"/>
      <c r="U27" s="10"/>
      <c r="V27" s="10"/>
      <c r="W27" s="18">
        <v>29</v>
      </c>
      <c r="X27" s="25">
        <f>W27*100/W7</f>
        <v>0.99759201926384589</v>
      </c>
      <c r="Y27" s="18">
        <v>10</v>
      </c>
      <c r="Z27" s="25">
        <f>Y27*100/Y7</f>
        <v>0.32278889606197547</v>
      </c>
      <c r="AA27" s="9"/>
      <c r="AB27" s="10"/>
      <c r="AC27" s="9"/>
      <c r="AD27" s="10"/>
      <c r="AE27" s="9"/>
      <c r="AF27" s="10"/>
      <c r="AH27" s="21"/>
      <c r="AJ27" s="21"/>
    </row>
    <row r="28" spans="2:36" ht="24.75" customHeight="1" x14ac:dyDescent="0.3">
      <c r="B28" s="14" t="s">
        <v>27</v>
      </c>
      <c r="C28" s="10"/>
      <c r="D28" s="9"/>
      <c r="E28" s="10"/>
      <c r="F28" s="9"/>
      <c r="G28" s="9"/>
      <c r="H28" s="10"/>
      <c r="I28" s="24">
        <v>0</v>
      </c>
      <c r="J28" s="25">
        <f>I28*100/I7</f>
        <v>0</v>
      </c>
      <c r="K28" s="24">
        <v>0</v>
      </c>
      <c r="L28" s="25">
        <f>K28*100/K7</f>
        <v>0</v>
      </c>
      <c r="M28" s="18">
        <v>16</v>
      </c>
      <c r="N28" s="25">
        <f>M28*100/M7</f>
        <v>0.4471771939631079</v>
      </c>
      <c r="O28" s="10"/>
      <c r="P28" s="9"/>
      <c r="Q28" s="9"/>
      <c r="R28" s="10"/>
      <c r="S28" s="9"/>
      <c r="T28" s="10"/>
      <c r="U28" s="10"/>
      <c r="V28" s="10"/>
      <c r="W28" s="9"/>
      <c r="X28" s="9"/>
      <c r="Y28" s="9" t="s">
        <v>42</v>
      </c>
      <c r="Z28" s="9" t="s">
        <v>42</v>
      </c>
      <c r="AA28" s="9"/>
      <c r="AB28" s="9"/>
      <c r="AC28" s="9"/>
      <c r="AD28" s="9"/>
      <c r="AE28" s="9"/>
      <c r="AF28" s="9"/>
    </row>
    <row r="29" spans="2:36" ht="24.75" customHeight="1" x14ac:dyDescent="0.3">
      <c r="B29" s="14" t="s">
        <v>28</v>
      </c>
      <c r="C29" s="10"/>
      <c r="D29" s="9"/>
      <c r="E29" s="10"/>
      <c r="F29" s="9"/>
      <c r="G29" s="9"/>
      <c r="H29" s="10"/>
      <c r="I29" s="10"/>
      <c r="J29" s="10"/>
      <c r="K29" s="10"/>
      <c r="L29" s="10"/>
      <c r="M29" s="10"/>
      <c r="N29" s="10"/>
      <c r="O29" s="10"/>
      <c r="P29" s="9"/>
      <c r="Q29" s="9"/>
      <c r="R29" s="10"/>
      <c r="S29" s="9"/>
      <c r="T29" s="10"/>
      <c r="U29" s="10"/>
      <c r="V29" s="10"/>
      <c r="W29" s="9"/>
      <c r="X29" s="9"/>
      <c r="Y29" s="18">
        <v>12</v>
      </c>
      <c r="Z29" s="25">
        <f>Y29*100/Y7</f>
        <v>0.38734667527437056</v>
      </c>
      <c r="AA29" s="9"/>
      <c r="AB29" s="10"/>
      <c r="AC29" s="9"/>
      <c r="AD29" s="10"/>
      <c r="AE29" s="9"/>
      <c r="AF29" s="10"/>
      <c r="AH29" s="21"/>
      <c r="AJ29" s="21"/>
    </row>
    <row r="30" spans="2:36" ht="24.75" customHeight="1" x14ac:dyDescent="0.3">
      <c r="B30" s="14" t="s">
        <v>29</v>
      </c>
      <c r="C30" s="10"/>
      <c r="D30" s="9"/>
      <c r="E30" s="10"/>
      <c r="F30" s="9"/>
      <c r="G30" s="9"/>
      <c r="H30" s="10"/>
      <c r="I30" s="10"/>
      <c r="J30" s="9"/>
      <c r="K30" s="9"/>
      <c r="L30" s="10"/>
      <c r="M30" s="9"/>
      <c r="N30" s="10"/>
      <c r="O30" s="9"/>
      <c r="P30" s="9"/>
      <c r="Q30" s="10"/>
      <c r="R30" s="9"/>
      <c r="S30" s="18">
        <v>43</v>
      </c>
      <c r="T30" s="25">
        <f>S30*100/S7</f>
        <v>1.2027972027972027</v>
      </c>
      <c r="U30" s="18">
        <v>56</v>
      </c>
      <c r="V30" s="25">
        <f>U30*100/U7</f>
        <v>1.6321772078111338</v>
      </c>
      <c r="W30" s="18">
        <v>36</v>
      </c>
      <c r="X30" s="25">
        <f>W30*100/W7</f>
        <v>1.2383900928792571</v>
      </c>
      <c r="Y30" s="9" t="s">
        <v>42</v>
      </c>
      <c r="Z30" s="9" t="s">
        <v>42</v>
      </c>
      <c r="AA30" s="9"/>
      <c r="AB30" s="9"/>
      <c r="AC30" s="9"/>
      <c r="AD30" s="9"/>
      <c r="AE30" s="9"/>
      <c r="AF30" s="9"/>
      <c r="AH30" s="21"/>
      <c r="AJ30" s="21"/>
    </row>
    <row r="31" spans="2:36" ht="24.75" customHeight="1" x14ac:dyDescent="0.3">
      <c r="B31" s="14" t="s">
        <v>30</v>
      </c>
      <c r="C31" s="10"/>
      <c r="D31" s="9"/>
      <c r="E31" s="10"/>
      <c r="F31" s="9"/>
      <c r="G31" s="9"/>
      <c r="H31" s="10"/>
      <c r="I31" s="10"/>
      <c r="J31" s="9"/>
      <c r="K31" s="9"/>
      <c r="L31" s="10"/>
      <c r="M31" s="9"/>
      <c r="N31" s="10"/>
      <c r="O31" s="9"/>
      <c r="P31" s="9"/>
      <c r="Q31" s="10"/>
      <c r="R31" s="9"/>
      <c r="S31" s="9"/>
      <c r="T31" s="9"/>
      <c r="U31" s="9"/>
      <c r="V31" s="9"/>
      <c r="W31" s="18">
        <v>18</v>
      </c>
      <c r="X31" s="25">
        <f>W31*100/W7</f>
        <v>0.61919504643962853</v>
      </c>
      <c r="Y31" s="18">
        <v>6</v>
      </c>
      <c r="Z31" s="25">
        <f>Y31*100/Y7</f>
        <v>0.19367333763718528</v>
      </c>
      <c r="AA31" s="9"/>
      <c r="AB31" s="10"/>
      <c r="AC31" s="9"/>
      <c r="AD31" s="10"/>
      <c r="AE31" s="9"/>
      <c r="AF31" s="10"/>
      <c r="AH31" s="21"/>
      <c r="AJ31" s="21"/>
    </row>
    <row r="32" spans="2:36" ht="24.75" customHeight="1" x14ac:dyDescent="0.3">
      <c r="B32" s="14" t="s">
        <v>31</v>
      </c>
      <c r="C32" s="18">
        <v>2547</v>
      </c>
      <c r="D32" s="25">
        <f>C32*100/C7</f>
        <v>71.585160202360882</v>
      </c>
      <c r="E32" s="18">
        <v>2562</v>
      </c>
      <c r="F32" s="25">
        <f>E32*100/E7</f>
        <v>67.903525046382185</v>
      </c>
      <c r="G32" s="18">
        <v>2543</v>
      </c>
      <c r="H32" s="25">
        <f>G32*100/G7</f>
        <v>69.065725149375339</v>
      </c>
      <c r="I32" s="18">
        <v>2546</v>
      </c>
      <c r="J32" s="25">
        <f>I32*100/I7</f>
        <v>70.234482758620686</v>
      </c>
      <c r="K32" s="18">
        <v>2320</v>
      </c>
      <c r="L32" s="25">
        <f>K32*100/K7</f>
        <v>67.618770037889831</v>
      </c>
      <c r="M32" s="18">
        <v>2188</v>
      </c>
      <c r="N32" s="25">
        <f>M32*100/M7</f>
        <v>61.151481274455001</v>
      </c>
      <c r="O32" s="18">
        <v>2134</v>
      </c>
      <c r="P32" s="25">
        <f>O32*100/O7</f>
        <v>60.849729113202166</v>
      </c>
      <c r="Q32" s="18">
        <v>1897</v>
      </c>
      <c r="R32" s="25">
        <f>Q32*100/Q7</f>
        <v>52.302178108629718</v>
      </c>
      <c r="S32" s="18">
        <v>2422</v>
      </c>
      <c r="T32" s="25">
        <f>S32*100/S7</f>
        <v>67.748251748251747</v>
      </c>
      <c r="U32" s="18">
        <v>1890</v>
      </c>
      <c r="V32" s="25">
        <f>U32*100/U7</f>
        <v>55.085980763625763</v>
      </c>
      <c r="W32" s="18">
        <v>1592</v>
      </c>
      <c r="X32" s="25">
        <f>W32*100/W7</f>
        <v>54.764361885104918</v>
      </c>
      <c r="Y32" s="18">
        <v>1738</v>
      </c>
      <c r="Z32" s="25">
        <f>Y32*100/Y7</f>
        <v>56.100710135571333</v>
      </c>
      <c r="AA32" s="9"/>
      <c r="AB32" s="10"/>
      <c r="AC32" s="18">
        <v>1324</v>
      </c>
      <c r="AD32" s="25">
        <f>AC32*100/AC7</f>
        <v>46.767926527728719</v>
      </c>
      <c r="AE32" s="18">
        <v>1556</v>
      </c>
      <c r="AF32" s="25">
        <f>AE32*100/AE7</f>
        <v>51.625746516257465</v>
      </c>
      <c r="AH32" s="21"/>
      <c r="AJ32" s="21"/>
    </row>
    <row r="33" spans="2:36" ht="24.75" customHeight="1" x14ac:dyDescent="0.3">
      <c r="B33" s="14" t="s">
        <v>32</v>
      </c>
      <c r="C33" s="9"/>
      <c r="D33" s="10"/>
      <c r="E33" s="9"/>
      <c r="F33" s="10"/>
      <c r="G33" s="9"/>
      <c r="H33" s="10"/>
      <c r="I33" s="9"/>
      <c r="J33" s="10"/>
      <c r="K33" s="9"/>
      <c r="L33" s="10"/>
      <c r="M33" s="9"/>
      <c r="N33" s="10"/>
      <c r="O33" s="9"/>
      <c r="P33" s="10"/>
      <c r="Q33" s="9"/>
      <c r="R33" s="10"/>
      <c r="S33" s="9"/>
      <c r="T33" s="10"/>
      <c r="U33" s="9"/>
      <c r="V33" s="10"/>
      <c r="W33" s="9"/>
      <c r="X33" s="10"/>
      <c r="Y33" s="9"/>
      <c r="Z33" s="9"/>
      <c r="AA33" s="18">
        <v>1646</v>
      </c>
      <c r="AB33" s="25">
        <f>AA33*100/AA7</f>
        <v>56.100886162235852</v>
      </c>
      <c r="AC33" s="9"/>
      <c r="AD33" s="9" t="s">
        <v>42</v>
      </c>
      <c r="AE33" s="9"/>
      <c r="AF33" s="9" t="s">
        <v>42</v>
      </c>
      <c r="AH33" s="21"/>
      <c r="AJ33" s="21"/>
    </row>
    <row r="34" spans="2:36" ht="24.75" customHeight="1" x14ac:dyDescent="0.3">
      <c r="B34" s="14" t="s">
        <v>190</v>
      </c>
      <c r="C34" s="9"/>
      <c r="D34" s="10"/>
      <c r="E34" s="9"/>
      <c r="F34" s="10"/>
      <c r="G34" s="9"/>
      <c r="H34" s="10"/>
      <c r="I34" s="9"/>
      <c r="J34" s="10"/>
      <c r="K34" s="9"/>
      <c r="L34" s="10"/>
      <c r="M34" s="9"/>
      <c r="N34" s="10"/>
      <c r="O34" s="9"/>
      <c r="P34" s="10"/>
      <c r="Q34" s="9"/>
      <c r="R34" s="10"/>
      <c r="S34" s="9"/>
      <c r="T34" s="10"/>
      <c r="U34" s="9"/>
      <c r="V34" s="10"/>
      <c r="W34" s="9"/>
      <c r="X34" s="10"/>
      <c r="Y34" s="9"/>
      <c r="Z34" s="9"/>
      <c r="AA34" s="9"/>
      <c r="AB34" s="10"/>
      <c r="AC34" s="9"/>
      <c r="AD34" s="9"/>
      <c r="AE34" s="18">
        <v>6</v>
      </c>
      <c r="AF34" s="25">
        <f>AE34*100/AE7</f>
        <v>0.19907100199071001</v>
      </c>
      <c r="AH34" s="21"/>
      <c r="AJ34" s="21"/>
    </row>
    <row r="35" spans="2:36" ht="24.75" customHeight="1" x14ac:dyDescent="0.3">
      <c r="B35" s="14" t="s">
        <v>47</v>
      </c>
      <c r="C35" s="10"/>
      <c r="D35" s="9"/>
      <c r="E35" s="10"/>
      <c r="F35" s="9"/>
      <c r="G35" s="9"/>
      <c r="H35" s="10"/>
      <c r="I35" s="10"/>
      <c r="J35" s="9"/>
      <c r="K35" s="9"/>
      <c r="L35" s="10"/>
      <c r="M35" s="9"/>
      <c r="N35" s="10"/>
      <c r="O35" s="9"/>
      <c r="P35" s="9"/>
      <c r="Q35" s="10"/>
      <c r="R35" s="9"/>
      <c r="S35" s="9"/>
      <c r="T35" s="9"/>
      <c r="U35" s="9"/>
      <c r="V35" s="9"/>
      <c r="W35" s="18">
        <v>22</v>
      </c>
      <c r="X35" s="25">
        <f>W35*100/W7</f>
        <v>0.75679394564843483</v>
      </c>
      <c r="Y35" s="9" t="s">
        <v>42</v>
      </c>
      <c r="Z35" s="9" t="s">
        <v>42</v>
      </c>
      <c r="AA35" s="9"/>
      <c r="AB35" s="9" t="s">
        <v>42</v>
      </c>
      <c r="AC35" s="9"/>
      <c r="AD35" s="9" t="s">
        <v>42</v>
      </c>
      <c r="AE35" s="9"/>
      <c r="AF35" s="9" t="s">
        <v>42</v>
      </c>
      <c r="AH35" s="21"/>
      <c r="AJ35" s="21"/>
    </row>
    <row r="36" spans="2:36" ht="24.75" customHeight="1" x14ac:dyDescent="0.3">
      <c r="B36" s="14" t="s">
        <v>33</v>
      </c>
      <c r="C36" s="27">
        <v>415</v>
      </c>
      <c r="D36" s="26">
        <f>C36*100/C7</f>
        <v>11.663856098931983</v>
      </c>
      <c r="E36" s="18">
        <v>369</v>
      </c>
      <c r="F36" s="25">
        <f>E36*100/E7</f>
        <v>9.7800159024648821</v>
      </c>
      <c r="G36" s="18">
        <v>437</v>
      </c>
      <c r="H36" s="25">
        <f>G36*100/G7</f>
        <v>11.868549701249322</v>
      </c>
      <c r="I36" s="18">
        <v>321</v>
      </c>
      <c r="J36" s="25">
        <f>I36*100/I7</f>
        <v>8.8551724137931043</v>
      </c>
      <c r="K36" s="18">
        <v>506</v>
      </c>
      <c r="L36" s="25">
        <f>K36*100/K7</f>
        <v>14.747886913436316</v>
      </c>
      <c r="M36" s="18">
        <v>861</v>
      </c>
      <c r="N36" s="25">
        <f>M36*100/M7</f>
        <v>24.063722750139743</v>
      </c>
      <c r="O36" s="18">
        <v>825</v>
      </c>
      <c r="P36" s="25">
        <f>O36*100/O7</f>
        <v>23.524379811804963</v>
      </c>
      <c r="Q36" s="18">
        <v>1299</v>
      </c>
      <c r="R36" s="25">
        <f>Q36*100/Q7</f>
        <v>35.814722911497107</v>
      </c>
      <c r="S36" s="18">
        <v>760</v>
      </c>
      <c r="T36" s="25">
        <f>S36*100/S7</f>
        <v>21.25874125874126</v>
      </c>
      <c r="U36" s="18">
        <v>537</v>
      </c>
      <c r="V36" s="25">
        <f>U36*100/U7</f>
        <v>15.65141358204605</v>
      </c>
      <c r="W36" s="9"/>
      <c r="X36" s="9"/>
      <c r="Y36" s="18">
        <v>946</v>
      </c>
      <c r="Z36" s="25">
        <f>Y36*100/Y7</f>
        <v>30.53582956746288</v>
      </c>
      <c r="AA36" s="18">
        <v>537</v>
      </c>
      <c r="AB36" s="25">
        <f>AA36*100/AA7</f>
        <v>18.302658486707568</v>
      </c>
      <c r="AC36" s="18">
        <v>576</v>
      </c>
      <c r="AD36" s="25">
        <f>AC36*100/AC7</f>
        <v>20.346167432002826</v>
      </c>
      <c r="AE36" s="18">
        <v>420</v>
      </c>
      <c r="AF36" s="25">
        <f>AE36*100/AE7</f>
        <v>13.934970139349701</v>
      </c>
      <c r="AH36" s="21"/>
      <c r="AJ36" s="21"/>
    </row>
    <row r="37" spans="2:36" ht="24.75" customHeight="1" x14ac:dyDescent="0.3">
      <c r="B37" s="14" t="s">
        <v>35</v>
      </c>
      <c r="C37" s="10"/>
      <c r="D37" s="9"/>
      <c r="E37" s="10"/>
      <c r="F37" s="9"/>
      <c r="G37" s="9"/>
      <c r="H37" s="10"/>
      <c r="I37" s="10"/>
      <c r="J37" s="9"/>
      <c r="K37" s="9"/>
      <c r="L37" s="10"/>
      <c r="M37" s="9"/>
      <c r="N37" s="10"/>
      <c r="O37" s="9"/>
      <c r="P37" s="9"/>
      <c r="Q37" s="10"/>
      <c r="R37" s="9"/>
      <c r="S37" s="9"/>
      <c r="T37" s="9"/>
      <c r="U37" s="9"/>
      <c r="V37" s="9"/>
      <c r="W37" s="18">
        <v>359</v>
      </c>
      <c r="X37" s="25">
        <f>W37*100/W7</f>
        <v>12.349501203990368</v>
      </c>
      <c r="Y37" s="9" t="s">
        <v>42</v>
      </c>
      <c r="Z37" s="9" t="s">
        <v>42</v>
      </c>
      <c r="AA37" s="9"/>
      <c r="AB37" s="9" t="s">
        <v>42</v>
      </c>
      <c r="AC37" s="9"/>
      <c r="AD37" s="9" t="s">
        <v>42</v>
      </c>
      <c r="AE37" s="9"/>
      <c r="AF37" s="9" t="s">
        <v>42</v>
      </c>
      <c r="AH37" s="21"/>
      <c r="AJ37" s="21"/>
    </row>
    <row r="38" spans="2:36" ht="24.75" customHeight="1" x14ac:dyDescent="0.3">
      <c r="B38" s="13" t="s">
        <v>34</v>
      </c>
      <c r="C38" s="10"/>
      <c r="D38" s="9"/>
      <c r="E38" s="9"/>
      <c r="F38" s="10"/>
      <c r="G38" s="9"/>
      <c r="H38" s="10"/>
      <c r="I38" s="9"/>
      <c r="J38" s="9"/>
      <c r="K38" s="24">
        <v>0</v>
      </c>
      <c r="L38" s="25">
        <f>K38*100/K7</f>
        <v>0</v>
      </c>
      <c r="M38" s="18">
        <v>12</v>
      </c>
      <c r="N38" s="25">
        <f>M38*100/M7</f>
        <v>0.33538289547233091</v>
      </c>
      <c r="O38" s="18">
        <v>34</v>
      </c>
      <c r="P38" s="25">
        <f>O38*100/O7</f>
        <v>0.96948959224408326</v>
      </c>
      <c r="Q38" s="10"/>
      <c r="R38" s="9"/>
      <c r="S38" s="9"/>
      <c r="T38" s="9"/>
      <c r="U38" s="10"/>
      <c r="V38" s="9" t="s">
        <v>42</v>
      </c>
      <c r="W38" s="9" t="s">
        <v>42</v>
      </c>
      <c r="X38" s="9" t="s">
        <v>42</v>
      </c>
      <c r="Y38" s="9" t="s">
        <v>42</v>
      </c>
      <c r="Z38" s="9" t="s">
        <v>42</v>
      </c>
      <c r="AA38" s="9"/>
      <c r="AB38" s="9" t="s">
        <v>42</v>
      </c>
      <c r="AC38" s="9"/>
      <c r="AD38" s="9" t="s">
        <v>42</v>
      </c>
      <c r="AE38" s="9"/>
      <c r="AF38" s="9" t="s">
        <v>42</v>
      </c>
    </row>
    <row r="39" spans="2:36" ht="24.75" customHeight="1" x14ac:dyDescent="0.3">
      <c r="B39" s="14" t="s">
        <v>36</v>
      </c>
      <c r="C39" s="10"/>
      <c r="D39" s="9"/>
      <c r="E39" s="9"/>
      <c r="F39" s="10"/>
      <c r="G39" s="9"/>
      <c r="H39" s="10"/>
      <c r="I39" s="9"/>
      <c r="J39" s="9"/>
      <c r="K39" s="10"/>
      <c r="L39" s="9"/>
      <c r="M39" s="9"/>
      <c r="N39" s="10"/>
      <c r="O39" s="9"/>
      <c r="P39" s="10"/>
      <c r="Q39" s="9"/>
      <c r="R39" s="9"/>
      <c r="S39" s="9"/>
      <c r="T39" s="9"/>
      <c r="U39" s="18">
        <v>168</v>
      </c>
      <c r="V39" s="25">
        <f>U39*100/U7</f>
        <v>4.8965316234334013</v>
      </c>
      <c r="W39" s="9" t="s">
        <v>42</v>
      </c>
      <c r="X39" s="9" t="s">
        <v>42</v>
      </c>
      <c r="Y39" s="18">
        <v>24</v>
      </c>
      <c r="Z39" s="25">
        <f>Y39*100/Y7</f>
        <v>0.77469335054874111</v>
      </c>
      <c r="AA39" s="18">
        <v>33</v>
      </c>
      <c r="AB39" s="25">
        <f>AA39*100/AA7</f>
        <v>1.1247443762781186</v>
      </c>
      <c r="AC39" s="18">
        <v>21</v>
      </c>
      <c r="AD39" s="25">
        <f>AC39*100/AC7</f>
        <v>0.74178735429176967</v>
      </c>
      <c r="AE39" s="9"/>
      <c r="AF39" s="9" t="s">
        <v>42</v>
      </c>
      <c r="AH39" s="21"/>
      <c r="AJ39" s="21"/>
    </row>
    <row r="40" spans="2:36" ht="24.75" customHeight="1" x14ac:dyDescent="0.3">
      <c r="B40" s="14" t="s">
        <v>188</v>
      </c>
      <c r="C40" s="10"/>
      <c r="D40" s="9"/>
      <c r="E40" s="9"/>
      <c r="F40" s="10"/>
      <c r="G40" s="9"/>
      <c r="H40" s="10"/>
      <c r="I40" s="9"/>
      <c r="J40" s="9"/>
      <c r="K40" s="10"/>
      <c r="L40" s="9"/>
      <c r="M40" s="9"/>
      <c r="N40" s="10"/>
      <c r="O40" s="9"/>
      <c r="P40" s="10"/>
      <c r="Q40" s="9"/>
      <c r="R40" s="9"/>
      <c r="S40" s="9"/>
      <c r="T40" s="9"/>
      <c r="U40" s="9"/>
      <c r="V40" s="9"/>
      <c r="W40" s="9"/>
      <c r="X40" s="9"/>
      <c r="Y40" s="9"/>
      <c r="Z40" s="9"/>
      <c r="AA40" s="9"/>
      <c r="AB40" s="9"/>
      <c r="AC40" s="9"/>
      <c r="AD40" s="9"/>
      <c r="AE40" s="18">
        <v>19</v>
      </c>
      <c r="AF40" s="25">
        <f>AE40*100/AE7</f>
        <v>0.63039150630391505</v>
      </c>
      <c r="AH40" s="21"/>
      <c r="AJ40" s="21"/>
    </row>
    <row r="41" spans="2:36" ht="24.75" customHeight="1" x14ac:dyDescent="0.3">
      <c r="B41" s="14" t="s">
        <v>37</v>
      </c>
      <c r="C41" s="10"/>
      <c r="D41" s="9"/>
      <c r="E41" s="9"/>
      <c r="F41" s="10"/>
      <c r="G41" s="9"/>
      <c r="H41" s="10"/>
      <c r="I41" s="9"/>
      <c r="J41" s="9"/>
      <c r="K41" s="10"/>
      <c r="L41" s="9"/>
      <c r="M41" s="9"/>
      <c r="N41" s="10"/>
      <c r="O41" s="9"/>
      <c r="P41" s="10"/>
      <c r="Q41" s="9"/>
      <c r="R41" s="9"/>
      <c r="S41" s="9"/>
      <c r="T41" s="9"/>
      <c r="U41" s="9"/>
      <c r="V41" s="9"/>
      <c r="W41" s="9"/>
      <c r="X41" s="9"/>
      <c r="Y41" s="18">
        <v>25</v>
      </c>
      <c r="Z41" s="25">
        <f>Y41*100/Y7</f>
        <v>0.80697224015493862</v>
      </c>
      <c r="AA41" s="9"/>
      <c r="AB41" s="10"/>
      <c r="AC41" s="9"/>
      <c r="AD41" s="10"/>
      <c r="AE41" s="9"/>
      <c r="AF41" s="10"/>
      <c r="AH41" s="21"/>
      <c r="AJ41" s="21"/>
    </row>
    <row r="42" spans="2:36" ht="24.75" customHeight="1" x14ac:dyDescent="0.3">
      <c r="B42" s="14" t="s">
        <v>38</v>
      </c>
      <c r="C42" s="10"/>
      <c r="D42" s="9"/>
      <c r="E42" s="9"/>
      <c r="F42" s="10"/>
      <c r="G42" s="9"/>
      <c r="H42" s="10"/>
      <c r="I42" s="9"/>
      <c r="J42" s="9"/>
      <c r="K42" s="10"/>
      <c r="L42" s="9"/>
      <c r="M42" s="9"/>
      <c r="N42" s="10"/>
      <c r="O42" s="9"/>
      <c r="P42" s="10"/>
      <c r="Q42" s="9"/>
      <c r="R42" s="9"/>
      <c r="S42" s="9"/>
      <c r="T42" s="9"/>
      <c r="U42" s="9"/>
      <c r="V42" s="9"/>
      <c r="W42" s="9"/>
      <c r="X42" s="9"/>
      <c r="Y42" s="18">
        <v>27</v>
      </c>
      <c r="Z42" s="25">
        <f>Y42*100/Y7</f>
        <v>0.87153001936733376</v>
      </c>
      <c r="AA42" s="18">
        <v>15</v>
      </c>
      <c r="AB42" s="25">
        <f>AA42*100/AA7</f>
        <v>0.5112474437627812</v>
      </c>
      <c r="AC42" s="18">
        <v>18</v>
      </c>
      <c r="AD42" s="25">
        <f>AC42*100/AC7</f>
        <v>0.63581773225008831</v>
      </c>
      <c r="AE42" s="9"/>
      <c r="AF42" s="10"/>
      <c r="AH42" s="21"/>
      <c r="AJ42" s="21"/>
    </row>
    <row r="43" spans="2:36" ht="24.75" customHeight="1" x14ac:dyDescent="0.3">
      <c r="B43" s="14" t="s">
        <v>39</v>
      </c>
      <c r="C43" s="10"/>
      <c r="D43" s="9"/>
      <c r="E43" s="24">
        <v>0</v>
      </c>
      <c r="F43" s="25">
        <f>E43*100/E7</f>
        <v>0</v>
      </c>
      <c r="G43" s="10"/>
      <c r="H43" s="9"/>
      <c r="I43" s="9"/>
      <c r="J43" s="10"/>
      <c r="K43" s="10"/>
      <c r="L43" s="9"/>
      <c r="M43" s="9"/>
      <c r="N43" s="10"/>
      <c r="O43" s="9"/>
      <c r="P43" s="10"/>
      <c r="Q43" s="9"/>
      <c r="R43" s="9"/>
      <c r="S43" s="9"/>
      <c r="T43" s="9"/>
      <c r="U43" s="10"/>
      <c r="V43" s="9"/>
      <c r="W43" s="9" t="s">
        <v>42</v>
      </c>
      <c r="X43" s="9" t="s">
        <v>42</v>
      </c>
      <c r="Y43" s="9" t="s">
        <v>42</v>
      </c>
      <c r="Z43" s="9" t="s">
        <v>42</v>
      </c>
      <c r="AA43" s="9"/>
      <c r="AB43" s="9" t="s">
        <v>42</v>
      </c>
      <c r="AC43" s="9"/>
      <c r="AD43" s="9" t="s">
        <v>42</v>
      </c>
      <c r="AE43" s="9"/>
      <c r="AF43" s="9" t="s">
        <v>42</v>
      </c>
      <c r="AH43" s="21"/>
      <c r="AJ43" s="21"/>
    </row>
    <row r="44" spans="2:36" ht="24.75" customHeight="1" x14ac:dyDescent="0.3">
      <c r="B44" s="14" t="s">
        <v>40</v>
      </c>
      <c r="C44" s="18">
        <v>31</v>
      </c>
      <c r="D44" s="25">
        <f>C44*100/C7</f>
        <v>0.87127599775154585</v>
      </c>
      <c r="E44" s="18">
        <v>31</v>
      </c>
      <c r="F44" s="25">
        <f>E44*100/E7</f>
        <v>0.82162735223959715</v>
      </c>
      <c r="G44" s="18">
        <v>31</v>
      </c>
      <c r="H44" s="25">
        <f>G44*100/G7</f>
        <v>0.84193373166757202</v>
      </c>
      <c r="I44" s="18">
        <v>43</v>
      </c>
      <c r="J44" s="25">
        <f>I44*100/I7</f>
        <v>1.1862068965517241</v>
      </c>
      <c r="K44" s="18">
        <v>60</v>
      </c>
      <c r="L44" s="25">
        <f>K44*100/K7</f>
        <v>1.7487612940833577</v>
      </c>
      <c r="M44" s="18">
        <v>47</v>
      </c>
      <c r="N44" s="25">
        <f>M44*100/M7</f>
        <v>1.3135830072666295</v>
      </c>
      <c r="O44" s="18">
        <v>71</v>
      </c>
      <c r="P44" s="25">
        <f>O44*100/O7</f>
        <v>2.0245223838038209</v>
      </c>
      <c r="Q44" s="10"/>
      <c r="R44" s="9"/>
      <c r="S44" s="9"/>
      <c r="T44" s="9"/>
      <c r="U44" s="10"/>
      <c r="V44" s="9"/>
      <c r="W44" s="9" t="s">
        <v>42</v>
      </c>
      <c r="X44" s="9" t="s">
        <v>42</v>
      </c>
      <c r="Y44" s="9" t="s">
        <v>42</v>
      </c>
      <c r="Z44" s="9" t="s">
        <v>42</v>
      </c>
      <c r="AA44" s="9"/>
      <c r="AB44" s="9" t="s">
        <v>42</v>
      </c>
      <c r="AC44" s="9"/>
      <c r="AD44" s="9" t="s">
        <v>42</v>
      </c>
      <c r="AE44" s="9"/>
      <c r="AF44" s="9" t="s">
        <v>42</v>
      </c>
      <c r="AH44" s="21"/>
      <c r="AJ44" s="21"/>
    </row>
    <row r="45" spans="2:36" ht="5.15" customHeight="1" x14ac:dyDescent="0.3">
      <c r="B45" s="15"/>
      <c r="C45" s="16"/>
      <c r="D45" s="16"/>
      <c r="E45" s="16"/>
      <c r="F45" s="16"/>
      <c r="G45" s="19"/>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row>
    <row r="46" spans="2:36" ht="14" x14ac:dyDescent="0.3">
      <c r="B46" s="7" t="s">
        <v>185</v>
      </c>
      <c r="C46" s="4"/>
      <c r="D46" s="5"/>
      <c r="E46" s="4"/>
      <c r="F46" s="5"/>
      <c r="G46" s="20"/>
      <c r="H46" s="5"/>
      <c r="I46" s="4"/>
      <c r="J46" s="5"/>
      <c r="K46" s="4"/>
      <c r="L46" s="5"/>
      <c r="M46" s="4"/>
      <c r="N46" s="5"/>
      <c r="O46" s="4"/>
      <c r="P46" s="5"/>
      <c r="Q46" s="4"/>
      <c r="R46" s="5"/>
      <c r="S46" s="4"/>
      <c r="T46" s="5"/>
      <c r="U46" s="4"/>
      <c r="V46" s="5"/>
      <c r="W46" s="4"/>
      <c r="X46" s="5"/>
      <c r="Y46" s="4"/>
      <c r="Z46" s="5"/>
      <c r="AA46" s="4"/>
      <c r="AB46" s="5"/>
      <c r="AC46" s="4"/>
      <c r="AD46" s="5"/>
      <c r="AE46" s="18"/>
      <c r="AF46" s="25"/>
    </row>
    <row r="47" spans="2:36" ht="30.75" customHeight="1" x14ac:dyDescent="0.3">
      <c r="B47" s="75" t="s">
        <v>187</v>
      </c>
      <c r="C47" s="75"/>
      <c r="D47" s="75"/>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9"/>
    </row>
    <row r="48" spans="2:36" ht="8.25" customHeight="1" x14ac:dyDescent="0.3">
      <c r="B48" s="75"/>
      <c r="C48" s="75"/>
      <c r="D48" s="75"/>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9"/>
    </row>
  </sheetData>
  <mergeCells count="34">
    <mergeCell ref="AE3:AF3"/>
    <mergeCell ref="AE4:AF4"/>
    <mergeCell ref="B1:AF1"/>
    <mergeCell ref="B2:AF2"/>
    <mergeCell ref="B47:AF48"/>
    <mergeCell ref="K4:L4"/>
    <mergeCell ref="M4:N4"/>
    <mergeCell ref="O4:P4"/>
    <mergeCell ref="B4:B5"/>
    <mergeCell ref="C4:D4"/>
    <mergeCell ref="E4:F4"/>
    <mergeCell ref="G4:H4"/>
    <mergeCell ref="I4:J4"/>
    <mergeCell ref="S4:T4"/>
    <mergeCell ref="AA3:AB3"/>
    <mergeCell ref="AA4:AB4"/>
    <mergeCell ref="Y4:Z4"/>
    <mergeCell ref="U3:V3"/>
    <mergeCell ref="W3:X3"/>
    <mergeCell ref="Y3:Z3"/>
    <mergeCell ref="AC3:AD3"/>
    <mergeCell ref="AC4:AD4"/>
    <mergeCell ref="C3:D3"/>
    <mergeCell ref="E3:F3"/>
    <mergeCell ref="G3:H3"/>
    <mergeCell ref="I3:J3"/>
    <mergeCell ref="K3:L3"/>
    <mergeCell ref="Q4:R4"/>
    <mergeCell ref="U4:V4"/>
    <mergeCell ref="W4:X4"/>
    <mergeCell ref="M3:N3"/>
    <mergeCell ref="O3:P3"/>
    <mergeCell ref="Q3:R3"/>
    <mergeCell ref="S3:T3"/>
  </mergeCells>
  <hyperlinks>
    <hyperlink ref="AH3" location="ÍNDICE!A1" display="(Voltar ao Índice)" xr:uid="{63AD25BC-C3CA-4143-ABD7-473E4553E12B}"/>
  </hyperlinks>
  <printOptions horizontalCentered="1"/>
  <pageMargins left="0.47244094488188981" right="0.47244094488188981" top="0.6692913385826772" bottom="0.6692913385826772" header="0" footer="0"/>
  <pageSetup paperSize="9" scale="45" orientation="landscape"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00579-A003-4576-8AE2-DE43D24EB618}">
  <sheetPr codeName="Folha22"/>
  <dimension ref="B1:R117"/>
  <sheetViews>
    <sheetView showGridLines="0" zoomScaleNormal="100" workbookViewId="0">
      <selection activeCell="B1" sqref="B1:P1"/>
    </sheetView>
  </sheetViews>
  <sheetFormatPr defaultColWidth="9.1796875" defaultRowHeight="30.75" customHeight="1" x14ac:dyDescent="0.3"/>
  <cols>
    <col min="1" max="1" width="6.7265625" style="1" customWidth="1"/>
    <col min="2" max="2" width="16.453125" style="3" bestFit="1" customWidth="1"/>
    <col min="3" max="16" width="9.1796875" style="1"/>
    <col min="17" max="17" width="6.7265625" style="1" customWidth="1"/>
    <col min="18" max="18" width="13.26953125" style="1" bestFit="1" customWidth="1"/>
    <col min="19" max="16384" width="9.1796875" style="1"/>
  </cols>
  <sheetData>
    <row r="1" spans="2:18" ht="30" customHeight="1" x14ac:dyDescent="0.3">
      <c r="B1" s="72" t="s">
        <v>155</v>
      </c>
      <c r="C1" s="72"/>
      <c r="D1" s="72"/>
      <c r="E1" s="72"/>
      <c r="F1" s="72"/>
      <c r="G1" s="72"/>
      <c r="H1" s="72"/>
      <c r="I1" s="72"/>
      <c r="J1" s="72"/>
      <c r="K1" s="72"/>
      <c r="L1" s="72"/>
      <c r="M1" s="72"/>
      <c r="N1" s="72"/>
      <c r="O1" s="72"/>
      <c r="P1" s="72"/>
    </row>
    <row r="2" spans="2:18" ht="30" customHeight="1" x14ac:dyDescent="0.3">
      <c r="B2" s="63" t="s">
        <v>102</v>
      </c>
      <c r="C2" s="63"/>
      <c r="D2" s="63"/>
      <c r="E2" s="63"/>
      <c r="F2" s="63"/>
      <c r="G2" s="63"/>
      <c r="H2" s="63"/>
      <c r="I2" s="63"/>
      <c r="J2" s="63"/>
      <c r="K2" s="63"/>
      <c r="L2" s="63"/>
      <c r="M2" s="63"/>
      <c r="N2" s="63"/>
      <c r="O2" s="63"/>
      <c r="P2" s="63"/>
    </row>
    <row r="3" spans="2:18" ht="14.25" customHeight="1" x14ac:dyDescent="0.3">
      <c r="B3" s="17" t="s">
        <v>0</v>
      </c>
      <c r="C3" s="56">
        <v>2007</v>
      </c>
      <c r="D3" s="62"/>
      <c r="E3" s="54">
        <v>2011</v>
      </c>
      <c r="F3" s="55"/>
      <c r="G3" s="56">
        <v>2015</v>
      </c>
      <c r="H3" s="55"/>
      <c r="I3" s="56">
        <v>2019</v>
      </c>
      <c r="J3" s="55"/>
      <c r="K3" s="56">
        <v>2023</v>
      </c>
      <c r="L3" s="55"/>
      <c r="M3" s="54">
        <v>2024</v>
      </c>
      <c r="N3" s="62"/>
      <c r="O3" s="54">
        <v>2025</v>
      </c>
      <c r="P3" s="62"/>
      <c r="R3" s="53" t="s">
        <v>158</v>
      </c>
    </row>
    <row r="4" spans="2:18" ht="15" customHeight="1" x14ac:dyDescent="0.3">
      <c r="B4" s="64" t="s">
        <v>2</v>
      </c>
      <c r="C4" s="60">
        <v>44687</v>
      </c>
      <c r="D4" s="61"/>
      <c r="E4" s="66">
        <v>44843</v>
      </c>
      <c r="F4" s="67"/>
      <c r="G4" s="59">
        <v>44649</v>
      </c>
      <c r="H4" s="58"/>
      <c r="I4" s="59">
        <v>44826</v>
      </c>
      <c r="J4" s="58"/>
      <c r="K4" s="59">
        <v>45193</v>
      </c>
      <c r="L4" s="58"/>
      <c r="M4" s="57">
        <v>45438</v>
      </c>
      <c r="N4" s="65"/>
      <c r="O4" s="57">
        <v>45739</v>
      </c>
      <c r="P4" s="65"/>
    </row>
    <row r="5" spans="2:18" ht="14.25" customHeight="1" x14ac:dyDescent="0.3">
      <c r="B5" s="65"/>
      <c r="C5" s="38" t="s">
        <v>3</v>
      </c>
      <c r="D5" s="38" t="s">
        <v>4</v>
      </c>
      <c r="E5" s="35" t="s">
        <v>3</v>
      </c>
      <c r="F5" s="37" t="s">
        <v>4</v>
      </c>
      <c r="G5" s="35" t="s">
        <v>3</v>
      </c>
      <c r="H5" s="37" t="s">
        <v>4</v>
      </c>
      <c r="I5" s="35" t="s">
        <v>3</v>
      </c>
      <c r="J5" s="37" t="s">
        <v>4</v>
      </c>
      <c r="K5" s="35" t="s">
        <v>3</v>
      </c>
      <c r="L5" s="37" t="s">
        <v>4</v>
      </c>
      <c r="M5" s="44" t="s">
        <v>3</v>
      </c>
      <c r="N5" s="44" t="s">
        <v>4</v>
      </c>
      <c r="O5" s="44" t="s">
        <v>3</v>
      </c>
      <c r="P5" s="44" t="s">
        <v>4</v>
      </c>
    </row>
    <row r="6" spans="2:18" ht="24.75" customHeight="1" x14ac:dyDescent="0.3">
      <c r="B6" s="12" t="s">
        <v>5</v>
      </c>
      <c r="C6" s="33">
        <v>1634</v>
      </c>
      <c r="D6" s="25">
        <v>100</v>
      </c>
      <c r="E6" s="33">
        <v>1617</v>
      </c>
      <c r="F6" s="25">
        <v>100</v>
      </c>
      <c r="G6" s="33">
        <v>1445</v>
      </c>
      <c r="H6" s="25">
        <v>100</v>
      </c>
      <c r="I6" s="33">
        <v>1340</v>
      </c>
      <c r="J6" s="25">
        <v>100</v>
      </c>
      <c r="K6" s="33">
        <v>1234</v>
      </c>
      <c r="L6" s="25">
        <v>100</v>
      </c>
      <c r="M6" s="33">
        <v>1239</v>
      </c>
      <c r="N6" s="25">
        <v>100</v>
      </c>
      <c r="O6" s="33">
        <v>1265</v>
      </c>
      <c r="P6" s="25">
        <v>100</v>
      </c>
    </row>
    <row r="7" spans="2:18" ht="24.75" customHeight="1" x14ac:dyDescent="0.3">
      <c r="B7" s="13" t="s">
        <v>6</v>
      </c>
      <c r="C7" s="33">
        <v>794</v>
      </c>
      <c r="D7" s="25">
        <f>C7*100/C6</f>
        <v>48.592411260709916</v>
      </c>
      <c r="E7" s="33">
        <v>762</v>
      </c>
      <c r="F7" s="25">
        <f>E7*100/E6</f>
        <v>47.124304267161413</v>
      </c>
      <c r="G7" s="33">
        <v>614</v>
      </c>
      <c r="H7" s="25">
        <f>G7*100/G6</f>
        <v>42.491349480968857</v>
      </c>
      <c r="I7" s="33">
        <v>662</v>
      </c>
      <c r="J7" s="25">
        <f>I7*100/I6</f>
        <v>49.402985074626862</v>
      </c>
      <c r="K7" s="33">
        <v>598</v>
      </c>
      <c r="L7" s="25">
        <f>K7*100/K6</f>
        <v>48.460291734197732</v>
      </c>
      <c r="M7" s="33">
        <v>573</v>
      </c>
      <c r="N7" s="25">
        <f>M7*100/M6</f>
        <v>46.246973365617436</v>
      </c>
      <c r="O7" s="33">
        <v>624</v>
      </c>
      <c r="P7" s="25">
        <f>O7*100/O6</f>
        <v>49.328063241106719</v>
      </c>
      <c r="Q7" s="1" t="s">
        <v>42</v>
      </c>
    </row>
    <row r="8" spans="2:18" ht="24.75" customHeight="1" x14ac:dyDescent="0.3">
      <c r="B8" s="13" t="s">
        <v>7</v>
      </c>
      <c r="C8" s="33">
        <v>5</v>
      </c>
      <c r="D8" s="25">
        <f>C8*100/C7</f>
        <v>0.62972292191435764</v>
      </c>
      <c r="E8" s="33">
        <v>5</v>
      </c>
      <c r="F8" s="25">
        <f>E8*100/E7</f>
        <v>0.65616797900262469</v>
      </c>
      <c r="G8" s="33">
        <v>2</v>
      </c>
      <c r="H8" s="25">
        <f>G8*100/G7</f>
        <v>0.32573289902280128</v>
      </c>
      <c r="I8" s="33">
        <v>3</v>
      </c>
      <c r="J8" s="25">
        <f>I8*100/I7</f>
        <v>0.45317220543806647</v>
      </c>
      <c r="K8" s="33">
        <v>3</v>
      </c>
      <c r="L8" s="25">
        <f>K8*100/K7</f>
        <v>0.50167224080267558</v>
      </c>
      <c r="M8" s="33">
        <v>6</v>
      </c>
      <c r="N8" s="25">
        <f>M8*100/M7</f>
        <v>1.0471204188481675</v>
      </c>
      <c r="O8" s="33">
        <v>2</v>
      </c>
      <c r="P8" s="25">
        <f>O8*100/O7</f>
        <v>0.32051282051282054</v>
      </c>
    </row>
    <row r="9" spans="2:18" ht="24.75" customHeight="1" x14ac:dyDescent="0.3">
      <c r="B9" s="7" t="s">
        <v>8</v>
      </c>
      <c r="C9" s="33">
        <v>17</v>
      </c>
      <c r="D9" s="25">
        <f>C9*100/C7</f>
        <v>2.1410579345088161</v>
      </c>
      <c r="E9" s="33">
        <v>18</v>
      </c>
      <c r="F9" s="25">
        <f>E9*100/E7</f>
        <v>2.3622047244094486</v>
      </c>
      <c r="G9" s="33">
        <v>22</v>
      </c>
      <c r="H9" s="25">
        <f>G9*100/G7</f>
        <v>3.5830618892508141</v>
      </c>
      <c r="I9" s="33">
        <v>16</v>
      </c>
      <c r="J9" s="25">
        <f>I9*100/I7</f>
        <v>2.416918429003021</v>
      </c>
      <c r="K9" s="33">
        <v>16</v>
      </c>
      <c r="L9" s="25">
        <f>K9*100/K7</f>
        <v>2.6755852842809364</v>
      </c>
      <c r="M9" s="33">
        <v>13</v>
      </c>
      <c r="N9" s="25">
        <f>M9*100/M7</f>
        <v>2.2687609075043631</v>
      </c>
      <c r="O9" s="33">
        <v>12</v>
      </c>
      <c r="P9" s="25">
        <f>O9*100/O7</f>
        <v>1.9230769230769231</v>
      </c>
    </row>
    <row r="10" spans="2:18" ht="24.75" customHeight="1" x14ac:dyDescent="0.3">
      <c r="B10" s="7" t="s">
        <v>10</v>
      </c>
      <c r="C10" s="10"/>
      <c r="D10" s="9"/>
      <c r="E10" s="10"/>
      <c r="F10" s="9"/>
      <c r="G10" s="10"/>
      <c r="H10" s="9"/>
      <c r="I10" s="33">
        <v>3</v>
      </c>
      <c r="J10" s="25">
        <f>I10*100/I7</f>
        <v>0.45317220543806647</v>
      </c>
      <c r="K10" s="40"/>
      <c r="L10" s="10"/>
      <c r="M10" s="40"/>
      <c r="N10" s="10"/>
      <c r="O10" s="40"/>
      <c r="P10" s="10"/>
    </row>
    <row r="11" spans="2:18" ht="24.75" customHeight="1" x14ac:dyDescent="0.3">
      <c r="B11" s="7" t="s">
        <v>11</v>
      </c>
      <c r="C11" s="10"/>
      <c r="D11" s="9"/>
      <c r="E11" s="10"/>
      <c r="F11" s="9"/>
      <c r="G11" s="10"/>
      <c r="H11" s="9"/>
      <c r="I11" s="9"/>
      <c r="J11" s="9"/>
      <c r="K11" s="33">
        <v>5</v>
      </c>
      <c r="L11" s="25">
        <f>K11*100/K7</f>
        <v>0.83612040133779264</v>
      </c>
      <c r="M11" s="33">
        <v>3</v>
      </c>
      <c r="N11" s="25">
        <f>M11*100/M7</f>
        <v>0.52356020942408377</v>
      </c>
      <c r="O11" s="33">
        <v>2</v>
      </c>
      <c r="P11" s="25">
        <f>O11*100/O7</f>
        <v>0.32051282051282054</v>
      </c>
    </row>
    <row r="12" spans="2:18" ht="24.75" customHeight="1" x14ac:dyDescent="0.3">
      <c r="B12" s="7" t="s">
        <v>13</v>
      </c>
      <c r="C12" s="33">
        <v>6</v>
      </c>
      <c r="D12" s="25">
        <f>C12*100/C7</f>
        <v>0.75566750629722923</v>
      </c>
      <c r="E12" s="33">
        <v>8</v>
      </c>
      <c r="F12" s="25">
        <f>E12*100/E7</f>
        <v>1.0498687664041995</v>
      </c>
      <c r="G12" s="33">
        <v>7</v>
      </c>
      <c r="H12" s="25">
        <f>G12*100/G7</f>
        <v>1.1400651465798046</v>
      </c>
      <c r="I12" s="33">
        <v>9</v>
      </c>
      <c r="J12" s="25">
        <f>I12*100/I7</f>
        <v>1.3595166163141994</v>
      </c>
      <c r="K12" s="33">
        <v>5</v>
      </c>
      <c r="L12" s="25">
        <f>K12*100/K7</f>
        <v>0.83612040133779264</v>
      </c>
      <c r="M12" s="33">
        <v>5</v>
      </c>
      <c r="N12" s="25">
        <f>M12*100/M7</f>
        <v>0.87260034904013961</v>
      </c>
      <c r="O12" s="33">
        <v>1</v>
      </c>
      <c r="P12" s="25">
        <f>O12*100/O7</f>
        <v>0.16025641025641027</v>
      </c>
    </row>
    <row r="13" spans="2:18" ht="24.75" customHeight="1" x14ac:dyDescent="0.3">
      <c r="B13" s="7" t="s">
        <v>14</v>
      </c>
      <c r="C13" s="33">
        <v>58</v>
      </c>
      <c r="D13" s="25">
        <f>C13*100/C7</f>
        <v>7.3047858942065496</v>
      </c>
      <c r="E13" s="33">
        <v>102</v>
      </c>
      <c r="F13" s="25">
        <f>E13*100/E7</f>
        <v>13.385826771653543</v>
      </c>
      <c r="G13" s="33">
        <v>83</v>
      </c>
      <c r="H13" s="25">
        <f>G13*100/G7</f>
        <v>13.517915309446254</v>
      </c>
      <c r="I13" s="33">
        <v>25</v>
      </c>
      <c r="J13" s="25">
        <f>I13*100/I7</f>
        <v>3.7764350453172204</v>
      </c>
      <c r="K13" s="40"/>
      <c r="L13" s="10"/>
      <c r="M13" s="33">
        <v>23</v>
      </c>
      <c r="N13" s="25">
        <f>M13*100/M7</f>
        <v>4.0139616055846421</v>
      </c>
      <c r="O13" s="33">
        <v>21</v>
      </c>
      <c r="P13" s="25">
        <f>O13*100/O7</f>
        <v>3.3653846153846154</v>
      </c>
    </row>
    <row r="14" spans="2:18" ht="24.75" customHeight="1" x14ac:dyDescent="0.3">
      <c r="B14" s="7" t="s">
        <v>16</v>
      </c>
      <c r="C14" s="9"/>
      <c r="D14" s="9"/>
      <c r="E14" s="10"/>
      <c r="F14" s="9"/>
      <c r="G14" s="9"/>
      <c r="H14" s="9"/>
      <c r="I14" s="33">
        <v>3</v>
      </c>
      <c r="J14" s="25">
        <f>I14*100/I7</f>
        <v>0.45317220543806647</v>
      </c>
      <c r="K14" s="33">
        <v>43</v>
      </c>
      <c r="L14" s="25">
        <f>K14*100/K7</f>
        <v>7.1906354515050168</v>
      </c>
      <c r="M14" s="33">
        <v>51</v>
      </c>
      <c r="N14" s="25">
        <f>M14*100/M7</f>
        <v>8.9005235602094235</v>
      </c>
      <c r="O14" s="33">
        <v>35</v>
      </c>
      <c r="P14" s="25">
        <f>O14*100/O7</f>
        <v>5.6089743589743586</v>
      </c>
    </row>
    <row r="15" spans="2:18" ht="24.75" customHeight="1" x14ac:dyDescent="0.3">
      <c r="B15" s="7" t="s">
        <v>17</v>
      </c>
      <c r="C15" s="9"/>
      <c r="D15" s="9"/>
      <c r="E15" s="10"/>
      <c r="F15" s="9"/>
      <c r="G15" s="9"/>
      <c r="H15" s="9"/>
      <c r="I15" s="33">
        <v>1</v>
      </c>
      <c r="J15" s="25">
        <f>I15*100/I7</f>
        <v>0.15105740181268881</v>
      </c>
      <c r="K15" s="33">
        <v>11</v>
      </c>
      <c r="L15" s="25">
        <f>K15*100/K7</f>
        <v>1.8394648829431439</v>
      </c>
      <c r="M15" s="33">
        <v>5</v>
      </c>
      <c r="N15" s="25">
        <f>M15*100/M7</f>
        <v>0.87260034904013961</v>
      </c>
      <c r="O15" s="33">
        <v>6</v>
      </c>
      <c r="P15" s="25">
        <f>O15*100/O7</f>
        <v>0.96153846153846156</v>
      </c>
    </row>
    <row r="16" spans="2:18" ht="24.75" customHeight="1" x14ac:dyDescent="0.3">
      <c r="B16" s="7" t="s">
        <v>18</v>
      </c>
      <c r="C16" s="9"/>
      <c r="D16" s="9"/>
      <c r="E16" s="10"/>
      <c r="F16" s="9"/>
      <c r="G16" s="33">
        <v>19</v>
      </c>
      <c r="H16" s="25">
        <f>G16*100/G7</f>
        <v>3.0944625407166124</v>
      </c>
      <c r="I16" s="33">
        <v>4</v>
      </c>
      <c r="J16" s="25">
        <f>I16*100/I7</f>
        <v>0.60422960725075525</v>
      </c>
      <c r="K16" s="33">
        <v>21</v>
      </c>
      <c r="L16" s="25">
        <f>K16*100/K7</f>
        <v>3.511705685618729</v>
      </c>
      <c r="M16" s="33">
        <v>33</v>
      </c>
      <c r="N16" s="25">
        <f>M16*100/M7</f>
        <v>5.7591623036649215</v>
      </c>
      <c r="O16" s="33">
        <v>56</v>
      </c>
      <c r="P16" s="25">
        <f>O16*100/O7</f>
        <v>8.9743589743589745</v>
      </c>
    </row>
    <row r="17" spans="2:16" ht="24.75" customHeight="1" x14ac:dyDescent="0.3">
      <c r="B17" s="7" t="s">
        <v>19</v>
      </c>
      <c r="C17" s="9"/>
      <c r="D17" s="9"/>
      <c r="E17" s="10"/>
      <c r="F17" s="9"/>
      <c r="G17" s="9"/>
      <c r="H17" s="9"/>
      <c r="I17" s="9"/>
      <c r="J17" s="9"/>
      <c r="K17" s="33">
        <v>2</v>
      </c>
      <c r="L17" s="25">
        <f>K17*100/K7</f>
        <v>0.33444816053511706</v>
      </c>
      <c r="M17" s="33">
        <v>3</v>
      </c>
      <c r="N17" s="25">
        <f>M17*100/M7</f>
        <v>0.52356020942408377</v>
      </c>
      <c r="O17" s="33">
        <v>5</v>
      </c>
      <c r="P17" s="25">
        <f>O17*100/O7</f>
        <v>0.80128205128205132</v>
      </c>
    </row>
    <row r="18" spans="2:16" ht="24.75" customHeight="1" x14ac:dyDescent="0.3">
      <c r="B18" s="7" t="s">
        <v>20</v>
      </c>
      <c r="C18" s="9"/>
      <c r="D18" s="9"/>
      <c r="E18" s="10"/>
      <c r="F18" s="9"/>
      <c r="G18" s="33">
        <v>4</v>
      </c>
      <c r="H18" s="25">
        <f>G18*100/G7</f>
        <v>0.65146579804560256</v>
      </c>
      <c r="I18" s="9"/>
      <c r="J18" s="9"/>
      <c r="K18" s="9"/>
      <c r="L18" s="9"/>
      <c r="M18" s="9"/>
      <c r="N18" s="9"/>
      <c r="O18" s="9"/>
      <c r="P18" s="9"/>
    </row>
    <row r="19" spans="2:16" ht="24.75" customHeight="1" x14ac:dyDescent="0.3">
      <c r="B19" s="7" t="s">
        <v>21</v>
      </c>
      <c r="C19" s="33">
        <v>8</v>
      </c>
      <c r="D19" s="25">
        <f>C19*100/C7</f>
        <v>1.0075566750629723</v>
      </c>
      <c r="E19" s="33">
        <v>5</v>
      </c>
      <c r="F19" s="25">
        <f>E19*100/E7</f>
        <v>0.65616797900262469</v>
      </c>
      <c r="G19" s="9"/>
      <c r="H19" s="9"/>
      <c r="I19" s="33">
        <v>4</v>
      </c>
      <c r="J19" s="25">
        <f>I19*100/I7</f>
        <v>0.60422960725075525</v>
      </c>
      <c r="K19" s="33">
        <v>0</v>
      </c>
      <c r="L19" s="25">
        <f>K19*100/K7</f>
        <v>0</v>
      </c>
      <c r="M19" s="33">
        <v>5</v>
      </c>
      <c r="N19" s="25">
        <f>M19*100/M7</f>
        <v>0.87260034904013961</v>
      </c>
      <c r="O19" s="9"/>
      <c r="P19" s="9"/>
    </row>
    <row r="20" spans="2:16" ht="24.75" customHeight="1" x14ac:dyDescent="0.3">
      <c r="B20" s="7" t="s">
        <v>189</v>
      </c>
      <c r="C20" s="40"/>
      <c r="D20" s="10"/>
      <c r="E20" s="40"/>
      <c r="F20" s="10"/>
      <c r="G20" s="9"/>
      <c r="H20" s="9"/>
      <c r="I20" s="40"/>
      <c r="J20" s="10"/>
      <c r="K20" s="40"/>
      <c r="L20" s="10"/>
      <c r="M20" s="40"/>
      <c r="N20" s="10"/>
      <c r="O20" s="33">
        <v>1</v>
      </c>
      <c r="P20" s="25">
        <f>O20*100/O7</f>
        <v>0.16025641025641027</v>
      </c>
    </row>
    <row r="21" spans="2:16" ht="24.75" customHeight="1" x14ac:dyDescent="0.3">
      <c r="B21" s="14" t="s">
        <v>23</v>
      </c>
      <c r="C21" s="9"/>
      <c r="D21" s="9"/>
      <c r="E21" s="33">
        <v>7</v>
      </c>
      <c r="F21" s="25">
        <f>E21*100/E7</f>
        <v>0.9186351706036745</v>
      </c>
      <c r="G21" s="9"/>
      <c r="H21" s="9"/>
      <c r="I21" s="33">
        <v>3</v>
      </c>
      <c r="J21" s="25">
        <f>I21*100/I7</f>
        <v>0.45317220543806647</v>
      </c>
      <c r="K21" s="33">
        <v>8</v>
      </c>
      <c r="L21" s="25">
        <f>K21*100/K7</f>
        <v>1.3377926421404682</v>
      </c>
      <c r="M21" s="33">
        <v>2</v>
      </c>
      <c r="N21" s="25">
        <f>M21*100/M7</f>
        <v>0.34904013961605584</v>
      </c>
      <c r="O21" s="33">
        <v>2</v>
      </c>
      <c r="P21" s="25">
        <f>O21*100/O7</f>
        <v>0.32051282051282054</v>
      </c>
    </row>
    <row r="22" spans="2:16" ht="24.75" customHeight="1" x14ac:dyDescent="0.3">
      <c r="B22" s="14" t="s">
        <v>25</v>
      </c>
      <c r="C22" s="33">
        <v>8</v>
      </c>
      <c r="D22" s="25">
        <f>C22*100/C7</f>
        <v>1.0075566750629723</v>
      </c>
      <c r="E22" s="33">
        <v>4</v>
      </c>
      <c r="F22" s="25">
        <f>E22*100/E7</f>
        <v>0.52493438320209973</v>
      </c>
      <c r="G22" s="33">
        <v>11</v>
      </c>
      <c r="H22" s="25">
        <f>G22*100/G7</f>
        <v>1.7915309446254071</v>
      </c>
      <c r="I22" s="33">
        <v>3</v>
      </c>
      <c r="J22" s="25">
        <f>I22*100/I7</f>
        <v>0.45317220543806647</v>
      </c>
      <c r="K22" s="33">
        <v>5</v>
      </c>
      <c r="L22" s="25">
        <f>K22*100/K7</f>
        <v>0.83612040133779264</v>
      </c>
      <c r="M22" s="33">
        <v>5</v>
      </c>
      <c r="N22" s="25">
        <f>M22*100/M7</f>
        <v>0.87260034904013961</v>
      </c>
      <c r="O22" s="33">
        <v>5</v>
      </c>
      <c r="P22" s="25">
        <f>O22*100/O7</f>
        <v>0.80128205128205132</v>
      </c>
    </row>
    <row r="23" spans="2:16" ht="24.75" customHeight="1" x14ac:dyDescent="0.3">
      <c r="B23" s="13" t="s">
        <v>26</v>
      </c>
      <c r="C23" s="9"/>
      <c r="D23" s="9"/>
      <c r="E23" s="10"/>
      <c r="F23" s="10"/>
      <c r="G23" s="33">
        <v>6</v>
      </c>
      <c r="H23" s="25">
        <f>G23*100/G7</f>
        <v>0.9771986970684039</v>
      </c>
      <c r="I23" s="33">
        <v>4</v>
      </c>
      <c r="J23" s="25">
        <f>I23*100/I7</f>
        <v>0.60422960725075525</v>
      </c>
      <c r="K23" s="40"/>
      <c r="L23" s="10"/>
      <c r="M23" s="40"/>
      <c r="N23" s="10"/>
      <c r="O23" s="40"/>
      <c r="P23" s="10"/>
    </row>
    <row r="24" spans="2:16" ht="24.75" customHeight="1" x14ac:dyDescent="0.3">
      <c r="B24" s="14" t="s">
        <v>28</v>
      </c>
      <c r="C24" s="9"/>
      <c r="D24" s="10"/>
      <c r="E24" s="10"/>
      <c r="F24" s="10"/>
      <c r="G24" s="9"/>
      <c r="H24" s="9"/>
      <c r="I24" s="33">
        <v>6</v>
      </c>
      <c r="J24" s="25">
        <f>I24*100/I7</f>
        <v>0.90634441087613293</v>
      </c>
      <c r="K24" s="40"/>
      <c r="L24" s="10"/>
      <c r="M24" s="40"/>
      <c r="N24" s="10"/>
      <c r="O24" s="40"/>
      <c r="P24" s="10"/>
    </row>
    <row r="25" spans="2:16" ht="24.75" customHeight="1" x14ac:dyDescent="0.3">
      <c r="B25" s="14" t="s">
        <v>29</v>
      </c>
      <c r="C25" s="33">
        <v>8</v>
      </c>
      <c r="D25" s="25">
        <f>C25*100/C7</f>
        <v>1.0075566750629723</v>
      </c>
      <c r="E25" s="33">
        <v>10</v>
      </c>
      <c r="F25" s="25">
        <f>E25*100/E7</f>
        <v>1.3123359580052494</v>
      </c>
      <c r="G25" s="33">
        <v>3</v>
      </c>
      <c r="H25" s="25">
        <f>G25*100/G7</f>
        <v>0.48859934853420195</v>
      </c>
      <c r="I25" s="9"/>
      <c r="J25" s="9" t="s">
        <v>42</v>
      </c>
      <c r="K25" s="9"/>
      <c r="L25" s="9"/>
      <c r="M25" s="9"/>
      <c r="N25" s="9"/>
      <c r="O25" s="9"/>
      <c r="P25" s="9"/>
    </row>
    <row r="26" spans="2:16" ht="24.75" customHeight="1" x14ac:dyDescent="0.3">
      <c r="B26" s="14" t="s">
        <v>30</v>
      </c>
      <c r="C26" s="9"/>
      <c r="D26" s="9"/>
      <c r="E26" s="9"/>
      <c r="F26" s="9"/>
      <c r="G26" s="33">
        <v>0</v>
      </c>
      <c r="H26" s="25">
        <f>G26*100/G7</f>
        <v>0</v>
      </c>
      <c r="I26" s="33">
        <v>1</v>
      </c>
      <c r="J26" s="25">
        <f>I26*100/I7</f>
        <v>0.15105740181268881</v>
      </c>
      <c r="K26" s="40"/>
      <c r="L26" s="10"/>
      <c r="M26" s="40"/>
      <c r="N26" s="10"/>
      <c r="O26" s="40"/>
      <c r="P26" s="10"/>
    </row>
    <row r="27" spans="2:16" ht="24.75" customHeight="1" x14ac:dyDescent="0.3">
      <c r="B27" s="14" t="s">
        <v>31</v>
      </c>
      <c r="C27" s="33">
        <v>568</v>
      </c>
      <c r="D27" s="25">
        <f>C27*100/C7</f>
        <v>71.536523929471031</v>
      </c>
      <c r="E27" s="33">
        <v>465</v>
      </c>
      <c r="F27" s="25">
        <f>E27*100/E7</f>
        <v>61.023622047244096</v>
      </c>
      <c r="G27" s="33">
        <v>400</v>
      </c>
      <c r="H27" s="25">
        <f>G27*100/G7</f>
        <v>65.146579804560261</v>
      </c>
      <c r="I27" s="33">
        <v>413</v>
      </c>
      <c r="J27" s="25">
        <f>I27*100/I7</f>
        <v>62.38670694864048</v>
      </c>
      <c r="K27" s="40"/>
      <c r="L27" s="10"/>
      <c r="M27" s="33">
        <v>323</v>
      </c>
      <c r="N27" s="25">
        <f>M27*100/M7</f>
        <v>56.369982547993018</v>
      </c>
      <c r="O27" s="33">
        <v>399</v>
      </c>
      <c r="P27" s="25">
        <f>O27*100/O7</f>
        <v>63.942307692307693</v>
      </c>
    </row>
    <row r="28" spans="2:16" ht="24.75" customHeight="1" x14ac:dyDescent="0.3">
      <c r="B28" s="14" t="s">
        <v>32</v>
      </c>
      <c r="C28" s="40"/>
      <c r="D28" s="10"/>
      <c r="E28" s="40"/>
      <c r="F28" s="10"/>
      <c r="G28" s="40"/>
      <c r="H28" s="10"/>
      <c r="I28" s="40"/>
      <c r="J28" s="10"/>
      <c r="K28" s="24">
        <v>380</v>
      </c>
      <c r="L28" s="25">
        <f>K28*100/K7</f>
        <v>63.545150501672239</v>
      </c>
      <c r="M28" s="9"/>
      <c r="N28" s="9" t="s">
        <v>42</v>
      </c>
      <c r="O28" s="9"/>
      <c r="P28" s="9" t="s">
        <v>42</v>
      </c>
    </row>
    <row r="29" spans="2:16" ht="24.75" customHeight="1" x14ac:dyDescent="0.3">
      <c r="B29" s="14" t="s">
        <v>190</v>
      </c>
      <c r="C29" s="40"/>
      <c r="D29" s="10"/>
      <c r="E29" s="40"/>
      <c r="F29" s="10"/>
      <c r="G29" s="40"/>
      <c r="H29" s="10"/>
      <c r="I29" s="40"/>
      <c r="J29" s="10"/>
      <c r="K29" s="10"/>
      <c r="L29" s="10"/>
      <c r="M29" s="9"/>
      <c r="N29" s="9"/>
      <c r="O29" s="33">
        <v>1</v>
      </c>
      <c r="P29" s="25">
        <f>O29*100/O7</f>
        <v>0.16025641025641027</v>
      </c>
    </row>
    <row r="30" spans="2:16" ht="24.75" customHeight="1" x14ac:dyDescent="0.3">
      <c r="B30" s="14" t="s">
        <v>47</v>
      </c>
      <c r="C30" s="9"/>
      <c r="D30" s="9"/>
      <c r="E30" s="9"/>
      <c r="F30" s="9"/>
      <c r="G30" s="33">
        <v>2</v>
      </c>
      <c r="H30" s="25">
        <f>G30*100/G7</f>
        <v>0.32573289902280128</v>
      </c>
      <c r="I30" s="9"/>
      <c r="J30" s="9" t="s">
        <v>42</v>
      </c>
      <c r="K30" s="9"/>
      <c r="L30" s="9" t="s">
        <v>42</v>
      </c>
      <c r="M30" s="9"/>
      <c r="N30" s="9" t="s">
        <v>42</v>
      </c>
      <c r="O30" s="9"/>
      <c r="P30" s="9" t="s">
        <v>42</v>
      </c>
    </row>
    <row r="31" spans="2:16" ht="24.75" customHeight="1" x14ac:dyDescent="0.3">
      <c r="B31" s="14" t="s">
        <v>33</v>
      </c>
      <c r="C31" s="33">
        <v>116</v>
      </c>
      <c r="D31" s="25">
        <f>C31*100/C7</f>
        <v>14.609571788413099</v>
      </c>
      <c r="E31" s="33">
        <v>109</v>
      </c>
      <c r="F31" s="25">
        <f>E31*100/E7</f>
        <v>14.304461942257218</v>
      </c>
      <c r="G31" s="9"/>
      <c r="H31" s="9"/>
      <c r="I31" s="33">
        <v>151</v>
      </c>
      <c r="J31" s="25">
        <f>I31*100/I7</f>
        <v>22.809667673716014</v>
      </c>
      <c r="K31" s="33">
        <v>87</v>
      </c>
      <c r="L31" s="25">
        <f>K31*100/K7</f>
        <v>14.548494983277592</v>
      </c>
      <c r="M31" s="33">
        <v>89</v>
      </c>
      <c r="N31" s="25">
        <f>M31*100/M7</f>
        <v>15.532286212914485</v>
      </c>
      <c r="O31" s="33">
        <v>75</v>
      </c>
      <c r="P31" s="25">
        <f>O31*100/O7</f>
        <v>12.01923076923077</v>
      </c>
    </row>
    <row r="32" spans="2:16" ht="24.75" customHeight="1" x14ac:dyDescent="0.3">
      <c r="B32" s="14" t="s">
        <v>35</v>
      </c>
      <c r="C32" s="9"/>
      <c r="D32" s="9"/>
      <c r="E32" s="9"/>
      <c r="F32" s="9"/>
      <c r="G32" s="33">
        <v>55</v>
      </c>
      <c r="H32" s="25">
        <f>G32*100/G7</f>
        <v>8.9576547231270354</v>
      </c>
      <c r="I32" s="9"/>
      <c r="J32" s="9" t="s">
        <v>42</v>
      </c>
      <c r="K32" s="9"/>
      <c r="L32" s="9" t="s">
        <v>42</v>
      </c>
      <c r="M32" s="9"/>
      <c r="N32" s="9" t="s">
        <v>42</v>
      </c>
      <c r="O32" s="9"/>
      <c r="P32" s="9" t="s">
        <v>42</v>
      </c>
    </row>
    <row r="33" spans="2:16" ht="24.75" customHeight="1" x14ac:dyDescent="0.3">
      <c r="B33" s="14" t="s">
        <v>36</v>
      </c>
      <c r="C33" s="9"/>
      <c r="D33" s="9"/>
      <c r="E33" s="33">
        <v>29</v>
      </c>
      <c r="F33" s="25">
        <f>E33*100/E7</f>
        <v>3.8057742782152233</v>
      </c>
      <c r="G33" s="9"/>
      <c r="H33" s="9" t="s">
        <v>42</v>
      </c>
      <c r="I33" s="33">
        <v>7</v>
      </c>
      <c r="J33" s="25">
        <f>I33*100/I7</f>
        <v>1.0574018126888218</v>
      </c>
      <c r="K33" s="33">
        <v>8</v>
      </c>
      <c r="L33" s="25">
        <f>K33*100/K7</f>
        <v>1.3377926421404682</v>
      </c>
      <c r="M33" s="33">
        <v>5</v>
      </c>
      <c r="N33" s="25">
        <f>M33*100/M7</f>
        <v>0.87260034904013961</v>
      </c>
      <c r="O33" s="9"/>
      <c r="P33" s="9" t="s">
        <v>42</v>
      </c>
    </row>
    <row r="34" spans="2:16" ht="24.75" customHeight="1" x14ac:dyDescent="0.3">
      <c r="B34" s="14" t="s">
        <v>188</v>
      </c>
      <c r="C34" s="9"/>
      <c r="D34" s="9"/>
      <c r="E34" s="9"/>
      <c r="F34" s="9"/>
      <c r="G34" s="9"/>
      <c r="H34" s="9"/>
      <c r="I34" s="9"/>
      <c r="J34" s="9"/>
      <c r="K34" s="9"/>
      <c r="L34" s="9"/>
      <c r="M34" s="9"/>
      <c r="N34" s="9"/>
      <c r="O34" s="33">
        <v>1</v>
      </c>
      <c r="P34" s="25">
        <f>O34*100/O7</f>
        <v>0.16025641025641027</v>
      </c>
    </row>
    <row r="35" spans="2:16" ht="24.75" customHeight="1" x14ac:dyDescent="0.3">
      <c r="B35" s="14" t="s">
        <v>37</v>
      </c>
      <c r="C35" s="9"/>
      <c r="D35" s="9"/>
      <c r="E35" s="9"/>
      <c r="F35" s="9"/>
      <c r="G35" s="9"/>
      <c r="H35" s="9"/>
      <c r="I35" s="33">
        <v>0</v>
      </c>
      <c r="J35" s="25">
        <f>I35*100/I7</f>
        <v>0</v>
      </c>
      <c r="K35" s="40"/>
      <c r="L35" s="10"/>
      <c r="M35" s="40"/>
      <c r="N35" s="10"/>
      <c r="O35" s="40"/>
      <c r="P35" s="10"/>
    </row>
    <row r="36" spans="2:16" ht="24.75" customHeight="1" x14ac:dyDescent="0.3">
      <c r="B36" s="14" t="s">
        <v>38</v>
      </c>
      <c r="C36" s="9"/>
      <c r="D36" s="9"/>
      <c r="E36" s="9"/>
      <c r="F36" s="9"/>
      <c r="G36" s="9"/>
      <c r="H36" s="9"/>
      <c r="I36" s="33">
        <v>6</v>
      </c>
      <c r="J36" s="25">
        <f>I36*100/I7</f>
        <v>0.90634441087613293</v>
      </c>
      <c r="K36" s="33">
        <v>4</v>
      </c>
      <c r="L36" s="25">
        <f>K36*100/K7</f>
        <v>0.66889632107023411</v>
      </c>
      <c r="M36" s="33">
        <v>2</v>
      </c>
      <c r="N36" s="25">
        <f>M36*100/M7</f>
        <v>0.34904013961605584</v>
      </c>
      <c r="O36" s="40"/>
      <c r="P36" s="10"/>
    </row>
    <row r="37" spans="2:16" ht="5.15" customHeight="1" x14ac:dyDescent="0.3">
      <c r="B37" s="15"/>
      <c r="C37" s="16"/>
      <c r="D37" s="16"/>
      <c r="E37" s="16"/>
      <c r="F37" s="16"/>
      <c r="G37" s="16"/>
      <c r="H37" s="16"/>
      <c r="I37" s="16"/>
      <c r="J37" s="16"/>
      <c r="K37" s="16"/>
      <c r="L37" s="16"/>
      <c r="M37" s="16"/>
      <c r="N37" s="16"/>
      <c r="O37" s="16"/>
      <c r="P37" s="16"/>
    </row>
    <row r="38" spans="2:16" ht="14.25" customHeight="1" x14ac:dyDescent="0.3">
      <c r="B38" s="7" t="s">
        <v>198</v>
      </c>
      <c r="C38" s="4"/>
      <c r="D38" s="5"/>
      <c r="E38" s="4"/>
      <c r="F38" s="5"/>
      <c r="G38" s="4"/>
      <c r="H38" s="5"/>
      <c r="I38" s="4"/>
      <c r="J38" s="5"/>
      <c r="K38" s="4"/>
      <c r="L38" s="5"/>
      <c r="M38" s="4"/>
      <c r="N38" s="5"/>
      <c r="O38" s="4"/>
      <c r="P38" s="5"/>
    </row>
    <row r="39" spans="2:16" ht="35.25" customHeight="1" x14ac:dyDescent="0.3">
      <c r="B39" s="71" t="s">
        <v>196</v>
      </c>
      <c r="C39" s="71"/>
      <c r="D39" s="71"/>
      <c r="E39" s="71"/>
      <c r="F39" s="71"/>
      <c r="G39" s="71"/>
      <c r="H39" s="71"/>
      <c r="I39" s="71"/>
      <c r="J39" s="71"/>
      <c r="K39" s="71"/>
      <c r="L39" s="71"/>
      <c r="M39" s="71"/>
      <c r="N39" s="71"/>
      <c r="O39" s="71"/>
      <c r="P39" s="71"/>
    </row>
    <row r="40" spans="2:16" ht="14.25" customHeight="1" x14ac:dyDescent="0.3"/>
    <row r="41" spans="2:16" ht="30" customHeight="1" x14ac:dyDescent="0.3">
      <c r="B41" s="63" t="s">
        <v>103</v>
      </c>
      <c r="C41" s="63"/>
      <c r="D41" s="63"/>
      <c r="E41" s="63"/>
      <c r="F41" s="63"/>
      <c r="G41" s="63"/>
      <c r="H41" s="63"/>
      <c r="I41" s="63"/>
      <c r="J41" s="63"/>
      <c r="K41" s="63"/>
      <c r="L41" s="63"/>
      <c r="M41" s="63"/>
      <c r="N41" s="63"/>
      <c r="O41" s="39"/>
      <c r="P41" s="39"/>
    </row>
    <row r="42" spans="2:16" ht="15" customHeight="1" x14ac:dyDescent="0.3">
      <c r="B42" s="17" t="s">
        <v>0</v>
      </c>
      <c r="C42" s="56">
        <v>2007</v>
      </c>
      <c r="D42" s="62"/>
      <c r="E42" s="54">
        <v>2011</v>
      </c>
      <c r="F42" s="55"/>
      <c r="G42" s="56">
        <v>2015</v>
      </c>
      <c r="H42" s="55"/>
      <c r="I42" s="56">
        <v>2019</v>
      </c>
      <c r="J42" s="55"/>
      <c r="K42" s="56">
        <v>2023</v>
      </c>
      <c r="L42" s="55"/>
      <c r="M42" s="56">
        <v>2024</v>
      </c>
      <c r="N42" s="55"/>
      <c r="O42" s="54">
        <v>2025</v>
      </c>
      <c r="P42" s="62"/>
    </row>
    <row r="43" spans="2:16" ht="15" customHeight="1" x14ac:dyDescent="0.3">
      <c r="B43" s="64" t="s">
        <v>2</v>
      </c>
      <c r="C43" s="60">
        <v>44687</v>
      </c>
      <c r="D43" s="61"/>
      <c r="E43" s="66">
        <v>44843</v>
      </c>
      <c r="F43" s="67"/>
      <c r="G43" s="59">
        <v>44649</v>
      </c>
      <c r="H43" s="58"/>
      <c r="I43" s="59">
        <v>44826</v>
      </c>
      <c r="J43" s="58"/>
      <c r="K43" s="59">
        <v>45193</v>
      </c>
      <c r="L43" s="58"/>
      <c r="M43" s="59">
        <v>45438</v>
      </c>
      <c r="N43" s="58"/>
      <c r="O43" s="57">
        <v>45739</v>
      </c>
      <c r="P43" s="65"/>
    </row>
    <row r="44" spans="2:16" ht="15" customHeight="1" x14ac:dyDescent="0.3">
      <c r="B44" s="65"/>
      <c r="C44" s="38" t="s">
        <v>3</v>
      </c>
      <c r="D44" s="38" t="s">
        <v>4</v>
      </c>
      <c r="E44" s="35" t="s">
        <v>3</v>
      </c>
      <c r="F44" s="37" t="s">
        <v>4</v>
      </c>
      <c r="G44" s="35" t="s">
        <v>3</v>
      </c>
      <c r="H44" s="37" t="s">
        <v>4</v>
      </c>
      <c r="I44" s="35" t="s">
        <v>3</v>
      </c>
      <c r="J44" s="37" t="s">
        <v>4</v>
      </c>
      <c r="K44" s="35" t="s">
        <v>3</v>
      </c>
      <c r="L44" s="37" t="s">
        <v>4</v>
      </c>
      <c r="M44" s="35" t="s">
        <v>3</v>
      </c>
      <c r="N44" s="37" t="s">
        <v>4</v>
      </c>
      <c r="O44" s="35" t="s">
        <v>3</v>
      </c>
      <c r="P44" s="37" t="s">
        <v>4</v>
      </c>
    </row>
    <row r="45" spans="2:16" ht="25" customHeight="1" x14ac:dyDescent="0.3">
      <c r="B45" s="12" t="s">
        <v>5</v>
      </c>
      <c r="C45" s="33">
        <v>1385</v>
      </c>
      <c r="D45" s="25">
        <v>100</v>
      </c>
      <c r="E45" s="33">
        <v>1396</v>
      </c>
      <c r="F45" s="25">
        <v>100</v>
      </c>
      <c r="G45" s="33">
        <v>1342</v>
      </c>
      <c r="H45" s="25">
        <v>100</v>
      </c>
      <c r="I45" s="33">
        <v>1293</v>
      </c>
      <c r="J45" s="25">
        <v>100</v>
      </c>
      <c r="K45" s="33">
        <v>1224</v>
      </c>
      <c r="L45" s="25">
        <v>100</v>
      </c>
      <c r="M45" s="33">
        <v>1237</v>
      </c>
      <c r="N45" s="25">
        <v>100</v>
      </c>
      <c r="O45" s="33">
        <v>1249</v>
      </c>
      <c r="P45" s="25">
        <v>100</v>
      </c>
    </row>
    <row r="46" spans="2:16" ht="25" customHeight="1" x14ac:dyDescent="0.3">
      <c r="B46" s="13" t="s">
        <v>6</v>
      </c>
      <c r="C46" s="33">
        <v>814</v>
      </c>
      <c r="D46" s="25">
        <f>C46*100/C45</f>
        <v>58.772563176895304</v>
      </c>
      <c r="E46" s="33">
        <v>783</v>
      </c>
      <c r="F46" s="25">
        <f>E46*100/E45</f>
        <v>56.088825214899714</v>
      </c>
      <c r="G46" s="33">
        <v>656</v>
      </c>
      <c r="H46" s="25">
        <f>G46*100/G45</f>
        <v>48.882265275707901</v>
      </c>
      <c r="I46" s="33">
        <v>687</v>
      </c>
      <c r="J46" s="25">
        <f>I46*100/I45</f>
        <v>53.132250580046403</v>
      </c>
      <c r="K46" s="33">
        <v>674</v>
      </c>
      <c r="L46" s="25">
        <f>K46*100/K45</f>
        <v>55.065359477124183</v>
      </c>
      <c r="M46" s="33">
        <v>645</v>
      </c>
      <c r="N46" s="25">
        <f>M46*100/M45</f>
        <v>52.142279708973319</v>
      </c>
      <c r="O46" s="33">
        <v>692</v>
      </c>
      <c r="P46" s="25">
        <f>O46*100/O45</f>
        <v>55.404323458767017</v>
      </c>
    </row>
    <row r="47" spans="2:16" ht="25" customHeight="1" x14ac:dyDescent="0.3">
      <c r="B47" s="13" t="s">
        <v>7</v>
      </c>
      <c r="C47" s="33">
        <v>4</v>
      </c>
      <c r="D47" s="25">
        <f>C47*100/C46</f>
        <v>0.49140049140049141</v>
      </c>
      <c r="E47" s="33">
        <v>9</v>
      </c>
      <c r="F47" s="25">
        <f>E47*100/E46</f>
        <v>1.1494252873563218</v>
      </c>
      <c r="G47" s="33">
        <v>9</v>
      </c>
      <c r="H47" s="25">
        <f>G47*100/G46</f>
        <v>1.3719512195121952</v>
      </c>
      <c r="I47" s="33">
        <v>2</v>
      </c>
      <c r="J47" s="25">
        <f>I47*100/I46</f>
        <v>0.29112081513828236</v>
      </c>
      <c r="K47" s="33">
        <v>3</v>
      </c>
      <c r="L47" s="25">
        <f>K47*100/K46</f>
        <v>0.44510385756676557</v>
      </c>
      <c r="M47" s="33">
        <v>9</v>
      </c>
      <c r="N47" s="25">
        <f>M47*100/M46</f>
        <v>1.3953488372093024</v>
      </c>
      <c r="O47" s="33">
        <v>6</v>
      </c>
      <c r="P47" s="25">
        <f>O47*100/O46</f>
        <v>0.86705202312138729</v>
      </c>
    </row>
    <row r="48" spans="2:16" ht="25" customHeight="1" x14ac:dyDescent="0.3">
      <c r="B48" s="7" t="s">
        <v>8</v>
      </c>
      <c r="C48" s="33">
        <v>10</v>
      </c>
      <c r="D48" s="25">
        <f>C48*100/C46</f>
        <v>1.2285012285012284</v>
      </c>
      <c r="E48" s="33">
        <v>14</v>
      </c>
      <c r="F48" s="25">
        <f>E48*100/E46</f>
        <v>1.7879948914431674</v>
      </c>
      <c r="G48" s="33">
        <v>22</v>
      </c>
      <c r="H48" s="25">
        <f>G48*100/G46</f>
        <v>3.3536585365853657</v>
      </c>
      <c r="I48" s="33">
        <v>11</v>
      </c>
      <c r="J48" s="25">
        <f>I48*100/I46</f>
        <v>1.6011644832605532</v>
      </c>
      <c r="K48" s="33">
        <v>13</v>
      </c>
      <c r="L48" s="25">
        <f>K48*100/K46</f>
        <v>1.9287833827893175</v>
      </c>
      <c r="M48" s="33">
        <v>9</v>
      </c>
      <c r="N48" s="25">
        <f>M48*100/M46</f>
        <v>1.3953488372093024</v>
      </c>
      <c r="O48" s="33">
        <v>9</v>
      </c>
      <c r="P48" s="25">
        <f>O48*100/O46</f>
        <v>1.300578034682081</v>
      </c>
    </row>
    <row r="49" spans="2:16" ht="25" customHeight="1" x14ac:dyDescent="0.3">
      <c r="B49" s="7" t="s">
        <v>10</v>
      </c>
      <c r="C49" s="10"/>
      <c r="D49" s="9"/>
      <c r="E49" s="10"/>
      <c r="F49" s="9"/>
      <c r="G49" s="10"/>
      <c r="H49" s="9"/>
      <c r="I49" s="33">
        <v>0</v>
      </c>
      <c r="J49" s="25">
        <f>I49*100/I46</f>
        <v>0</v>
      </c>
      <c r="K49" s="40"/>
      <c r="L49" s="10"/>
      <c r="M49" s="40"/>
      <c r="N49" s="10"/>
      <c r="O49" s="40"/>
      <c r="P49" s="10"/>
    </row>
    <row r="50" spans="2:16" ht="25" customHeight="1" x14ac:dyDescent="0.3">
      <c r="B50" s="7" t="s">
        <v>11</v>
      </c>
      <c r="C50" s="10"/>
      <c r="D50" s="9"/>
      <c r="E50" s="10"/>
      <c r="F50" s="9"/>
      <c r="G50" s="10"/>
      <c r="H50" s="9"/>
      <c r="I50" s="9"/>
      <c r="J50" s="9"/>
      <c r="K50" s="33">
        <v>2</v>
      </c>
      <c r="L50" s="25">
        <f>K50*100/K46</f>
        <v>0.29673590504451036</v>
      </c>
      <c r="M50" s="33">
        <v>1</v>
      </c>
      <c r="N50" s="25">
        <f>M50*100/M46</f>
        <v>0.15503875968992248</v>
      </c>
      <c r="O50" s="33">
        <v>0</v>
      </c>
      <c r="P50" s="25">
        <f>O50*100/O46</f>
        <v>0</v>
      </c>
    </row>
    <row r="51" spans="2:16" ht="25" customHeight="1" x14ac:dyDescent="0.3">
      <c r="B51" s="13" t="s">
        <v>13</v>
      </c>
      <c r="C51" s="33">
        <v>21</v>
      </c>
      <c r="D51" s="25">
        <f>C51*100/C46</f>
        <v>2.57985257985258</v>
      </c>
      <c r="E51" s="33">
        <v>6</v>
      </c>
      <c r="F51" s="25">
        <f>E51*100/E46</f>
        <v>0.76628352490421459</v>
      </c>
      <c r="G51" s="33">
        <v>17</v>
      </c>
      <c r="H51" s="25">
        <f>G51*100/G46</f>
        <v>2.5914634146341462</v>
      </c>
      <c r="I51" s="33">
        <v>7</v>
      </c>
      <c r="J51" s="25">
        <f>I51*100/I46</f>
        <v>1.0189228529839884</v>
      </c>
      <c r="K51" s="33">
        <v>12</v>
      </c>
      <c r="L51" s="25">
        <f>K51*100/K46</f>
        <v>1.7804154302670623</v>
      </c>
      <c r="M51" s="33">
        <v>9</v>
      </c>
      <c r="N51" s="25">
        <f>M51*100/M46</f>
        <v>1.3953488372093024</v>
      </c>
      <c r="O51" s="33">
        <v>6</v>
      </c>
      <c r="P51" s="25">
        <f>O51*100/O46</f>
        <v>0.86705202312138729</v>
      </c>
    </row>
    <row r="52" spans="2:16" ht="25" customHeight="1" x14ac:dyDescent="0.3">
      <c r="B52" s="14" t="s">
        <v>14</v>
      </c>
      <c r="C52" s="33">
        <v>32</v>
      </c>
      <c r="D52" s="25">
        <f>C52*100/C46</f>
        <v>3.9312039312039313</v>
      </c>
      <c r="E52" s="33">
        <v>104</v>
      </c>
      <c r="F52" s="25">
        <f>E52*100/E46</f>
        <v>13.282247765006385</v>
      </c>
      <c r="G52" s="33">
        <v>89</v>
      </c>
      <c r="H52" s="25">
        <f>G52*100/G46</f>
        <v>13.567073170731707</v>
      </c>
      <c r="I52" s="33">
        <v>24</v>
      </c>
      <c r="J52" s="25">
        <f>I52*100/I46</f>
        <v>3.4934497816593888</v>
      </c>
      <c r="K52" s="40"/>
      <c r="L52" s="10"/>
      <c r="M52" s="33">
        <v>23</v>
      </c>
      <c r="N52" s="25">
        <f>M52*100/M46</f>
        <v>3.5658914728682172</v>
      </c>
      <c r="O52" s="33">
        <v>21</v>
      </c>
      <c r="P52" s="25">
        <f>O52*100/O46</f>
        <v>3.0346820809248554</v>
      </c>
    </row>
    <row r="53" spans="2:16" ht="25" customHeight="1" x14ac:dyDescent="0.3">
      <c r="B53" s="7" t="s">
        <v>16</v>
      </c>
      <c r="C53" s="9"/>
      <c r="D53" s="9"/>
      <c r="E53" s="10"/>
      <c r="F53" s="9"/>
      <c r="G53" s="9"/>
      <c r="H53" s="9"/>
      <c r="I53" s="33">
        <v>4</v>
      </c>
      <c r="J53" s="25">
        <f>I53*100/I46</f>
        <v>0.58224163027656473</v>
      </c>
      <c r="K53" s="33">
        <v>40</v>
      </c>
      <c r="L53" s="25">
        <f>K53*100/K46</f>
        <v>5.9347181008902075</v>
      </c>
      <c r="M53" s="33">
        <v>45</v>
      </c>
      <c r="N53" s="25">
        <f>M53*100/M46</f>
        <v>6.9767441860465116</v>
      </c>
      <c r="O53" s="33">
        <v>25</v>
      </c>
      <c r="P53" s="25">
        <f>O53*100/O46</f>
        <v>3.6127167630057802</v>
      </c>
    </row>
    <row r="54" spans="2:16" ht="25" customHeight="1" x14ac:dyDescent="0.3">
      <c r="B54" s="7" t="s">
        <v>17</v>
      </c>
      <c r="C54" s="9"/>
      <c r="D54" s="9"/>
      <c r="E54" s="10"/>
      <c r="F54" s="9"/>
      <c r="G54" s="9"/>
      <c r="H54" s="9"/>
      <c r="I54" s="33">
        <v>4</v>
      </c>
      <c r="J54" s="25">
        <f>I54*100/I46</f>
        <v>0.58224163027656473</v>
      </c>
      <c r="K54" s="33">
        <v>16</v>
      </c>
      <c r="L54" s="25">
        <f>K54*100/K46</f>
        <v>2.3738872403560829</v>
      </c>
      <c r="M54" s="33">
        <v>8</v>
      </c>
      <c r="N54" s="25">
        <f>M54*100/M46</f>
        <v>1.2403100775193798</v>
      </c>
      <c r="O54" s="33">
        <v>5</v>
      </c>
      <c r="P54" s="25">
        <f>O54*100/O46</f>
        <v>0.7225433526011561</v>
      </c>
    </row>
    <row r="55" spans="2:16" ht="25" customHeight="1" x14ac:dyDescent="0.3">
      <c r="B55" s="7" t="s">
        <v>18</v>
      </c>
      <c r="C55" s="9"/>
      <c r="D55" s="9"/>
      <c r="E55" s="10"/>
      <c r="F55" s="9"/>
      <c r="G55" s="33">
        <v>21</v>
      </c>
      <c r="H55" s="25">
        <f>G55*100/G46</f>
        <v>3.2012195121951219</v>
      </c>
      <c r="I55" s="33">
        <v>3</v>
      </c>
      <c r="J55" s="25">
        <f>I55*100/I46</f>
        <v>0.4366812227074236</v>
      </c>
      <c r="K55" s="33">
        <v>38</v>
      </c>
      <c r="L55" s="25">
        <f>K55*100/K46</f>
        <v>5.637982195845697</v>
      </c>
      <c r="M55" s="33">
        <v>72</v>
      </c>
      <c r="N55" s="25">
        <f>M55*100/M46</f>
        <v>11.162790697674419</v>
      </c>
      <c r="O55" s="33">
        <v>137</v>
      </c>
      <c r="P55" s="25">
        <f>O55*100/O46</f>
        <v>19.797687861271676</v>
      </c>
    </row>
    <row r="56" spans="2:16" ht="25" customHeight="1" x14ac:dyDescent="0.3">
      <c r="B56" s="7" t="s">
        <v>19</v>
      </c>
      <c r="C56" s="9"/>
      <c r="D56" s="9"/>
      <c r="E56" s="10"/>
      <c r="F56" s="9"/>
      <c r="G56" s="9"/>
      <c r="H56" s="9"/>
      <c r="I56" s="9"/>
      <c r="J56" s="9"/>
      <c r="K56" s="33">
        <v>2</v>
      </c>
      <c r="L56" s="25">
        <f>K56*100/K46</f>
        <v>0.29673590504451036</v>
      </c>
      <c r="M56" s="33">
        <v>3</v>
      </c>
      <c r="N56" s="25">
        <f>M56*100/M46</f>
        <v>0.46511627906976744</v>
      </c>
      <c r="O56" s="33">
        <v>7</v>
      </c>
      <c r="P56" s="25">
        <f>O56*100/O46</f>
        <v>1.0115606936416186</v>
      </c>
    </row>
    <row r="57" spans="2:16" ht="25" customHeight="1" x14ac:dyDescent="0.3">
      <c r="B57" s="7" t="s">
        <v>20</v>
      </c>
      <c r="C57" s="9"/>
      <c r="D57" s="9"/>
      <c r="E57" s="10"/>
      <c r="F57" s="9"/>
      <c r="G57" s="33">
        <v>12</v>
      </c>
      <c r="H57" s="25">
        <f>G57*100/G46</f>
        <v>1.8292682926829269</v>
      </c>
      <c r="I57" s="9"/>
      <c r="J57" s="9"/>
      <c r="K57" s="9"/>
      <c r="L57" s="9"/>
      <c r="M57" s="9"/>
      <c r="N57" s="9"/>
      <c r="O57" s="9"/>
      <c r="P57" s="9"/>
    </row>
    <row r="58" spans="2:16" ht="25" customHeight="1" x14ac:dyDescent="0.3">
      <c r="B58" s="7" t="s">
        <v>21</v>
      </c>
      <c r="C58" s="33">
        <v>5</v>
      </c>
      <c r="D58" s="25">
        <f>C58*100/C46</f>
        <v>0.61425061425061422</v>
      </c>
      <c r="E58" s="33">
        <v>10</v>
      </c>
      <c r="F58" s="25">
        <f>E58*100/E46</f>
        <v>1.277139208173691</v>
      </c>
      <c r="G58" s="9"/>
      <c r="H58" s="9"/>
      <c r="I58" s="33">
        <v>1</v>
      </c>
      <c r="J58" s="25">
        <f>I58*100/I46</f>
        <v>0.14556040756914118</v>
      </c>
      <c r="K58" s="33">
        <v>5</v>
      </c>
      <c r="L58" s="25">
        <f>K58*100/K46</f>
        <v>0.74183976261127593</v>
      </c>
      <c r="M58" s="33">
        <v>1</v>
      </c>
      <c r="N58" s="25">
        <f>M58*100/M46</f>
        <v>0.15503875968992248</v>
      </c>
      <c r="O58" s="9"/>
      <c r="P58" s="9"/>
    </row>
    <row r="59" spans="2:16" ht="25" customHeight="1" x14ac:dyDescent="0.3">
      <c r="B59" s="7" t="s">
        <v>202</v>
      </c>
      <c r="C59" s="40"/>
      <c r="D59" s="10"/>
      <c r="E59" s="40"/>
      <c r="F59" s="10"/>
      <c r="G59" s="9"/>
      <c r="H59" s="9"/>
      <c r="I59" s="40"/>
      <c r="J59" s="10"/>
      <c r="K59" s="40"/>
      <c r="L59" s="10"/>
      <c r="M59" s="40"/>
      <c r="N59" s="10"/>
      <c r="O59" s="33">
        <v>3</v>
      </c>
      <c r="P59" s="25">
        <f>O59*100/O46</f>
        <v>0.43352601156069365</v>
      </c>
    </row>
    <row r="60" spans="2:16" ht="25" customHeight="1" x14ac:dyDescent="0.3">
      <c r="B60" s="14" t="s">
        <v>23</v>
      </c>
      <c r="C60" s="9"/>
      <c r="D60" s="9"/>
      <c r="E60" s="33">
        <v>13</v>
      </c>
      <c r="F60" s="25">
        <f>E60*100/E46</f>
        <v>1.6602809706257982</v>
      </c>
      <c r="G60" s="9"/>
      <c r="H60" s="9"/>
      <c r="I60" s="33">
        <v>6</v>
      </c>
      <c r="J60" s="25">
        <f>I60*100/I46</f>
        <v>0.8733624454148472</v>
      </c>
      <c r="K60" s="33">
        <v>14</v>
      </c>
      <c r="L60" s="25">
        <f>K60*100/K46</f>
        <v>2.0771513353115729</v>
      </c>
      <c r="M60" s="33">
        <v>6</v>
      </c>
      <c r="N60" s="25">
        <f>M60*100/M46</f>
        <v>0.93023255813953487</v>
      </c>
      <c r="O60" s="33">
        <v>5</v>
      </c>
      <c r="P60" s="25">
        <f>O60*100/O46</f>
        <v>0.7225433526011561</v>
      </c>
    </row>
    <row r="61" spans="2:16" ht="25" customHeight="1" x14ac:dyDescent="0.3">
      <c r="B61" s="14" t="s">
        <v>25</v>
      </c>
      <c r="C61" s="33">
        <v>11</v>
      </c>
      <c r="D61" s="25">
        <f>C61*100/C46</f>
        <v>1.3513513513513513</v>
      </c>
      <c r="E61" s="33">
        <v>8</v>
      </c>
      <c r="F61" s="25">
        <f>E61*100/E46</f>
        <v>1.0217113665389528</v>
      </c>
      <c r="G61" s="33">
        <v>21</v>
      </c>
      <c r="H61" s="25">
        <f>G61*100/G46</f>
        <v>3.2012195121951219</v>
      </c>
      <c r="I61" s="33">
        <v>8</v>
      </c>
      <c r="J61" s="25">
        <f>I61*100/I46</f>
        <v>1.1644832605531295</v>
      </c>
      <c r="K61" s="33">
        <v>16</v>
      </c>
      <c r="L61" s="25">
        <f>K61*100/K46</f>
        <v>2.3738872403560829</v>
      </c>
      <c r="M61" s="33">
        <v>6</v>
      </c>
      <c r="N61" s="25">
        <f>M61*100/M46</f>
        <v>0.93023255813953487</v>
      </c>
      <c r="O61" s="33">
        <v>10</v>
      </c>
      <c r="P61" s="25">
        <f>O61*100/O46</f>
        <v>1.4450867052023122</v>
      </c>
    </row>
    <row r="62" spans="2:16" ht="25" customHeight="1" x14ac:dyDescent="0.3">
      <c r="B62" s="13" t="s">
        <v>26</v>
      </c>
      <c r="C62" s="9"/>
      <c r="D62" s="9"/>
      <c r="E62" s="10"/>
      <c r="F62" s="10"/>
      <c r="G62" s="33">
        <v>6</v>
      </c>
      <c r="H62" s="25">
        <f>G62*100/G46</f>
        <v>0.91463414634146345</v>
      </c>
      <c r="I62" s="33">
        <v>1</v>
      </c>
      <c r="J62" s="25">
        <f>I62*100/I46</f>
        <v>0.14556040756914118</v>
      </c>
      <c r="K62" s="40"/>
      <c r="L62" s="10"/>
      <c r="M62" s="40"/>
      <c r="N62" s="10"/>
      <c r="O62" s="40"/>
      <c r="P62" s="10"/>
    </row>
    <row r="63" spans="2:16" ht="25" customHeight="1" x14ac:dyDescent="0.3">
      <c r="B63" s="14" t="s">
        <v>28</v>
      </c>
      <c r="C63" s="9"/>
      <c r="D63" s="10"/>
      <c r="E63" s="10"/>
      <c r="F63" s="10"/>
      <c r="G63" s="9"/>
      <c r="H63" s="9"/>
      <c r="I63" s="33">
        <v>3</v>
      </c>
      <c r="J63" s="25">
        <f>I63*100/I46</f>
        <v>0.4366812227074236</v>
      </c>
      <c r="K63" s="40"/>
      <c r="L63" s="10"/>
      <c r="M63" s="40"/>
      <c r="N63" s="10"/>
      <c r="O63" s="40"/>
      <c r="P63" s="10"/>
    </row>
    <row r="64" spans="2:16" ht="25" customHeight="1" x14ac:dyDescent="0.3">
      <c r="B64" s="14" t="s">
        <v>29</v>
      </c>
      <c r="C64" s="33">
        <v>7</v>
      </c>
      <c r="D64" s="25">
        <f>C64*100/C46</f>
        <v>0.85995085995085996</v>
      </c>
      <c r="E64" s="33">
        <v>10</v>
      </c>
      <c r="F64" s="25">
        <f>E64*100/E46</f>
        <v>1.277139208173691</v>
      </c>
      <c r="G64" s="33">
        <v>8</v>
      </c>
      <c r="H64" s="25">
        <f>G64*100/G46</f>
        <v>1.2195121951219512</v>
      </c>
      <c r="I64" s="9"/>
      <c r="J64" s="9" t="s">
        <v>42</v>
      </c>
      <c r="K64" s="9"/>
      <c r="L64" s="9"/>
      <c r="M64" s="9"/>
      <c r="N64" s="9"/>
      <c r="O64" s="9"/>
      <c r="P64" s="9"/>
    </row>
    <row r="65" spans="2:16" ht="25" customHeight="1" x14ac:dyDescent="0.3">
      <c r="B65" s="14" t="s">
        <v>30</v>
      </c>
      <c r="C65" s="9"/>
      <c r="D65" s="9"/>
      <c r="E65" s="9"/>
      <c r="F65" s="9"/>
      <c r="G65" s="33">
        <v>4</v>
      </c>
      <c r="H65" s="25">
        <f>G65*100/G46</f>
        <v>0.6097560975609756</v>
      </c>
      <c r="I65" s="33">
        <v>3</v>
      </c>
      <c r="J65" s="25">
        <f>I65*100/I46</f>
        <v>0.4366812227074236</v>
      </c>
      <c r="K65" s="40"/>
      <c r="L65" s="10"/>
      <c r="M65" s="40"/>
      <c r="N65" s="10"/>
      <c r="O65" s="40"/>
      <c r="P65" s="10"/>
    </row>
    <row r="66" spans="2:16" ht="25" customHeight="1" x14ac:dyDescent="0.3">
      <c r="B66" s="14" t="s">
        <v>31</v>
      </c>
      <c r="C66" s="33">
        <v>511</v>
      </c>
      <c r="D66" s="25">
        <f>C66*100/C46</f>
        <v>62.776412776412776</v>
      </c>
      <c r="E66" s="33">
        <v>432</v>
      </c>
      <c r="F66" s="25">
        <f>E66*100/E46</f>
        <v>55.172413793103445</v>
      </c>
      <c r="G66" s="33">
        <v>344</v>
      </c>
      <c r="H66" s="25">
        <f>G66*100/G46</f>
        <v>52.439024390243901</v>
      </c>
      <c r="I66" s="33">
        <v>354</v>
      </c>
      <c r="J66" s="25">
        <f>I66*100/I46</f>
        <v>51.528384279475979</v>
      </c>
      <c r="K66" s="40"/>
      <c r="L66" s="10"/>
      <c r="M66" s="33">
        <v>296</v>
      </c>
      <c r="N66" s="25">
        <f>M66*100/M46</f>
        <v>45.891472868217058</v>
      </c>
      <c r="O66" s="33">
        <v>341</v>
      </c>
      <c r="P66" s="25">
        <f>O66*100/O46</f>
        <v>49.277456647398843</v>
      </c>
    </row>
    <row r="67" spans="2:16" ht="25" customHeight="1" x14ac:dyDescent="0.3">
      <c r="B67" s="14" t="s">
        <v>32</v>
      </c>
      <c r="C67" s="40"/>
      <c r="D67" s="10"/>
      <c r="E67" s="40"/>
      <c r="F67" s="10"/>
      <c r="G67" s="40"/>
      <c r="H67" s="10"/>
      <c r="I67" s="40"/>
      <c r="J67" s="10"/>
      <c r="K67" s="24">
        <v>351</v>
      </c>
      <c r="L67" s="25">
        <f>K67*100/K46</f>
        <v>52.077151335311569</v>
      </c>
      <c r="M67" s="9"/>
      <c r="N67" s="9" t="s">
        <v>42</v>
      </c>
      <c r="O67" s="9"/>
      <c r="P67" s="9" t="s">
        <v>42</v>
      </c>
    </row>
    <row r="68" spans="2:16" ht="25" customHeight="1" x14ac:dyDescent="0.3">
      <c r="B68" s="14" t="s">
        <v>190</v>
      </c>
      <c r="C68" s="40"/>
      <c r="D68" s="10"/>
      <c r="E68" s="40"/>
      <c r="F68" s="10"/>
      <c r="G68" s="40"/>
      <c r="H68" s="10"/>
      <c r="I68" s="40"/>
      <c r="J68" s="10"/>
      <c r="K68" s="10"/>
      <c r="L68" s="10"/>
      <c r="M68" s="9"/>
      <c r="N68" s="9"/>
      <c r="O68" s="27">
        <v>2</v>
      </c>
      <c r="P68" s="25">
        <f>O68*100/O46</f>
        <v>0.28901734104046245</v>
      </c>
    </row>
    <row r="69" spans="2:16" ht="25" customHeight="1" x14ac:dyDescent="0.3">
      <c r="B69" s="14" t="s">
        <v>47</v>
      </c>
      <c r="C69" s="9"/>
      <c r="D69" s="9"/>
      <c r="E69" s="9"/>
      <c r="F69" s="9"/>
      <c r="G69" s="33">
        <v>5</v>
      </c>
      <c r="H69" s="25">
        <f>G69*100/G46</f>
        <v>0.76219512195121952</v>
      </c>
      <c r="I69" s="9"/>
      <c r="J69" s="9" t="s">
        <v>42</v>
      </c>
      <c r="K69" s="9"/>
      <c r="L69" s="9" t="s">
        <v>42</v>
      </c>
      <c r="M69" s="9"/>
      <c r="N69" s="9" t="s">
        <v>42</v>
      </c>
      <c r="O69" s="9"/>
      <c r="P69" s="9" t="s">
        <v>42</v>
      </c>
    </row>
    <row r="70" spans="2:16" ht="25" customHeight="1" x14ac:dyDescent="0.3">
      <c r="B70" s="14" t="s">
        <v>33</v>
      </c>
      <c r="C70" s="33">
        <v>213</v>
      </c>
      <c r="D70" s="25">
        <f>C70*100/C46</f>
        <v>26.167076167076168</v>
      </c>
      <c r="E70" s="33">
        <v>130</v>
      </c>
      <c r="F70" s="25">
        <f>E70*100/E46</f>
        <v>16.602809706257982</v>
      </c>
      <c r="G70" s="9"/>
      <c r="H70" s="9"/>
      <c r="I70" s="33">
        <v>242</v>
      </c>
      <c r="J70" s="25">
        <f>I70*100/I46</f>
        <v>35.225618631732168</v>
      </c>
      <c r="K70" s="33">
        <v>145</v>
      </c>
      <c r="L70" s="25">
        <f>K70*100/K46</f>
        <v>21.513353115727003</v>
      </c>
      <c r="M70" s="33">
        <v>146</v>
      </c>
      <c r="N70" s="25">
        <f>M70*100/M46</f>
        <v>22.635658914728683</v>
      </c>
      <c r="O70" s="33">
        <v>108</v>
      </c>
      <c r="P70" s="25">
        <f>O70*100/O46</f>
        <v>15.606936416184972</v>
      </c>
    </row>
    <row r="71" spans="2:16" ht="25" customHeight="1" x14ac:dyDescent="0.3">
      <c r="B71" s="14" t="s">
        <v>35</v>
      </c>
      <c r="C71" s="9"/>
      <c r="D71" s="9"/>
      <c r="E71" s="9"/>
      <c r="F71" s="9"/>
      <c r="G71" s="33">
        <v>98</v>
      </c>
      <c r="H71" s="25">
        <f>G71*100/G46</f>
        <v>14.939024390243903</v>
      </c>
      <c r="I71" s="9"/>
      <c r="J71" s="9" t="s">
        <v>42</v>
      </c>
      <c r="K71" s="9"/>
      <c r="L71" s="9" t="s">
        <v>42</v>
      </c>
      <c r="M71" s="9"/>
      <c r="N71" s="9" t="s">
        <v>42</v>
      </c>
      <c r="O71" s="9"/>
      <c r="P71" s="9" t="s">
        <v>42</v>
      </c>
    </row>
    <row r="72" spans="2:16" ht="25" customHeight="1" x14ac:dyDescent="0.3">
      <c r="B72" s="14" t="s">
        <v>36</v>
      </c>
      <c r="C72" s="9"/>
      <c r="D72" s="9"/>
      <c r="E72" s="33">
        <v>47</v>
      </c>
      <c r="F72" s="25">
        <f>E72*100/E46</f>
        <v>6.0025542784163477</v>
      </c>
      <c r="G72" s="9"/>
      <c r="H72" s="9" t="s">
        <v>42</v>
      </c>
      <c r="I72" s="33">
        <v>3</v>
      </c>
      <c r="J72" s="25">
        <f>I72*100/I46</f>
        <v>0.4366812227074236</v>
      </c>
      <c r="K72" s="33">
        <v>14</v>
      </c>
      <c r="L72" s="25">
        <f>K72*100/K46</f>
        <v>2.0771513353115729</v>
      </c>
      <c r="M72" s="33">
        <v>8</v>
      </c>
      <c r="N72" s="25">
        <f>M72*100/M46</f>
        <v>1.2403100775193798</v>
      </c>
      <c r="O72" s="9"/>
      <c r="P72" s="9" t="s">
        <v>42</v>
      </c>
    </row>
    <row r="73" spans="2:16" ht="25" customHeight="1" x14ac:dyDescent="0.3">
      <c r="B73" s="14" t="s">
        <v>199</v>
      </c>
      <c r="C73" s="9"/>
      <c r="D73" s="9"/>
      <c r="E73" s="9"/>
      <c r="F73" s="9"/>
      <c r="G73" s="9"/>
      <c r="H73" s="9"/>
      <c r="I73" s="9"/>
      <c r="J73" s="9"/>
      <c r="K73" s="9"/>
      <c r="L73" s="9"/>
      <c r="M73" s="9"/>
      <c r="N73" s="9"/>
      <c r="O73" s="33">
        <v>7</v>
      </c>
      <c r="P73" s="25">
        <f>O73*100/O46</f>
        <v>1.0115606936416186</v>
      </c>
    </row>
    <row r="74" spans="2:16" ht="25" customHeight="1" x14ac:dyDescent="0.3">
      <c r="B74" s="14" t="s">
        <v>37</v>
      </c>
      <c r="C74" s="9"/>
      <c r="D74" s="9"/>
      <c r="E74" s="9"/>
      <c r="F74" s="9"/>
      <c r="G74" s="9"/>
      <c r="H74" s="9"/>
      <c r="I74" s="33">
        <v>7</v>
      </c>
      <c r="J74" s="25">
        <f>I74*100/I46</f>
        <v>1.0189228529839884</v>
      </c>
      <c r="K74" s="40"/>
      <c r="L74" s="10"/>
      <c r="M74" s="40"/>
      <c r="N74" s="10"/>
      <c r="O74" s="40"/>
      <c r="P74" s="10"/>
    </row>
    <row r="75" spans="2:16" ht="25" customHeight="1" x14ac:dyDescent="0.3">
      <c r="B75" s="14" t="s">
        <v>38</v>
      </c>
      <c r="C75" s="9"/>
      <c r="D75" s="9"/>
      <c r="E75" s="9"/>
      <c r="F75" s="9"/>
      <c r="G75" s="9"/>
      <c r="H75" s="9"/>
      <c r="I75" s="33">
        <v>4</v>
      </c>
      <c r="J75" s="25">
        <f>I75*100/I46</f>
        <v>0.58224163027656473</v>
      </c>
      <c r="K75" s="33">
        <v>3</v>
      </c>
      <c r="L75" s="25">
        <f>K75*100/K46</f>
        <v>0.44510385756676557</v>
      </c>
      <c r="M75" s="33">
        <v>3</v>
      </c>
      <c r="N75" s="25">
        <f>M75*100/M46</f>
        <v>0.46511627906976744</v>
      </c>
      <c r="O75" s="40"/>
      <c r="P75" s="10"/>
    </row>
    <row r="76" spans="2:16" ht="5.15" customHeight="1" x14ac:dyDescent="0.3">
      <c r="B76" s="15"/>
      <c r="C76" s="16"/>
      <c r="D76" s="16"/>
      <c r="E76" s="16"/>
      <c r="F76" s="16"/>
      <c r="G76" s="16"/>
      <c r="H76" s="16"/>
      <c r="I76" s="16"/>
      <c r="J76" s="16"/>
      <c r="K76" s="16"/>
      <c r="L76" s="16"/>
      <c r="M76" s="16"/>
      <c r="N76" s="16"/>
      <c r="O76" s="16"/>
      <c r="P76" s="16"/>
    </row>
    <row r="77" spans="2:16" ht="14.25" customHeight="1" x14ac:dyDescent="0.3">
      <c r="B77" s="7" t="s">
        <v>198</v>
      </c>
      <c r="C77" s="4"/>
      <c r="D77" s="5"/>
      <c r="E77" s="4"/>
      <c r="F77" s="5"/>
      <c r="G77" s="4"/>
      <c r="H77" s="5"/>
      <c r="I77" s="4"/>
      <c r="J77" s="5"/>
      <c r="K77" s="4"/>
      <c r="L77" s="5"/>
      <c r="M77" s="4"/>
      <c r="N77" s="5"/>
      <c r="O77" s="4"/>
      <c r="P77" s="5"/>
    </row>
    <row r="78" spans="2:16" ht="35.25" customHeight="1" x14ac:dyDescent="0.3">
      <c r="B78" s="71" t="s">
        <v>196</v>
      </c>
      <c r="C78" s="71"/>
      <c r="D78" s="71"/>
      <c r="E78" s="71"/>
      <c r="F78" s="71"/>
      <c r="G78" s="71"/>
      <c r="H78" s="71"/>
      <c r="I78" s="71"/>
      <c r="J78" s="71"/>
      <c r="K78" s="71"/>
      <c r="L78" s="71"/>
      <c r="M78" s="71"/>
      <c r="N78" s="71"/>
      <c r="O78" s="71"/>
      <c r="P78" s="71"/>
    </row>
    <row r="79" spans="2:16" ht="14.25" customHeight="1" x14ac:dyDescent="0.3">
      <c r="B79" s="34"/>
    </row>
    <row r="80" spans="2:16" ht="30.75" customHeight="1" x14ac:dyDescent="0.3">
      <c r="B80" s="63" t="s">
        <v>101</v>
      </c>
      <c r="C80" s="63"/>
      <c r="D80" s="63"/>
      <c r="E80" s="63"/>
      <c r="F80" s="63"/>
      <c r="G80" s="63"/>
      <c r="H80" s="63"/>
      <c r="I80" s="63"/>
      <c r="J80" s="63"/>
      <c r="K80" s="63"/>
      <c r="L80" s="63"/>
      <c r="M80" s="63"/>
      <c r="N80" s="63"/>
      <c r="O80" s="39"/>
      <c r="P80" s="39"/>
    </row>
    <row r="81" spans="2:16" ht="15" customHeight="1" x14ac:dyDescent="0.3">
      <c r="B81" s="17" t="s">
        <v>0</v>
      </c>
      <c r="C81" s="56">
        <v>2007</v>
      </c>
      <c r="D81" s="62"/>
      <c r="E81" s="54">
        <v>2011</v>
      </c>
      <c r="F81" s="55"/>
      <c r="G81" s="56">
        <v>2015</v>
      </c>
      <c r="H81" s="55"/>
      <c r="I81" s="56">
        <v>2019</v>
      </c>
      <c r="J81" s="55"/>
      <c r="K81" s="56">
        <v>2023</v>
      </c>
      <c r="L81" s="55"/>
      <c r="M81" s="56">
        <v>2024</v>
      </c>
      <c r="N81" s="55"/>
      <c r="O81" s="54">
        <v>2025</v>
      </c>
      <c r="P81" s="62"/>
    </row>
    <row r="82" spans="2:16" ht="15" customHeight="1" x14ac:dyDescent="0.3">
      <c r="B82" s="64" t="s">
        <v>2</v>
      </c>
      <c r="C82" s="60">
        <v>44687</v>
      </c>
      <c r="D82" s="61"/>
      <c r="E82" s="66">
        <v>44843</v>
      </c>
      <c r="F82" s="67"/>
      <c r="G82" s="59">
        <v>44649</v>
      </c>
      <c r="H82" s="58"/>
      <c r="I82" s="59">
        <v>44826</v>
      </c>
      <c r="J82" s="58"/>
      <c r="K82" s="59">
        <v>45193</v>
      </c>
      <c r="L82" s="58"/>
      <c r="M82" s="59">
        <v>45438</v>
      </c>
      <c r="N82" s="58"/>
      <c r="O82" s="57">
        <v>45739</v>
      </c>
      <c r="P82" s="65"/>
    </row>
    <row r="83" spans="2:16" ht="15" customHeight="1" x14ac:dyDescent="0.3">
      <c r="B83" s="65"/>
      <c r="C83" s="38" t="s">
        <v>3</v>
      </c>
      <c r="D83" s="38" t="s">
        <v>4</v>
      </c>
      <c r="E83" s="35" t="s">
        <v>3</v>
      </c>
      <c r="F83" s="37" t="s">
        <v>4</v>
      </c>
      <c r="G83" s="35" t="s">
        <v>3</v>
      </c>
      <c r="H83" s="37" t="s">
        <v>4</v>
      </c>
      <c r="I83" s="35" t="s">
        <v>3</v>
      </c>
      <c r="J83" s="37" t="s">
        <v>4</v>
      </c>
      <c r="K83" s="35" t="s">
        <v>3</v>
      </c>
      <c r="L83" s="37" t="s">
        <v>4</v>
      </c>
      <c r="M83" s="35" t="s">
        <v>3</v>
      </c>
      <c r="N83" s="37" t="s">
        <v>4</v>
      </c>
      <c r="O83" s="35" t="s">
        <v>3</v>
      </c>
      <c r="P83" s="37" t="s">
        <v>4</v>
      </c>
    </row>
    <row r="84" spans="2:16" ht="25" customHeight="1" x14ac:dyDescent="0.3">
      <c r="B84" s="12" t="s">
        <v>5</v>
      </c>
      <c r="C84" s="33">
        <v>3237</v>
      </c>
      <c r="D84" s="25">
        <v>100</v>
      </c>
      <c r="E84" s="33">
        <v>3612</v>
      </c>
      <c r="F84" s="25">
        <v>100</v>
      </c>
      <c r="G84" s="33">
        <v>3491</v>
      </c>
      <c r="H84" s="25">
        <v>100</v>
      </c>
      <c r="I84" s="33">
        <v>3440</v>
      </c>
      <c r="J84" s="25">
        <v>100</v>
      </c>
      <c r="K84" s="33">
        <v>3340</v>
      </c>
      <c r="L84" s="25">
        <v>100</v>
      </c>
      <c r="M84" s="33">
        <v>3383</v>
      </c>
      <c r="N84" s="25">
        <v>100</v>
      </c>
      <c r="O84" s="33">
        <v>3412</v>
      </c>
      <c r="P84" s="25">
        <v>100</v>
      </c>
    </row>
    <row r="85" spans="2:16" ht="25" customHeight="1" x14ac:dyDescent="0.3">
      <c r="B85" s="13" t="s">
        <v>6</v>
      </c>
      <c r="C85" s="33">
        <v>1967</v>
      </c>
      <c r="D85" s="25">
        <f>C85*100/C84</f>
        <v>60.766141489033053</v>
      </c>
      <c r="E85" s="33">
        <v>1886</v>
      </c>
      <c r="F85" s="25">
        <f>E85*100/E84</f>
        <v>52.214839424141751</v>
      </c>
      <c r="G85" s="33">
        <v>1637</v>
      </c>
      <c r="H85" s="25">
        <f>G85*100/G84</f>
        <v>46.892008020624466</v>
      </c>
      <c r="I85" s="33">
        <v>1749</v>
      </c>
      <c r="J85" s="25">
        <f>I85*100/I84</f>
        <v>50.843023255813954</v>
      </c>
      <c r="K85" s="33">
        <v>1662</v>
      </c>
      <c r="L85" s="25">
        <f>K85*100/K84</f>
        <v>49.76047904191617</v>
      </c>
      <c r="M85" s="33">
        <v>1613</v>
      </c>
      <c r="N85" s="25">
        <f>M85*100/M84</f>
        <v>47.67957434229973</v>
      </c>
      <c r="O85" s="33">
        <v>1698</v>
      </c>
      <c r="P85" s="25">
        <f>O85*100/O84</f>
        <v>49.76553341148886</v>
      </c>
    </row>
    <row r="86" spans="2:16" ht="25" customHeight="1" x14ac:dyDescent="0.3">
      <c r="B86" s="13" t="s">
        <v>7</v>
      </c>
      <c r="C86" s="33">
        <v>16</v>
      </c>
      <c r="D86" s="25">
        <f>C86*100/C85</f>
        <v>0.81342145399084897</v>
      </c>
      <c r="E86" s="33">
        <v>13</v>
      </c>
      <c r="F86" s="25">
        <f>E86*100/E85</f>
        <v>0.68928950159066804</v>
      </c>
      <c r="G86" s="33">
        <v>10</v>
      </c>
      <c r="H86" s="25">
        <f>G86*100/G85</f>
        <v>0.61087354917532066</v>
      </c>
      <c r="I86" s="33">
        <v>8</v>
      </c>
      <c r="J86" s="25">
        <f>I86*100/I85</f>
        <v>0.45740423098913663</v>
      </c>
      <c r="K86" s="33">
        <v>10</v>
      </c>
      <c r="L86" s="25">
        <f>K86*100/K85</f>
        <v>0.60168471720818295</v>
      </c>
      <c r="M86" s="33">
        <v>10</v>
      </c>
      <c r="N86" s="25">
        <f>M86*100/M85</f>
        <v>0.61996280223186606</v>
      </c>
      <c r="O86" s="33">
        <v>8</v>
      </c>
      <c r="P86" s="25">
        <f>O86*100/O85</f>
        <v>0.47114252061248529</v>
      </c>
    </row>
    <row r="87" spans="2:16" ht="25" customHeight="1" x14ac:dyDescent="0.3">
      <c r="B87" s="7" t="s">
        <v>8</v>
      </c>
      <c r="C87" s="33">
        <v>31</v>
      </c>
      <c r="D87" s="25">
        <f>C87*100/C85</f>
        <v>1.5760040671072699</v>
      </c>
      <c r="E87" s="33">
        <v>49</v>
      </c>
      <c r="F87" s="25">
        <f>E87*100/E85</f>
        <v>2.5980911983032873</v>
      </c>
      <c r="G87" s="33">
        <v>39</v>
      </c>
      <c r="H87" s="25">
        <f>G87*100/G85</f>
        <v>2.3824068417837507</v>
      </c>
      <c r="I87" s="33">
        <v>26</v>
      </c>
      <c r="J87" s="25">
        <f>I87*100/I85</f>
        <v>1.486563750714694</v>
      </c>
      <c r="K87" s="33">
        <v>40</v>
      </c>
      <c r="L87" s="25">
        <f>K87*100/K85</f>
        <v>2.4067388688327318</v>
      </c>
      <c r="M87" s="33">
        <v>34</v>
      </c>
      <c r="N87" s="25">
        <f>M87*100/M85</f>
        <v>2.1078735275883447</v>
      </c>
      <c r="O87" s="33">
        <v>26</v>
      </c>
      <c r="P87" s="25">
        <f>O87*100/O85</f>
        <v>1.5312131919905771</v>
      </c>
    </row>
    <row r="88" spans="2:16" ht="25" customHeight="1" x14ac:dyDescent="0.3">
      <c r="B88" s="7" t="s">
        <v>10</v>
      </c>
      <c r="C88" s="10"/>
      <c r="D88" s="9"/>
      <c r="E88" s="10"/>
      <c r="F88" s="9"/>
      <c r="G88" s="10"/>
      <c r="H88" s="9"/>
      <c r="I88" s="33">
        <v>5</v>
      </c>
      <c r="J88" s="25">
        <f>I88*100/I85</f>
        <v>0.28587764436821039</v>
      </c>
      <c r="K88" s="40"/>
      <c r="L88" s="10"/>
      <c r="M88" s="40"/>
      <c r="N88" s="10"/>
      <c r="O88" s="40"/>
      <c r="P88" s="10"/>
    </row>
    <row r="89" spans="2:16" ht="25" customHeight="1" x14ac:dyDescent="0.3">
      <c r="B89" s="7" t="s">
        <v>11</v>
      </c>
      <c r="C89" s="10"/>
      <c r="D89" s="9"/>
      <c r="E89" s="10"/>
      <c r="F89" s="9"/>
      <c r="G89" s="10"/>
      <c r="H89" s="9"/>
      <c r="I89" s="9"/>
      <c r="J89" s="9"/>
      <c r="K89" s="33">
        <v>7</v>
      </c>
      <c r="L89" s="25">
        <f>K89*100/K85</f>
        <v>0.42117930204572807</v>
      </c>
      <c r="M89" s="33">
        <v>9</v>
      </c>
      <c r="N89" s="25">
        <f>M89*100/M85</f>
        <v>0.55796652200867947</v>
      </c>
      <c r="O89" s="33">
        <v>6</v>
      </c>
      <c r="P89" s="25">
        <f>O89*100/O85</f>
        <v>0.35335689045936397</v>
      </c>
    </row>
    <row r="90" spans="2:16" ht="25" customHeight="1" x14ac:dyDescent="0.3">
      <c r="B90" s="13" t="s">
        <v>13</v>
      </c>
      <c r="C90" s="33">
        <v>18</v>
      </c>
      <c r="D90" s="25">
        <f>C90*100/C85</f>
        <v>0.91509913573970514</v>
      </c>
      <c r="E90" s="33">
        <v>17</v>
      </c>
      <c r="F90" s="25">
        <f>E90*100/E85</f>
        <v>0.9013785790031813</v>
      </c>
      <c r="G90" s="33">
        <v>55</v>
      </c>
      <c r="H90" s="25">
        <f>G90*100/G85</f>
        <v>3.3598045204642637</v>
      </c>
      <c r="I90" s="33">
        <v>18</v>
      </c>
      <c r="J90" s="25">
        <f>I90*100/I85</f>
        <v>1.0291595197255574</v>
      </c>
      <c r="K90" s="33">
        <v>21</v>
      </c>
      <c r="L90" s="25">
        <f>K90*100/K85</f>
        <v>1.2635379061371841</v>
      </c>
      <c r="M90" s="33">
        <v>14</v>
      </c>
      <c r="N90" s="25">
        <f>M90*100/M85</f>
        <v>0.86794792312461255</v>
      </c>
      <c r="O90" s="33">
        <v>15</v>
      </c>
      <c r="P90" s="25">
        <f>O90*100/O85</f>
        <v>0.88339222614840984</v>
      </c>
    </row>
    <row r="91" spans="2:16" ht="25" customHeight="1" x14ac:dyDescent="0.3">
      <c r="B91" s="14" t="s">
        <v>14</v>
      </c>
      <c r="C91" s="33">
        <v>58</v>
      </c>
      <c r="D91" s="25">
        <f>C91*100/C85</f>
        <v>2.9486527707168277</v>
      </c>
      <c r="E91" s="33">
        <v>348</v>
      </c>
      <c r="F91" s="25">
        <f>E91*100/E85</f>
        <v>18.451749734888654</v>
      </c>
      <c r="G91" s="33">
        <v>299</v>
      </c>
      <c r="H91" s="25">
        <f>G91*100/G85</f>
        <v>18.265119120342089</v>
      </c>
      <c r="I91" s="33">
        <v>65</v>
      </c>
      <c r="J91" s="25">
        <f>I91*100/I85</f>
        <v>3.7164093767867352</v>
      </c>
      <c r="K91" s="40"/>
      <c r="L91" s="10"/>
      <c r="M91" s="33">
        <v>53</v>
      </c>
      <c r="N91" s="25">
        <f>M91*100/M85</f>
        <v>3.2858028518288904</v>
      </c>
      <c r="O91" s="33">
        <v>96</v>
      </c>
      <c r="P91" s="25">
        <f>O91*100/O85</f>
        <v>5.6537102473498235</v>
      </c>
    </row>
    <row r="92" spans="2:16" ht="25" customHeight="1" x14ac:dyDescent="0.3">
      <c r="B92" s="7" t="s">
        <v>16</v>
      </c>
      <c r="C92" s="9"/>
      <c r="D92" s="9"/>
      <c r="E92" s="10"/>
      <c r="F92" s="9"/>
      <c r="G92" s="9"/>
      <c r="H92" s="9"/>
      <c r="I92" s="33">
        <v>2</v>
      </c>
      <c r="J92" s="25">
        <f>I92*100/I85</f>
        <v>0.11435105774728416</v>
      </c>
      <c r="K92" s="33">
        <v>133</v>
      </c>
      <c r="L92" s="25">
        <f>K92*100/K85</f>
        <v>8.0024067388688334</v>
      </c>
      <c r="M92" s="33">
        <v>146</v>
      </c>
      <c r="N92" s="25">
        <f>M92*100/M85</f>
        <v>9.0514569125852447</v>
      </c>
      <c r="O92" s="33">
        <v>83</v>
      </c>
      <c r="P92" s="25">
        <f>O92*100/O85</f>
        <v>4.8881036513545348</v>
      </c>
    </row>
    <row r="93" spans="2:16" ht="25" customHeight="1" x14ac:dyDescent="0.3">
      <c r="B93" s="7" t="s">
        <v>17</v>
      </c>
      <c r="C93" s="9"/>
      <c r="D93" s="9"/>
      <c r="E93" s="10"/>
      <c r="F93" s="9"/>
      <c r="G93" s="9"/>
      <c r="H93" s="9"/>
      <c r="I93" s="33">
        <v>7</v>
      </c>
      <c r="J93" s="25">
        <f>I93*100/I85</f>
        <v>0.40022870211549455</v>
      </c>
      <c r="K93" s="33">
        <v>67</v>
      </c>
      <c r="L93" s="25">
        <f>K93*100/K85</f>
        <v>4.0312876052948257</v>
      </c>
      <c r="M93" s="33">
        <v>38</v>
      </c>
      <c r="N93" s="25">
        <f>M93*100/M85</f>
        <v>2.3558586484810911</v>
      </c>
      <c r="O93" s="33">
        <v>30</v>
      </c>
      <c r="P93" s="25">
        <f>O93*100/O85</f>
        <v>1.7667844522968197</v>
      </c>
    </row>
    <row r="94" spans="2:16" ht="25" customHeight="1" x14ac:dyDescent="0.3">
      <c r="B94" s="7" t="s">
        <v>18</v>
      </c>
      <c r="C94" s="9"/>
      <c r="D94" s="9"/>
      <c r="E94" s="10"/>
      <c r="F94" s="9"/>
      <c r="G94" s="33">
        <v>65</v>
      </c>
      <c r="H94" s="25">
        <f>G94*100/G85</f>
        <v>3.9706780696395847</v>
      </c>
      <c r="I94" s="33">
        <v>10</v>
      </c>
      <c r="J94" s="25">
        <f>I94*100/I85</f>
        <v>0.57175528873642079</v>
      </c>
      <c r="K94" s="33">
        <v>87</v>
      </c>
      <c r="L94" s="25">
        <f>K94*100/K85</f>
        <v>5.2346570397111911</v>
      </c>
      <c r="M94" s="33">
        <v>197</v>
      </c>
      <c r="N94" s="25">
        <f>M94*100/M85</f>
        <v>12.213267203967762</v>
      </c>
      <c r="O94" s="33">
        <v>329</v>
      </c>
      <c r="P94" s="25">
        <f>O94*100/O85</f>
        <v>19.375736160188456</v>
      </c>
    </row>
    <row r="95" spans="2:16" ht="25" customHeight="1" x14ac:dyDescent="0.3">
      <c r="B95" s="7" t="s">
        <v>19</v>
      </c>
      <c r="C95" s="9"/>
      <c r="D95" s="9"/>
      <c r="E95" s="10"/>
      <c r="F95" s="9"/>
      <c r="G95" s="9"/>
      <c r="H95" s="9"/>
      <c r="I95" s="9"/>
      <c r="J95" s="9"/>
      <c r="K95" s="33">
        <v>11</v>
      </c>
      <c r="L95" s="25">
        <f>K95*100/K85</f>
        <v>0.66185318892900125</v>
      </c>
      <c r="M95" s="33">
        <v>12</v>
      </c>
      <c r="N95" s="25">
        <f>M95*100/M85</f>
        <v>0.74395536267823925</v>
      </c>
      <c r="O95" s="33">
        <v>6</v>
      </c>
      <c r="P95" s="25">
        <f>O95*100/O85</f>
        <v>0.35335689045936397</v>
      </c>
    </row>
    <row r="96" spans="2:16" ht="25" customHeight="1" x14ac:dyDescent="0.3">
      <c r="B96" s="7" t="s">
        <v>20</v>
      </c>
      <c r="C96" s="9"/>
      <c r="D96" s="9"/>
      <c r="E96" s="10"/>
      <c r="F96" s="9"/>
      <c r="G96" s="33">
        <v>18</v>
      </c>
      <c r="H96" s="25">
        <f>G96*100/G85</f>
        <v>1.0995723885155773</v>
      </c>
      <c r="I96" s="9"/>
      <c r="J96" s="9"/>
      <c r="K96" s="9"/>
      <c r="L96" s="9"/>
      <c r="M96" s="9"/>
      <c r="N96" s="9"/>
      <c r="O96" s="9"/>
      <c r="P96" s="9"/>
    </row>
    <row r="97" spans="2:16" ht="25" customHeight="1" x14ac:dyDescent="0.3">
      <c r="B97" s="7" t="s">
        <v>21</v>
      </c>
      <c r="C97" s="33">
        <v>20</v>
      </c>
      <c r="D97" s="25">
        <f>C97*100/C85</f>
        <v>1.0167768174885612</v>
      </c>
      <c r="E97" s="33">
        <v>6</v>
      </c>
      <c r="F97" s="25">
        <f>E97*100/E85</f>
        <v>0.31813361611876989</v>
      </c>
      <c r="G97" s="9"/>
      <c r="H97" s="9"/>
      <c r="I97" s="33">
        <v>4</v>
      </c>
      <c r="J97" s="25">
        <f>I97*100/I85</f>
        <v>0.22870211549456831</v>
      </c>
      <c r="K97" s="33">
        <v>5</v>
      </c>
      <c r="L97" s="25">
        <f>K97*100/K85</f>
        <v>0.30084235860409148</v>
      </c>
      <c r="M97" s="33">
        <v>7</v>
      </c>
      <c r="N97" s="25">
        <f>M97*100/M85</f>
        <v>0.43397396156230628</v>
      </c>
      <c r="O97" s="9"/>
      <c r="P97" s="9"/>
    </row>
    <row r="98" spans="2:16" ht="25" customHeight="1" x14ac:dyDescent="0.3">
      <c r="B98" s="7" t="s">
        <v>202</v>
      </c>
      <c r="C98" s="40"/>
      <c r="D98" s="10"/>
      <c r="E98" s="40"/>
      <c r="F98" s="10"/>
      <c r="G98" s="9"/>
      <c r="H98" s="9"/>
      <c r="I98" s="40"/>
      <c r="J98" s="10"/>
      <c r="K98" s="40"/>
      <c r="L98" s="10"/>
      <c r="M98" s="40"/>
      <c r="N98" s="10"/>
      <c r="O98" s="33">
        <v>6</v>
      </c>
      <c r="P98" s="25">
        <f>O98*100/O85</f>
        <v>0.35335689045936397</v>
      </c>
    </row>
    <row r="99" spans="2:16" ht="25" customHeight="1" x14ac:dyDescent="0.3">
      <c r="B99" s="14" t="s">
        <v>23</v>
      </c>
      <c r="C99" s="9"/>
      <c r="D99" s="9"/>
      <c r="E99" s="33">
        <v>11</v>
      </c>
      <c r="F99" s="25">
        <f>E99*100/E85</f>
        <v>0.58324496288441141</v>
      </c>
      <c r="G99" s="9"/>
      <c r="H99" s="9"/>
      <c r="I99" s="33">
        <v>4</v>
      </c>
      <c r="J99" s="25">
        <f>I99*100/I85</f>
        <v>0.22870211549456831</v>
      </c>
      <c r="K99" s="33">
        <v>21</v>
      </c>
      <c r="L99" s="25">
        <f>K99*100/K85</f>
        <v>1.2635379061371841</v>
      </c>
      <c r="M99" s="33">
        <v>18</v>
      </c>
      <c r="N99" s="25">
        <f>M99*100/M85</f>
        <v>1.1159330440173589</v>
      </c>
      <c r="O99" s="33">
        <v>16</v>
      </c>
      <c r="P99" s="25">
        <f>O99*100/O85</f>
        <v>0.94228504122497059</v>
      </c>
    </row>
    <row r="100" spans="2:16" ht="25" customHeight="1" x14ac:dyDescent="0.3">
      <c r="B100" s="14" t="s">
        <v>25</v>
      </c>
      <c r="C100" s="33">
        <v>22</v>
      </c>
      <c r="D100" s="25">
        <f>C100*100/C85</f>
        <v>1.1184544992374175</v>
      </c>
      <c r="E100" s="33">
        <v>23</v>
      </c>
      <c r="F100" s="25">
        <f>E100*100/E85</f>
        <v>1.2195121951219512</v>
      </c>
      <c r="G100" s="33">
        <v>26</v>
      </c>
      <c r="H100" s="25">
        <f>G100*100/G85</f>
        <v>1.5882712278558337</v>
      </c>
      <c r="I100" s="33">
        <v>17</v>
      </c>
      <c r="J100" s="25">
        <f>I100*100/I85</f>
        <v>0.97198399085191534</v>
      </c>
      <c r="K100" s="33">
        <v>21</v>
      </c>
      <c r="L100" s="25">
        <f>K100*100/K85</f>
        <v>1.2635379061371841</v>
      </c>
      <c r="M100" s="33">
        <v>8</v>
      </c>
      <c r="N100" s="25">
        <f>M100*100/M85</f>
        <v>0.49597024178549287</v>
      </c>
      <c r="O100" s="33">
        <v>10</v>
      </c>
      <c r="P100" s="25">
        <f>O100*100/O85</f>
        <v>0.58892815076560656</v>
      </c>
    </row>
    <row r="101" spans="2:16" ht="25" customHeight="1" x14ac:dyDescent="0.3">
      <c r="B101" s="13" t="s">
        <v>26</v>
      </c>
      <c r="C101" s="9"/>
      <c r="D101" s="9"/>
      <c r="E101" s="10"/>
      <c r="F101" s="10"/>
      <c r="G101" s="33">
        <v>17</v>
      </c>
      <c r="H101" s="25">
        <f>G101*100/G85</f>
        <v>1.0384850335980451</v>
      </c>
      <c r="I101" s="33">
        <v>5</v>
      </c>
      <c r="J101" s="25">
        <f>I101*100/I85</f>
        <v>0.28587764436821039</v>
      </c>
      <c r="K101" s="40"/>
      <c r="L101" s="10"/>
      <c r="M101" s="40"/>
      <c r="N101" s="10"/>
      <c r="O101" s="40"/>
      <c r="P101" s="10"/>
    </row>
    <row r="102" spans="2:16" ht="25" customHeight="1" x14ac:dyDescent="0.3">
      <c r="B102" s="14" t="s">
        <v>28</v>
      </c>
      <c r="C102" s="9"/>
      <c r="D102" s="10"/>
      <c r="E102" s="10"/>
      <c r="F102" s="10"/>
      <c r="G102" s="9"/>
      <c r="H102" s="9"/>
      <c r="I102" s="33">
        <v>3</v>
      </c>
      <c r="J102" s="25">
        <f>I102*100/I85</f>
        <v>0.17152658662092624</v>
      </c>
      <c r="K102" s="40"/>
      <c r="L102" s="10"/>
      <c r="M102" s="40"/>
      <c r="N102" s="10"/>
      <c r="O102" s="40"/>
      <c r="P102" s="10"/>
    </row>
    <row r="103" spans="2:16" ht="25" customHeight="1" x14ac:dyDescent="0.3">
      <c r="B103" s="14" t="s">
        <v>29</v>
      </c>
      <c r="C103" s="33">
        <v>28</v>
      </c>
      <c r="D103" s="25">
        <f>C103*100/C85</f>
        <v>1.4234875444839858</v>
      </c>
      <c r="E103" s="33">
        <v>36</v>
      </c>
      <c r="F103" s="25">
        <f>E103*100/E85</f>
        <v>1.9088016967126193</v>
      </c>
      <c r="G103" s="33">
        <v>25</v>
      </c>
      <c r="H103" s="25">
        <f>G103*100/G85</f>
        <v>1.5271838729383018</v>
      </c>
      <c r="I103" s="9"/>
      <c r="J103" s="9" t="s">
        <v>42</v>
      </c>
      <c r="K103" s="9"/>
      <c r="L103" s="9"/>
      <c r="M103" s="9"/>
      <c r="N103" s="9"/>
      <c r="O103" s="9"/>
      <c r="P103" s="9"/>
    </row>
    <row r="104" spans="2:16" ht="25" customHeight="1" x14ac:dyDescent="0.3">
      <c r="B104" s="14" t="s">
        <v>30</v>
      </c>
      <c r="C104" s="9"/>
      <c r="D104" s="9"/>
      <c r="E104" s="9"/>
      <c r="F104" s="9"/>
      <c r="G104" s="33">
        <v>14</v>
      </c>
      <c r="H104" s="25">
        <f>G104*100/G85</f>
        <v>0.85522296884544902</v>
      </c>
      <c r="I104" s="33">
        <v>2</v>
      </c>
      <c r="J104" s="25">
        <f>I104*100/I85</f>
        <v>0.11435105774728416</v>
      </c>
      <c r="K104" s="40"/>
      <c r="L104" s="10"/>
      <c r="M104" s="40"/>
      <c r="N104" s="10"/>
      <c r="O104" s="40"/>
      <c r="P104" s="10"/>
    </row>
    <row r="105" spans="2:16" ht="25" customHeight="1" x14ac:dyDescent="0.3">
      <c r="B105" s="14" t="s">
        <v>31</v>
      </c>
      <c r="C105" s="33">
        <v>1343</v>
      </c>
      <c r="D105" s="25">
        <f>C105*100/C85</f>
        <v>68.27656329435689</v>
      </c>
      <c r="E105" s="33">
        <v>993</v>
      </c>
      <c r="F105" s="25">
        <f>E105*100/E85</f>
        <v>52.651113467656415</v>
      </c>
      <c r="G105" s="33">
        <v>848</v>
      </c>
      <c r="H105" s="25">
        <f>G105*100/G85</f>
        <v>51.802076970067198</v>
      </c>
      <c r="I105" s="33">
        <v>971</v>
      </c>
      <c r="J105" s="25">
        <f>I105*100/I85</f>
        <v>55.517438536306457</v>
      </c>
      <c r="K105" s="40"/>
      <c r="L105" s="10"/>
      <c r="M105" s="33">
        <v>705</v>
      </c>
      <c r="N105" s="25">
        <f>M105*100/M85</f>
        <v>43.707377557346561</v>
      </c>
      <c r="O105" s="33">
        <v>816</v>
      </c>
      <c r="P105" s="25">
        <f>O105*100/O85</f>
        <v>48.056537102473499</v>
      </c>
    </row>
    <row r="106" spans="2:16" ht="25" customHeight="1" x14ac:dyDescent="0.3">
      <c r="B106" s="14" t="s">
        <v>32</v>
      </c>
      <c r="C106" s="40"/>
      <c r="D106" s="10"/>
      <c r="E106" s="40"/>
      <c r="F106" s="10"/>
      <c r="G106" s="40"/>
      <c r="H106" s="10"/>
      <c r="I106" s="40"/>
      <c r="J106" s="10"/>
      <c r="K106" s="24">
        <v>915</v>
      </c>
      <c r="L106" s="25">
        <f>K106*100/K85</f>
        <v>55.054151624548737</v>
      </c>
      <c r="M106" s="11"/>
      <c r="N106" s="10"/>
      <c r="O106" s="11"/>
      <c r="P106" s="10"/>
    </row>
    <row r="107" spans="2:16" ht="25" customHeight="1" x14ac:dyDescent="0.3">
      <c r="B107" s="14" t="s">
        <v>190</v>
      </c>
      <c r="C107" s="40"/>
      <c r="D107" s="10"/>
      <c r="E107" s="40"/>
      <c r="F107" s="10"/>
      <c r="G107" s="40"/>
      <c r="H107" s="10"/>
      <c r="I107" s="40"/>
      <c r="J107" s="10"/>
      <c r="K107" s="10"/>
      <c r="L107" s="10"/>
      <c r="M107" s="11"/>
      <c r="N107" s="10"/>
      <c r="O107" s="33">
        <v>3</v>
      </c>
      <c r="P107" s="25">
        <f>O107*100/O85</f>
        <v>0.17667844522968199</v>
      </c>
    </row>
    <row r="108" spans="2:16" ht="25" customHeight="1" x14ac:dyDescent="0.3">
      <c r="B108" s="14" t="s">
        <v>47</v>
      </c>
      <c r="C108" s="9"/>
      <c r="D108" s="9"/>
      <c r="E108" s="9"/>
      <c r="F108" s="9"/>
      <c r="G108" s="33">
        <v>15</v>
      </c>
      <c r="H108" s="25">
        <f>G108*100/G85</f>
        <v>0.91631032376298105</v>
      </c>
      <c r="I108" s="9"/>
      <c r="J108" s="9" t="s">
        <v>42</v>
      </c>
      <c r="K108" s="9"/>
      <c r="L108" s="9" t="s">
        <v>42</v>
      </c>
      <c r="M108" s="9"/>
      <c r="N108" s="9" t="s">
        <v>42</v>
      </c>
      <c r="O108" s="9"/>
      <c r="P108" s="9" t="s">
        <v>42</v>
      </c>
    </row>
    <row r="109" spans="2:16" ht="25" customHeight="1" x14ac:dyDescent="0.3">
      <c r="B109" s="14" t="s">
        <v>33</v>
      </c>
      <c r="C109" s="33">
        <v>431</v>
      </c>
      <c r="D109" s="25">
        <f>C109*100/C85</f>
        <v>21.911540416878495</v>
      </c>
      <c r="E109" s="33">
        <v>298</v>
      </c>
      <c r="F109" s="25">
        <f>E109*100/E85</f>
        <v>15.800636267232237</v>
      </c>
      <c r="G109" s="9"/>
      <c r="H109" s="9"/>
      <c r="I109" s="33">
        <v>553</v>
      </c>
      <c r="J109" s="25">
        <f>I109*100/I85</f>
        <v>31.618067467124071</v>
      </c>
      <c r="K109" s="33">
        <v>305</v>
      </c>
      <c r="L109" s="25">
        <f>K109*100/K85</f>
        <v>18.351383874849578</v>
      </c>
      <c r="M109" s="33">
        <v>341</v>
      </c>
      <c r="N109" s="25">
        <f>M109*100/M85</f>
        <v>21.140731556106633</v>
      </c>
      <c r="O109" s="33">
        <v>237</v>
      </c>
      <c r="P109" s="25">
        <f>O109*100/O85</f>
        <v>13.957597173144876</v>
      </c>
    </row>
    <row r="110" spans="2:16" ht="25" customHeight="1" x14ac:dyDescent="0.3">
      <c r="B110" s="14" t="s">
        <v>35</v>
      </c>
      <c r="C110" s="9"/>
      <c r="D110" s="9"/>
      <c r="E110" s="9"/>
      <c r="F110" s="9"/>
      <c r="G110" s="33">
        <v>206</v>
      </c>
      <c r="H110" s="25">
        <f>G110*100/G85</f>
        <v>12.583995113011607</v>
      </c>
      <c r="I110" s="9"/>
      <c r="J110" s="9" t="s">
        <v>42</v>
      </c>
      <c r="K110" s="9"/>
      <c r="L110" s="9" t="s">
        <v>42</v>
      </c>
      <c r="M110" s="9"/>
      <c r="N110" s="9" t="s">
        <v>42</v>
      </c>
      <c r="O110" s="9"/>
      <c r="P110" s="9" t="s">
        <v>42</v>
      </c>
    </row>
    <row r="111" spans="2:16" ht="25" customHeight="1" x14ac:dyDescent="0.3">
      <c r="B111" s="14" t="s">
        <v>36</v>
      </c>
      <c r="C111" s="9"/>
      <c r="D111" s="9"/>
      <c r="E111" s="33">
        <v>92</v>
      </c>
      <c r="F111" s="25">
        <f>E111*100/E85</f>
        <v>4.8780487804878048</v>
      </c>
      <c r="G111" s="9"/>
      <c r="H111" s="9" t="s">
        <v>42</v>
      </c>
      <c r="I111" s="33">
        <v>14</v>
      </c>
      <c r="J111" s="25">
        <f>I111*100/I85</f>
        <v>0.8004574042309891</v>
      </c>
      <c r="K111" s="33">
        <v>11</v>
      </c>
      <c r="L111" s="25">
        <f>K111*100/K85</f>
        <v>0.66185318892900125</v>
      </c>
      <c r="M111" s="33">
        <v>8</v>
      </c>
      <c r="N111" s="25">
        <f>M111*100/M85</f>
        <v>0.49597024178549287</v>
      </c>
      <c r="O111" s="9"/>
      <c r="P111" s="9" t="s">
        <v>42</v>
      </c>
    </row>
    <row r="112" spans="2:16" ht="25" customHeight="1" x14ac:dyDescent="0.3">
      <c r="B112" s="14" t="s">
        <v>188</v>
      </c>
      <c r="C112" s="9"/>
      <c r="D112" s="9"/>
      <c r="E112" s="9"/>
      <c r="F112" s="9"/>
      <c r="G112" s="9"/>
      <c r="H112" s="9"/>
      <c r="I112" s="9"/>
      <c r="J112" s="9"/>
      <c r="K112" s="9"/>
      <c r="L112" s="9"/>
      <c r="M112" s="9"/>
      <c r="N112" s="9"/>
      <c r="O112" s="33">
        <v>11</v>
      </c>
      <c r="P112" s="25">
        <f>O112*100/O85</f>
        <v>0.64782096584216731</v>
      </c>
    </row>
    <row r="113" spans="2:16" ht="25" customHeight="1" x14ac:dyDescent="0.3">
      <c r="B113" s="14" t="s">
        <v>37</v>
      </c>
      <c r="C113" s="9"/>
      <c r="D113" s="9"/>
      <c r="E113" s="9"/>
      <c r="F113" s="9"/>
      <c r="G113" s="9"/>
      <c r="H113" s="9"/>
      <c r="I113" s="33">
        <v>18</v>
      </c>
      <c r="J113" s="25">
        <f>I113*100/I85</f>
        <v>1.0291595197255574</v>
      </c>
      <c r="K113" s="40"/>
      <c r="L113" s="10"/>
      <c r="M113" s="40"/>
      <c r="N113" s="10"/>
      <c r="O113" s="40"/>
      <c r="P113" s="10"/>
    </row>
    <row r="114" spans="2:16" ht="25" customHeight="1" x14ac:dyDescent="0.3">
      <c r="B114" s="14" t="s">
        <v>38</v>
      </c>
      <c r="C114" s="9"/>
      <c r="D114" s="9"/>
      <c r="E114" s="9"/>
      <c r="F114" s="9"/>
      <c r="G114" s="9"/>
      <c r="H114" s="9"/>
      <c r="I114" s="33">
        <v>17</v>
      </c>
      <c r="J114" s="25">
        <f>I114*100/I85</f>
        <v>0.97198399085191534</v>
      </c>
      <c r="K114" s="33">
        <v>8</v>
      </c>
      <c r="L114" s="25">
        <f>K114*100/K85</f>
        <v>0.48134777376654631</v>
      </c>
      <c r="M114" s="33">
        <v>13</v>
      </c>
      <c r="N114" s="25">
        <f>M114*100/M85</f>
        <v>0.80595164290142596</v>
      </c>
      <c r="O114" s="40"/>
      <c r="P114" s="10"/>
    </row>
    <row r="115" spans="2:16" ht="5.15" customHeight="1" x14ac:dyDescent="0.3">
      <c r="B115" s="15"/>
      <c r="C115" s="16"/>
      <c r="D115" s="16"/>
      <c r="E115" s="16"/>
      <c r="F115" s="16"/>
      <c r="G115" s="16"/>
      <c r="H115" s="16"/>
      <c r="I115" s="16"/>
      <c r="J115" s="16"/>
      <c r="K115" s="16"/>
      <c r="L115" s="16"/>
      <c r="M115" s="16"/>
      <c r="N115" s="16"/>
      <c r="O115" s="16"/>
      <c r="P115" s="16"/>
    </row>
    <row r="116" spans="2:16" ht="14.25" customHeight="1" x14ac:dyDescent="0.3">
      <c r="B116" s="7" t="s">
        <v>198</v>
      </c>
      <c r="C116" s="4"/>
      <c r="D116" s="5"/>
      <c r="E116" s="4"/>
      <c r="F116" s="5"/>
      <c r="G116" s="4"/>
      <c r="H116" s="5"/>
      <c r="I116" s="4"/>
      <c r="J116" s="5"/>
      <c r="K116" s="4"/>
      <c r="L116" s="5"/>
      <c r="M116" s="4"/>
      <c r="N116" s="5"/>
      <c r="O116" s="4"/>
      <c r="P116" s="5"/>
    </row>
    <row r="117" spans="2:16" ht="35.25" customHeight="1" x14ac:dyDescent="0.3">
      <c r="B117" s="71" t="s">
        <v>196</v>
      </c>
      <c r="C117" s="71"/>
      <c r="D117" s="71"/>
      <c r="E117" s="71"/>
      <c r="F117" s="71"/>
      <c r="G117" s="71"/>
      <c r="H117" s="71"/>
      <c r="I117" s="71"/>
      <c r="J117" s="71"/>
      <c r="K117" s="71"/>
      <c r="L117" s="71"/>
      <c r="M117" s="71"/>
      <c r="N117" s="71"/>
      <c r="O117" s="71"/>
      <c r="P117" s="71"/>
    </row>
  </sheetData>
  <mergeCells count="52">
    <mergeCell ref="O82:P82"/>
    <mergeCell ref="B1:P1"/>
    <mergeCell ref="B2:P2"/>
    <mergeCell ref="B117:P117"/>
    <mergeCell ref="B78:P78"/>
    <mergeCell ref="B39:P39"/>
    <mergeCell ref="O3:P3"/>
    <mergeCell ref="O4:P4"/>
    <mergeCell ref="O42:P42"/>
    <mergeCell ref="O43:P43"/>
    <mergeCell ref="O81:P81"/>
    <mergeCell ref="I43:J43"/>
    <mergeCell ref="I42:J42"/>
    <mergeCell ref="C3:D3"/>
    <mergeCell ref="C42:D42"/>
    <mergeCell ref="E42:F42"/>
    <mergeCell ref="I82:J82"/>
    <mergeCell ref="G4:H4"/>
    <mergeCell ref="I4:J4"/>
    <mergeCell ref="E3:F3"/>
    <mergeCell ref="K3:L3"/>
    <mergeCell ref="K4:L4"/>
    <mergeCell ref="E43:F43"/>
    <mergeCell ref="G43:H43"/>
    <mergeCell ref="G42:H42"/>
    <mergeCell ref="I3:J3"/>
    <mergeCell ref="B82:B83"/>
    <mergeCell ref="C82:D82"/>
    <mergeCell ref="E82:F82"/>
    <mergeCell ref="G82:H82"/>
    <mergeCell ref="G3:H3"/>
    <mergeCell ref="M3:N3"/>
    <mergeCell ref="M4:N4"/>
    <mergeCell ref="M42:N42"/>
    <mergeCell ref="B41:N41"/>
    <mergeCell ref="K42:L42"/>
    <mergeCell ref="M82:N82"/>
    <mergeCell ref="K82:L82"/>
    <mergeCell ref="C4:D4"/>
    <mergeCell ref="B4:B5"/>
    <mergeCell ref="E4:F4"/>
    <mergeCell ref="M43:N43"/>
    <mergeCell ref="M81:N81"/>
    <mergeCell ref="B80:N80"/>
    <mergeCell ref="C81:D81"/>
    <mergeCell ref="E81:F81"/>
    <mergeCell ref="G81:H81"/>
    <mergeCell ref="I81:J81"/>
    <mergeCell ref="K81:L81"/>
    <mergeCell ref="K43:L43"/>
    <mergeCell ref="B43:B44"/>
    <mergeCell ref="C43:D43"/>
  </mergeCells>
  <hyperlinks>
    <hyperlink ref="R3" location="ÍNDICE!A1" display="(Voltar ao Índice)" xr:uid="{3A906E1D-847C-4D11-B561-D7BE821652C7}"/>
  </hyperlinks>
  <printOptions horizontalCentered="1"/>
  <pageMargins left="0.47244094488188981" right="0.47244094488188981" top="0.6692913385826772" bottom="0.6692913385826772" header="0" footer="0"/>
  <pageSetup paperSize="9" scale="85" orientation="landscape"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05CCA-A8E3-425D-AC7D-F7C0A1A6E628}">
  <sheetPr codeName="Folha23">
    <pageSetUpPr fitToPage="1"/>
  </sheetPr>
  <dimension ref="B1:AJ48"/>
  <sheetViews>
    <sheetView showGridLines="0" zoomScaleNormal="100" workbookViewId="0">
      <pane xSplit="2" topLeftCell="C1" activePane="topRight" state="frozen"/>
      <selection activeCell="B2" sqref="B2"/>
      <selection pane="topRight" activeCell="B1" sqref="B1:AF1"/>
    </sheetView>
  </sheetViews>
  <sheetFormatPr defaultColWidth="9.1796875" defaultRowHeight="14" x14ac:dyDescent="0.3"/>
  <cols>
    <col min="1" max="1" width="6.7265625" style="1" customWidth="1"/>
    <col min="2" max="2" width="16.453125" style="3" bestFit="1" customWidth="1"/>
    <col min="3" max="32" width="9.1796875" style="1"/>
    <col min="33" max="33" width="6.7265625" style="1" customWidth="1"/>
    <col min="34" max="34" width="13.26953125" style="1" bestFit="1" customWidth="1"/>
    <col min="35" max="16384" width="9.1796875" style="1"/>
  </cols>
  <sheetData>
    <row r="1" spans="2:36" ht="30" customHeight="1" x14ac:dyDescent="0.3">
      <c r="B1" s="72" t="s">
        <v>156</v>
      </c>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row>
    <row r="2" spans="2:36" ht="30" customHeight="1" x14ac:dyDescent="0.3">
      <c r="B2" s="63" t="s">
        <v>68</v>
      </c>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row>
    <row r="3" spans="2:36" x14ac:dyDescent="0.3">
      <c r="B3" s="17" t="s">
        <v>0</v>
      </c>
      <c r="C3" s="54">
        <v>1976</v>
      </c>
      <c r="D3" s="55"/>
      <c r="E3" s="54">
        <v>1980</v>
      </c>
      <c r="F3" s="55"/>
      <c r="G3" s="54">
        <v>1984</v>
      </c>
      <c r="H3" s="55"/>
      <c r="I3" s="54">
        <v>1988</v>
      </c>
      <c r="J3" s="55"/>
      <c r="K3" s="56">
        <v>1992</v>
      </c>
      <c r="L3" s="55"/>
      <c r="M3" s="56">
        <v>1996</v>
      </c>
      <c r="N3" s="55"/>
      <c r="O3" s="56">
        <v>2000</v>
      </c>
      <c r="P3" s="55"/>
      <c r="Q3" s="54">
        <v>2004</v>
      </c>
      <c r="R3" s="55"/>
      <c r="S3" s="56" t="s">
        <v>44</v>
      </c>
      <c r="T3" s="62"/>
      <c r="U3" s="54">
        <v>2011</v>
      </c>
      <c r="V3" s="55"/>
      <c r="W3" s="56" t="s">
        <v>45</v>
      </c>
      <c r="X3" s="55"/>
      <c r="Y3" s="56" t="s">
        <v>46</v>
      </c>
      <c r="Z3" s="55"/>
      <c r="AA3" s="56">
        <v>2023</v>
      </c>
      <c r="AB3" s="55"/>
      <c r="AC3" s="54">
        <v>2024</v>
      </c>
      <c r="AD3" s="62"/>
      <c r="AE3" s="54">
        <v>2025</v>
      </c>
      <c r="AF3" s="62"/>
      <c r="AH3" s="53" t="s">
        <v>158</v>
      </c>
    </row>
    <row r="4" spans="2:36" ht="15" customHeight="1" x14ac:dyDescent="0.3">
      <c r="B4" s="64" t="s">
        <v>2</v>
      </c>
      <c r="C4" s="57">
        <v>44739</v>
      </c>
      <c r="D4" s="58"/>
      <c r="E4" s="57">
        <v>44839</v>
      </c>
      <c r="F4" s="58"/>
      <c r="G4" s="57">
        <v>44848</v>
      </c>
      <c r="H4" s="58"/>
      <c r="I4" s="57">
        <v>44843</v>
      </c>
      <c r="J4" s="58"/>
      <c r="K4" s="59">
        <v>44845</v>
      </c>
      <c r="L4" s="58"/>
      <c r="M4" s="59">
        <v>44847</v>
      </c>
      <c r="N4" s="58"/>
      <c r="O4" s="59">
        <v>44849</v>
      </c>
      <c r="P4" s="58"/>
      <c r="Q4" s="57">
        <v>44851</v>
      </c>
      <c r="R4" s="58"/>
      <c r="S4" s="60">
        <v>44687</v>
      </c>
      <c r="T4" s="61"/>
      <c r="U4" s="66">
        <v>44843</v>
      </c>
      <c r="V4" s="67"/>
      <c r="W4" s="59">
        <v>44649</v>
      </c>
      <c r="X4" s="58"/>
      <c r="Y4" s="59">
        <v>44826</v>
      </c>
      <c r="Z4" s="58"/>
      <c r="AA4" s="59">
        <v>45193</v>
      </c>
      <c r="AB4" s="58"/>
      <c r="AC4" s="57">
        <v>45438</v>
      </c>
      <c r="AD4" s="65"/>
      <c r="AE4" s="57">
        <v>45739</v>
      </c>
      <c r="AF4" s="65"/>
    </row>
    <row r="5" spans="2:36" x14ac:dyDescent="0.3">
      <c r="B5" s="65"/>
      <c r="C5" s="37" t="s">
        <v>3</v>
      </c>
      <c r="D5" s="37" t="s">
        <v>4</v>
      </c>
      <c r="E5" s="37" t="s">
        <v>3</v>
      </c>
      <c r="F5" s="37" t="s">
        <v>4</v>
      </c>
      <c r="G5" s="37" t="s">
        <v>3</v>
      </c>
      <c r="H5" s="37" t="s">
        <v>4</v>
      </c>
      <c r="I5" s="37" t="s">
        <v>3</v>
      </c>
      <c r="J5" s="37" t="s">
        <v>4</v>
      </c>
      <c r="K5" s="37" t="s">
        <v>3</v>
      </c>
      <c r="L5" s="36" t="s">
        <v>4</v>
      </c>
      <c r="M5" s="37" t="s">
        <v>3</v>
      </c>
      <c r="N5" s="36" t="s">
        <v>4</v>
      </c>
      <c r="O5" s="35" t="s">
        <v>3</v>
      </c>
      <c r="P5" s="37" t="s">
        <v>4</v>
      </c>
      <c r="Q5" s="35" t="s">
        <v>3</v>
      </c>
      <c r="R5" s="38" t="s">
        <v>4</v>
      </c>
      <c r="S5" s="38" t="s">
        <v>3</v>
      </c>
      <c r="T5" s="38" t="s">
        <v>4</v>
      </c>
      <c r="U5" s="35" t="s">
        <v>3</v>
      </c>
      <c r="V5" s="37" t="s">
        <v>4</v>
      </c>
      <c r="W5" s="35" t="s">
        <v>3</v>
      </c>
      <c r="X5" s="37" t="s">
        <v>4</v>
      </c>
      <c r="Y5" s="35" t="s">
        <v>3</v>
      </c>
      <c r="Z5" s="37" t="s">
        <v>4</v>
      </c>
      <c r="AA5" s="35" t="s">
        <v>3</v>
      </c>
      <c r="AB5" s="37" t="s">
        <v>4</v>
      </c>
      <c r="AC5" s="44" t="s">
        <v>3</v>
      </c>
      <c r="AD5" s="44" t="s">
        <v>4</v>
      </c>
      <c r="AE5" s="44" t="s">
        <v>3</v>
      </c>
      <c r="AF5" s="44" t="s">
        <v>4</v>
      </c>
    </row>
    <row r="6" spans="2:36" ht="25" customHeight="1" x14ac:dyDescent="0.3">
      <c r="B6" s="12" t="s">
        <v>5</v>
      </c>
      <c r="C6" s="18">
        <v>2479</v>
      </c>
      <c r="D6" s="25">
        <v>100</v>
      </c>
      <c r="E6" s="18">
        <v>2653</v>
      </c>
      <c r="F6" s="25">
        <v>100</v>
      </c>
      <c r="G6" s="18">
        <v>2898</v>
      </c>
      <c r="H6" s="25">
        <v>100</v>
      </c>
      <c r="I6" s="18">
        <v>3344</v>
      </c>
      <c r="J6" s="25">
        <v>100</v>
      </c>
      <c r="K6" s="18">
        <v>3498</v>
      </c>
      <c r="L6" s="25">
        <v>100</v>
      </c>
      <c r="M6" s="18">
        <v>3821</v>
      </c>
      <c r="N6" s="25">
        <v>100</v>
      </c>
      <c r="O6" s="18">
        <v>3947</v>
      </c>
      <c r="P6" s="25">
        <v>100</v>
      </c>
      <c r="Q6" s="18">
        <v>4242</v>
      </c>
      <c r="R6" s="25">
        <v>100</v>
      </c>
      <c r="S6" s="18">
        <v>4409</v>
      </c>
      <c r="T6" s="25">
        <v>100</v>
      </c>
      <c r="U6" s="18">
        <v>5596</v>
      </c>
      <c r="V6" s="25">
        <v>100</v>
      </c>
      <c r="W6" s="18">
        <v>5559</v>
      </c>
      <c r="X6" s="25">
        <v>100</v>
      </c>
      <c r="Y6" s="18">
        <v>5152</v>
      </c>
      <c r="Z6" s="25">
        <v>100</v>
      </c>
      <c r="AA6" s="18">
        <v>5346</v>
      </c>
      <c r="AB6" s="25">
        <v>100</v>
      </c>
      <c r="AC6" s="18">
        <v>5447</v>
      </c>
      <c r="AD6" s="25">
        <v>100</v>
      </c>
      <c r="AE6" s="18">
        <v>5540</v>
      </c>
      <c r="AF6" s="25">
        <v>100</v>
      </c>
      <c r="AH6" s="21">
        <f>+W6-'PORTO SANTO_FREG'!G6</f>
        <v>0</v>
      </c>
      <c r="AJ6" s="21">
        <f>+Y6-'PORTO SANTO_FREG'!I6</f>
        <v>0</v>
      </c>
    </row>
    <row r="7" spans="2:36" ht="25" customHeight="1" x14ac:dyDescent="0.3">
      <c r="B7" s="13" t="s">
        <v>6</v>
      </c>
      <c r="C7" s="18">
        <v>1863</v>
      </c>
      <c r="D7" s="25">
        <f>C7*100/C6</f>
        <v>75.151270673658729</v>
      </c>
      <c r="E7" s="18">
        <v>2313</v>
      </c>
      <c r="F7" s="25">
        <f>E7*100/E6</f>
        <v>87.184319638145496</v>
      </c>
      <c r="G7" s="18">
        <v>2296</v>
      </c>
      <c r="H7" s="25">
        <f>G7*100/G6</f>
        <v>79.227053140096615</v>
      </c>
      <c r="I7" s="18">
        <v>2464</v>
      </c>
      <c r="J7" s="25">
        <f>I7*100/I6</f>
        <v>73.684210526315795</v>
      </c>
      <c r="K7" s="18">
        <v>2604</v>
      </c>
      <c r="L7" s="25">
        <f>K7*100/K6</f>
        <v>74.442538593481984</v>
      </c>
      <c r="M7" s="18">
        <v>2980</v>
      </c>
      <c r="N7" s="25">
        <f>M7*100/M6</f>
        <v>77.990054959434701</v>
      </c>
      <c r="O7" s="18">
        <v>2706</v>
      </c>
      <c r="P7" s="25">
        <f>O7*100/O6</f>
        <v>68.558398783886503</v>
      </c>
      <c r="Q7" s="18">
        <v>2847</v>
      </c>
      <c r="R7" s="25">
        <f>Q7*100/Q6</f>
        <v>67.114568599717117</v>
      </c>
      <c r="S7" s="18">
        <v>2791</v>
      </c>
      <c r="T7" s="25">
        <f>S7*100/S6</f>
        <v>63.302336130641869</v>
      </c>
      <c r="U7" s="18">
        <v>3130</v>
      </c>
      <c r="V7" s="25">
        <f>U7*100/U6</f>
        <v>55.932809149392426</v>
      </c>
      <c r="W7" s="18">
        <v>2788</v>
      </c>
      <c r="X7" s="25">
        <f>W7*100/W6</f>
        <v>50.152905198776757</v>
      </c>
      <c r="Y7" s="18">
        <v>3048</v>
      </c>
      <c r="Z7" s="25">
        <f>Y7*100/Y6</f>
        <v>59.161490683229815</v>
      </c>
      <c r="AA7" s="18">
        <v>3017</v>
      </c>
      <c r="AB7" s="25">
        <f>AA7*100/AA6</f>
        <v>56.434717545828654</v>
      </c>
      <c r="AC7" s="18">
        <v>2877</v>
      </c>
      <c r="AD7" s="25">
        <f>AC7*100/AC6</f>
        <v>52.818064989902702</v>
      </c>
      <c r="AE7" s="18">
        <v>3076</v>
      </c>
      <c r="AF7" s="25">
        <f>AE7*100/AE6</f>
        <v>55.523465703971119</v>
      </c>
      <c r="AH7" s="21">
        <f>+W7-'PORTO SANTO_FREG'!G7</f>
        <v>0</v>
      </c>
      <c r="AJ7" s="21">
        <f>+Y7-'PORTO SANTO_FREG'!I7</f>
        <v>0</v>
      </c>
    </row>
    <row r="8" spans="2:36" ht="25" customHeight="1" x14ac:dyDescent="0.3">
      <c r="B8" s="14" t="s">
        <v>7</v>
      </c>
      <c r="C8" s="18">
        <v>18</v>
      </c>
      <c r="D8" s="25">
        <f t="shared" ref="D8:D9" si="0">C8*100/C7</f>
        <v>0.96618357487922701</v>
      </c>
      <c r="E8" s="18">
        <v>35</v>
      </c>
      <c r="F8" s="25">
        <f t="shared" ref="F8" si="1">E8*100/E7</f>
        <v>1.5131863380890618</v>
      </c>
      <c r="G8" s="18">
        <v>19</v>
      </c>
      <c r="H8" s="25">
        <f>G8*100/G7</f>
        <v>0.82752613240418116</v>
      </c>
      <c r="I8" s="18">
        <v>19</v>
      </c>
      <c r="J8" s="25">
        <f>I8*100/I7</f>
        <v>0.77110389610389607</v>
      </c>
      <c r="K8" s="18">
        <v>40</v>
      </c>
      <c r="L8" s="25">
        <f>K8*100/K7</f>
        <v>1.5360983102918586</v>
      </c>
      <c r="M8" s="18">
        <v>40</v>
      </c>
      <c r="N8" s="25">
        <f>M8*100/M7</f>
        <v>1.3422818791946309</v>
      </c>
      <c r="O8" s="18">
        <v>29</v>
      </c>
      <c r="P8" s="25">
        <f>O8*100/O7</f>
        <v>1.0716925351071693</v>
      </c>
      <c r="Q8" s="18">
        <v>49</v>
      </c>
      <c r="R8" s="25">
        <f>Q8*100/Q7</f>
        <v>1.7211099402880226</v>
      </c>
      <c r="S8" s="18">
        <v>48</v>
      </c>
      <c r="T8" s="25">
        <f>S8*100/S7</f>
        <v>1.7198136868505911</v>
      </c>
      <c r="U8" s="18">
        <v>68</v>
      </c>
      <c r="V8" s="25">
        <f>U8*100/U7</f>
        <v>2.1725239616613417</v>
      </c>
      <c r="W8" s="18">
        <v>32</v>
      </c>
      <c r="X8" s="25">
        <f>W8*100/W7</f>
        <v>1.1477761836441893</v>
      </c>
      <c r="Y8" s="18">
        <v>22</v>
      </c>
      <c r="Z8" s="25">
        <f>Y8*100/Y7</f>
        <v>0.72178477690288712</v>
      </c>
      <c r="AA8" s="18">
        <v>37</v>
      </c>
      <c r="AB8" s="25">
        <f>AA8*100/AA7</f>
        <v>1.2263838249917136</v>
      </c>
      <c r="AC8" s="18">
        <v>31</v>
      </c>
      <c r="AD8" s="25">
        <f>AC8*100/AC7</f>
        <v>1.0775112964893987</v>
      </c>
      <c r="AE8" s="18">
        <v>24</v>
      </c>
      <c r="AF8" s="25">
        <f>AE8*100/AE7</f>
        <v>0.78023407022106628</v>
      </c>
      <c r="AH8" s="21">
        <f>+W8-'PORTO SANTO_FREG'!G8</f>
        <v>0</v>
      </c>
      <c r="AJ8" s="21">
        <f>+Y8-'PORTO SANTO_FREG'!I8</f>
        <v>0</v>
      </c>
    </row>
    <row r="9" spans="2:36" ht="25" customHeight="1" x14ac:dyDescent="0.3">
      <c r="B9" s="13" t="s">
        <v>8</v>
      </c>
      <c r="C9" s="24">
        <v>0</v>
      </c>
      <c r="D9" s="25">
        <f t="shared" si="0"/>
        <v>0</v>
      </c>
      <c r="E9" s="18">
        <v>25</v>
      </c>
      <c r="F9" s="25">
        <f>E9*100/E7</f>
        <v>1.0808473843493298</v>
      </c>
      <c r="G9" s="18">
        <v>20</v>
      </c>
      <c r="H9" s="25">
        <f>G9*100/G7</f>
        <v>0.87108013937282225</v>
      </c>
      <c r="I9" s="18">
        <v>21</v>
      </c>
      <c r="J9" s="25">
        <f>I9*100/I7</f>
        <v>0.85227272727272729</v>
      </c>
      <c r="K9" s="18">
        <v>25</v>
      </c>
      <c r="L9" s="25">
        <f>K9*100/K7</f>
        <v>0.96006144393241166</v>
      </c>
      <c r="M9" s="18">
        <v>26</v>
      </c>
      <c r="N9" s="25">
        <f>M9*100/M7</f>
        <v>0.87248322147651003</v>
      </c>
      <c r="O9" s="18">
        <v>26</v>
      </c>
      <c r="P9" s="25">
        <f>O9*100/O7</f>
        <v>0.96082779009608277</v>
      </c>
      <c r="Q9" s="18">
        <v>31</v>
      </c>
      <c r="R9" s="25">
        <f>Q9*100/Q7</f>
        <v>1.0888654724271163</v>
      </c>
      <c r="S9" s="18">
        <v>37</v>
      </c>
      <c r="T9" s="25">
        <f>S9*100/S7</f>
        <v>1.3256897169473307</v>
      </c>
      <c r="U9" s="18">
        <v>61</v>
      </c>
      <c r="V9" s="25">
        <f>U9*100/U7</f>
        <v>1.9488817891373802</v>
      </c>
      <c r="W9" s="18">
        <v>85</v>
      </c>
      <c r="X9" s="25">
        <f>W9*100/W7</f>
        <v>3.0487804878048781</v>
      </c>
      <c r="Y9" s="18">
        <v>56</v>
      </c>
      <c r="Z9" s="25">
        <f>Y9*100/Y7</f>
        <v>1.837270341207349</v>
      </c>
      <c r="AA9" s="18">
        <v>83</v>
      </c>
      <c r="AB9" s="25">
        <f>AA9*100/AA7</f>
        <v>2.7510772290354657</v>
      </c>
      <c r="AC9" s="18">
        <v>51</v>
      </c>
      <c r="AD9" s="25">
        <f>AC9*100/AC7</f>
        <v>1.7726798748696559</v>
      </c>
      <c r="AE9" s="18">
        <v>72</v>
      </c>
      <c r="AF9" s="25">
        <f>AE9*100/AE7</f>
        <v>2.3407022106631992</v>
      </c>
      <c r="AH9" s="21">
        <f>+W9-'PORTO SANTO_FREG'!G9</f>
        <v>0</v>
      </c>
      <c r="AJ9" s="21">
        <f>+Y9-'PORTO SANTO_FREG'!I9</f>
        <v>0</v>
      </c>
    </row>
    <row r="10" spans="2:36" ht="25" customHeight="1" x14ac:dyDescent="0.3">
      <c r="B10" s="14" t="s">
        <v>10</v>
      </c>
      <c r="C10" s="11"/>
      <c r="D10" s="9"/>
      <c r="E10" s="11"/>
      <c r="F10" s="9"/>
      <c r="G10" s="10"/>
      <c r="H10" s="9"/>
      <c r="I10" s="11"/>
      <c r="J10" s="9"/>
      <c r="K10" s="10"/>
      <c r="L10" s="9"/>
      <c r="M10" s="11"/>
      <c r="N10" s="9"/>
      <c r="O10" s="10"/>
      <c r="P10" s="9"/>
      <c r="Q10" s="9"/>
      <c r="R10" s="9"/>
      <c r="S10" s="9"/>
      <c r="T10" s="9"/>
      <c r="U10" s="9"/>
      <c r="V10" s="9"/>
      <c r="W10" s="9"/>
      <c r="X10" s="9"/>
      <c r="Y10" s="18">
        <v>4</v>
      </c>
      <c r="Z10" s="25">
        <f>Y10*100/Y7</f>
        <v>0.13123359580052493</v>
      </c>
      <c r="AA10" s="9"/>
      <c r="AB10" s="10"/>
      <c r="AC10" s="9"/>
      <c r="AD10" s="10"/>
      <c r="AE10" s="9"/>
      <c r="AF10" s="10"/>
      <c r="AH10" s="21">
        <f>+W10-'PORTO SANTO_FREG'!G10</f>
        <v>0</v>
      </c>
      <c r="AJ10" s="21">
        <f>+Y10-'PORTO SANTO_FREG'!I10</f>
        <v>0</v>
      </c>
    </row>
    <row r="11" spans="2:36" ht="25" customHeight="1" x14ac:dyDescent="0.3">
      <c r="B11" s="14" t="s">
        <v>11</v>
      </c>
      <c r="C11" s="11"/>
      <c r="D11" s="9"/>
      <c r="E11" s="11"/>
      <c r="F11" s="9"/>
      <c r="G11" s="10"/>
      <c r="H11" s="9"/>
      <c r="I11" s="11"/>
      <c r="J11" s="9"/>
      <c r="K11" s="10"/>
      <c r="L11" s="9"/>
      <c r="M11" s="11"/>
      <c r="N11" s="9"/>
      <c r="O11" s="10"/>
      <c r="P11" s="9"/>
      <c r="Q11" s="9"/>
      <c r="R11" s="9"/>
      <c r="S11" s="9"/>
      <c r="T11" s="9"/>
      <c r="U11" s="9"/>
      <c r="V11" s="9"/>
      <c r="W11" s="9"/>
      <c r="X11" s="9"/>
      <c r="Y11" s="9"/>
      <c r="Z11" s="9"/>
      <c r="AA11" s="24">
        <v>11</v>
      </c>
      <c r="AB11" s="25">
        <f>AA11*100/AA7</f>
        <v>0.36460059661915811</v>
      </c>
      <c r="AC11" s="24">
        <v>7</v>
      </c>
      <c r="AD11" s="25">
        <f>AC11*100/AC7</f>
        <v>0.24330900243309003</v>
      </c>
      <c r="AE11" s="24">
        <v>5</v>
      </c>
      <c r="AF11" s="25">
        <f>AE11*100/AE7</f>
        <v>0.1625487646293888</v>
      </c>
      <c r="AH11" s="21"/>
      <c r="AJ11" s="21"/>
    </row>
    <row r="12" spans="2:36" ht="25" customHeight="1" x14ac:dyDescent="0.3">
      <c r="B12" s="14" t="s">
        <v>12</v>
      </c>
      <c r="C12" s="11"/>
      <c r="D12" s="9"/>
      <c r="E12" s="18">
        <v>18</v>
      </c>
      <c r="F12" s="25">
        <f>E12*100/E7</f>
        <v>0.77821011673151752</v>
      </c>
      <c r="G12" s="18">
        <v>14</v>
      </c>
      <c r="H12" s="25">
        <f>G12*100/G7</f>
        <v>0.6097560975609756</v>
      </c>
      <c r="I12" s="11"/>
      <c r="J12" s="9"/>
      <c r="K12" s="10"/>
      <c r="L12" s="9"/>
      <c r="M12" s="11"/>
      <c r="N12" s="9"/>
      <c r="O12" s="10"/>
      <c r="P12" s="9"/>
      <c r="Q12" s="11"/>
      <c r="R12" s="9"/>
      <c r="S12" s="9"/>
      <c r="T12" s="9"/>
      <c r="U12" s="11"/>
      <c r="V12" s="9"/>
      <c r="W12" s="9"/>
      <c r="X12" s="9"/>
      <c r="Y12" s="9"/>
      <c r="Z12" s="9"/>
      <c r="AA12" s="9"/>
      <c r="AB12" s="9"/>
      <c r="AC12" s="9"/>
      <c r="AD12" s="9"/>
      <c r="AE12" s="9"/>
      <c r="AF12" s="9"/>
    </row>
    <row r="13" spans="2:36" ht="25" customHeight="1" x14ac:dyDescent="0.3">
      <c r="B13" s="13" t="s">
        <v>13</v>
      </c>
      <c r="C13" s="11"/>
      <c r="D13" s="9"/>
      <c r="E13" s="11"/>
      <c r="F13" s="9"/>
      <c r="G13" s="10"/>
      <c r="H13" s="9"/>
      <c r="I13" s="11"/>
      <c r="J13" s="9"/>
      <c r="K13" s="10"/>
      <c r="L13" s="9"/>
      <c r="M13" s="11"/>
      <c r="N13" s="9"/>
      <c r="O13" s="10"/>
      <c r="P13" s="9"/>
      <c r="Q13" s="18">
        <v>19</v>
      </c>
      <c r="R13" s="25">
        <f>Q13*100/Q7</f>
        <v>0.66736916051984541</v>
      </c>
      <c r="S13" s="18">
        <v>34</v>
      </c>
      <c r="T13" s="25">
        <f>S13*100/S7</f>
        <v>1.2182013615191687</v>
      </c>
      <c r="U13" s="18">
        <v>32</v>
      </c>
      <c r="V13" s="25">
        <f>U13*100/U7</f>
        <v>1.0223642172523961</v>
      </c>
      <c r="W13" s="18">
        <v>56</v>
      </c>
      <c r="X13" s="25">
        <f>W13*100/W7</f>
        <v>2.0086083213773316</v>
      </c>
      <c r="Y13" s="18">
        <v>33</v>
      </c>
      <c r="Z13" s="25">
        <f>Y13*100/Y7</f>
        <v>1.0826771653543308</v>
      </c>
      <c r="AA13" s="18">
        <v>43</v>
      </c>
      <c r="AB13" s="25">
        <f>AA13*100/AA7</f>
        <v>1.4252568776930725</v>
      </c>
      <c r="AC13" s="18">
        <v>25</v>
      </c>
      <c r="AD13" s="25">
        <f>AC13*100/AC7</f>
        <v>0.86896072297532156</v>
      </c>
      <c r="AE13" s="18">
        <v>14</v>
      </c>
      <c r="AF13" s="25">
        <f>AE13*100/AE7</f>
        <v>0.45513654096228867</v>
      </c>
      <c r="AH13" s="21">
        <f>+W13-'PORTO SANTO_FREG'!G12</f>
        <v>0</v>
      </c>
      <c r="AJ13" s="21">
        <f>+Y13-'PORTO SANTO_FREG'!I12</f>
        <v>0</v>
      </c>
    </row>
    <row r="14" spans="2:36" ht="25" customHeight="1" x14ac:dyDescent="0.3">
      <c r="B14" s="14" t="s">
        <v>14</v>
      </c>
      <c r="C14" s="18">
        <v>70</v>
      </c>
      <c r="D14" s="25">
        <f>C14*100/C7</f>
        <v>3.7573805689747717</v>
      </c>
      <c r="E14" s="18">
        <v>45</v>
      </c>
      <c r="F14" s="25">
        <f>E14*100/E7</f>
        <v>1.9455252918287937</v>
      </c>
      <c r="G14" s="18">
        <v>27</v>
      </c>
      <c r="H14" s="25">
        <f>G14*100/G7</f>
        <v>1.1759581881533101</v>
      </c>
      <c r="I14" s="18">
        <v>54</v>
      </c>
      <c r="J14" s="25">
        <f>I14*100/I7</f>
        <v>2.1915584415584415</v>
      </c>
      <c r="K14" s="18">
        <v>66</v>
      </c>
      <c r="L14" s="25">
        <f>K14*100/K7</f>
        <v>2.5345622119815667</v>
      </c>
      <c r="M14" s="18">
        <v>92</v>
      </c>
      <c r="N14" s="25">
        <f>M14*100/M7</f>
        <v>3.087248322147651</v>
      </c>
      <c r="O14" s="18">
        <v>70</v>
      </c>
      <c r="P14" s="25">
        <f>O14*100/O7</f>
        <v>2.5868440502586845</v>
      </c>
      <c r="Q14" s="18">
        <v>57</v>
      </c>
      <c r="R14" s="25">
        <f>Q14*100/Q7</f>
        <v>2.0021074815595363</v>
      </c>
      <c r="S14" s="18">
        <v>77</v>
      </c>
      <c r="T14" s="25">
        <f>S14*100/S7</f>
        <v>2.7588677893228235</v>
      </c>
      <c r="U14" s="18">
        <v>384</v>
      </c>
      <c r="V14" s="25">
        <f>U14*100/U7</f>
        <v>12.268370607028753</v>
      </c>
      <c r="W14" s="18">
        <v>236</v>
      </c>
      <c r="X14" s="25">
        <f>W14*100/W7</f>
        <v>8.4648493543758967</v>
      </c>
      <c r="Y14" s="18">
        <v>107</v>
      </c>
      <c r="Z14" s="25">
        <f>Y14*100/Y7</f>
        <v>3.5104986876640418</v>
      </c>
      <c r="AA14" s="9"/>
      <c r="AB14" s="10"/>
      <c r="AC14" s="18">
        <v>72</v>
      </c>
      <c r="AD14" s="25">
        <f>AC14*100/AC7</f>
        <v>2.502606882168926</v>
      </c>
      <c r="AE14" s="18">
        <v>50</v>
      </c>
      <c r="AF14" s="25">
        <f>AE14*100/AE7</f>
        <v>1.6254876462938881</v>
      </c>
      <c r="AH14" s="21">
        <f>+W14-'PORTO SANTO_FREG'!G13</f>
        <v>0</v>
      </c>
      <c r="AJ14" s="21">
        <f>+Y14-'PORTO SANTO_FREG'!I13</f>
        <v>0</v>
      </c>
    </row>
    <row r="15" spans="2:36" ht="25" customHeight="1" x14ac:dyDescent="0.3">
      <c r="B15" s="13" t="s">
        <v>15</v>
      </c>
      <c r="C15" s="9"/>
      <c r="D15" s="11"/>
      <c r="E15" s="9"/>
      <c r="F15" s="10"/>
      <c r="G15" s="9"/>
      <c r="H15" s="10"/>
      <c r="I15" s="18">
        <v>5</v>
      </c>
      <c r="J15" s="25">
        <f>I15*100/I7</f>
        <v>0.20292207792207792</v>
      </c>
      <c r="K15" s="11"/>
      <c r="L15" s="9"/>
      <c r="M15" s="10"/>
      <c r="N15" s="9"/>
      <c r="O15" s="11"/>
      <c r="P15" s="9"/>
      <c r="Q15" s="10"/>
      <c r="R15" s="9"/>
      <c r="S15" s="9"/>
      <c r="T15" s="9"/>
      <c r="U15" s="11"/>
      <c r="V15" s="9"/>
      <c r="W15" s="9"/>
      <c r="X15" s="9"/>
      <c r="Y15" s="9"/>
      <c r="Z15" s="9"/>
      <c r="AA15" s="9"/>
      <c r="AB15" s="9"/>
      <c r="AC15" s="9"/>
      <c r="AD15" s="9"/>
      <c r="AE15" s="9"/>
      <c r="AF15" s="9"/>
      <c r="AH15" s="21">
        <f>+W15-'PORTO SANTO_FREG'!G14</f>
        <v>0</v>
      </c>
    </row>
    <row r="16" spans="2:36" ht="25" customHeight="1" x14ac:dyDescent="0.3">
      <c r="B16" s="14" t="s">
        <v>16</v>
      </c>
      <c r="C16" s="9"/>
      <c r="D16" s="11"/>
      <c r="E16" s="9"/>
      <c r="F16" s="10"/>
      <c r="G16" s="9"/>
      <c r="H16" s="10"/>
      <c r="I16" s="10"/>
      <c r="J16" s="10"/>
      <c r="K16" s="10"/>
      <c r="L16" s="9"/>
      <c r="M16" s="10"/>
      <c r="N16" s="9"/>
      <c r="O16" s="11"/>
      <c r="P16" s="9"/>
      <c r="Q16" s="10"/>
      <c r="R16" s="9"/>
      <c r="S16" s="9"/>
      <c r="T16" s="9"/>
      <c r="U16" s="11"/>
      <c r="V16" s="9"/>
      <c r="W16" s="9"/>
      <c r="X16" s="9"/>
      <c r="Y16" s="18">
        <v>34</v>
      </c>
      <c r="Z16" s="25">
        <f>Y16*100/Y7</f>
        <v>1.1154855643044619</v>
      </c>
      <c r="AA16" s="18">
        <v>242</v>
      </c>
      <c r="AB16" s="25">
        <f>AA16*100/AA7</f>
        <v>8.0212131256214789</v>
      </c>
      <c r="AC16" s="18">
        <v>281</v>
      </c>
      <c r="AD16" s="25">
        <f>AC16*100/AC7</f>
        <v>9.7671185262426139</v>
      </c>
      <c r="AE16" s="18">
        <v>146</v>
      </c>
      <c r="AF16" s="25">
        <f>AE16*100/AE7</f>
        <v>4.7464239271781539</v>
      </c>
      <c r="AH16" s="21">
        <f>+W16-'PORTO SANTO_FREG'!G15</f>
        <v>0</v>
      </c>
      <c r="AJ16" s="21">
        <f>+Y16-'PORTO SANTO_FREG'!I14</f>
        <v>0</v>
      </c>
    </row>
    <row r="17" spans="2:36" ht="25" customHeight="1" x14ac:dyDescent="0.3">
      <c r="B17" s="14" t="s">
        <v>17</v>
      </c>
      <c r="C17" s="9"/>
      <c r="D17" s="11"/>
      <c r="E17" s="9"/>
      <c r="F17" s="10"/>
      <c r="G17" s="9"/>
      <c r="H17" s="10"/>
      <c r="I17" s="10"/>
      <c r="J17" s="10"/>
      <c r="K17" s="10"/>
      <c r="L17" s="9"/>
      <c r="M17" s="10"/>
      <c r="N17" s="9"/>
      <c r="O17" s="11"/>
      <c r="P17" s="9"/>
      <c r="Q17" s="10"/>
      <c r="R17" s="9"/>
      <c r="S17" s="9"/>
      <c r="T17" s="9"/>
      <c r="U17" s="11"/>
      <c r="V17" s="9"/>
      <c r="W17" s="9"/>
      <c r="X17" s="9"/>
      <c r="Y17" s="18">
        <v>4</v>
      </c>
      <c r="Z17" s="25">
        <f>Y17*100/Y7</f>
        <v>0.13123359580052493</v>
      </c>
      <c r="AA17" s="18">
        <v>37</v>
      </c>
      <c r="AB17" s="25">
        <f>AA17*100/AA7</f>
        <v>1.2263838249917136</v>
      </c>
      <c r="AC17" s="18">
        <v>50</v>
      </c>
      <c r="AD17" s="25">
        <f>AC17*100/AC7</f>
        <v>1.7379214459506431</v>
      </c>
      <c r="AE17" s="18">
        <v>28</v>
      </c>
      <c r="AF17" s="25">
        <f>AE17*100/AE7</f>
        <v>0.91027308192457734</v>
      </c>
      <c r="AJ17" s="21">
        <f>+Y17-'PORTO SANTO_FREG'!I15</f>
        <v>0</v>
      </c>
    </row>
    <row r="18" spans="2:36" ht="25" customHeight="1" x14ac:dyDescent="0.3">
      <c r="B18" s="13" t="s">
        <v>18</v>
      </c>
      <c r="C18" s="9"/>
      <c r="D18" s="11"/>
      <c r="E18" s="9"/>
      <c r="F18" s="10"/>
      <c r="G18" s="9"/>
      <c r="H18" s="10"/>
      <c r="I18" s="10"/>
      <c r="J18" s="10"/>
      <c r="K18" s="10"/>
      <c r="L18" s="9"/>
      <c r="M18" s="10"/>
      <c r="N18" s="9"/>
      <c r="O18" s="11"/>
      <c r="P18" s="9"/>
      <c r="Q18" s="10"/>
      <c r="R18" s="9"/>
      <c r="S18" s="9"/>
      <c r="T18" s="9"/>
      <c r="U18" s="11"/>
      <c r="V18" s="9"/>
      <c r="W18" s="18">
        <v>125</v>
      </c>
      <c r="X18" s="25">
        <f>W18*100/W7</f>
        <v>4.4835007173601147</v>
      </c>
      <c r="Y18" s="18">
        <v>39</v>
      </c>
      <c r="Z18" s="25">
        <f>Y18*100/Y7</f>
        <v>1.2795275590551181</v>
      </c>
      <c r="AA18" s="18">
        <v>115</v>
      </c>
      <c r="AB18" s="25">
        <f>AA18*100/AA7</f>
        <v>3.8117335101093803</v>
      </c>
      <c r="AC18" s="18">
        <v>229</v>
      </c>
      <c r="AD18" s="25">
        <f>AC18*100/AC7</f>
        <v>7.9596802224539447</v>
      </c>
      <c r="AE18" s="18">
        <v>535</v>
      </c>
      <c r="AF18" s="25">
        <f>AE18*100/AE7</f>
        <v>17.392717815344604</v>
      </c>
      <c r="AH18" s="21">
        <f>+W18-'PORTO SANTO_FREG'!G16</f>
        <v>0</v>
      </c>
      <c r="AJ18" s="21">
        <f>+Y18-'PORTO SANTO_FREG'!I16</f>
        <v>0</v>
      </c>
    </row>
    <row r="19" spans="2:36" ht="25" customHeight="1" x14ac:dyDescent="0.3">
      <c r="B19" s="14" t="s">
        <v>19</v>
      </c>
      <c r="C19" s="9"/>
      <c r="D19" s="11"/>
      <c r="E19" s="9"/>
      <c r="F19" s="10"/>
      <c r="G19" s="9"/>
      <c r="H19" s="10"/>
      <c r="I19" s="10"/>
      <c r="J19" s="10"/>
      <c r="K19" s="10"/>
      <c r="L19" s="9"/>
      <c r="M19" s="10"/>
      <c r="N19" s="9"/>
      <c r="O19" s="11"/>
      <c r="P19" s="9"/>
      <c r="Q19" s="10"/>
      <c r="R19" s="9"/>
      <c r="S19" s="9"/>
      <c r="T19" s="9"/>
      <c r="U19" s="11"/>
      <c r="V19" s="9"/>
      <c r="W19" s="9"/>
      <c r="X19" s="9"/>
      <c r="Y19" s="9"/>
      <c r="Z19" s="9"/>
      <c r="AA19" s="18">
        <v>33</v>
      </c>
      <c r="AB19" s="25">
        <f>AA19*100/AA7</f>
        <v>1.0938017898574743</v>
      </c>
      <c r="AC19" s="18">
        <v>20</v>
      </c>
      <c r="AD19" s="25">
        <f>AC19*100/AC7</f>
        <v>0.69516857838025725</v>
      </c>
      <c r="AE19" s="18">
        <v>17</v>
      </c>
      <c r="AF19" s="25">
        <f>AE19*100/AE7</f>
        <v>0.55266579973992203</v>
      </c>
      <c r="AH19" s="21"/>
      <c r="AJ19" s="21"/>
    </row>
    <row r="20" spans="2:36" ht="25" customHeight="1" x14ac:dyDescent="0.3">
      <c r="B20" s="14" t="s">
        <v>20</v>
      </c>
      <c r="C20" s="9"/>
      <c r="D20" s="11"/>
      <c r="E20" s="9"/>
      <c r="F20" s="10"/>
      <c r="G20" s="9"/>
      <c r="H20" s="10"/>
      <c r="I20" s="10"/>
      <c r="J20" s="10"/>
      <c r="K20" s="10"/>
      <c r="L20" s="9"/>
      <c r="M20" s="10"/>
      <c r="N20" s="9"/>
      <c r="O20" s="11"/>
      <c r="P20" s="9"/>
      <c r="Q20" s="10"/>
      <c r="R20" s="9"/>
      <c r="S20" s="9"/>
      <c r="T20" s="9"/>
      <c r="U20" s="11"/>
      <c r="V20" s="9"/>
      <c r="W20" s="18">
        <v>38</v>
      </c>
      <c r="X20" s="25">
        <f>W20*100/W7</f>
        <v>1.3629842180774749</v>
      </c>
      <c r="Y20" s="9"/>
      <c r="Z20" s="9"/>
      <c r="AA20" s="9"/>
      <c r="AB20" s="9"/>
      <c r="AC20" s="9"/>
      <c r="AD20" s="9"/>
      <c r="AE20" s="9"/>
      <c r="AF20" s="9"/>
      <c r="AH20" s="21">
        <f>+W20-'PORTO SANTO_FREG'!G18</f>
        <v>0</v>
      </c>
      <c r="AJ20" s="21">
        <f>+Y20-'PORTO SANTO_FREG'!I18</f>
        <v>0</v>
      </c>
    </row>
    <row r="21" spans="2:36" ht="25" customHeight="1" x14ac:dyDescent="0.3">
      <c r="B21" s="13" t="s">
        <v>21</v>
      </c>
      <c r="C21" s="9"/>
      <c r="D21" s="11"/>
      <c r="E21" s="9"/>
      <c r="F21" s="10"/>
      <c r="G21" s="9"/>
      <c r="H21" s="10"/>
      <c r="I21" s="11"/>
      <c r="J21" s="9"/>
      <c r="K21" s="10"/>
      <c r="L21" s="9"/>
      <c r="M21" s="11"/>
      <c r="N21" s="9"/>
      <c r="O21" s="10"/>
      <c r="P21" s="9"/>
      <c r="Q21" s="11"/>
      <c r="R21" s="9"/>
      <c r="S21" s="18">
        <v>26</v>
      </c>
      <c r="T21" s="25">
        <f>S21*100/S7</f>
        <v>0.93156574704407025</v>
      </c>
      <c r="U21" s="18">
        <v>24</v>
      </c>
      <c r="V21" s="25">
        <f>U21*100/U7</f>
        <v>0.76677316293929709</v>
      </c>
      <c r="W21" s="11"/>
      <c r="X21" s="9"/>
      <c r="Y21" s="18">
        <v>7</v>
      </c>
      <c r="Z21" s="25">
        <f>Y21*100/Y7</f>
        <v>0.22965879265091863</v>
      </c>
      <c r="AA21" s="18">
        <v>16</v>
      </c>
      <c r="AB21" s="25">
        <f>AA21*100/AA7</f>
        <v>0.5303281405369572</v>
      </c>
      <c r="AC21" s="18">
        <v>6</v>
      </c>
      <c r="AD21" s="25">
        <f>AC21*100/AC7</f>
        <v>0.20855057351407716</v>
      </c>
      <c r="AE21" s="9"/>
      <c r="AF21" s="9"/>
      <c r="AJ21" s="21">
        <f>+Y21-'PORTO SANTO_FREG'!I19</f>
        <v>0</v>
      </c>
    </row>
    <row r="22" spans="2:36" ht="25" customHeight="1" x14ac:dyDescent="0.3">
      <c r="B22" s="14" t="s">
        <v>22</v>
      </c>
      <c r="C22" s="24">
        <v>0</v>
      </c>
      <c r="D22" s="25">
        <f>C22*100/C7</f>
        <v>0</v>
      </c>
      <c r="E22" s="11"/>
      <c r="F22" s="9"/>
      <c r="G22" s="10"/>
      <c r="H22" s="9"/>
      <c r="I22" s="11"/>
      <c r="J22" s="9"/>
      <c r="K22" s="10"/>
      <c r="L22" s="9"/>
      <c r="M22" s="11"/>
      <c r="N22" s="9"/>
      <c r="O22" s="10"/>
      <c r="P22" s="9"/>
      <c r="Q22" s="11"/>
      <c r="R22" s="9"/>
      <c r="S22" s="9"/>
      <c r="T22" s="9"/>
      <c r="U22" s="11"/>
      <c r="V22" s="9"/>
      <c r="W22" s="9"/>
      <c r="X22" s="9"/>
      <c r="Y22" s="9"/>
      <c r="Z22" s="9"/>
      <c r="AA22" s="9"/>
      <c r="AB22" s="9"/>
      <c r="AC22" s="9"/>
      <c r="AD22" s="9"/>
      <c r="AE22" s="9"/>
      <c r="AF22" s="9"/>
      <c r="AH22" s="21">
        <f>+W21-'PORTO SANTO_FREG'!G19</f>
        <v>0</v>
      </c>
      <c r="AJ22" s="21">
        <f>+Y21-'PORTO SANTO_FREG'!I19</f>
        <v>0</v>
      </c>
    </row>
    <row r="23" spans="2:36" ht="25" customHeight="1" x14ac:dyDescent="0.3">
      <c r="B23" s="14" t="s">
        <v>202</v>
      </c>
      <c r="C23" s="29"/>
      <c r="D23" s="11"/>
      <c r="E23" s="11"/>
      <c r="F23" s="9"/>
      <c r="G23" s="10"/>
      <c r="H23" s="9"/>
      <c r="I23" s="11"/>
      <c r="J23" s="9"/>
      <c r="K23" s="10"/>
      <c r="L23" s="9"/>
      <c r="M23" s="11"/>
      <c r="N23" s="9"/>
      <c r="O23" s="10"/>
      <c r="P23" s="9"/>
      <c r="Q23" s="11"/>
      <c r="R23" s="9"/>
      <c r="S23" s="9"/>
      <c r="T23" s="9"/>
      <c r="U23" s="11"/>
      <c r="V23" s="9"/>
      <c r="W23" s="9"/>
      <c r="X23" s="9"/>
      <c r="Y23" s="9"/>
      <c r="Z23" s="9"/>
      <c r="AA23" s="9"/>
      <c r="AB23" s="9"/>
      <c r="AC23" s="9"/>
      <c r="AD23" s="9"/>
      <c r="AE23" s="18">
        <v>7</v>
      </c>
      <c r="AF23" s="25">
        <f>AE23*100/AE7</f>
        <v>0.22756827048114434</v>
      </c>
      <c r="AH23" s="21"/>
      <c r="AJ23" s="21"/>
    </row>
    <row r="24" spans="2:36" ht="25" customHeight="1" x14ac:dyDescent="0.3">
      <c r="B24" s="14" t="s">
        <v>23</v>
      </c>
      <c r="C24" s="11"/>
      <c r="D24" s="9"/>
      <c r="E24" s="11"/>
      <c r="F24" s="9"/>
      <c r="G24" s="10"/>
      <c r="H24" s="9"/>
      <c r="I24" s="11"/>
      <c r="J24" s="9"/>
      <c r="K24" s="10"/>
      <c r="L24" s="9"/>
      <c r="M24" s="11"/>
      <c r="N24" s="9"/>
      <c r="O24" s="10"/>
      <c r="P24" s="9"/>
      <c r="Q24" s="11"/>
      <c r="R24" s="9"/>
      <c r="S24" s="9"/>
      <c r="T24" s="9"/>
      <c r="U24" s="18">
        <v>47</v>
      </c>
      <c r="V24" s="25">
        <f>U24*100/U7</f>
        <v>1.5015974440894568</v>
      </c>
      <c r="W24" s="9"/>
      <c r="X24" s="9"/>
      <c r="Y24" s="18">
        <v>27</v>
      </c>
      <c r="Z24" s="25">
        <f>Y24*100/Y7</f>
        <v>0.88582677165354329</v>
      </c>
      <c r="AA24" s="18">
        <v>36</v>
      </c>
      <c r="AB24" s="25">
        <f>AA24*100/AA7</f>
        <v>1.1932383162081539</v>
      </c>
      <c r="AC24" s="18">
        <v>34</v>
      </c>
      <c r="AD24" s="25">
        <f>AC24*100/AC7</f>
        <v>1.1817865832464372</v>
      </c>
      <c r="AE24" s="18">
        <v>29</v>
      </c>
      <c r="AF24" s="25">
        <f>AE24*100/AE7</f>
        <v>0.94278283485045511</v>
      </c>
      <c r="AH24" s="21">
        <f>+W24-'PORTO SANTO_FREG'!G21</f>
        <v>0</v>
      </c>
      <c r="AJ24" s="21">
        <f>+Y24-'PORTO SANTO_FREG'!I21</f>
        <v>0</v>
      </c>
    </row>
    <row r="25" spans="2:36" ht="25" customHeight="1" x14ac:dyDescent="0.3">
      <c r="B25" s="13" t="s">
        <v>24</v>
      </c>
      <c r="C25" s="18">
        <v>30</v>
      </c>
      <c r="D25" s="25">
        <f>C25*100/C7</f>
        <v>1.6103059581320451</v>
      </c>
      <c r="E25" s="11"/>
      <c r="F25" s="9"/>
      <c r="G25" s="10"/>
      <c r="H25" s="9"/>
      <c r="I25" s="11"/>
      <c r="J25" s="9"/>
      <c r="K25" s="10"/>
      <c r="L25" s="9"/>
      <c r="M25" s="11"/>
      <c r="N25" s="9"/>
      <c r="O25" s="10"/>
      <c r="P25" s="9"/>
      <c r="Q25" s="11"/>
      <c r="R25" s="9"/>
      <c r="S25" s="9"/>
      <c r="T25" s="9"/>
      <c r="U25" s="11"/>
      <c r="V25" s="9"/>
      <c r="W25" s="9"/>
      <c r="X25" s="9"/>
      <c r="Y25" s="9"/>
      <c r="Z25" s="9"/>
      <c r="AA25" s="9"/>
      <c r="AB25" s="9"/>
      <c r="AC25" s="9"/>
      <c r="AD25" s="9"/>
      <c r="AE25" s="9"/>
      <c r="AF25" s="9"/>
    </row>
    <row r="26" spans="2:36" ht="25" customHeight="1" x14ac:dyDescent="0.3">
      <c r="B26" s="14" t="s">
        <v>25</v>
      </c>
      <c r="C26" s="11"/>
      <c r="D26" s="9"/>
      <c r="E26" s="11"/>
      <c r="F26" s="9"/>
      <c r="G26" s="10"/>
      <c r="H26" s="9"/>
      <c r="I26" s="11"/>
      <c r="J26" s="9"/>
      <c r="K26" s="18">
        <v>31</v>
      </c>
      <c r="L26" s="25">
        <f>K26*100/K7</f>
        <v>1.1904761904761905</v>
      </c>
      <c r="M26" s="18">
        <v>12</v>
      </c>
      <c r="N26" s="25">
        <f>M26*100/M7</f>
        <v>0.40268456375838924</v>
      </c>
      <c r="O26" s="18">
        <v>8</v>
      </c>
      <c r="P26" s="25">
        <f>O26*100/O7</f>
        <v>0.29563932002956395</v>
      </c>
      <c r="Q26" s="18">
        <v>30</v>
      </c>
      <c r="R26" s="25">
        <f>Q26*100/Q7</f>
        <v>1.053740779768177</v>
      </c>
      <c r="S26" s="18">
        <v>45</v>
      </c>
      <c r="T26" s="25">
        <f>S26*100/S7</f>
        <v>1.6123253314224293</v>
      </c>
      <c r="U26" s="18">
        <v>50</v>
      </c>
      <c r="V26" s="25">
        <f>U26*100/U7</f>
        <v>1.5974440894568691</v>
      </c>
      <c r="W26" s="18">
        <v>71</v>
      </c>
      <c r="X26" s="25">
        <f>W26*100/W7</f>
        <v>2.546628407460545</v>
      </c>
      <c r="Y26" s="18">
        <v>27</v>
      </c>
      <c r="Z26" s="25">
        <f>Y26*100/Y7</f>
        <v>0.88582677165354329</v>
      </c>
      <c r="AA26" s="18">
        <v>37</v>
      </c>
      <c r="AB26" s="25">
        <f>AA26*100/AA7</f>
        <v>1.2263838249917136</v>
      </c>
      <c r="AC26" s="18">
        <v>19</v>
      </c>
      <c r="AD26" s="25">
        <f>AC26*100/AC7</f>
        <v>0.66041014946124432</v>
      </c>
      <c r="AE26" s="18">
        <v>21</v>
      </c>
      <c r="AF26" s="25">
        <f>AE26*100/AE7</f>
        <v>0.68270481144343298</v>
      </c>
      <c r="AH26" s="21">
        <f>+W26-'PORTO SANTO_FREG'!G22</f>
        <v>0</v>
      </c>
      <c r="AJ26" s="21">
        <f>+Y26-'PORTO SANTO_FREG'!I22</f>
        <v>0</v>
      </c>
    </row>
    <row r="27" spans="2:36" ht="25" customHeight="1" x14ac:dyDescent="0.3">
      <c r="B27" s="13" t="s">
        <v>26</v>
      </c>
      <c r="C27" s="11"/>
      <c r="D27" s="9"/>
      <c r="E27" s="18">
        <v>4</v>
      </c>
      <c r="F27" s="25">
        <f>E27*100/E7</f>
        <v>0.17293558149589278</v>
      </c>
      <c r="G27" s="18">
        <v>5</v>
      </c>
      <c r="H27" s="25">
        <f>G27*100/G7</f>
        <v>0.21777003484320556</v>
      </c>
      <c r="I27" s="24">
        <v>0</v>
      </c>
      <c r="J27" s="25">
        <f>I27*100/I7</f>
        <v>0</v>
      </c>
      <c r="K27" s="11"/>
      <c r="L27" s="9"/>
      <c r="M27" s="10"/>
      <c r="N27" s="9"/>
      <c r="O27" s="11"/>
      <c r="P27" s="9"/>
      <c r="Q27" s="10"/>
      <c r="R27" s="9"/>
      <c r="S27" s="9"/>
      <c r="T27" s="9"/>
      <c r="U27" s="11"/>
      <c r="V27" s="9"/>
      <c r="W27" s="18">
        <v>48</v>
      </c>
      <c r="X27" s="25">
        <f>W27*100/W7</f>
        <v>1.7216642754662841</v>
      </c>
      <c r="Y27" s="18">
        <v>5</v>
      </c>
      <c r="Z27" s="25">
        <f>Y27*100/Y7</f>
        <v>0.16404199475065617</v>
      </c>
      <c r="AA27" s="9"/>
      <c r="AB27" s="10"/>
      <c r="AC27" s="9"/>
      <c r="AD27" s="10"/>
      <c r="AE27" s="9"/>
      <c r="AF27" s="10"/>
      <c r="AH27" s="21">
        <f>+W27-'PORTO SANTO_FREG'!G23</f>
        <v>0</v>
      </c>
      <c r="AJ27" s="21">
        <f>+Y27-'PORTO SANTO_FREG'!I23</f>
        <v>0</v>
      </c>
    </row>
    <row r="28" spans="2:36" ht="25" customHeight="1" x14ac:dyDescent="0.3">
      <c r="B28" s="14" t="s">
        <v>27</v>
      </c>
      <c r="C28" s="11"/>
      <c r="D28" s="9"/>
      <c r="E28" s="11"/>
      <c r="F28" s="9"/>
      <c r="G28" s="10"/>
      <c r="H28" s="9"/>
      <c r="I28" s="24">
        <v>0</v>
      </c>
      <c r="J28" s="25">
        <f>I28*100/I7</f>
        <v>0</v>
      </c>
      <c r="K28" s="24">
        <v>0</v>
      </c>
      <c r="L28" s="25">
        <f>K28*100/K7</f>
        <v>0</v>
      </c>
      <c r="M28" s="24">
        <v>0</v>
      </c>
      <c r="N28" s="25">
        <f>M28*100/M7</f>
        <v>0</v>
      </c>
      <c r="O28" s="11"/>
      <c r="P28" s="9"/>
      <c r="Q28" s="10"/>
      <c r="R28" s="9"/>
      <c r="S28" s="9"/>
      <c r="T28" s="9"/>
      <c r="U28" s="11"/>
      <c r="V28" s="9"/>
      <c r="W28" s="9"/>
      <c r="X28" s="9"/>
      <c r="Y28" s="9"/>
      <c r="Z28" s="9"/>
      <c r="AA28" s="9"/>
      <c r="AB28" s="9"/>
      <c r="AC28" s="9"/>
      <c r="AD28" s="9"/>
      <c r="AE28" s="9"/>
      <c r="AF28" s="9"/>
      <c r="AH28" s="21">
        <f>+W28-'PORTO SANTO_FREG'!G24</f>
        <v>0</v>
      </c>
    </row>
    <row r="29" spans="2:36" ht="25" customHeight="1" x14ac:dyDescent="0.3">
      <c r="B29" s="14" t="s">
        <v>28</v>
      </c>
      <c r="C29" s="11"/>
      <c r="D29" s="9"/>
      <c r="E29" s="11"/>
      <c r="F29" s="9"/>
      <c r="G29" s="10"/>
      <c r="H29" s="9"/>
      <c r="I29" s="9"/>
      <c r="J29" s="9"/>
      <c r="K29" s="9"/>
      <c r="L29" s="9"/>
      <c r="M29" s="9"/>
      <c r="N29" s="9"/>
      <c r="O29" s="9"/>
      <c r="P29" s="9"/>
      <c r="Q29" s="10"/>
      <c r="R29" s="9"/>
      <c r="S29" s="9"/>
      <c r="T29" s="9"/>
      <c r="U29" s="11"/>
      <c r="V29" s="9"/>
      <c r="W29" s="9"/>
      <c r="X29" s="9"/>
      <c r="Y29" s="18">
        <v>2</v>
      </c>
      <c r="Z29" s="25">
        <f>Y29*100/Y7</f>
        <v>6.5616797900262466E-2</v>
      </c>
      <c r="AA29" s="9"/>
      <c r="AB29" s="10"/>
      <c r="AC29" s="9"/>
      <c r="AD29" s="10"/>
      <c r="AE29" s="9"/>
      <c r="AF29" s="10"/>
      <c r="AJ29" s="21">
        <f>+Y29-'PORTO SANTO_FREG'!I24</f>
        <v>0</v>
      </c>
    </row>
    <row r="30" spans="2:36" ht="25" customHeight="1" x14ac:dyDescent="0.3">
      <c r="B30" s="14" t="s">
        <v>29</v>
      </c>
      <c r="C30" s="11"/>
      <c r="D30" s="9"/>
      <c r="E30" s="11"/>
      <c r="F30" s="9"/>
      <c r="G30" s="10"/>
      <c r="H30" s="9"/>
      <c r="I30" s="11"/>
      <c r="J30" s="9"/>
      <c r="K30" s="10"/>
      <c r="L30" s="9"/>
      <c r="M30" s="11"/>
      <c r="N30" s="9"/>
      <c r="O30" s="10"/>
      <c r="P30" s="9"/>
      <c r="Q30" s="11"/>
      <c r="R30" s="9"/>
      <c r="S30" s="18">
        <v>21</v>
      </c>
      <c r="T30" s="25">
        <f>S30*100/S7</f>
        <v>0.75241848799713362</v>
      </c>
      <c r="U30" s="18">
        <v>50</v>
      </c>
      <c r="V30" s="25">
        <f>U30*100/U7</f>
        <v>1.5974440894568691</v>
      </c>
      <c r="W30" s="18">
        <v>33</v>
      </c>
      <c r="X30" s="25">
        <f>W30*100/W7</f>
        <v>1.1836441893830703</v>
      </c>
      <c r="Y30" s="9"/>
      <c r="Z30" s="9"/>
      <c r="AA30" s="9"/>
      <c r="AB30" s="9"/>
      <c r="AC30" s="9"/>
      <c r="AD30" s="9"/>
      <c r="AE30" s="9"/>
      <c r="AF30" s="9"/>
      <c r="AH30" s="21">
        <f>+W30-'PORTO SANTO_FREG'!G25</f>
        <v>0</v>
      </c>
      <c r="AJ30" s="21">
        <f>+Y30-'PORTO SANTO_FREG'!I25</f>
        <v>0</v>
      </c>
    </row>
    <row r="31" spans="2:36" ht="25" customHeight="1" x14ac:dyDescent="0.3">
      <c r="B31" s="14" t="s">
        <v>30</v>
      </c>
      <c r="C31" s="11"/>
      <c r="D31" s="9"/>
      <c r="E31" s="11"/>
      <c r="F31" s="9"/>
      <c r="G31" s="10"/>
      <c r="H31" s="9"/>
      <c r="I31" s="11"/>
      <c r="J31" s="9"/>
      <c r="K31" s="10"/>
      <c r="L31" s="9"/>
      <c r="M31" s="11"/>
      <c r="N31" s="9"/>
      <c r="O31" s="10"/>
      <c r="P31" s="9"/>
      <c r="Q31" s="11"/>
      <c r="R31" s="9"/>
      <c r="S31" s="9"/>
      <c r="T31" s="9"/>
      <c r="U31" s="9"/>
      <c r="V31" s="9"/>
      <c r="W31" s="18">
        <v>9</v>
      </c>
      <c r="X31" s="25">
        <f>W31*100/W7</f>
        <v>0.32281205164992827</v>
      </c>
      <c r="Y31" s="18">
        <v>3</v>
      </c>
      <c r="Z31" s="25">
        <f>Y31*100/Y7</f>
        <v>9.8425196850393706E-2</v>
      </c>
      <c r="AA31" s="9"/>
      <c r="AB31" s="10"/>
      <c r="AC31" s="9"/>
      <c r="AD31" s="10"/>
      <c r="AE31" s="9"/>
      <c r="AF31" s="10"/>
      <c r="AH31" s="21">
        <f>+W31-'PORTO SANTO_FREG'!G26</f>
        <v>0</v>
      </c>
      <c r="AJ31" s="21">
        <f>+Y31-'PORTO SANTO_FREG'!I26</f>
        <v>0</v>
      </c>
    </row>
    <row r="32" spans="2:36" ht="25" customHeight="1" x14ac:dyDescent="0.3">
      <c r="B32" s="14" t="s">
        <v>31</v>
      </c>
      <c r="C32" s="18">
        <v>1022</v>
      </c>
      <c r="D32" s="25">
        <f>C32*100/C7</f>
        <v>54.857756307031671</v>
      </c>
      <c r="E32" s="18">
        <v>1302</v>
      </c>
      <c r="F32" s="25">
        <f>E32*100/E7</f>
        <v>56.290531776913099</v>
      </c>
      <c r="G32" s="18">
        <v>1351</v>
      </c>
      <c r="H32" s="25">
        <f>G32*100/G7</f>
        <v>58.841463414634148</v>
      </c>
      <c r="I32" s="18">
        <v>1328</v>
      </c>
      <c r="J32" s="25">
        <f>I32*100/I7</f>
        <v>53.896103896103895</v>
      </c>
      <c r="K32" s="18">
        <v>1497</v>
      </c>
      <c r="L32" s="25">
        <f>K32*100/K7</f>
        <v>57.488479262672811</v>
      </c>
      <c r="M32" s="18">
        <v>1686</v>
      </c>
      <c r="N32" s="25">
        <f>M32*100/M7</f>
        <v>56.577181208053695</v>
      </c>
      <c r="O32" s="18">
        <v>1360</v>
      </c>
      <c r="P32" s="25">
        <f>O32*100/O7</f>
        <v>50.258684405025868</v>
      </c>
      <c r="Q32" s="18">
        <v>1580</v>
      </c>
      <c r="R32" s="25">
        <f>Q32*100/Q7</f>
        <v>55.497014401123991</v>
      </c>
      <c r="S32" s="18">
        <v>1901</v>
      </c>
      <c r="T32" s="25">
        <f>S32*100/S7</f>
        <v>68.111787889645285</v>
      </c>
      <c r="U32" s="18">
        <v>1745</v>
      </c>
      <c r="V32" s="25">
        <f>U32*100/U7</f>
        <v>55.750798722044728</v>
      </c>
      <c r="W32" s="18">
        <v>1532</v>
      </c>
      <c r="X32" s="25">
        <f>W32*100/W7</f>
        <v>54.94978479196557</v>
      </c>
      <c r="Y32" s="18">
        <v>1089</v>
      </c>
      <c r="Z32" s="25">
        <f>Y32*100/Y7</f>
        <v>35.728346456692911</v>
      </c>
      <c r="AA32" s="9"/>
      <c r="AB32" s="10"/>
      <c r="AC32" s="18">
        <v>1203</v>
      </c>
      <c r="AD32" s="25">
        <f>AC32*100/AC7</f>
        <v>41.814389989572469</v>
      </c>
      <c r="AE32" s="18">
        <v>1421</v>
      </c>
      <c r="AF32" s="25">
        <f>AE32*100/AE7</f>
        <v>46.196358907672298</v>
      </c>
      <c r="AH32" s="21">
        <f>+W32-'PORTO SANTO_FREG'!G27</f>
        <v>0</v>
      </c>
      <c r="AJ32" s="21">
        <f>+Y32-'PORTO SANTO_FREG'!I27</f>
        <v>0</v>
      </c>
    </row>
    <row r="33" spans="2:36" ht="25" customHeight="1" x14ac:dyDescent="0.3">
      <c r="B33" s="14" t="s">
        <v>32</v>
      </c>
      <c r="C33" s="9"/>
      <c r="D33" s="10"/>
      <c r="E33" s="9"/>
      <c r="F33" s="10"/>
      <c r="G33" s="9"/>
      <c r="H33" s="10"/>
      <c r="I33" s="9"/>
      <c r="J33" s="10"/>
      <c r="K33" s="9"/>
      <c r="L33" s="10"/>
      <c r="M33" s="9"/>
      <c r="N33" s="10"/>
      <c r="O33" s="9"/>
      <c r="P33" s="10"/>
      <c r="Q33" s="9"/>
      <c r="R33" s="10"/>
      <c r="S33" s="9"/>
      <c r="T33" s="10"/>
      <c r="U33" s="9"/>
      <c r="V33" s="10"/>
      <c r="W33" s="9"/>
      <c r="X33" s="10"/>
      <c r="Y33" s="9"/>
      <c r="Z33" s="10"/>
      <c r="AA33" s="18">
        <v>1554</v>
      </c>
      <c r="AB33" s="25">
        <f>AA33*100/AA7</f>
        <v>51.508120649651971</v>
      </c>
      <c r="AC33" s="9"/>
      <c r="AD33" s="10"/>
      <c r="AE33" s="9"/>
      <c r="AF33" s="10"/>
      <c r="AH33" s="21"/>
      <c r="AJ33" s="21"/>
    </row>
    <row r="34" spans="2:36" ht="25" customHeight="1" x14ac:dyDescent="0.3">
      <c r="B34" s="14" t="s">
        <v>190</v>
      </c>
      <c r="C34" s="9"/>
      <c r="D34" s="10"/>
      <c r="E34" s="9"/>
      <c r="F34" s="10"/>
      <c r="G34" s="9"/>
      <c r="H34" s="10"/>
      <c r="I34" s="9"/>
      <c r="J34" s="10"/>
      <c r="K34" s="9"/>
      <c r="L34" s="10"/>
      <c r="M34" s="9"/>
      <c r="N34" s="10"/>
      <c r="O34" s="9"/>
      <c r="P34" s="10"/>
      <c r="Q34" s="9"/>
      <c r="R34" s="10"/>
      <c r="S34" s="9"/>
      <c r="T34" s="10"/>
      <c r="U34" s="9"/>
      <c r="V34" s="10"/>
      <c r="W34" s="9"/>
      <c r="X34" s="10"/>
      <c r="Y34" s="9"/>
      <c r="Z34" s="10"/>
      <c r="AA34" s="9"/>
      <c r="AB34" s="10"/>
      <c r="AC34" s="9"/>
      <c r="AD34" s="10"/>
      <c r="AE34" s="27">
        <v>15</v>
      </c>
      <c r="AF34" s="25">
        <f>AE34*100/AE7</f>
        <v>0.48764629388816644</v>
      </c>
      <c r="AH34" s="21"/>
      <c r="AJ34" s="21"/>
    </row>
    <row r="35" spans="2:36" ht="25" customHeight="1" x14ac:dyDescent="0.3">
      <c r="B35" s="14" t="s">
        <v>47</v>
      </c>
      <c r="C35" s="11"/>
      <c r="D35" s="9"/>
      <c r="E35" s="11"/>
      <c r="F35" s="9"/>
      <c r="G35" s="10"/>
      <c r="H35" s="9"/>
      <c r="I35" s="11"/>
      <c r="J35" s="9"/>
      <c r="K35" s="10"/>
      <c r="L35" s="9"/>
      <c r="M35" s="11"/>
      <c r="N35" s="9"/>
      <c r="O35" s="10"/>
      <c r="P35" s="9"/>
      <c r="Q35" s="11"/>
      <c r="R35" s="9"/>
      <c r="S35" s="9"/>
      <c r="T35" s="9"/>
      <c r="U35" s="9"/>
      <c r="V35" s="9"/>
      <c r="W35" s="18">
        <v>19</v>
      </c>
      <c r="X35" s="25">
        <f>W35*100/W7</f>
        <v>0.68149210903873747</v>
      </c>
      <c r="Y35" s="9"/>
      <c r="Z35" s="9"/>
      <c r="AA35" s="9"/>
      <c r="AB35" s="9"/>
      <c r="AC35" s="9"/>
      <c r="AD35" s="9"/>
      <c r="AE35" s="9"/>
      <c r="AF35" s="9"/>
      <c r="AH35" s="21">
        <f>+W35-'PORTO SANTO_FREG'!G30</f>
        <v>0</v>
      </c>
      <c r="AJ35" s="21">
        <f>+Y35-'PORTO SANTO_FREG'!I30</f>
        <v>0</v>
      </c>
    </row>
    <row r="36" spans="2:36" ht="25" customHeight="1" x14ac:dyDescent="0.3">
      <c r="B36" s="14" t="s">
        <v>35</v>
      </c>
      <c r="C36" s="11"/>
      <c r="D36" s="9"/>
      <c r="E36" s="11"/>
      <c r="F36" s="9"/>
      <c r="G36" s="10"/>
      <c r="H36" s="9"/>
      <c r="I36" s="11"/>
      <c r="J36" s="9"/>
      <c r="K36" s="10"/>
      <c r="L36" s="9"/>
      <c r="M36" s="11"/>
      <c r="N36" s="9"/>
      <c r="O36" s="10"/>
      <c r="P36" s="9"/>
      <c r="Q36" s="11"/>
      <c r="R36" s="9"/>
      <c r="S36" s="9"/>
      <c r="T36" s="9"/>
      <c r="U36" s="9"/>
      <c r="V36" s="9"/>
      <c r="W36" s="18">
        <v>504</v>
      </c>
      <c r="X36" s="25">
        <f>W36*100/W7</f>
        <v>18.077474892395983</v>
      </c>
      <c r="Y36" s="9"/>
      <c r="Z36" s="9"/>
      <c r="AA36" s="9"/>
      <c r="AB36" s="9"/>
      <c r="AC36" s="9"/>
      <c r="AD36" s="9"/>
      <c r="AE36" s="9"/>
      <c r="AF36" s="9"/>
      <c r="AH36" s="21">
        <f>+W36-'PORTO SANTO_FREG'!G31</f>
        <v>0</v>
      </c>
      <c r="AJ36" s="21">
        <f>+Y36-'PORTO SANTO_FREG'!I31</f>
        <v>0</v>
      </c>
    </row>
    <row r="37" spans="2:36" ht="25" customHeight="1" x14ac:dyDescent="0.3">
      <c r="B37" s="14" t="s">
        <v>33</v>
      </c>
      <c r="C37" s="27">
        <v>710</v>
      </c>
      <c r="D37" s="26">
        <f>C37*100/C7</f>
        <v>38.110574342458399</v>
      </c>
      <c r="E37" s="18">
        <v>876</v>
      </c>
      <c r="F37" s="25">
        <f>E37*100/E7</f>
        <v>37.872892347600519</v>
      </c>
      <c r="G37" s="18">
        <v>851</v>
      </c>
      <c r="H37" s="25">
        <f>G37*100/G7</f>
        <v>37.064459930313589</v>
      </c>
      <c r="I37" s="18">
        <v>1012</v>
      </c>
      <c r="J37" s="25">
        <f>I37*100/I7</f>
        <v>41.071428571428569</v>
      </c>
      <c r="K37" s="18">
        <v>919</v>
      </c>
      <c r="L37" s="25">
        <f>K37*100/K7</f>
        <v>35.291858678955457</v>
      </c>
      <c r="M37" s="18">
        <v>1109</v>
      </c>
      <c r="N37" s="25">
        <f>M37*100/M7</f>
        <v>37.214765100671144</v>
      </c>
      <c r="O37" s="18">
        <v>1167</v>
      </c>
      <c r="P37" s="25">
        <f>O37*100/O7</f>
        <v>43.126385809312637</v>
      </c>
      <c r="Q37" s="18">
        <v>1081</v>
      </c>
      <c r="R37" s="25">
        <f>Q37*100/Q7</f>
        <v>37.969792764313311</v>
      </c>
      <c r="S37" s="18">
        <v>602</v>
      </c>
      <c r="T37" s="25">
        <f>S37*100/S7</f>
        <v>21.569329989251166</v>
      </c>
      <c r="U37" s="18">
        <v>511</v>
      </c>
      <c r="V37" s="25">
        <f>U37*100/U7</f>
        <v>16.3258785942492</v>
      </c>
      <c r="W37" s="11"/>
      <c r="X37" s="9"/>
      <c r="Y37" s="18">
        <v>1547</v>
      </c>
      <c r="Z37" s="25">
        <f>Y37*100/Y7</f>
        <v>50.754593175853017</v>
      </c>
      <c r="AA37" s="18">
        <v>745</v>
      </c>
      <c r="AB37" s="25">
        <f>AA37*100/AA7</f>
        <v>24.693404043752071</v>
      </c>
      <c r="AC37" s="18">
        <v>825</v>
      </c>
      <c r="AD37" s="25">
        <f>AC37*100/AC7</f>
        <v>28.67570385818561</v>
      </c>
      <c r="AE37" s="18">
        <v>683</v>
      </c>
      <c r="AF37" s="25">
        <f>AE37*100/AE7</f>
        <v>22.204161248374511</v>
      </c>
      <c r="AH37" s="21">
        <f>+W37-'PORTO SANTO_FREG'!G33</f>
        <v>0</v>
      </c>
      <c r="AJ37" s="21">
        <f>+Y37-'PORTO SANTO_FREG'!I32</f>
        <v>0</v>
      </c>
    </row>
    <row r="38" spans="2:36" ht="25" customHeight="1" x14ac:dyDescent="0.3">
      <c r="B38" s="13" t="s">
        <v>34</v>
      </c>
      <c r="C38" s="11"/>
      <c r="D38" s="9"/>
      <c r="E38" s="10"/>
      <c r="F38" s="9"/>
      <c r="G38" s="11"/>
      <c r="H38" s="9"/>
      <c r="I38" s="10"/>
      <c r="J38" s="9"/>
      <c r="K38" s="24">
        <v>0</v>
      </c>
      <c r="L38" s="25">
        <f>K38*100/K7</f>
        <v>0</v>
      </c>
      <c r="M38" s="24">
        <v>0</v>
      </c>
      <c r="N38" s="25">
        <f>M38*100/M7</f>
        <v>0</v>
      </c>
      <c r="O38" s="18">
        <v>8</v>
      </c>
      <c r="P38" s="25">
        <f>O38*100/O7</f>
        <v>0.29563932002956395</v>
      </c>
      <c r="Q38" s="11"/>
      <c r="R38" s="9"/>
      <c r="S38" s="9"/>
      <c r="T38" s="9"/>
      <c r="U38" s="11"/>
      <c r="V38" s="9"/>
      <c r="W38" s="11"/>
      <c r="X38" s="9"/>
      <c r="Y38" s="9"/>
      <c r="Z38" s="9"/>
      <c r="AA38" s="9"/>
      <c r="AB38" s="9"/>
      <c r="AC38" s="9"/>
      <c r="AD38" s="9"/>
      <c r="AE38" s="9"/>
      <c r="AF38" s="9"/>
      <c r="AH38" s="21">
        <f>+W38-'PORTO SANTO_FREG'!G35</f>
        <v>0</v>
      </c>
    </row>
    <row r="39" spans="2:36" ht="25" customHeight="1" x14ac:dyDescent="0.3">
      <c r="B39" s="14" t="s">
        <v>36</v>
      </c>
      <c r="C39" s="11"/>
      <c r="D39" s="9"/>
      <c r="E39" s="10"/>
      <c r="F39" s="9"/>
      <c r="G39" s="11"/>
      <c r="H39" s="9"/>
      <c r="I39" s="10"/>
      <c r="J39" s="9"/>
      <c r="K39" s="11"/>
      <c r="L39" s="9"/>
      <c r="M39" s="10"/>
      <c r="N39" s="9"/>
      <c r="O39" s="11"/>
      <c r="P39" s="9"/>
      <c r="Q39" s="10"/>
      <c r="R39" s="9"/>
      <c r="S39" s="9"/>
      <c r="T39" s="9"/>
      <c r="U39" s="18">
        <v>158</v>
      </c>
      <c r="V39" s="25">
        <f>U39*100/U7</f>
        <v>5.0479233226837064</v>
      </c>
      <c r="W39" s="11"/>
      <c r="X39" s="9"/>
      <c r="Y39" s="18">
        <v>20</v>
      </c>
      <c r="Z39" s="25">
        <f>Y39*100/Y7</f>
        <v>0.65616797900262469</v>
      </c>
      <c r="AA39" s="18">
        <v>21</v>
      </c>
      <c r="AB39" s="25">
        <f>AA39*100/AA7</f>
        <v>0.69605568445475641</v>
      </c>
      <c r="AC39" s="18">
        <v>11</v>
      </c>
      <c r="AD39" s="25">
        <f>AC39*100/AC7</f>
        <v>0.38234271810914144</v>
      </c>
      <c r="AE39" s="9"/>
      <c r="AF39" s="9"/>
      <c r="AH39" s="21">
        <f>+W39-'PORTO SANTO_FREG'!G36</f>
        <v>0</v>
      </c>
      <c r="AJ39" s="21">
        <f>+Y39-'PORTO SANTO_FREG'!I33</f>
        <v>0</v>
      </c>
    </row>
    <row r="40" spans="2:36" ht="25" customHeight="1" x14ac:dyDescent="0.3">
      <c r="B40" s="14" t="s">
        <v>188</v>
      </c>
      <c r="C40" s="11"/>
      <c r="D40" s="9"/>
      <c r="E40" s="10"/>
      <c r="F40" s="9"/>
      <c r="G40" s="11"/>
      <c r="H40" s="9"/>
      <c r="I40" s="10"/>
      <c r="J40" s="9"/>
      <c r="K40" s="11"/>
      <c r="L40" s="9"/>
      <c r="M40" s="10"/>
      <c r="N40" s="9"/>
      <c r="O40" s="11"/>
      <c r="P40" s="9"/>
      <c r="Q40" s="10"/>
      <c r="R40" s="9"/>
      <c r="S40" s="9"/>
      <c r="T40" s="29"/>
      <c r="U40" s="9"/>
      <c r="V40" s="10"/>
      <c r="W40" s="11"/>
      <c r="X40" s="9"/>
      <c r="Y40" s="9"/>
      <c r="Z40" s="10"/>
      <c r="AA40" s="9"/>
      <c r="AB40" s="10"/>
      <c r="AC40" s="9"/>
      <c r="AD40" s="10"/>
      <c r="AE40" s="18">
        <v>9</v>
      </c>
      <c r="AF40" s="25">
        <f>AE40*100/AE7</f>
        <v>0.2925877763328999</v>
      </c>
      <c r="AH40" s="21"/>
      <c r="AJ40" s="21"/>
    </row>
    <row r="41" spans="2:36" ht="25" customHeight="1" x14ac:dyDescent="0.3">
      <c r="B41" s="14" t="s">
        <v>37</v>
      </c>
      <c r="C41" s="11"/>
      <c r="D41" s="9"/>
      <c r="E41" s="10"/>
      <c r="F41" s="9"/>
      <c r="G41" s="11"/>
      <c r="H41" s="9"/>
      <c r="I41" s="10"/>
      <c r="J41" s="9"/>
      <c r="K41" s="11"/>
      <c r="L41" s="9"/>
      <c r="M41" s="10"/>
      <c r="N41" s="9"/>
      <c r="O41" s="11"/>
      <c r="P41" s="9"/>
      <c r="Q41" s="10"/>
      <c r="R41" s="9"/>
      <c r="S41" s="9"/>
      <c r="T41" s="9"/>
      <c r="U41" s="9"/>
      <c r="V41" s="9"/>
      <c r="W41" s="11"/>
      <c r="X41" s="9"/>
      <c r="Y41" s="18">
        <v>16</v>
      </c>
      <c r="Z41" s="25">
        <f>Y41*100/Y7</f>
        <v>0.52493438320209973</v>
      </c>
      <c r="AA41" s="9"/>
      <c r="AB41" s="10"/>
      <c r="AC41" s="9"/>
      <c r="AD41" s="10"/>
      <c r="AE41" s="9"/>
      <c r="AF41" s="10"/>
      <c r="AH41" s="21">
        <f>+W41-'PORTO SANTO_FREG'!G37</f>
        <v>0</v>
      </c>
      <c r="AJ41" s="21">
        <f>+Y41-'PORTO SANTO_FREG'!I35</f>
        <v>0</v>
      </c>
    </row>
    <row r="42" spans="2:36" ht="25" customHeight="1" x14ac:dyDescent="0.3">
      <c r="B42" s="14" t="s">
        <v>38</v>
      </c>
      <c r="C42" s="11"/>
      <c r="D42" s="9"/>
      <c r="E42" s="10"/>
      <c r="F42" s="9"/>
      <c r="G42" s="11"/>
      <c r="H42" s="9"/>
      <c r="I42" s="10"/>
      <c r="J42" s="9"/>
      <c r="K42" s="11"/>
      <c r="L42" s="9"/>
      <c r="M42" s="10"/>
      <c r="N42" s="9"/>
      <c r="O42" s="11"/>
      <c r="P42" s="9"/>
      <c r="Q42" s="10"/>
      <c r="R42" s="9"/>
      <c r="S42" s="9"/>
      <c r="T42" s="9"/>
      <c r="U42" s="9"/>
      <c r="V42" s="9"/>
      <c r="W42" s="11"/>
      <c r="X42" s="9"/>
      <c r="Y42" s="18">
        <v>6</v>
      </c>
      <c r="Z42" s="25">
        <f>Y42*100/Y7</f>
        <v>0.19685039370078741</v>
      </c>
      <c r="AA42" s="18">
        <v>7</v>
      </c>
      <c r="AB42" s="25">
        <f>AA42*100/AA7</f>
        <v>0.23201856148491878</v>
      </c>
      <c r="AC42" s="18">
        <v>13</v>
      </c>
      <c r="AD42" s="25">
        <f>AC42*100/AC7</f>
        <v>0.45185957594716719</v>
      </c>
      <c r="AE42" s="9"/>
      <c r="AF42" s="10"/>
      <c r="AH42" s="21"/>
      <c r="AJ42" s="21">
        <f>+Y42-'PORTO SANTO_FREG'!I36</f>
        <v>0</v>
      </c>
    </row>
    <row r="43" spans="2:36" ht="25" customHeight="1" x14ac:dyDescent="0.3">
      <c r="B43" s="14" t="s">
        <v>39</v>
      </c>
      <c r="C43" s="11"/>
      <c r="D43" s="9"/>
      <c r="E43" s="24">
        <v>0</v>
      </c>
      <c r="F43" s="25">
        <f>E43*100/E7</f>
        <v>0</v>
      </c>
      <c r="G43" s="11"/>
      <c r="H43" s="9"/>
      <c r="I43" s="10"/>
      <c r="J43" s="9"/>
      <c r="K43" s="11"/>
      <c r="L43" s="9"/>
      <c r="M43" s="10"/>
      <c r="N43" s="9"/>
      <c r="O43" s="11"/>
      <c r="P43" s="9"/>
      <c r="Q43" s="11"/>
      <c r="R43" s="9"/>
      <c r="S43" s="9"/>
      <c r="T43" s="9"/>
      <c r="U43" s="11"/>
      <c r="V43" s="9"/>
      <c r="W43" s="11"/>
      <c r="X43" s="9"/>
      <c r="Y43" s="9"/>
      <c r="Z43" s="9"/>
      <c r="AA43" s="9"/>
      <c r="AB43" s="9"/>
      <c r="AC43" s="9"/>
      <c r="AD43" s="9"/>
      <c r="AE43" s="9"/>
      <c r="AF43" s="9"/>
      <c r="AH43" s="21">
        <f>+W43-'PORTO SANTO_FREG'!G38</f>
        <v>0</v>
      </c>
      <c r="AJ43" s="21"/>
    </row>
    <row r="44" spans="2:36" ht="25" customHeight="1" x14ac:dyDescent="0.3">
      <c r="B44" s="14" t="s">
        <v>40</v>
      </c>
      <c r="C44" s="18">
        <v>13</v>
      </c>
      <c r="D44" s="25">
        <f>C44*100/C7</f>
        <v>0.6977992485238862</v>
      </c>
      <c r="E44" s="18">
        <v>8</v>
      </c>
      <c r="F44" s="25">
        <f>E44*100/E7</f>
        <v>0.34587116299178555</v>
      </c>
      <c r="G44" s="18">
        <v>9</v>
      </c>
      <c r="H44" s="25">
        <f>G44*100/G7</f>
        <v>0.39198606271777003</v>
      </c>
      <c r="I44" s="18">
        <v>25</v>
      </c>
      <c r="J44" s="25">
        <f>I44*100/I7</f>
        <v>1.0146103896103895</v>
      </c>
      <c r="K44" s="18">
        <v>26</v>
      </c>
      <c r="L44" s="25">
        <f>K44*100/K7</f>
        <v>0.99846390168970811</v>
      </c>
      <c r="M44" s="18">
        <v>15</v>
      </c>
      <c r="N44" s="25">
        <f>M44*100/M7</f>
        <v>0.50335570469798663</v>
      </c>
      <c r="O44" s="18">
        <v>38</v>
      </c>
      <c r="P44" s="25">
        <f>O44*100/O7</f>
        <v>1.4042867701404287</v>
      </c>
      <c r="Q44" s="11"/>
      <c r="R44" s="9"/>
      <c r="S44" s="9"/>
      <c r="T44" s="9"/>
      <c r="U44" s="11"/>
      <c r="V44" s="9"/>
      <c r="W44" s="11"/>
      <c r="X44" s="9"/>
      <c r="Y44" s="9"/>
      <c r="Z44" s="9"/>
      <c r="AA44" s="9"/>
      <c r="AB44" s="9"/>
      <c r="AC44" s="9"/>
      <c r="AD44" s="9"/>
      <c r="AE44" s="9"/>
      <c r="AF44" s="9"/>
      <c r="AH44" s="21">
        <f>+W44-'PORTO SANTO_FREG'!G39</f>
        <v>0</v>
      </c>
      <c r="AJ44" s="21">
        <f>+Y44-'PORTO SANTO_FREG'!I39</f>
        <v>0</v>
      </c>
    </row>
    <row r="45" spans="2:36" ht="5.15" customHeight="1" x14ac:dyDescent="0.3">
      <c r="B45" s="15"/>
      <c r="C45" s="16"/>
      <c r="D45" s="16"/>
      <c r="E45" s="16"/>
      <c r="F45" s="16"/>
      <c r="G45" s="19"/>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row>
    <row r="46" spans="2:36" x14ac:dyDescent="0.3">
      <c r="B46" s="7" t="s">
        <v>185</v>
      </c>
      <c r="C46" s="4"/>
      <c r="D46" s="5"/>
      <c r="E46" s="4"/>
      <c r="F46" s="5"/>
      <c r="G46" s="20"/>
      <c r="H46" s="5"/>
      <c r="I46" s="4"/>
      <c r="J46" s="5"/>
      <c r="K46" s="4"/>
      <c r="L46" s="5"/>
      <c r="M46" s="4"/>
      <c r="N46" s="5"/>
      <c r="O46" s="4"/>
      <c r="P46" s="5"/>
      <c r="Q46" s="4"/>
      <c r="R46" s="5"/>
      <c r="S46" s="4"/>
      <c r="T46" s="5"/>
      <c r="U46" s="4"/>
      <c r="V46" s="5"/>
      <c r="W46" s="4"/>
      <c r="X46" s="5"/>
      <c r="Y46" s="4"/>
      <c r="Z46" s="5"/>
      <c r="AA46" s="4"/>
      <c r="AB46" s="5"/>
      <c r="AC46" s="4"/>
      <c r="AD46" s="5"/>
      <c r="AE46" s="18"/>
      <c r="AF46" s="25"/>
    </row>
    <row r="47" spans="2:36" ht="13.9" customHeight="1" x14ac:dyDescent="0.3">
      <c r="B47" s="75" t="s">
        <v>187</v>
      </c>
      <c r="C47" s="75"/>
      <c r="D47" s="75"/>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9"/>
    </row>
    <row r="48" spans="2:36" ht="22.5" customHeight="1" x14ac:dyDescent="0.3">
      <c r="B48" s="75"/>
      <c r="C48" s="75"/>
      <c r="D48" s="75"/>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9"/>
    </row>
  </sheetData>
  <mergeCells count="34">
    <mergeCell ref="AE3:AF3"/>
    <mergeCell ref="AE4:AF4"/>
    <mergeCell ref="B1:AF1"/>
    <mergeCell ref="B2:AF2"/>
    <mergeCell ref="B47:AF48"/>
    <mergeCell ref="K4:L4"/>
    <mergeCell ref="M4:N4"/>
    <mergeCell ref="O4:P4"/>
    <mergeCell ref="B4:B5"/>
    <mergeCell ref="C4:D4"/>
    <mergeCell ref="E4:F4"/>
    <mergeCell ref="G4:H4"/>
    <mergeCell ref="I4:J4"/>
    <mergeCell ref="S4:T4"/>
    <mergeCell ref="AA3:AB3"/>
    <mergeCell ref="AA4:AB4"/>
    <mergeCell ref="Y4:Z4"/>
    <mergeCell ref="U3:V3"/>
    <mergeCell ref="W3:X3"/>
    <mergeCell ref="Y3:Z3"/>
    <mergeCell ref="AC3:AD3"/>
    <mergeCell ref="AC4:AD4"/>
    <mergeCell ref="C3:D3"/>
    <mergeCell ref="E3:F3"/>
    <mergeCell ref="G3:H3"/>
    <mergeCell ref="I3:J3"/>
    <mergeCell ref="K3:L3"/>
    <mergeCell ref="Q4:R4"/>
    <mergeCell ref="U4:V4"/>
    <mergeCell ref="W4:X4"/>
    <mergeCell ref="M3:N3"/>
    <mergeCell ref="O3:P3"/>
    <mergeCell ref="Q3:R3"/>
    <mergeCell ref="S3:T3"/>
  </mergeCells>
  <hyperlinks>
    <hyperlink ref="AH3" location="ÍNDICE!A1" display="(Voltar ao Índice)" xr:uid="{0D5E2032-0A1B-4769-AF18-706798EBC5B7}"/>
  </hyperlinks>
  <printOptions horizontalCentered="1"/>
  <pageMargins left="0.47244094488188981" right="0.47244094488188981" top="0.6692913385826772" bottom="0.6692913385826772" header="0" footer="0"/>
  <pageSetup paperSize="9" scale="45" orientation="landscape"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0CDBE-E52C-4734-97D3-4C42DB8056FE}">
  <sheetPr codeName="Folha24">
    <pageSetUpPr fitToPage="1"/>
  </sheetPr>
  <dimension ref="B1:R39"/>
  <sheetViews>
    <sheetView showGridLines="0" zoomScaleNormal="100" workbookViewId="0">
      <selection activeCell="B1" sqref="B1:P1"/>
    </sheetView>
  </sheetViews>
  <sheetFormatPr defaultColWidth="9.1796875" defaultRowHeight="14" x14ac:dyDescent="0.3"/>
  <cols>
    <col min="1" max="1" width="6.7265625" style="1" customWidth="1"/>
    <col min="2" max="2" width="16.453125" style="3" bestFit="1" customWidth="1"/>
    <col min="3" max="16" width="9.1796875" style="1"/>
    <col min="17" max="17" width="6.7265625" style="1" customWidth="1"/>
    <col min="18" max="18" width="13.26953125" style="1" bestFit="1" customWidth="1"/>
    <col min="19" max="16384" width="9.1796875" style="1"/>
  </cols>
  <sheetData>
    <row r="1" spans="2:18" ht="30" customHeight="1" x14ac:dyDescent="0.3">
      <c r="B1" s="72" t="s">
        <v>157</v>
      </c>
      <c r="C1" s="72"/>
      <c r="D1" s="72"/>
      <c r="E1" s="72"/>
      <c r="F1" s="72"/>
      <c r="G1" s="72"/>
      <c r="H1" s="72"/>
      <c r="I1" s="72"/>
      <c r="J1" s="72"/>
      <c r="K1" s="72"/>
      <c r="L1" s="72"/>
      <c r="M1" s="72"/>
      <c r="N1" s="72"/>
      <c r="O1" s="72"/>
      <c r="P1" s="72"/>
    </row>
    <row r="2" spans="2:18" ht="30" customHeight="1" x14ac:dyDescent="0.3">
      <c r="B2" s="63" t="s">
        <v>104</v>
      </c>
      <c r="C2" s="63"/>
      <c r="D2" s="63"/>
      <c r="E2" s="63"/>
      <c r="F2" s="63"/>
      <c r="G2" s="63"/>
      <c r="H2" s="63"/>
      <c r="I2" s="63"/>
      <c r="J2" s="63"/>
      <c r="K2" s="63"/>
      <c r="L2" s="63"/>
      <c r="M2" s="63"/>
      <c r="N2" s="63"/>
      <c r="O2" s="63"/>
      <c r="P2" s="63"/>
    </row>
    <row r="3" spans="2:18" x14ac:dyDescent="0.3">
      <c r="B3" s="17" t="s">
        <v>0</v>
      </c>
      <c r="C3" s="56">
        <v>2007</v>
      </c>
      <c r="D3" s="62"/>
      <c r="E3" s="54">
        <v>2011</v>
      </c>
      <c r="F3" s="55"/>
      <c r="G3" s="56">
        <v>2015</v>
      </c>
      <c r="H3" s="55"/>
      <c r="I3" s="56">
        <v>2019</v>
      </c>
      <c r="J3" s="55"/>
      <c r="K3" s="56">
        <v>2023</v>
      </c>
      <c r="L3" s="55"/>
      <c r="M3" s="54">
        <v>2024</v>
      </c>
      <c r="N3" s="62"/>
      <c r="O3" s="54">
        <v>2025</v>
      </c>
      <c r="P3" s="62"/>
      <c r="R3" s="53" t="s">
        <v>158</v>
      </c>
    </row>
    <row r="4" spans="2:18" ht="15" customHeight="1" x14ac:dyDescent="0.3">
      <c r="B4" s="64" t="s">
        <v>2</v>
      </c>
      <c r="C4" s="60">
        <v>44687</v>
      </c>
      <c r="D4" s="61"/>
      <c r="E4" s="66">
        <v>44843</v>
      </c>
      <c r="F4" s="67"/>
      <c r="G4" s="59">
        <v>44649</v>
      </c>
      <c r="H4" s="58"/>
      <c r="I4" s="59">
        <v>44826</v>
      </c>
      <c r="J4" s="58"/>
      <c r="K4" s="59">
        <v>45193</v>
      </c>
      <c r="L4" s="58"/>
      <c r="M4" s="57">
        <v>45438</v>
      </c>
      <c r="N4" s="65"/>
      <c r="O4" s="57">
        <v>45739</v>
      </c>
      <c r="P4" s="65"/>
    </row>
    <row r="5" spans="2:18" x14ac:dyDescent="0.3">
      <c r="B5" s="65"/>
      <c r="C5" s="38" t="s">
        <v>3</v>
      </c>
      <c r="D5" s="38" t="s">
        <v>4</v>
      </c>
      <c r="E5" s="35" t="s">
        <v>3</v>
      </c>
      <c r="F5" s="37" t="s">
        <v>4</v>
      </c>
      <c r="G5" s="35" t="s">
        <v>3</v>
      </c>
      <c r="H5" s="37" t="s">
        <v>4</v>
      </c>
      <c r="I5" s="35" t="s">
        <v>3</v>
      </c>
      <c r="J5" s="37" t="s">
        <v>4</v>
      </c>
      <c r="K5" s="35" t="s">
        <v>3</v>
      </c>
      <c r="L5" s="37" t="s">
        <v>4</v>
      </c>
      <c r="M5" s="44" t="s">
        <v>3</v>
      </c>
      <c r="N5" s="44" t="s">
        <v>4</v>
      </c>
      <c r="O5" s="44" t="s">
        <v>3</v>
      </c>
      <c r="P5" s="44" t="s">
        <v>4</v>
      </c>
    </row>
    <row r="6" spans="2:18" ht="25" customHeight="1" x14ac:dyDescent="0.3">
      <c r="B6" s="12" t="s">
        <v>5</v>
      </c>
      <c r="C6" s="33">
        <v>4409</v>
      </c>
      <c r="D6" s="25">
        <v>100</v>
      </c>
      <c r="E6" s="33">
        <v>5596</v>
      </c>
      <c r="F6" s="25">
        <v>100</v>
      </c>
      <c r="G6" s="33">
        <v>5559</v>
      </c>
      <c r="H6" s="25">
        <v>100</v>
      </c>
      <c r="I6" s="33">
        <v>5152</v>
      </c>
      <c r="J6" s="25">
        <v>100</v>
      </c>
      <c r="K6" s="33">
        <v>5346</v>
      </c>
      <c r="L6" s="25">
        <v>100</v>
      </c>
      <c r="M6" s="33">
        <v>5447</v>
      </c>
      <c r="N6" s="25">
        <v>100</v>
      </c>
      <c r="O6" s="18">
        <v>5540</v>
      </c>
      <c r="P6" s="25">
        <v>100</v>
      </c>
    </row>
    <row r="7" spans="2:18" ht="25" customHeight="1" x14ac:dyDescent="0.3">
      <c r="B7" s="13" t="s">
        <v>6</v>
      </c>
      <c r="C7" s="33">
        <v>2791</v>
      </c>
      <c r="D7" s="25">
        <f>C7*100/C6</f>
        <v>63.302336130641869</v>
      </c>
      <c r="E7" s="33">
        <v>3130</v>
      </c>
      <c r="F7" s="25">
        <f>E7*100/E6</f>
        <v>55.932809149392426</v>
      </c>
      <c r="G7" s="33">
        <v>2788</v>
      </c>
      <c r="H7" s="25">
        <f>G7*100/G6</f>
        <v>50.152905198776757</v>
      </c>
      <c r="I7" s="33">
        <v>3048</v>
      </c>
      <c r="J7" s="25">
        <f>I7*100/I6</f>
        <v>59.161490683229815</v>
      </c>
      <c r="K7" s="33">
        <v>3017</v>
      </c>
      <c r="L7" s="25">
        <f>K7*100/K6</f>
        <v>56.434717545828654</v>
      </c>
      <c r="M7" s="33">
        <v>2877</v>
      </c>
      <c r="N7" s="25">
        <f>M7*100/M6</f>
        <v>52.818064989902702</v>
      </c>
      <c r="O7" s="18">
        <v>3076</v>
      </c>
      <c r="P7" s="25">
        <f>O7*100/O6</f>
        <v>55.523465703971119</v>
      </c>
    </row>
    <row r="8" spans="2:18" ht="25" customHeight="1" x14ac:dyDescent="0.3">
      <c r="B8" s="14" t="s">
        <v>7</v>
      </c>
      <c r="C8" s="33">
        <v>48</v>
      </c>
      <c r="D8" s="25">
        <f>C8*100/C7</f>
        <v>1.7198136868505911</v>
      </c>
      <c r="E8" s="33">
        <v>68</v>
      </c>
      <c r="F8" s="25">
        <f>E8*100/E7</f>
        <v>2.1725239616613417</v>
      </c>
      <c r="G8" s="33">
        <v>32</v>
      </c>
      <c r="H8" s="25">
        <f>G8*100/G7</f>
        <v>1.1477761836441893</v>
      </c>
      <c r="I8" s="33">
        <v>22</v>
      </c>
      <c r="J8" s="25">
        <f>I8*100/I7</f>
        <v>0.72178477690288712</v>
      </c>
      <c r="K8" s="33">
        <v>37</v>
      </c>
      <c r="L8" s="25">
        <f>K8*100/K7</f>
        <v>1.2263838249917136</v>
      </c>
      <c r="M8" s="33">
        <v>31</v>
      </c>
      <c r="N8" s="25">
        <f>M8*100/M7</f>
        <v>1.0775112964893987</v>
      </c>
      <c r="O8" s="18">
        <v>24</v>
      </c>
      <c r="P8" s="25">
        <f>O8*100/O7</f>
        <v>0.78023407022106628</v>
      </c>
    </row>
    <row r="9" spans="2:18" ht="25" customHeight="1" x14ac:dyDescent="0.3">
      <c r="B9" s="13" t="s">
        <v>8</v>
      </c>
      <c r="C9" s="33">
        <v>37</v>
      </c>
      <c r="D9" s="25">
        <f>C9*100/C7</f>
        <v>1.3256897169473307</v>
      </c>
      <c r="E9" s="33">
        <v>61</v>
      </c>
      <c r="F9" s="25">
        <f>E9*100/E7</f>
        <v>1.9488817891373802</v>
      </c>
      <c r="G9" s="33">
        <v>85</v>
      </c>
      <c r="H9" s="25">
        <f>G9*100/G7</f>
        <v>3.0487804878048781</v>
      </c>
      <c r="I9" s="33">
        <v>56</v>
      </c>
      <c r="J9" s="25">
        <f>I9*100/I7</f>
        <v>1.837270341207349</v>
      </c>
      <c r="K9" s="33">
        <v>83</v>
      </c>
      <c r="L9" s="25">
        <f>K9*100/K7</f>
        <v>2.7510772290354657</v>
      </c>
      <c r="M9" s="33">
        <v>51</v>
      </c>
      <c r="N9" s="25">
        <f>M9*100/M7</f>
        <v>1.7726798748696559</v>
      </c>
      <c r="O9" s="18">
        <v>72</v>
      </c>
      <c r="P9" s="25">
        <f>O9*100/O7</f>
        <v>2.3407022106631992</v>
      </c>
      <c r="R9" s="1" t="s">
        <v>42</v>
      </c>
    </row>
    <row r="10" spans="2:18" ht="25" customHeight="1" x14ac:dyDescent="0.3">
      <c r="B10" s="14" t="s">
        <v>10</v>
      </c>
      <c r="C10" s="9"/>
      <c r="D10" s="9"/>
      <c r="E10" s="9"/>
      <c r="F10" s="9"/>
      <c r="G10" s="9"/>
      <c r="H10" s="9"/>
      <c r="I10" s="33">
        <v>4</v>
      </c>
      <c r="J10" s="25">
        <f>I10*100/I7</f>
        <v>0.13123359580052493</v>
      </c>
      <c r="K10" s="40"/>
      <c r="L10" s="10"/>
      <c r="M10" s="40"/>
      <c r="N10" s="10"/>
      <c r="O10" s="40"/>
      <c r="P10" s="10"/>
    </row>
    <row r="11" spans="2:18" ht="25" customHeight="1" x14ac:dyDescent="0.3">
      <c r="B11" s="14" t="s">
        <v>11</v>
      </c>
      <c r="C11" s="9"/>
      <c r="D11" s="9"/>
      <c r="E11" s="9"/>
      <c r="F11" s="9"/>
      <c r="G11" s="9"/>
      <c r="H11" s="9"/>
      <c r="I11" s="9"/>
      <c r="J11" s="9"/>
      <c r="K11" s="24">
        <v>11</v>
      </c>
      <c r="L11" s="25">
        <f>K11*100/K7</f>
        <v>0.36460059661915811</v>
      </c>
      <c r="M11" s="24">
        <v>7</v>
      </c>
      <c r="N11" s="25">
        <f>M11*100/M7</f>
        <v>0.24330900243309003</v>
      </c>
      <c r="O11" s="24">
        <v>5</v>
      </c>
      <c r="P11" s="25">
        <f>O11*100/O7</f>
        <v>0.1625487646293888</v>
      </c>
    </row>
    <row r="12" spans="2:18" ht="25" customHeight="1" x14ac:dyDescent="0.3">
      <c r="B12" s="13" t="s">
        <v>13</v>
      </c>
      <c r="C12" s="33">
        <v>34</v>
      </c>
      <c r="D12" s="25">
        <f>C12*100/C7</f>
        <v>1.2182013615191687</v>
      </c>
      <c r="E12" s="33">
        <v>32</v>
      </c>
      <c r="F12" s="25">
        <f>E12*100/E7</f>
        <v>1.0223642172523961</v>
      </c>
      <c r="G12" s="33">
        <v>56</v>
      </c>
      <c r="H12" s="25">
        <f>G12*100/G7</f>
        <v>2.0086083213773316</v>
      </c>
      <c r="I12" s="33">
        <v>33</v>
      </c>
      <c r="J12" s="25">
        <f>I12*100/I7</f>
        <v>1.0826771653543308</v>
      </c>
      <c r="K12" s="33">
        <v>43</v>
      </c>
      <c r="L12" s="25">
        <f>K12*100/K7</f>
        <v>1.4252568776930725</v>
      </c>
      <c r="M12" s="33">
        <v>25</v>
      </c>
      <c r="N12" s="25">
        <f>M12*100/M7</f>
        <v>0.86896072297532156</v>
      </c>
      <c r="O12" s="33">
        <v>14</v>
      </c>
      <c r="P12" s="25">
        <f>O12*100/O7</f>
        <v>0.45513654096228867</v>
      </c>
    </row>
    <row r="13" spans="2:18" ht="25" customHeight="1" x14ac:dyDescent="0.3">
      <c r="B13" s="14" t="s">
        <v>14</v>
      </c>
      <c r="C13" s="33">
        <v>77</v>
      </c>
      <c r="D13" s="25">
        <f>C13*100/C7</f>
        <v>2.7588677893228235</v>
      </c>
      <c r="E13" s="33">
        <v>384</v>
      </c>
      <c r="F13" s="25">
        <f>E13*100/E7</f>
        <v>12.268370607028753</v>
      </c>
      <c r="G13" s="33">
        <v>236</v>
      </c>
      <c r="H13" s="25">
        <f>G13*100/G7</f>
        <v>8.4648493543758967</v>
      </c>
      <c r="I13" s="33">
        <v>107</v>
      </c>
      <c r="J13" s="25">
        <f>I13*100/I7</f>
        <v>3.5104986876640418</v>
      </c>
      <c r="K13" s="40"/>
      <c r="L13" s="10"/>
      <c r="M13" s="33">
        <v>72</v>
      </c>
      <c r="N13" s="25">
        <f>M13*100/M7</f>
        <v>2.502606882168926</v>
      </c>
      <c r="O13" s="33">
        <v>50</v>
      </c>
      <c r="P13" s="25">
        <f>O13*100/O7</f>
        <v>1.6254876462938881</v>
      </c>
    </row>
    <row r="14" spans="2:18" ht="25" customHeight="1" x14ac:dyDescent="0.3">
      <c r="B14" s="14" t="s">
        <v>16</v>
      </c>
      <c r="C14" s="9"/>
      <c r="D14" s="9"/>
      <c r="E14" s="11"/>
      <c r="F14" s="9"/>
      <c r="G14" s="9"/>
      <c r="H14" s="9"/>
      <c r="I14" s="33">
        <v>34</v>
      </c>
      <c r="J14" s="25">
        <f>I14*100/I7</f>
        <v>1.1154855643044619</v>
      </c>
      <c r="K14" s="33">
        <v>242</v>
      </c>
      <c r="L14" s="25">
        <f>K14*100/K7</f>
        <v>8.0212131256214789</v>
      </c>
      <c r="M14" s="33">
        <v>281</v>
      </c>
      <c r="N14" s="25">
        <f>M14*100/M7</f>
        <v>9.7671185262426139</v>
      </c>
      <c r="O14" s="33">
        <v>146</v>
      </c>
      <c r="P14" s="25">
        <f>O14*100/O7</f>
        <v>4.7464239271781539</v>
      </c>
    </row>
    <row r="15" spans="2:18" ht="25" customHeight="1" x14ac:dyDescent="0.3">
      <c r="B15" s="14" t="s">
        <v>17</v>
      </c>
      <c r="C15" s="9"/>
      <c r="D15" s="9"/>
      <c r="E15" s="11"/>
      <c r="F15" s="9"/>
      <c r="G15" s="9"/>
      <c r="H15" s="9"/>
      <c r="I15" s="33">
        <v>4</v>
      </c>
      <c r="J15" s="25">
        <f>I15*100/I7</f>
        <v>0.13123359580052493</v>
      </c>
      <c r="K15" s="33">
        <v>37</v>
      </c>
      <c r="L15" s="25">
        <f>K15*100/K7</f>
        <v>1.2263838249917136</v>
      </c>
      <c r="M15" s="33">
        <v>50</v>
      </c>
      <c r="N15" s="25">
        <f>M15*100/M7</f>
        <v>1.7379214459506431</v>
      </c>
      <c r="O15" s="33">
        <v>28</v>
      </c>
      <c r="P15" s="25">
        <f>O15*100/O7</f>
        <v>0.91027308192457734</v>
      </c>
    </row>
    <row r="16" spans="2:18" ht="25" customHeight="1" x14ac:dyDescent="0.3">
      <c r="B16" s="13" t="s">
        <v>18</v>
      </c>
      <c r="C16" s="9"/>
      <c r="D16" s="9"/>
      <c r="E16" s="11"/>
      <c r="F16" s="9"/>
      <c r="G16" s="33">
        <v>125</v>
      </c>
      <c r="H16" s="25">
        <f>G16*100/G7</f>
        <v>4.4835007173601147</v>
      </c>
      <c r="I16" s="33">
        <v>39</v>
      </c>
      <c r="J16" s="25">
        <f>I16*100/I7</f>
        <v>1.2795275590551181</v>
      </c>
      <c r="K16" s="33">
        <v>115</v>
      </c>
      <c r="L16" s="25">
        <f>K16*100/K7</f>
        <v>3.8117335101093803</v>
      </c>
      <c r="M16" s="33">
        <v>229</v>
      </c>
      <c r="N16" s="25">
        <f>M16*100/M7</f>
        <v>7.9596802224539447</v>
      </c>
      <c r="O16" s="33">
        <v>535</v>
      </c>
      <c r="P16" s="25">
        <f>O16*100/O7</f>
        <v>17.392717815344604</v>
      </c>
    </row>
    <row r="17" spans="2:16" ht="25" customHeight="1" x14ac:dyDescent="0.3">
      <c r="B17" s="14" t="s">
        <v>19</v>
      </c>
      <c r="C17" s="9"/>
      <c r="D17" s="9"/>
      <c r="E17" s="11"/>
      <c r="F17" s="9"/>
      <c r="G17" s="9"/>
      <c r="H17" s="9"/>
      <c r="I17" s="9"/>
      <c r="J17" s="9"/>
      <c r="K17" s="18">
        <v>33</v>
      </c>
      <c r="L17" s="25">
        <f>K17*100/K7</f>
        <v>1.0938017898574743</v>
      </c>
      <c r="M17" s="33">
        <v>20</v>
      </c>
      <c r="N17" s="25">
        <f>M17*100/M7</f>
        <v>0.69516857838025725</v>
      </c>
      <c r="O17" s="33">
        <v>17</v>
      </c>
      <c r="P17" s="25">
        <f>O17*100/O7</f>
        <v>0.55266579973992203</v>
      </c>
    </row>
    <row r="18" spans="2:16" ht="25" customHeight="1" x14ac:dyDescent="0.3">
      <c r="B18" s="14" t="s">
        <v>20</v>
      </c>
      <c r="C18" s="9"/>
      <c r="D18" s="9"/>
      <c r="E18" s="11"/>
      <c r="F18" s="9"/>
      <c r="G18" s="33">
        <v>38</v>
      </c>
      <c r="H18" s="25">
        <f>G18*100/G7</f>
        <v>1.3629842180774749</v>
      </c>
      <c r="I18" s="9"/>
      <c r="J18" s="9"/>
      <c r="K18" s="9"/>
      <c r="L18" s="9"/>
      <c r="M18" s="9"/>
      <c r="N18" s="9"/>
      <c r="O18" s="9"/>
      <c r="P18" s="9"/>
    </row>
    <row r="19" spans="2:16" ht="25" customHeight="1" x14ac:dyDescent="0.3">
      <c r="B19" s="13" t="s">
        <v>21</v>
      </c>
      <c r="C19" s="33">
        <v>26</v>
      </c>
      <c r="D19" s="25">
        <f>C19*100/C7</f>
        <v>0.93156574704407025</v>
      </c>
      <c r="E19" s="33">
        <v>24</v>
      </c>
      <c r="F19" s="25">
        <f>E19*100/E7</f>
        <v>0.76677316293929709</v>
      </c>
      <c r="G19" s="11"/>
      <c r="H19" s="9"/>
      <c r="I19" s="33">
        <v>7</v>
      </c>
      <c r="J19" s="25">
        <f>I19*100/I7</f>
        <v>0.22965879265091863</v>
      </c>
      <c r="K19" s="33">
        <v>16</v>
      </c>
      <c r="L19" s="25">
        <f>K19*100/K7</f>
        <v>0.5303281405369572</v>
      </c>
      <c r="M19" s="33">
        <v>6</v>
      </c>
      <c r="N19" s="25">
        <f>M19*100/M7</f>
        <v>0.20855057351407716</v>
      </c>
      <c r="O19" s="9"/>
      <c r="P19" s="9"/>
    </row>
    <row r="20" spans="2:16" ht="25" customHeight="1" x14ac:dyDescent="0.3">
      <c r="B20" s="14" t="s">
        <v>202</v>
      </c>
      <c r="C20" s="40"/>
      <c r="D20" s="10"/>
      <c r="E20" s="40"/>
      <c r="F20" s="10"/>
      <c r="G20" s="11"/>
      <c r="H20" s="9"/>
      <c r="I20" s="40"/>
      <c r="J20" s="10"/>
      <c r="K20" s="40"/>
      <c r="L20" s="10"/>
      <c r="M20" s="40"/>
      <c r="N20" s="10"/>
      <c r="O20" s="33">
        <v>7</v>
      </c>
      <c r="P20" s="25">
        <f>O20*100/O7</f>
        <v>0.22756827048114434</v>
      </c>
    </row>
    <row r="21" spans="2:16" ht="25" customHeight="1" x14ac:dyDescent="0.3">
      <c r="B21" s="14" t="s">
        <v>23</v>
      </c>
      <c r="C21" s="9"/>
      <c r="D21" s="9"/>
      <c r="E21" s="33">
        <v>47</v>
      </c>
      <c r="F21" s="25">
        <f>E21*100/E7</f>
        <v>1.5015974440894568</v>
      </c>
      <c r="G21" s="9"/>
      <c r="H21" s="9"/>
      <c r="I21" s="33">
        <v>27</v>
      </c>
      <c r="J21" s="25">
        <f>I21*100/I7</f>
        <v>0.88582677165354329</v>
      </c>
      <c r="K21" s="33">
        <v>36</v>
      </c>
      <c r="L21" s="25">
        <f>K21*100/K7</f>
        <v>1.1932383162081539</v>
      </c>
      <c r="M21" s="33">
        <v>34</v>
      </c>
      <c r="N21" s="25">
        <f>M21*100/M7</f>
        <v>1.1817865832464372</v>
      </c>
      <c r="O21" s="33">
        <v>29</v>
      </c>
      <c r="P21" s="25">
        <f>O21*100/O7</f>
        <v>0.94278283485045511</v>
      </c>
    </row>
    <row r="22" spans="2:16" ht="25" customHeight="1" x14ac:dyDescent="0.3">
      <c r="B22" s="14" t="s">
        <v>25</v>
      </c>
      <c r="C22" s="33">
        <v>45</v>
      </c>
      <c r="D22" s="25">
        <f>C22*100/C7</f>
        <v>1.6123253314224293</v>
      </c>
      <c r="E22" s="33">
        <v>50</v>
      </c>
      <c r="F22" s="25">
        <f>E22*100/E7</f>
        <v>1.5974440894568691</v>
      </c>
      <c r="G22" s="33">
        <v>71</v>
      </c>
      <c r="H22" s="25">
        <f>G22*100/G7</f>
        <v>2.546628407460545</v>
      </c>
      <c r="I22" s="33">
        <v>27</v>
      </c>
      <c r="J22" s="25">
        <f>I22*100/I7</f>
        <v>0.88582677165354329</v>
      </c>
      <c r="K22" s="33">
        <v>37</v>
      </c>
      <c r="L22" s="25">
        <f>K22*100/K7</f>
        <v>1.2263838249917136</v>
      </c>
      <c r="M22" s="33">
        <v>19</v>
      </c>
      <c r="N22" s="25">
        <f>M22*100/M7</f>
        <v>0.66041014946124432</v>
      </c>
      <c r="O22" s="33">
        <v>21</v>
      </c>
      <c r="P22" s="25">
        <f>O22*100/O7</f>
        <v>0.68270481144343298</v>
      </c>
    </row>
    <row r="23" spans="2:16" ht="25" customHeight="1" x14ac:dyDescent="0.3">
      <c r="B23" s="13" t="s">
        <v>26</v>
      </c>
      <c r="C23" s="9"/>
      <c r="D23" s="9"/>
      <c r="E23" s="11"/>
      <c r="F23" s="9"/>
      <c r="G23" s="33">
        <v>48</v>
      </c>
      <c r="H23" s="25">
        <f>G23*100/G7</f>
        <v>1.7216642754662841</v>
      </c>
      <c r="I23" s="33">
        <v>5</v>
      </c>
      <c r="J23" s="25">
        <f>I23*100/I7</f>
        <v>0.16404199475065617</v>
      </c>
      <c r="K23" s="40"/>
      <c r="L23" s="10"/>
      <c r="M23" s="40"/>
      <c r="N23" s="10"/>
      <c r="O23" s="40"/>
      <c r="P23" s="10"/>
    </row>
    <row r="24" spans="2:16" ht="25" customHeight="1" x14ac:dyDescent="0.3">
      <c r="B24" s="14" t="s">
        <v>28</v>
      </c>
      <c r="C24" s="9"/>
      <c r="D24" s="9"/>
      <c r="E24" s="11"/>
      <c r="F24" s="9"/>
      <c r="G24" s="9"/>
      <c r="H24" s="9"/>
      <c r="I24" s="33">
        <v>2</v>
      </c>
      <c r="J24" s="25">
        <f>I24*100/I7</f>
        <v>6.5616797900262466E-2</v>
      </c>
      <c r="K24" s="40"/>
      <c r="L24" s="10"/>
      <c r="M24" s="40"/>
      <c r="N24" s="10"/>
      <c r="O24" s="40"/>
      <c r="P24" s="10"/>
    </row>
    <row r="25" spans="2:16" ht="25" customHeight="1" x14ac:dyDescent="0.3">
      <c r="B25" s="14" t="s">
        <v>29</v>
      </c>
      <c r="C25" s="33">
        <v>21</v>
      </c>
      <c r="D25" s="25">
        <f>C25*100/C7</f>
        <v>0.75241848799713362</v>
      </c>
      <c r="E25" s="33">
        <v>50</v>
      </c>
      <c r="F25" s="25">
        <f>E25*100/E7</f>
        <v>1.5974440894568691</v>
      </c>
      <c r="G25" s="33">
        <v>33</v>
      </c>
      <c r="H25" s="25">
        <f>G25*100/G7</f>
        <v>1.1836441893830703</v>
      </c>
      <c r="I25" s="9"/>
      <c r="J25" s="9"/>
      <c r="K25" s="9"/>
      <c r="L25" s="9"/>
      <c r="M25" s="9"/>
      <c r="N25" s="9"/>
      <c r="O25" s="9"/>
      <c r="P25" s="9"/>
    </row>
    <row r="26" spans="2:16" ht="25" customHeight="1" x14ac:dyDescent="0.3">
      <c r="B26" s="14" t="s">
        <v>30</v>
      </c>
      <c r="C26" s="9"/>
      <c r="D26" s="9"/>
      <c r="E26" s="9"/>
      <c r="F26" s="9"/>
      <c r="G26" s="33">
        <v>9</v>
      </c>
      <c r="H26" s="25">
        <f>G26*100/G7</f>
        <v>0.32281205164992827</v>
      </c>
      <c r="I26" s="33">
        <v>3</v>
      </c>
      <c r="J26" s="25">
        <f>I26*100/I7</f>
        <v>9.8425196850393706E-2</v>
      </c>
      <c r="K26" s="40"/>
      <c r="L26" s="10"/>
      <c r="M26" s="40"/>
      <c r="N26" s="10"/>
      <c r="O26" s="40"/>
      <c r="P26" s="10"/>
    </row>
    <row r="27" spans="2:16" ht="25" customHeight="1" x14ac:dyDescent="0.3">
      <c r="B27" s="14" t="s">
        <v>31</v>
      </c>
      <c r="C27" s="33">
        <v>1901</v>
      </c>
      <c r="D27" s="25">
        <f>C27*100/C7</f>
        <v>68.111787889645285</v>
      </c>
      <c r="E27" s="33">
        <v>1745</v>
      </c>
      <c r="F27" s="25">
        <f>E27*100/E7</f>
        <v>55.750798722044728</v>
      </c>
      <c r="G27" s="33">
        <v>1532</v>
      </c>
      <c r="H27" s="25">
        <f>G27*100/G7</f>
        <v>54.94978479196557</v>
      </c>
      <c r="I27" s="33">
        <v>1089</v>
      </c>
      <c r="J27" s="25">
        <f>I27*100/I7</f>
        <v>35.728346456692911</v>
      </c>
      <c r="K27" s="40"/>
      <c r="L27" s="10"/>
      <c r="M27" s="33">
        <v>1203</v>
      </c>
      <c r="N27" s="25">
        <f>M27*100/M7</f>
        <v>41.814389989572469</v>
      </c>
      <c r="O27" s="33">
        <v>1421</v>
      </c>
      <c r="P27" s="25">
        <f>O27*100/O7</f>
        <v>46.196358907672298</v>
      </c>
    </row>
    <row r="28" spans="2:16" ht="25" customHeight="1" x14ac:dyDescent="0.3">
      <c r="B28" s="14" t="s">
        <v>32</v>
      </c>
      <c r="C28" s="40"/>
      <c r="D28" s="10"/>
      <c r="E28" s="40"/>
      <c r="F28" s="10"/>
      <c r="G28" s="40"/>
      <c r="H28" s="10"/>
      <c r="I28" s="40"/>
      <c r="J28" s="10"/>
      <c r="K28" s="33">
        <v>1554</v>
      </c>
      <c r="L28" s="25">
        <f>K28*100/K7</f>
        <v>51.508120649651971</v>
      </c>
      <c r="M28" s="9"/>
      <c r="N28" s="9"/>
      <c r="O28" s="9"/>
      <c r="P28" s="9"/>
    </row>
    <row r="29" spans="2:16" ht="25" customHeight="1" x14ac:dyDescent="0.3">
      <c r="B29" s="14" t="s">
        <v>190</v>
      </c>
      <c r="C29" s="40"/>
      <c r="D29" s="10"/>
      <c r="E29" s="40"/>
      <c r="F29" s="10"/>
      <c r="G29" s="40"/>
      <c r="H29" s="10"/>
      <c r="I29" s="40"/>
      <c r="J29" s="10"/>
      <c r="K29" s="10"/>
      <c r="L29" s="10"/>
      <c r="M29" s="9"/>
      <c r="N29" s="9"/>
      <c r="O29" s="33">
        <v>15</v>
      </c>
      <c r="P29" s="25">
        <f>O29*100/O7</f>
        <v>0.48764629388816644</v>
      </c>
    </row>
    <row r="30" spans="2:16" ht="25" customHeight="1" x14ac:dyDescent="0.3">
      <c r="B30" s="14" t="s">
        <v>47</v>
      </c>
      <c r="C30" s="9"/>
      <c r="D30" s="9"/>
      <c r="E30" s="9"/>
      <c r="F30" s="9"/>
      <c r="G30" s="33">
        <v>19</v>
      </c>
      <c r="H30" s="25">
        <f>G30*100/G7</f>
        <v>0.68149210903873747</v>
      </c>
      <c r="I30" s="9"/>
      <c r="J30" s="9"/>
      <c r="K30" s="9"/>
      <c r="L30" s="9"/>
      <c r="M30" s="9"/>
      <c r="N30" s="9"/>
      <c r="O30" s="9"/>
      <c r="P30" s="9"/>
    </row>
    <row r="31" spans="2:16" ht="25" customHeight="1" x14ac:dyDescent="0.3">
      <c r="B31" s="14" t="s">
        <v>35</v>
      </c>
      <c r="C31" s="9"/>
      <c r="D31" s="9"/>
      <c r="E31" s="9"/>
      <c r="F31" s="9"/>
      <c r="G31" s="33">
        <v>504</v>
      </c>
      <c r="H31" s="25">
        <f>G31*100/G7</f>
        <v>18.077474892395983</v>
      </c>
      <c r="I31" s="9"/>
      <c r="J31" s="9"/>
      <c r="K31" s="9"/>
      <c r="L31" s="9"/>
      <c r="M31" s="9"/>
      <c r="N31" s="9"/>
      <c r="O31" s="9"/>
      <c r="P31" s="9"/>
    </row>
    <row r="32" spans="2:16" ht="25" customHeight="1" x14ac:dyDescent="0.3">
      <c r="B32" s="14" t="s">
        <v>33</v>
      </c>
      <c r="C32" s="33">
        <v>602</v>
      </c>
      <c r="D32" s="25">
        <f>C32*100/C7</f>
        <v>21.569329989251166</v>
      </c>
      <c r="E32" s="33">
        <v>511</v>
      </c>
      <c r="F32" s="25">
        <f>E32*100/E7</f>
        <v>16.3258785942492</v>
      </c>
      <c r="G32" s="11"/>
      <c r="H32" s="9"/>
      <c r="I32" s="33">
        <v>1547</v>
      </c>
      <c r="J32" s="25">
        <f>I32*100/I7</f>
        <v>50.754593175853017</v>
      </c>
      <c r="K32" s="33">
        <v>745</v>
      </c>
      <c r="L32" s="25">
        <f>K32*100/K7</f>
        <v>24.693404043752071</v>
      </c>
      <c r="M32" s="33">
        <v>825</v>
      </c>
      <c r="N32" s="25">
        <f>M32*100/M7</f>
        <v>28.67570385818561</v>
      </c>
      <c r="O32" s="33">
        <v>683</v>
      </c>
      <c r="P32" s="25">
        <f>O32*100/O7</f>
        <v>22.204161248374511</v>
      </c>
    </row>
    <row r="33" spans="2:16" ht="25" customHeight="1" x14ac:dyDescent="0.3">
      <c r="B33" s="14" t="s">
        <v>36</v>
      </c>
      <c r="C33" s="9"/>
      <c r="D33" s="9"/>
      <c r="E33" s="33">
        <v>158</v>
      </c>
      <c r="F33" s="25">
        <f>E33*100/E7</f>
        <v>5.0479233226837064</v>
      </c>
      <c r="G33" s="11"/>
      <c r="H33" s="9"/>
      <c r="I33" s="33">
        <v>20</v>
      </c>
      <c r="J33" s="25">
        <f>I33*100/I7</f>
        <v>0.65616797900262469</v>
      </c>
      <c r="K33" s="33">
        <v>21</v>
      </c>
      <c r="L33" s="25">
        <f>K33*100/K7</f>
        <v>0.69605568445475641</v>
      </c>
      <c r="M33" s="33">
        <v>11</v>
      </c>
      <c r="N33" s="25">
        <f>M33*100/M7</f>
        <v>0.38234271810914144</v>
      </c>
      <c r="O33" s="29"/>
      <c r="P33" s="29"/>
    </row>
    <row r="34" spans="2:16" ht="25" customHeight="1" x14ac:dyDescent="0.3">
      <c r="B34" s="14" t="s">
        <v>188</v>
      </c>
      <c r="C34" s="9"/>
      <c r="D34" s="9"/>
      <c r="E34" s="9"/>
      <c r="F34" s="9"/>
      <c r="G34" s="9"/>
      <c r="H34" s="9"/>
      <c r="I34" s="9"/>
      <c r="J34" s="9"/>
      <c r="K34" s="9"/>
      <c r="L34" s="9"/>
      <c r="M34" s="9"/>
      <c r="N34" s="9"/>
      <c r="O34" s="33">
        <v>9</v>
      </c>
      <c r="P34" s="25">
        <f>O34*100/O7</f>
        <v>0.2925877763328999</v>
      </c>
    </row>
    <row r="35" spans="2:16" ht="25" customHeight="1" x14ac:dyDescent="0.3">
      <c r="B35" s="14" t="s">
        <v>37</v>
      </c>
      <c r="C35" s="9"/>
      <c r="D35" s="9"/>
      <c r="E35" s="9"/>
      <c r="F35" s="9"/>
      <c r="G35" s="11"/>
      <c r="H35" s="9"/>
      <c r="I35" s="33">
        <v>16</v>
      </c>
      <c r="J35" s="25">
        <f>I35*100/I7</f>
        <v>0.52493438320209973</v>
      </c>
      <c r="K35" s="40"/>
      <c r="L35" s="10"/>
      <c r="M35" s="40"/>
      <c r="N35" s="10"/>
      <c r="O35" s="40"/>
      <c r="P35" s="10"/>
    </row>
    <row r="36" spans="2:16" ht="25" customHeight="1" x14ac:dyDescent="0.3">
      <c r="B36" s="14" t="s">
        <v>38</v>
      </c>
      <c r="C36" s="9"/>
      <c r="D36" s="9"/>
      <c r="E36" s="9"/>
      <c r="F36" s="9"/>
      <c r="G36" s="11"/>
      <c r="H36" s="9"/>
      <c r="I36" s="33">
        <v>6</v>
      </c>
      <c r="J36" s="25">
        <f>I36*100/I7</f>
        <v>0.19685039370078741</v>
      </c>
      <c r="K36" s="33">
        <v>7</v>
      </c>
      <c r="L36" s="25">
        <f>K36*100/K7</f>
        <v>0.23201856148491878</v>
      </c>
      <c r="M36" s="33">
        <v>13</v>
      </c>
      <c r="N36" s="25">
        <f>M36*100/M7</f>
        <v>0.45185957594716719</v>
      </c>
      <c r="O36" s="40"/>
      <c r="P36" s="10"/>
    </row>
    <row r="37" spans="2:16" ht="5.15" customHeight="1" x14ac:dyDescent="0.3">
      <c r="B37" s="15"/>
      <c r="C37" s="16"/>
      <c r="D37" s="16"/>
      <c r="E37" s="16"/>
      <c r="F37" s="16"/>
      <c r="G37" s="16"/>
      <c r="H37" s="16"/>
      <c r="I37" s="16"/>
      <c r="J37" s="16"/>
      <c r="K37" s="16"/>
      <c r="L37" s="16"/>
      <c r="M37" s="16"/>
      <c r="N37" s="16"/>
      <c r="O37" s="16"/>
      <c r="P37" s="16"/>
    </row>
    <row r="38" spans="2:16" x14ac:dyDescent="0.3">
      <c r="B38" s="7" t="s">
        <v>198</v>
      </c>
      <c r="C38" s="4"/>
      <c r="D38" s="5"/>
      <c r="E38" s="4"/>
      <c r="F38" s="5"/>
      <c r="G38" s="4"/>
      <c r="H38" s="5"/>
      <c r="I38" s="4"/>
      <c r="J38" s="5"/>
      <c r="K38" s="4"/>
      <c r="L38" s="5"/>
      <c r="M38" s="4"/>
      <c r="N38" s="5"/>
      <c r="O38" s="4"/>
      <c r="P38" s="5"/>
    </row>
    <row r="39" spans="2:16" ht="36" customHeight="1" x14ac:dyDescent="0.3">
      <c r="B39" s="71" t="s">
        <v>196</v>
      </c>
      <c r="C39" s="71"/>
      <c r="D39" s="71"/>
      <c r="E39" s="71"/>
      <c r="F39" s="71"/>
      <c r="G39" s="71"/>
      <c r="H39" s="71"/>
      <c r="I39" s="71"/>
      <c r="J39" s="71"/>
      <c r="K39" s="71"/>
      <c r="L39" s="71"/>
      <c r="M39" s="71"/>
      <c r="N39" s="71"/>
      <c r="O39" s="71"/>
      <c r="P39" s="71"/>
    </row>
  </sheetData>
  <mergeCells count="18">
    <mergeCell ref="B39:P39"/>
    <mergeCell ref="M3:N3"/>
    <mergeCell ref="M4:N4"/>
    <mergeCell ref="K3:L3"/>
    <mergeCell ref="K4:L4"/>
    <mergeCell ref="C4:D4"/>
    <mergeCell ref="B4:B5"/>
    <mergeCell ref="E4:F4"/>
    <mergeCell ref="C3:D3"/>
    <mergeCell ref="G4:H4"/>
    <mergeCell ref="I4:J4"/>
    <mergeCell ref="E3:F3"/>
    <mergeCell ref="G3:H3"/>
    <mergeCell ref="I3:J3"/>
    <mergeCell ref="O3:P3"/>
    <mergeCell ref="O4:P4"/>
    <mergeCell ref="B1:P1"/>
    <mergeCell ref="B2:P2"/>
  </mergeCells>
  <hyperlinks>
    <hyperlink ref="R3" location="ÍNDICE!A1" display="(Voltar ao Índice)" xr:uid="{D8DA2704-5153-471D-972F-6998AF0E2F2E}"/>
  </hyperlinks>
  <printOptions horizontalCentered="1"/>
  <pageMargins left="0.47244094488188981" right="0.47244094488188981" top="0.6692913385826772" bottom="0.6692913385826772" header="0" footer="0"/>
  <pageSetup paperSize="9" scale="55" orientation="landscape"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44AE4-11EB-4C1D-A24C-21A0C5F36F16}">
  <sheetPr codeName="Folha25">
    <pageSetUpPr fitToPage="1"/>
  </sheetPr>
  <dimension ref="B1:D36"/>
  <sheetViews>
    <sheetView showGridLines="0" workbookViewId="0">
      <selection activeCell="L23" sqref="L23"/>
    </sheetView>
  </sheetViews>
  <sheetFormatPr defaultRowHeight="14.5" x14ac:dyDescent="0.35"/>
  <cols>
    <col min="1" max="1" width="6.7265625" customWidth="1"/>
    <col min="2" max="2" width="56.453125" customWidth="1"/>
    <col min="3" max="3" width="6.7265625" customWidth="1"/>
    <col min="4" max="4" width="13.26953125" bestFit="1" customWidth="1"/>
  </cols>
  <sheetData>
    <row r="1" spans="2:4" ht="30" customHeight="1" x14ac:dyDescent="0.35">
      <c r="B1" s="39" t="s">
        <v>159</v>
      </c>
    </row>
    <row r="2" spans="2:4" ht="30" customHeight="1" x14ac:dyDescent="0.35">
      <c r="B2" s="43" t="s">
        <v>105</v>
      </c>
    </row>
    <row r="3" spans="2:4" ht="30" customHeight="1" x14ac:dyDescent="0.35">
      <c r="B3" s="43" t="s">
        <v>106</v>
      </c>
      <c r="D3" s="53" t="s">
        <v>158</v>
      </c>
    </row>
    <row r="4" spans="2:4" ht="30" customHeight="1" x14ac:dyDescent="0.35">
      <c r="B4" s="43" t="s">
        <v>107</v>
      </c>
    </row>
    <row r="5" spans="2:4" ht="30" customHeight="1" x14ac:dyDescent="0.35">
      <c r="B5" s="43" t="s">
        <v>108</v>
      </c>
    </row>
    <row r="6" spans="2:4" ht="30" customHeight="1" x14ac:dyDescent="0.35">
      <c r="B6" s="43" t="s">
        <v>109</v>
      </c>
    </row>
    <row r="7" spans="2:4" ht="30" customHeight="1" x14ac:dyDescent="0.35">
      <c r="B7" s="43" t="s">
        <v>110</v>
      </c>
    </row>
    <row r="8" spans="2:4" ht="30" customHeight="1" x14ac:dyDescent="0.35">
      <c r="B8" s="43" t="s">
        <v>111</v>
      </c>
    </row>
    <row r="9" spans="2:4" ht="30" customHeight="1" x14ac:dyDescent="0.35">
      <c r="B9" s="43" t="s">
        <v>112</v>
      </c>
    </row>
    <row r="10" spans="2:4" ht="30" customHeight="1" x14ac:dyDescent="0.35">
      <c r="B10" s="43" t="s">
        <v>134</v>
      </c>
    </row>
    <row r="11" spans="2:4" ht="30" customHeight="1" x14ac:dyDescent="0.35">
      <c r="B11" s="43" t="s">
        <v>113</v>
      </c>
    </row>
    <row r="12" spans="2:4" ht="30" customHeight="1" x14ac:dyDescent="0.35">
      <c r="B12" s="43" t="s">
        <v>114</v>
      </c>
    </row>
    <row r="13" spans="2:4" ht="30" customHeight="1" x14ac:dyDescent="0.35">
      <c r="B13" s="43" t="s">
        <v>115</v>
      </c>
    </row>
    <row r="14" spans="2:4" ht="30" customHeight="1" x14ac:dyDescent="0.35">
      <c r="B14" s="43" t="s">
        <v>180</v>
      </c>
    </row>
    <row r="15" spans="2:4" ht="30" customHeight="1" x14ac:dyDescent="0.35">
      <c r="B15" s="43" t="s">
        <v>204</v>
      </c>
    </row>
    <row r="16" spans="2:4" ht="30" customHeight="1" x14ac:dyDescent="0.35">
      <c r="B16" s="43" t="s">
        <v>116</v>
      </c>
    </row>
    <row r="17" spans="2:2" ht="30" customHeight="1" x14ac:dyDescent="0.35">
      <c r="B17" s="43" t="s">
        <v>117</v>
      </c>
    </row>
    <row r="18" spans="2:2" ht="30" customHeight="1" x14ac:dyDescent="0.35">
      <c r="B18" s="43" t="s">
        <v>118</v>
      </c>
    </row>
    <row r="19" spans="2:2" ht="30" customHeight="1" x14ac:dyDescent="0.35">
      <c r="B19" s="43" t="s">
        <v>119</v>
      </c>
    </row>
    <row r="20" spans="2:2" ht="30" customHeight="1" x14ac:dyDescent="0.35">
      <c r="B20" s="43" t="s">
        <v>120</v>
      </c>
    </row>
    <row r="21" spans="2:2" ht="30" customHeight="1" x14ac:dyDescent="0.35">
      <c r="B21" s="43" t="s">
        <v>121</v>
      </c>
    </row>
    <row r="22" spans="2:2" ht="30" customHeight="1" x14ac:dyDescent="0.35">
      <c r="B22" s="43" t="s">
        <v>122</v>
      </c>
    </row>
    <row r="23" spans="2:2" ht="30" customHeight="1" x14ac:dyDescent="0.35">
      <c r="B23" s="43" t="s">
        <v>123</v>
      </c>
    </row>
    <row r="24" spans="2:2" ht="30" customHeight="1" x14ac:dyDescent="0.35">
      <c r="B24" s="43" t="s">
        <v>124</v>
      </c>
    </row>
    <row r="25" spans="2:2" ht="30" customHeight="1" x14ac:dyDescent="0.35">
      <c r="B25" s="43" t="s">
        <v>125</v>
      </c>
    </row>
    <row r="26" spans="2:2" ht="30" customHeight="1" x14ac:dyDescent="0.35">
      <c r="B26" s="43" t="s">
        <v>205</v>
      </c>
    </row>
    <row r="27" spans="2:2" ht="30" customHeight="1" x14ac:dyDescent="0.35">
      <c r="B27" s="43" t="s">
        <v>207</v>
      </c>
    </row>
    <row r="28" spans="2:2" ht="30" customHeight="1" x14ac:dyDescent="0.35">
      <c r="B28" s="43" t="s">
        <v>126</v>
      </c>
    </row>
    <row r="29" spans="2:2" ht="30" customHeight="1" x14ac:dyDescent="0.35">
      <c r="B29" s="43" t="s">
        <v>127</v>
      </c>
    </row>
    <row r="30" spans="2:2" ht="30" customHeight="1" x14ac:dyDescent="0.35">
      <c r="B30" s="43" t="s">
        <v>128</v>
      </c>
    </row>
    <row r="31" spans="2:2" ht="30" customHeight="1" x14ac:dyDescent="0.35">
      <c r="B31" s="43" t="s">
        <v>129</v>
      </c>
    </row>
    <row r="32" spans="2:2" ht="30" customHeight="1" x14ac:dyDescent="0.35">
      <c r="B32" s="43" t="s">
        <v>206</v>
      </c>
    </row>
    <row r="33" spans="2:2" ht="30" customHeight="1" x14ac:dyDescent="0.35">
      <c r="B33" s="43" t="s">
        <v>130</v>
      </c>
    </row>
    <row r="34" spans="2:2" ht="30" customHeight="1" x14ac:dyDescent="0.35">
      <c r="B34" s="43" t="s">
        <v>131</v>
      </c>
    </row>
    <row r="35" spans="2:2" ht="30" customHeight="1" x14ac:dyDescent="0.35">
      <c r="B35" s="43" t="s">
        <v>132</v>
      </c>
    </row>
    <row r="36" spans="2:2" ht="30" customHeight="1" x14ac:dyDescent="0.35">
      <c r="B36" s="43" t="s">
        <v>133</v>
      </c>
    </row>
  </sheetData>
  <hyperlinks>
    <hyperlink ref="D3" location="ÍNDICE!A1" display="(Voltar ao Índice)" xr:uid="{1EDB465F-E9A1-4D06-9830-6C5E78F55762}"/>
  </hyperlinks>
  <printOptions horizontalCentered="1"/>
  <pageMargins left="0.47244094488188981" right="0.47244094488188981" top="0.6692913385826772" bottom="0.6692913385826772" header="0" footer="0"/>
  <pageSetup paperSize="9" scale="46"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3336E-A6DD-4D2B-8759-37119EBA21A6}">
  <sheetPr codeName="Folha3">
    <pageSetUpPr fitToPage="1"/>
  </sheetPr>
  <dimension ref="B1:AL50"/>
  <sheetViews>
    <sheetView showGridLines="0" zoomScaleNormal="100" workbookViewId="0">
      <pane xSplit="2" topLeftCell="C1" activePane="topRight" state="frozen"/>
      <selection activeCell="B2" sqref="B2"/>
      <selection pane="topRight" activeCell="B1" sqref="B1:AF1"/>
    </sheetView>
  </sheetViews>
  <sheetFormatPr defaultColWidth="9.1796875" defaultRowHeight="14" x14ac:dyDescent="0.3"/>
  <cols>
    <col min="1" max="1" width="6.7265625" style="1" customWidth="1"/>
    <col min="2" max="2" width="18.81640625" style="2" bestFit="1" customWidth="1"/>
    <col min="3" max="32" width="9.1796875" style="1"/>
    <col min="33" max="33" width="6.7265625" style="1" customWidth="1"/>
    <col min="34" max="34" width="13.26953125" style="1" bestFit="1" customWidth="1"/>
    <col min="35" max="16384" width="9.1796875" style="1"/>
  </cols>
  <sheetData>
    <row r="1" spans="2:38" ht="30" customHeight="1" x14ac:dyDescent="0.3">
      <c r="B1" s="72" t="s">
        <v>136</v>
      </c>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row>
    <row r="2" spans="2:38" ht="30" customHeight="1" x14ac:dyDescent="0.3">
      <c r="B2" s="63" t="s">
        <v>43</v>
      </c>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row>
    <row r="3" spans="2:38" x14ac:dyDescent="0.3">
      <c r="B3" s="17" t="s">
        <v>0</v>
      </c>
      <c r="C3" s="54">
        <v>1976</v>
      </c>
      <c r="D3" s="55"/>
      <c r="E3" s="54">
        <v>1980</v>
      </c>
      <c r="F3" s="55"/>
      <c r="G3" s="54">
        <v>1984</v>
      </c>
      <c r="H3" s="55"/>
      <c r="I3" s="54">
        <v>1988</v>
      </c>
      <c r="J3" s="55"/>
      <c r="K3" s="56">
        <v>1992</v>
      </c>
      <c r="L3" s="55"/>
      <c r="M3" s="56">
        <v>1996</v>
      </c>
      <c r="N3" s="55"/>
      <c r="O3" s="56">
        <v>2000</v>
      </c>
      <c r="P3" s="55"/>
      <c r="Q3" s="54">
        <v>2004</v>
      </c>
      <c r="R3" s="55"/>
      <c r="S3" s="56" t="s">
        <v>44</v>
      </c>
      <c r="T3" s="62"/>
      <c r="U3" s="54">
        <v>2011</v>
      </c>
      <c r="V3" s="55"/>
      <c r="W3" s="56" t="s">
        <v>45</v>
      </c>
      <c r="X3" s="55"/>
      <c r="Y3" s="56" t="s">
        <v>46</v>
      </c>
      <c r="Z3" s="55"/>
      <c r="AA3" s="56">
        <v>2023</v>
      </c>
      <c r="AB3" s="55"/>
      <c r="AC3" s="56">
        <v>2024</v>
      </c>
      <c r="AD3" s="55"/>
      <c r="AE3" s="56">
        <v>2025</v>
      </c>
      <c r="AF3" s="55"/>
      <c r="AH3" s="53" t="s">
        <v>158</v>
      </c>
    </row>
    <row r="4" spans="2:38" ht="15" customHeight="1" x14ac:dyDescent="0.3">
      <c r="B4" s="64" t="s">
        <v>2</v>
      </c>
      <c r="C4" s="57">
        <v>44739</v>
      </c>
      <c r="D4" s="58"/>
      <c r="E4" s="57">
        <v>44839</v>
      </c>
      <c r="F4" s="58"/>
      <c r="G4" s="57">
        <v>44848</v>
      </c>
      <c r="H4" s="58"/>
      <c r="I4" s="57">
        <v>44843</v>
      </c>
      <c r="J4" s="58"/>
      <c r="K4" s="59">
        <v>44845</v>
      </c>
      <c r="L4" s="58"/>
      <c r="M4" s="59">
        <v>44847</v>
      </c>
      <c r="N4" s="58"/>
      <c r="O4" s="59">
        <v>44849</v>
      </c>
      <c r="P4" s="58"/>
      <c r="Q4" s="57">
        <v>44851</v>
      </c>
      <c r="R4" s="58"/>
      <c r="S4" s="60">
        <v>44687</v>
      </c>
      <c r="T4" s="61"/>
      <c r="U4" s="66">
        <v>44843</v>
      </c>
      <c r="V4" s="67"/>
      <c r="W4" s="59">
        <v>44649</v>
      </c>
      <c r="X4" s="58"/>
      <c r="Y4" s="59">
        <v>44826</v>
      </c>
      <c r="Z4" s="58"/>
      <c r="AA4" s="59">
        <v>44828</v>
      </c>
      <c r="AB4" s="58"/>
      <c r="AC4" s="60">
        <v>45438</v>
      </c>
      <c r="AD4" s="68"/>
      <c r="AE4" s="59">
        <v>45739</v>
      </c>
      <c r="AF4" s="58"/>
    </row>
    <row r="5" spans="2:38" x14ac:dyDescent="0.3">
      <c r="B5" s="65"/>
      <c r="C5" s="37" t="s">
        <v>3</v>
      </c>
      <c r="D5" s="37" t="s">
        <v>4</v>
      </c>
      <c r="E5" s="37" t="s">
        <v>3</v>
      </c>
      <c r="F5" s="37" t="s">
        <v>4</v>
      </c>
      <c r="G5" s="37" t="s">
        <v>3</v>
      </c>
      <c r="H5" s="37" t="s">
        <v>4</v>
      </c>
      <c r="I5" s="37" t="s">
        <v>3</v>
      </c>
      <c r="J5" s="37" t="s">
        <v>4</v>
      </c>
      <c r="K5" s="37" t="s">
        <v>3</v>
      </c>
      <c r="L5" s="36" t="s">
        <v>4</v>
      </c>
      <c r="M5" s="37" t="s">
        <v>3</v>
      </c>
      <c r="N5" s="36" t="s">
        <v>4</v>
      </c>
      <c r="O5" s="35" t="s">
        <v>3</v>
      </c>
      <c r="P5" s="37" t="s">
        <v>4</v>
      </c>
      <c r="Q5" s="35" t="s">
        <v>3</v>
      </c>
      <c r="R5" s="38" t="s">
        <v>4</v>
      </c>
      <c r="S5" s="35" t="s">
        <v>3</v>
      </c>
      <c r="T5" s="38" t="s">
        <v>4</v>
      </c>
      <c r="U5" s="35" t="s">
        <v>3</v>
      </c>
      <c r="V5" s="37" t="s">
        <v>4</v>
      </c>
      <c r="W5" s="35" t="s">
        <v>3</v>
      </c>
      <c r="X5" s="37" t="s">
        <v>4</v>
      </c>
      <c r="Y5" s="35" t="s">
        <v>3</v>
      </c>
      <c r="Z5" s="37" t="s">
        <v>4</v>
      </c>
      <c r="AA5" s="35" t="s">
        <v>3</v>
      </c>
      <c r="AB5" s="37" t="s">
        <v>4</v>
      </c>
      <c r="AC5" s="44" t="s">
        <v>3</v>
      </c>
      <c r="AD5" s="44" t="s">
        <v>4</v>
      </c>
      <c r="AE5" s="44" t="s">
        <v>3</v>
      </c>
      <c r="AF5" s="44" t="s">
        <v>4</v>
      </c>
    </row>
    <row r="6" spans="2:38" ht="25" customHeight="1" x14ac:dyDescent="0.3">
      <c r="B6" s="12" t="s">
        <v>5</v>
      </c>
      <c r="C6" s="18">
        <v>8600</v>
      </c>
      <c r="D6" s="25">
        <v>100</v>
      </c>
      <c r="E6" s="18">
        <v>8361</v>
      </c>
      <c r="F6" s="25">
        <v>100</v>
      </c>
      <c r="G6" s="18">
        <v>8916</v>
      </c>
      <c r="H6" s="25">
        <v>100</v>
      </c>
      <c r="I6" s="18">
        <v>9595</v>
      </c>
      <c r="J6" s="25">
        <v>100</v>
      </c>
      <c r="K6" s="18">
        <v>9844</v>
      </c>
      <c r="L6" s="25">
        <v>100</v>
      </c>
      <c r="M6" s="18">
        <v>10355</v>
      </c>
      <c r="N6" s="25">
        <v>100</v>
      </c>
      <c r="O6" s="18">
        <v>10319</v>
      </c>
      <c r="P6" s="25">
        <v>100</v>
      </c>
      <c r="Q6" s="18">
        <v>11003</v>
      </c>
      <c r="R6" s="25">
        <v>100</v>
      </c>
      <c r="S6" s="18">
        <v>11236</v>
      </c>
      <c r="T6" s="25">
        <v>100</v>
      </c>
      <c r="U6" s="18">
        <v>12584</v>
      </c>
      <c r="V6" s="25">
        <v>100</v>
      </c>
      <c r="W6" s="18">
        <v>12371</v>
      </c>
      <c r="X6" s="25">
        <v>100</v>
      </c>
      <c r="Y6" s="18">
        <v>12243</v>
      </c>
      <c r="Z6" s="25">
        <v>100</v>
      </c>
      <c r="AA6" s="18">
        <v>12249</v>
      </c>
      <c r="AB6" s="25">
        <v>100</v>
      </c>
      <c r="AC6" s="18">
        <v>12335</v>
      </c>
      <c r="AD6" s="25">
        <v>100</v>
      </c>
      <c r="AE6" s="18">
        <v>12399</v>
      </c>
      <c r="AF6" s="25">
        <v>100</v>
      </c>
      <c r="AH6" s="73"/>
      <c r="AI6" s="74"/>
      <c r="AJ6" s="21">
        <f>+W6-CALHETA_FREG!G6-CALHETA_FREG!G46-CALHETA_FREG!G87-CALHETA_FREG!G128-CALHETA_FREG!G169-CALHETA_FREG!G210-CALHETA_FREG!G252-CALHETA_FREG!G294</f>
        <v>0</v>
      </c>
      <c r="AL6" s="21">
        <f>+Y6-CALHETA_FREG!I6-CALHETA_FREG!I46-CALHETA_FREG!I87-CALHETA_FREG!I128-CALHETA_FREG!I169-CALHETA_FREG!I210-CALHETA_FREG!I252-CALHETA_FREG!I294</f>
        <v>0</v>
      </c>
    </row>
    <row r="7" spans="2:38" ht="25" customHeight="1" x14ac:dyDescent="0.3">
      <c r="B7" s="13" t="s">
        <v>6</v>
      </c>
      <c r="C7" s="18">
        <v>6794</v>
      </c>
      <c r="D7" s="25">
        <f>C7*100/C6</f>
        <v>79</v>
      </c>
      <c r="E7" s="18">
        <v>7104</v>
      </c>
      <c r="F7" s="25">
        <f>E7*100/E6</f>
        <v>84.965913168281304</v>
      </c>
      <c r="G7" s="18">
        <v>6654</v>
      </c>
      <c r="H7" s="25">
        <f>G7*100/G6</f>
        <v>74.629878869448177</v>
      </c>
      <c r="I7" s="18">
        <v>6638</v>
      </c>
      <c r="J7" s="25">
        <f>I7*100/I6</f>
        <v>69.181865554976554</v>
      </c>
      <c r="K7" s="18">
        <v>6475</v>
      </c>
      <c r="L7" s="25">
        <f>K7*100/K6</f>
        <v>65.776107273466067</v>
      </c>
      <c r="M7" s="18">
        <v>6919</v>
      </c>
      <c r="N7" s="25">
        <f>M7*100/M6</f>
        <v>66.817962337035254</v>
      </c>
      <c r="O7" s="18">
        <v>6478</v>
      </c>
      <c r="P7" s="25">
        <f>O7*100/O6</f>
        <v>62.777400910940983</v>
      </c>
      <c r="Q7" s="18">
        <v>7060</v>
      </c>
      <c r="R7" s="25">
        <f>Q7*100/Q6</f>
        <v>64.164318822139421</v>
      </c>
      <c r="S7" s="18">
        <v>6894</v>
      </c>
      <c r="T7" s="25">
        <f>S7*100/S6</f>
        <v>61.356354574581701</v>
      </c>
      <c r="U7" s="18">
        <v>6832</v>
      </c>
      <c r="V7" s="25">
        <f>U7*100/U6</f>
        <v>54.291163382072476</v>
      </c>
      <c r="W7" s="18">
        <v>6185</v>
      </c>
      <c r="X7" s="25">
        <f>W7*100/W6</f>
        <v>49.995958289548135</v>
      </c>
      <c r="Y7" s="18">
        <v>6712</v>
      </c>
      <c r="Z7" s="25">
        <f>Y7*100/Y6</f>
        <v>54.823164257126521</v>
      </c>
      <c r="AA7" s="18">
        <v>6582</v>
      </c>
      <c r="AB7" s="25">
        <f>AA7*100/AA6</f>
        <v>53.73499877541024</v>
      </c>
      <c r="AC7" s="18">
        <v>6599</v>
      </c>
      <c r="AD7" s="25">
        <f>AC7*100/AC6</f>
        <v>53.498175922172678</v>
      </c>
      <c r="AE7" s="18">
        <v>6531</v>
      </c>
      <c r="AF7" s="25">
        <f>AE7*100/AE6</f>
        <v>52.67360270989596</v>
      </c>
      <c r="AH7" s="69"/>
      <c r="AI7" s="70"/>
      <c r="AJ7" s="21">
        <f>+W7-CALHETA_FREG!G7-CALHETA_FREG!G47-CALHETA_FREG!G88-CALHETA_FREG!G129-CALHETA_FREG!G170-CALHETA_FREG!G211-CALHETA_FREG!G253-CALHETA_FREG!G295</f>
        <v>0</v>
      </c>
      <c r="AL7" s="21">
        <f>+Y7-CALHETA_FREG!I7-CALHETA_FREG!I47-CALHETA_FREG!I88-CALHETA_FREG!I129-CALHETA_FREG!I170-CALHETA_FREG!I211-CALHETA_FREG!I253-CALHETA_FREG!I295</f>
        <v>0</v>
      </c>
    </row>
    <row r="8" spans="2:38" ht="25" customHeight="1" x14ac:dyDescent="0.3">
      <c r="B8" s="13" t="s">
        <v>7</v>
      </c>
      <c r="C8" s="18">
        <v>40</v>
      </c>
      <c r="D8" s="25">
        <f t="shared" ref="D8" si="0">C8*100/C7</f>
        <v>0.58875478363261702</v>
      </c>
      <c r="E8" s="18">
        <v>31</v>
      </c>
      <c r="F8" s="25">
        <f t="shared" ref="F8" si="1">E8*100/E7</f>
        <v>0.43637387387387389</v>
      </c>
      <c r="G8" s="18">
        <v>14</v>
      </c>
      <c r="H8" s="25">
        <f>G8*100/G7</f>
        <v>0.21039975954313195</v>
      </c>
      <c r="I8" s="18">
        <v>18</v>
      </c>
      <c r="J8" s="25">
        <f>I8*100/I7</f>
        <v>0.27116601385959627</v>
      </c>
      <c r="K8" s="18">
        <v>23</v>
      </c>
      <c r="L8" s="25">
        <f>K8*100/K7</f>
        <v>0.35521235521235522</v>
      </c>
      <c r="M8" s="18">
        <v>19</v>
      </c>
      <c r="N8" s="25">
        <f>M8*100/M7</f>
        <v>0.27460615695909812</v>
      </c>
      <c r="O8" s="18">
        <v>40</v>
      </c>
      <c r="P8" s="25">
        <f>O8*100/O7</f>
        <v>0.61747452917567147</v>
      </c>
      <c r="Q8" s="18">
        <v>47</v>
      </c>
      <c r="R8" s="25">
        <f>Q8*100/Q7</f>
        <v>0.66572237960339942</v>
      </c>
      <c r="S8" s="18">
        <v>47</v>
      </c>
      <c r="T8" s="25">
        <f>S8*100/S7</f>
        <v>0.68175224833188275</v>
      </c>
      <c r="U8" s="18">
        <v>52</v>
      </c>
      <c r="V8" s="25">
        <f>U8*100/U7</f>
        <v>0.76112412177985944</v>
      </c>
      <c r="W8" s="18">
        <v>53</v>
      </c>
      <c r="X8" s="25">
        <f>W8*100/W7</f>
        <v>0.85691188358932902</v>
      </c>
      <c r="Y8" s="18">
        <v>28</v>
      </c>
      <c r="Z8" s="25">
        <f>Y8*100/Y7</f>
        <v>0.41716328963051252</v>
      </c>
      <c r="AA8" s="18">
        <v>32</v>
      </c>
      <c r="AB8" s="25">
        <f>AA8*100/AA7</f>
        <v>0.48617441507140685</v>
      </c>
      <c r="AC8" s="18">
        <v>29</v>
      </c>
      <c r="AD8" s="25">
        <f>AC8*100/AC7</f>
        <v>0.43946052432186694</v>
      </c>
      <c r="AE8" s="18">
        <v>39</v>
      </c>
      <c r="AF8" s="25">
        <f>AE8*100/AE7</f>
        <v>0.59715204409738176</v>
      </c>
      <c r="AH8" s="21">
        <f>+U8-CALHETA_FREG!E8-CALHETA_FREG!E48-CALHETA_FREG!E89-CALHETA_FREG!E130-CALHETA_FREG!E171-CALHETA_FREG!E212-CALHETA_FREG!E254-CALHETA_FREG!E296</f>
        <v>0</v>
      </c>
      <c r="AJ8" s="21">
        <f>+W8-CALHETA_FREG!G8-CALHETA_FREG!G48-CALHETA_FREG!G89-CALHETA_FREG!G130-CALHETA_FREG!G171-CALHETA_FREG!G212-CALHETA_FREG!G254-CALHETA_FREG!G296</f>
        <v>0</v>
      </c>
      <c r="AL8" s="21">
        <f>+Y8-CALHETA_FREG!I8-CALHETA_FREG!I48-CALHETA_FREG!I89-CALHETA_FREG!I130-CALHETA_FREG!I171-CALHETA_FREG!I212-CALHETA_FREG!I254-CALHETA_FREG!I296</f>
        <v>0</v>
      </c>
    </row>
    <row r="9" spans="2:38" ht="25" customHeight="1" x14ac:dyDescent="0.3">
      <c r="B9" s="13" t="s">
        <v>8</v>
      </c>
      <c r="C9" s="18">
        <v>37</v>
      </c>
      <c r="D9" s="25">
        <f>C9*100/C7</f>
        <v>0.5445981748601707</v>
      </c>
      <c r="E9" s="18">
        <v>99</v>
      </c>
      <c r="F9" s="25">
        <f>E9*100/E7</f>
        <v>1.3935810810810811</v>
      </c>
      <c r="G9" s="18">
        <v>82</v>
      </c>
      <c r="H9" s="25">
        <f>G9*100/G7</f>
        <v>1.2323414487526301</v>
      </c>
      <c r="I9" s="18">
        <v>70</v>
      </c>
      <c r="J9" s="25">
        <f>I9*100/I7</f>
        <v>1.0545344983428744</v>
      </c>
      <c r="K9" s="18">
        <v>110</v>
      </c>
      <c r="L9" s="25">
        <f>K9*100/K7</f>
        <v>1.6988416988416988</v>
      </c>
      <c r="M9" s="18">
        <v>62</v>
      </c>
      <c r="N9" s="25">
        <f>M9*100/M7</f>
        <v>0.89608324902442549</v>
      </c>
      <c r="O9" s="18">
        <v>73</v>
      </c>
      <c r="P9" s="25">
        <f>O9*100/O7</f>
        <v>1.1268910157456005</v>
      </c>
      <c r="Q9" s="18">
        <v>107</v>
      </c>
      <c r="R9" s="25">
        <f>Q9*100/Q7</f>
        <v>1.5155807365439093</v>
      </c>
      <c r="S9" s="18">
        <v>86</v>
      </c>
      <c r="T9" s="25">
        <f>S9*100/S7</f>
        <v>1.2474615607774877</v>
      </c>
      <c r="U9" s="18">
        <v>141</v>
      </c>
      <c r="V9" s="25">
        <f>U9*100/U7</f>
        <v>2.0638173302107727</v>
      </c>
      <c r="W9" s="18">
        <v>206</v>
      </c>
      <c r="X9" s="25">
        <f>W9*100/W7</f>
        <v>3.3306386418755052</v>
      </c>
      <c r="Y9" s="18">
        <v>120</v>
      </c>
      <c r="Z9" s="25">
        <f>Y9*100/Y7</f>
        <v>1.7878426698450536</v>
      </c>
      <c r="AA9" s="18">
        <v>137</v>
      </c>
      <c r="AB9" s="25">
        <f>AA9*100/AA7</f>
        <v>2.0814342145244606</v>
      </c>
      <c r="AC9" s="18">
        <v>112</v>
      </c>
      <c r="AD9" s="25">
        <f>AC9*100/AC7</f>
        <v>1.6972268525534171</v>
      </c>
      <c r="AE9" s="18">
        <v>101</v>
      </c>
      <c r="AF9" s="25">
        <f>AE9*100/AE7</f>
        <v>1.5464706783034756</v>
      </c>
      <c r="AH9" s="21">
        <f>+U9-CALHETA_FREG!E9-CALHETA_FREG!E49-CALHETA_FREG!E90-CALHETA_FREG!E131-CALHETA_FREG!E172-CALHETA_FREG!E213-CALHETA_FREG!E255-CALHETA_FREG!E297</f>
        <v>0</v>
      </c>
      <c r="AJ9" s="21">
        <f>+W9-CALHETA_FREG!G9-CALHETA_FREG!G49-CALHETA_FREG!G90-CALHETA_FREG!G131-CALHETA_FREG!G172-CALHETA_FREG!G213-CALHETA_FREG!G255-CALHETA_FREG!G297</f>
        <v>0</v>
      </c>
      <c r="AL9" s="21">
        <f>+Y9-CALHETA_FREG!I9-CALHETA_FREG!I49-CALHETA_FREG!I90-CALHETA_FREG!I131-CALHETA_FREG!I172-CALHETA_FREG!I213-CALHETA_FREG!I255-CALHETA_FREG!I297</f>
        <v>0</v>
      </c>
    </row>
    <row r="10" spans="2:38" ht="25" customHeight="1" x14ac:dyDescent="0.3">
      <c r="B10" s="7" t="s">
        <v>9</v>
      </c>
      <c r="C10" s="24">
        <f>-SUM(C8:C9)-SUM(C11:C45)+C7</f>
        <v>0</v>
      </c>
      <c r="D10" s="25">
        <f>-SUM(D8:D9)-SUM(D11:D45)+D6</f>
        <v>0</v>
      </c>
      <c r="E10" s="24">
        <f>-SUM(E8:E9)-SUM(E11:E45)+E7</f>
        <v>0</v>
      </c>
      <c r="F10" s="25">
        <f>-SUM(F8:F9)-SUM(F11:F45)+F6</f>
        <v>0</v>
      </c>
      <c r="G10" s="24">
        <f>-SUM(G8:G9)-SUM(G11:G45)+G7</f>
        <v>0</v>
      </c>
      <c r="H10" s="25">
        <f>-SUM(H8:H9)-SUM(H11:H45)+H6</f>
        <v>0</v>
      </c>
      <c r="I10" s="24">
        <f>-SUM(I8:I9)-SUM(I11:I45)+I7</f>
        <v>0</v>
      </c>
      <c r="J10" s="25">
        <f>-SUM(J8:J9)-SUM(J11:J45)+J6</f>
        <v>0</v>
      </c>
      <c r="K10" s="24">
        <f>-SUM(K8:K9)-SUM(K11:K45)+K7</f>
        <v>0</v>
      </c>
      <c r="L10" s="25">
        <f>-SUM(L8:L9)-SUM(L11:L45)+L6</f>
        <v>0</v>
      </c>
      <c r="M10" s="24">
        <f>-SUM(M8:M9)-SUM(M11:M45)+M7</f>
        <v>0</v>
      </c>
      <c r="N10" s="25">
        <f>-SUM(N8:N9)-SUM(N11:N45)+N6</f>
        <v>0</v>
      </c>
      <c r="O10" s="24">
        <f>-SUM(O8:O9)-SUM(O11:O45)+O7</f>
        <v>0</v>
      </c>
      <c r="P10" s="25">
        <f>-SUM(P8:P9)-SUM(P11:P45)+P6</f>
        <v>0</v>
      </c>
      <c r="Q10" s="24">
        <f>-SUM(Q8:Q9)-SUM(Q11:Q45)+Q7</f>
        <v>0</v>
      </c>
      <c r="R10" s="25">
        <f>-SUM(R8:R9)-SUM(R11:R45)+R6</f>
        <v>0</v>
      </c>
      <c r="S10" s="24">
        <f>-SUM(S8:S9)-SUM(S11:S45)+S7</f>
        <v>0</v>
      </c>
      <c r="T10" s="25">
        <f>-SUM(T8:T9)-SUM(T11:T45)+T6</f>
        <v>0</v>
      </c>
      <c r="U10" s="24">
        <f>-SUM(U8:U9)-SUM(U11:U45)+U7</f>
        <v>0</v>
      </c>
      <c r="V10" s="25">
        <f>-SUM(V8:V9)-SUM(V11:V45)+V6</f>
        <v>0</v>
      </c>
      <c r="W10" s="24">
        <f>-SUM(W8:W9)-SUM(W11:W45)+W7</f>
        <v>0</v>
      </c>
      <c r="X10" s="25">
        <f>-SUM(X8:X9)-SUM(X11:X45)+X6</f>
        <v>0</v>
      </c>
      <c r="Y10" s="24">
        <f>-SUM(Y8:Y9)-SUM(Y11:Y45)+Y7</f>
        <v>0</v>
      </c>
      <c r="Z10" s="25">
        <f>-SUM(Z8:Z9)-SUM(Z11:Z45)+Z6</f>
        <v>0</v>
      </c>
      <c r="AA10" s="24">
        <f>-SUM(AA8:AA9)-SUM(AA11:AA45)+AA7</f>
        <v>0</v>
      </c>
      <c r="AB10" s="25">
        <f>-SUM(AB8:AB9)-SUM(AB11:AB45)+AB6</f>
        <v>0</v>
      </c>
      <c r="AC10" s="24">
        <f>-SUM(AC8:AC9)-SUM(AC11:AC45)+AC7</f>
        <v>0</v>
      </c>
      <c r="AD10" s="25">
        <f>-SUM(AD8:AD9)-SUM(AD11:AD45)+AD6</f>
        <v>0</v>
      </c>
      <c r="AE10" s="24">
        <f>-SUM(AE8:AE9)-SUM(AE11:AE45)+AE7</f>
        <v>0</v>
      </c>
      <c r="AF10" s="25">
        <f>-SUM(AF8:AF9)-SUM(AF11:AF45)+AF6</f>
        <v>0</v>
      </c>
    </row>
    <row r="11" spans="2:38" ht="25" customHeight="1" x14ac:dyDescent="0.3">
      <c r="B11" s="13" t="s">
        <v>10</v>
      </c>
      <c r="C11" s="9"/>
      <c r="D11" s="11"/>
      <c r="E11" s="9"/>
      <c r="F11" s="11"/>
      <c r="G11" s="9"/>
      <c r="H11" s="11"/>
      <c r="I11" s="9"/>
      <c r="J11" s="11"/>
      <c r="K11" s="9"/>
      <c r="L11" s="11"/>
      <c r="M11" s="9"/>
      <c r="N11" s="11"/>
      <c r="O11" s="9"/>
      <c r="P11" s="11"/>
      <c r="Q11" s="9"/>
      <c r="R11" s="11"/>
      <c r="S11" s="11"/>
      <c r="T11" s="11" t="s">
        <v>42</v>
      </c>
      <c r="U11" s="9"/>
      <c r="V11" s="11"/>
      <c r="W11" s="11"/>
      <c r="X11" s="11"/>
      <c r="Y11" s="18">
        <v>20</v>
      </c>
      <c r="Z11" s="25">
        <f>Y11*100/Y7</f>
        <v>0.29797377830750893</v>
      </c>
      <c r="AA11" s="10"/>
      <c r="AB11" s="10"/>
      <c r="AC11" s="10"/>
      <c r="AD11" s="10"/>
      <c r="AE11" s="10"/>
      <c r="AF11" s="10"/>
      <c r="AH11" s="21">
        <f>+U11-CALHETA_FREG!E10-CALHETA_FREG!E50-CALHETA_FREG!E92-CALHETA_FREG!E133-CALHETA_FREG!E174-CALHETA_FREG!E215-CALHETA_FREG!E257-CALHETA_FREG!E299</f>
        <v>0</v>
      </c>
      <c r="AJ11" s="21">
        <f>+W11-CALHETA_FREG!G10-CALHETA_FREG!G50-CALHETA_FREG!G92-CALHETA_FREG!G133-CALHETA_FREG!G174-CALHETA_FREG!G215-CALHETA_FREG!G257-CALHETA_FREG!G299</f>
        <v>0</v>
      </c>
      <c r="AL11" s="21">
        <f>+Y11-CALHETA_FREG!I10-CALHETA_FREG!I50-CALHETA_FREG!I92-CALHETA_FREG!I133-CALHETA_FREG!I174-CALHETA_FREG!I215-CALHETA_FREG!I257-CALHETA_FREG!I299</f>
        <v>0</v>
      </c>
    </row>
    <row r="12" spans="2:38" ht="25" customHeight="1" x14ac:dyDescent="0.3">
      <c r="B12" s="14" t="s">
        <v>11</v>
      </c>
      <c r="C12" s="9"/>
      <c r="D12" s="11"/>
      <c r="E12" s="9"/>
      <c r="F12" s="11"/>
      <c r="G12" s="9"/>
      <c r="H12" s="11"/>
      <c r="I12" s="9"/>
      <c r="J12" s="11"/>
      <c r="K12" s="9"/>
      <c r="L12" s="11"/>
      <c r="M12" s="9"/>
      <c r="N12" s="11"/>
      <c r="O12" s="9"/>
      <c r="P12" s="11"/>
      <c r="Q12" s="9"/>
      <c r="R12" s="11"/>
      <c r="S12" s="11"/>
      <c r="T12" s="11"/>
      <c r="U12" s="9"/>
      <c r="V12" s="11"/>
      <c r="W12" s="11"/>
      <c r="X12" s="11"/>
      <c r="Y12" s="11"/>
      <c r="Z12" s="11"/>
      <c r="AA12" s="18">
        <v>22</v>
      </c>
      <c r="AB12" s="25">
        <f>AA12*100/AA7</f>
        <v>0.33424491036159221</v>
      </c>
      <c r="AC12" s="18">
        <v>26</v>
      </c>
      <c r="AD12" s="25">
        <f>AC12*100/AC7</f>
        <v>0.393999090771329</v>
      </c>
      <c r="AE12" s="18">
        <v>21</v>
      </c>
      <c r="AF12" s="25">
        <f>AE12*100/AE7</f>
        <v>0.32154340836012862</v>
      </c>
      <c r="AH12" s="21"/>
      <c r="AJ12" s="21"/>
      <c r="AL12" s="21"/>
    </row>
    <row r="13" spans="2:38" ht="25" customHeight="1" x14ac:dyDescent="0.3">
      <c r="B13" s="14" t="s">
        <v>12</v>
      </c>
      <c r="C13" s="9"/>
      <c r="D13" s="11"/>
      <c r="E13" s="18">
        <v>38</v>
      </c>
      <c r="F13" s="25">
        <f>E13*100/E7</f>
        <v>0.53490990990990994</v>
      </c>
      <c r="G13" s="18">
        <v>45</v>
      </c>
      <c r="H13" s="25">
        <f>G13*100/G7</f>
        <v>0.67628494138863837</v>
      </c>
      <c r="I13" s="9"/>
      <c r="J13" s="10"/>
      <c r="K13" s="9"/>
      <c r="L13" s="10"/>
      <c r="M13" s="9"/>
      <c r="N13" s="10"/>
      <c r="O13" s="9"/>
      <c r="P13" s="10"/>
      <c r="Q13" s="9"/>
      <c r="R13" s="10"/>
      <c r="S13" s="10"/>
      <c r="T13" s="10"/>
      <c r="U13" s="9"/>
      <c r="V13" s="10"/>
      <c r="W13" s="10"/>
      <c r="X13" s="10"/>
      <c r="Y13" s="10"/>
      <c r="Z13" s="10"/>
      <c r="AA13" s="10"/>
      <c r="AB13" s="10"/>
      <c r="AC13" s="10"/>
      <c r="AD13" s="10"/>
      <c r="AE13" s="10"/>
      <c r="AF13" s="10"/>
    </row>
    <row r="14" spans="2:38" ht="25" customHeight="1" x14ac:dyDescent="0.3">
      <c r="B14" s="13" t="s">
        <v>13</v>
      </c>
      <c r="C14" s="9"/>
      <c r="D14" s="11"/>
      <c r="E14" s="9"/>
      <c r="F14" s="10"/>
      <c r="G14" s="9"/>
      <c r="H14" s="10"/>
      <c r="I14" s="9"/>
      <c r="J14" s="10"/>
      <c r="K14" s="9"/>
      <c r="L14" s="10"/>
      <c r="M14" s="9"/>
      <c r="N14" s="10"/>
      <c r="O14" s="9"/>
      <c r="P14" s="10"/>
      <c r="Q14" s="18">
        <v>71</v>
      </c>
      <c r="R14" s="25">
        <f>Q14*100/Q7</f>
        <v>1.0056657223796035</v>
      </c>
      <c r="S14" s="18">
        <v>56</v>
      </c>
      <c r="T14" s="25">
        <f>S14*100/S7</f>
        <v>0.81230055120394551</v>
      </c>
      <c r="U14" s="18">
        <v>44</v>
      </c>
      <c r="V14" s="25">
        <f>U14*100/U7</f>
        <v>0.64402810304449654</v>
      </c>
      <c r="W14" s="18">
        <v>107</v>
      </c>
      <c r="X14" s="25">
        <f>W14*100/W7</f>
        <v>1.7299919159256265</v>
      </c>
      <c r="Y14" s="18">
        <v>52</v>
      </c>
      <c r="Z14" s="25">
        <f>Y14*100/Y7</f>
        <v>0.77473182359952319</v>
      </c>
      <c r="AA14" s="18">
        <v>71</v>
      </c>
      <c r="AB14" s="25">
        <f>AA14*100/AA7</f>
        <v>1.0786994834396839</v>
      </c>
      <c r="AC14" s="18">
        <v>42</v>
      </c>
      <c r="AD14" s="25">
        <f>AC14*100/AC7</f>
        <v>0.63646006970753144</v>
      </c>
      <c r="AE14" s="18">
        <v>32</v>
      </c>
      <c r="AF14" s="25">
        <f>AE14*100/AE7</f>
        <v>0.48997090797733883</v>
      </c>
      <c r="AH14" s="21" t="s">
        <v>42</v>
      </c>
      <c r="AJ14" s="21">
        <f>+W14-CALHETA_FREG!G12-CALHETA_FREG!G52-CALHETA_FREG!G94-CALHETA_FREG!G135-CALHETA_FREG!G176-CALHETA_FREG!G217-CALHETA_FREG!G259-CALHETA_FREG!G301</f>
        <v>0</v>
      </c>
      <c r="AL14" s="21">
        <f>+Y14-CALHETA_FREG!I12-CALHETA_FREG!I52-CALHETA_FREG!I94-CALHETA_FREG!I135-CALHETA_FREG!I176-CALHETA_FREG!I217-CALHETA_FREG!I259-CALHETA_FREG!I301</f>
        <v>0</v>
      </c>
    </row>
    <row r="15" spans="2:38" ht="25" customHeight="1" x14ac:dyDescent="0.3">
      <c r="B15" s="14" t="s">
        <v>14</v>
      </c>
      <c r="C15" s="18">
        <v>696</v>
      </c>
      <c r="D15" s="25">
        <f>C15*100/C7</f>
        <v>10.244333235207536</v>
      </c>
      <c r="E15" s="18">
        <v>1033</v>
      </c>
      <c r="F15" s="25">
        <f>E15*100/E7</f>
        <v>14.541103603603604</v>
      </c>
      <c r="G15" s="18">
        <v>826</v>
      </c>
      <c r="H15" s="25">
        <f>G15*100/G7</f>
        <v>12.413585813044785</v>
      </c>
      <c r="I15" s="18">
        <v>1118</v>
      </c>
      <c r="J15" s="25">
        <f>I15*100/I7</f>
        <v>16.84242241639048</v>
      </c>
      <c r="K15" s="18">
        <v>1438</v>
      </c>
      <c r="L15" s="25">
        <f>K15*100/K7</f>
        <v>22.208494208494209</v>
      </c>
      <c r="M15" s="18">
        <v>1448</v>
      </c>
      <c r="N15" s="25">
        <f>M15*100/M7</f>
        <v>20.927879751409161</v>
      </c>
      <c r="O15" s="18">
        <v>1409</v>
      </c>
      <c r="P15" s="25">
        <f>O15*100/O7</f>
        <v>21.750540290213028</v>
      </c>
      <c r="Q15" s="18">
        <v>1368</v>
      </c>
      <c r="R15" s="25">
        <f>Q15*100/Q7</f>
        <v>19.376770538243626</v>
      </c>
      <c r="S15" s="18">
        <v>809</v>
      </c>
      <c r="T15" s="25">
        <f>S15*100/S7</f>
        <v>11.734841891499855</v>
      </c>
      <c r="U15" s="18">
        <v>1399</v>
      </c>
      <c r="V15" s="25">
        <f>U15*100/U7</f>
        <v>20.477166276346605</v>
      </c>
      <c r="W15" s="18">
        <v>1228</v>
      </c>
      <c r="X15" s="25">
        <f>W15*100/W7</f>
        <v>19.854486661277285</v>
      </c>
      <c r="Y15" s="18">
        <v>569</v>
      </c>
      <c r="Z15" s="25">
        <f>Y15*100/Y7</f>
        <v>8.477353992848629</v>
      </c>
      <c r="AA15" s="10"/>
      <c r="AB15" s="10"/>
      <c r="AC15" s="18">
        <v>594</v>
      </c>
      <c r="AD15" s="25">
        <f>AC15*100/AC7</f>
        <v>9.0013638430065157</v>
      </c>
      <c r="AE15" s="18">
        <v>286</v>
      </c>
      <c r="AF15" s="25">
        <f>AE15*100/AE7</f>
        <v>4.3791149900474657</v>
      </c>
      <c r="AH15" s="21">
        <f>+U15-CALHETA_FREG!E13-CALHETA_FREG!E53-CALHETA_FREG!E95-CALHETA_FREG!E136-CALHETA_FREG!E177-CALHETA_FREG!E218-CALHETA_FREG!E260-CALHETA_FREG!E302</f>
        <v>0</v>
      </c>
      <c r="AJ15" s="21">
        <f>+W15-CALHETA_FREG!G13-CALHETA_FREG!G53-CALHETA_FREG!G95-CALHETA_FREG!G136-CALHETA_FREG!G177-CALHETA_FREG!G218-CALHETA_FREG!G260-CALHETA_FREG!G302</f>
        <v>0</v>
      </c>
      <c r="AL15" s="21">
        <f>+Y15-CALHETA_FREG!I13-CALHETA_FREG!I53-CALHETA_FREG!I95-CALHETA_FREG!I136-CALHETA_FREG!I177-CALHETA_FREG!I218-CALHETA_FREG!I260-CALHETA_FREG!I302</f>
        <v>0</v>
      </c>
    </row>
    <row r="16" spans="2:38" ht="25" customHeight="1" x14ac:dyDescent="0.3">
      <c r="B16" s="13" t="s">
        <v>15</v>
      </c>
      <c r="C16" s="9"/>
      <c r="D16" s="11"/>
      <c r="E16" s="9"/>
      <c r="F16" s="10"/>
      <c r="G16" s="9"/>
      <c r="H16" s="10"/>
      <c r="I16" s="18">
        <v>48</v>
      </c>
      <c r="J16" s="25">
        <f>I16*100/I7</f>
        <v>0.72310937029225675</v>
      </c>
      <c r="K16" s="9"/>
      <c r="L16" s="10"/>
      <c r="M16" s="9"/>
      <c r="N16" s="10"/>
      <c r="O16" s="9"/>
      <c r="P16" s="10"/>
      <c r="Q16" s="9"/>
      <c r="R16" s="10"/>
      <c r="S16" s="10"/>
      <c r="T16" s="10"/>
      <c r="U16" s="9"/>
      <c r="V16" s="10"/>
      <c r="W16" s="10"/>
      <c r="X16" s="10"/>
      <c r="Y16" s="10"/>
      <c r="Z16" s="10"/>
      <c r="AA16" s="10"/>
      <c r="AB16" s="10"/>
      <c r="AC16" s="10"/>
      <c r="AD16" s="10"/>
      <c r="AE16" s="10"/>
      <c r="AF16" s="10"/>
    </row>
    <row r="17" spans="2:38" ht="25" customHeight="1" x14ac:dyDescent="0.3">
      <c r="B17" s="13" t="s">
        <v>16</v>
      </c>
      <c r="C17" s="9"/>
      <c r="D17" s="11"/>
      <c r="E17" s="9"/>
      <c r="F17" s="10"/>
      <c r="G17" s="9"/>
      <c r="H17" s="10"/>
      <c r="I17" s="10"/>
      <c r="J17" s="10"/>
      <c r="K17" s="10"/>
      <c r="L17" s="10"/>
      <c r="M17" s="9"/>
      <c r="N17" s="10"/>
      <c r="O17" s="9"/>
      <c r="P17" s="10"/>
      <c r="Q17" s="9"/>
      <c r="R17" s="10"/>
      <c r="S17" s="10"/>
      <c r="T17" s="10"/>
      <c r="U17" s="9"/>
      <c r="V17" s="10"/>
      <c r="W17" s="10"/>
      <c r="X17" s="10"/>
      <c r="Y17" s="18">
        <v>18</v>
      </c>
      <c r="Z17" s="25">
        <f>Y17*100/Y7</f>
        <v>0.26817640047675806</v>
      </c>
      <c r="AA17" s="18">
        <v>441</v>
      </c>
      <c r="AB17" s="25">
        <f>AA17*100/AA7</f>
        <v>6.7000911577028255</v>
      </c>
      <c r="AC17" s="18">
        <v>523</v>
      </c>
      <c r="AD17" s="25">
        <f>AC17*100/AC7</f>
        <v>7.9254432489771176</v>
      </c>
      <c r="AE17" s="18">
        <v>298</v>
      </c>
      <c r="AF17" s="25">
        <f>AE17*100/AE7</f>
        <v>4.5628540805389681</v>
      </c>
      <c r="AH17" s="21">
        <f>+U17-CALHETA_FREG!E16-CALHETA_FREG!E56-CALHETA_FREG!E98-CALHETA_FREG!E139-CALHETA_FREG!E180-CALHETA_FREG!E221-CALHETA_FREG!E263-CALHETA_FREG!E305</f>
        <v>0</v>
      </c>
      <c r="AJ17" s="21">
        <f>+W17-CALHETA_FREG!G14-CALHETA_FREG!G54-CALHETA_FREG!G96-CALHETA_FREG!G137-CALHETA_FREG!G178-CALHETA_FREG!G219-CALHETA_FREG!G261-CALHETA_FREG!G303</f>
        <v>0</v>
      </c>
      <c r="AL17" s="21">
        <f>+Y17-CALHETA_FREG!I14-CALHETA_FREG!I54-CALHETA_FREG!I96-CALHETA_FREG!I137-CALHETA_FREG!I178-CALHETA_FREG!I219-CALHETA_FREG!I261-CALHETA_FREG!I303</f>
        <v>0</v>
      </c>
    </row>
    <row r="18" spans="2:38" ht="25" customHeight="1" x14ac:dyDescent="0.3">
      <c r="B18" s="13" t="s">
        <v>17</v>
      </c>
      <c r="C18" s="9"/>
      <c r="D18" s="11"/>
      <c r="E18" s="9"/>
      <c r="F18" s="10"/>
      <c r="G18" s="9"/>
      <c r="H18" s="10"/>
      <c r="I18" s="10"/>
      <c r="J18" s="10"/>
      <c r="K18" s="10"/>
      <c r="L18" s="10"/>
      <c r="M18" s="9"/>
      <c r="N18" s="10"/>
      <c r="O18" s="9"/>
      <c r="P18" s="10"/>
      <c r="Q18" s="9"/>
      <c r="R18" s="10"/>
      <c r="S18" s="10"/>
      <c r="T18" s="10"/>
      <c r="U18" s="9"/>
      <c r="V18" s="10"/>
      <c r="W18" s="10"/>
      <c r="X18" s="10"/>
      <c r="Y18" s="18">
        <v>13</v>
      </c>
      <c r="Z18" s="25">
        <f>Y18*100/Y7</f>
        <v>0.1936829558998808</v>
      </c>
      <c r="AA18" s="18">
        <v>79</v>
      </c>
      <c r="AB18" s="25">
        <f>AA18*100/AA7</f>
        <v>1.2002430872075358</v>
      </c>
      <c r="AC18" s="18">
        <v>75</v>
      </c>
      <c r="AD18" s="25">
        <f>AC18*100/AC7</f>
        <v>1.136535838763449</v>
      </c>
      <c r="AE18" s="18">
        <v>62</v>
      </c>
      <c r="AF18" s="25">
        <f>AE18*100/AE7</f>
        <v>0.94931863420609397</v>
      </c>
    </row>
    <row r="19" spans="2:38" ht="25" customHeight="1" x14ac:dyDescent="0.3">
      <c r="B19" s="14" t="s">
        <v>18</v>
      </c>
      <c r="C19" s="9"/>
      <c r="D19" s="11"/>
      <c r="E19" s="9"/>
      <c r="F19" s="10"/>
      <c r="G19" s="9"/>
      <c r="H19" s="10"/>
      <c r="I19" s="10"/>
      <c r="J19" s="10"/>
      <c r="K19" s="10"/>
      <c r="L19" s="10"/>
      <c r="M19" s="10"/>
      <c r="N19" s="10"/>
      <c r="O19" s="10"/>
      <c r="P19" s="10"/>
      <c r="Q19" s="9"/>
      <c r="R19" s="10"/>
      <c r="S19" s="10"/>
      <c r="T19" s="10"/>
      <c r="U19" s="9"/>
      <c r="V19" s="10"/>
      <c r="W19" s="18">
        <v>153</v>
      </c>
      <c r="X19" s="25">
        <f>W19*100/W7</f>
        <v>2.4737267582861762</v>
      </c>
      <c r="Y19" s="18">
        <v>40</v>
      </c>
      <c r="Z19" s="25">
        <f>Y19*100/Y7</f>
        <v>0.59594755661501786</v>
      </c>
      <c r="AA19" s="18">
        <v>365</v>
      </c>
      <c r="AB19" s="25">
        <f>AA19*100/AA7</f>
        <v>5.5454269219082342</v>
      </c>
      <c r="AC19" s="18">
        <v>734</v>
      </c>
      <c r="AD19" s="25">
        <f>AC19*100/AC7</f>
        <v>11.122897408698288</v>
      </c>
      <c r="AE19" s="18">
        <v>1069</v>
      </c>
      <c r="AF19" s="25">
        <f>AE19*100/AE7</f>
        <v>16.368090644617975</v>
      </c>
      <c r="AJ19" s="21">
        <f>+W19-CALHETA_FREG!G16-CALHETA_FREG!G56-CALHETA_FREG!G98-CALHETA_FREG!G139-CALHETA_FREG!G180-CALHETA_FREG!G221-CALHETA_FREG!G263-CALHETA_FREG!G305</f>
        <v>0</v>
      </c>
      <c r="AL19" s="21">
        <f>+Y19-CALHETA_FREG!I16-CALHETA_FREG!I56-CALHETA_FREG!I98-CALHETA_FREG!I139-CALHETA_FREG!I180-CALHETA_FREG!I221-CALHETA_FREG!I263-CALHETA_FREG!I305</f>
        <v>0</v>
      </c>
    </row>
    <row r="20" spans="2:38" ht="25" customHeight="1" x14ac:dyDescent="0.3">
      <c r="B20" s="14" t="s">
        <v>19</v>
      </c>
      <c r="C20" s="9"/>
      <c r="D20" s="11"/>
      <c r="E20" s="9"/>
      <c r="F20" s="10"/>
      <c r="G20" s="9"/>
      <c r="H20" s="10"/>
      <c r="I20" s="10"/>
      <c r="J20" s="10"/>
      <c r="K20" s="10"/>
      <c r="L20" s="10"/>
      <c r="M20" s="10"/>
      <c r="N20" s="10"/>
      <c r="O20" s="10"/>
      <c r="P20" s="10"/>
      <c r="Q20" s="9"/>
      <c r="R20" s="10"/>
      <c r="S20" s="10"/>
      <c r="T20" s="10"/>
      <c r="U20" s="9"/>
      <c r="V20" s="10"/>
      <c r="W20" s="10"/>
      <c r="X20" s="10"/>
      <c r="Y20" s="10"/>
      <c r="Z20" s="10"/>
      <c r="AA20" s="18">
        <v>24</v>
      </c>
      <c r="AB20" s="25">
        <f>AA20*100/AA7</f>
        <v>0.36463081130355512</v>
      </c>
      <c r="AC20" s="18">
        <v>22</v>
      </c>
      <c r="AD20" s="25">
        <f>AC20*100/AC7</f>
        <v>0.33338384603727839</v>
      </c>
      <c r="AE20" s="18">
        <v>24</v>
      </c>
      <c r="AF20" s="25">
        <f>AE20*100/AE7</f>
        <v>0.36747818098300411</v>
      </c>
      <c r="AJ20" s="21"/>
      <c r="AL20" s="21"/>
    </row>
    <row r="21" spans="2:38" ht="25" customHeight="1" x14ac:dyDescent="0.3">
      <c r="B21" s="13" t="s">
        <v>20</v>
      </c>
      <c r="C21" s="9"/>
      <c r="D21" s="11"/>
      <c r="E21" s="9"/>
      <c r="F21" s="10"/>
      <c r="G21" s="9"/>
      <c r="H21" s="10"/>
      <c r="I21" s="10"/>
      <c r="J21" s="10"/>
      <c r="K21" s="10"/>
      <c r="L21" s="10"/>
      <c r="M21" s="10"/>
      <c r="N21" s="10"/>
      <c r="O21" s="10"/>
      <c r="P21" s="10"/>
      <c r="Q21" s="9"/>
      <c r="R21" s="10"/>
      <c r="S21" s="10"/>
      <c r="T21" s="10"/>
      <c r="U21" s="9"/>
      <c r="V21" s="10"/>
      <c r="W21" s="18">
        <v>53</v>
      </c>
      <c r="X21" s="25">
        <f>W21*100/W7</f>
        <v>0.85691188358932902</v>
      </c>
      <c r="Y21" s="9"/>
      <c r="Z21" s="10"/>
      <c r="AA21" s="9"/>
      <c r="AB21" s="10"/>
      <c r="AC21" s="9"/>
      <c r="AD21" s="10"/>
      <c r="AE21" s="9"/>
      <c r="AF21" s="10"/>
      <c r="AJ21" s="21">
        <f>+W21-CALHETA_FREG!G18-CALHETA_FREG!G58-CALHETA_FREG!G100-CALHETA_FREG!G141-CALHETA_FREG!G182-CALHETA_FREG!G223-CALHETA_FREG!G265-CALHETA_FREG!G307</f>
        <v>0</v>
      </c>
      <c r="AL21" s="21">
        <f>+Y21-CALHETA_FREG!I18-CALHETA_FREG!I58-CALHETA_FREG!I100-CALHETA_FREG!I141-CALHETA_FREG!I182-CALHETA_FREG!I223-CALHETA_FREG!I265-CALHETA_FREG!I307</f>
        <v>0</v>
      </c>
    </row>
    <row r="22" spans="2:38" ht="25" customHeight="1" x14ac:dyDescent="0.3">
      <c r="B22" s="13" t="s">
        <v>21</v>
      </c>
      <c r="C22" s="9"/>
      <c r="D22" s="11"/>
      <c r="E22" s="9"/>
      <c r="F22" s="10"/>
      <c r="G22" s="9"/>
      <c r="H22" s="10"/>
      <c r="I22" s="9"/>
      <c r="J22" s="10"/>
      <c r="K22" s="9"/>
      <c r="L22" s="10"/>
      <c r="M22" s="9"/>
      <c r="N22" s="10"/>
      <c r="O22" s="9"/>
      <c r="P22" s="10"/>
      <c r="Q22" s="9"/>
      <c r="R22" s="10"/>
      <c r="S22" s="18">
        <v>72</v>
      </c>
      <c r="T22" s="25">
        <f>S22*100/S7</f>
        <v>1.0443864229765014</v>
      </c>
      <c r="U22" s="18">
        <v>44</v>
      </c>
      <c r="V22" s="25">
        <f>U22*100/U7</f>
        <v>0.64402810304449654</v>
      </c>
      <c r="W22" s="9"/>
      <c r="X22" s="10"/>
      <c r="Y22" s="18">
        <v>15</v>
      </c>
      <c r="Z22" s="25">
        <f>Y22*100/Y7</f>
        <v>0.2234803337306317</v>
      </c>
      <c r="AA22" s="18">
        <v>29</v>
      </c>
      <c r="AB22" s="25">
        <f>AA22*100/AA7</f>
        <v>0.44059556365846247</v>
      </c>
      <c r="AC22" s="18">
        <v>21</v>
      </c>
      <c r="AD22" s="25">
        <f>AC22*100/AC7</f>
        <v>0.31823003485376572</v>
      </c>
      <c r="AE22" s="9"/>
      <c r="AF22" s="10"/>
      <c r="AH22" s="21">
        <f>+U22-CALHETA_FREG!E19-CALHETA_FREG!E59-CALHETA_FREG!E101-CALHETA_FREG!E142-CALHETA_FREG!E183-CALHETA_FREG!E224-CALHETA_FREG!E266-CALHETA_FREG!E308</f>
        <v>0</v>
      </c>
      <c r="AJ22" s="21">
        <f>+W22-CALHETA_FREG!G19-CALHETA_FREG!G59-CALHETA_FREG!G101-CALHETA_FREG!G142-CALHETA_FREG!G183-CALHETA_FREG!G224-CALHETA_FREG!G266-CALHETA_FREG!G308</f>
        <v>0</v>
      </c>
      <c r="AL22" s="21">
        <f>+Y22-CALHETA_FREG!I19-CALHETA_FREG!I59-CALHETA_FREG!I101-CALHETA_FREG!I142-CALHETA_FREG!I183-CALHETA_FREG!I224-CALHETA_FREG!I266-CALHETA_FREG!I308</f>
        <v>0</v>
      </c>
    </row>
    <row r="23" spans="2:38" ht="25" customHeight="1" x14ac:dyDescent="0.3">
      <c r="B23" s="14" t="s">
        <v>22</v>
      </c>
      <c r="C23" s="28">
        <v>0</v>
      </c>
      <c r="D23" s="25">
        <f>C23*100/C7</f>
        <v>0</v>
      </c>
      <c r="E23" s="9"/>
      <c r="F23" s="10"/>
      <c r="G23" s="9"/>
      <c r="H23" s="10"/>
      <c r="I23" s="9"/>
      <c r="J23" s="10"/>
      <c r="K23" s="9"/>
      <c r="L23" s="10"/>
      <c r="M23" s="9"/>
      <c r="N23" s="10"/>
      <c r="O23" s="9"/>
      <c r="P23" s="10"/>
      <c r="Q23" s="9"/>
      <c r="R23" s="10"/>
      <c r="S23" s="10"/>
      <c r="T23" s="10"/>
      <c r="U23" s="9"/>
      <c r="V23" s="10"/>
      <c r="W23" s="9"/>
      <c r="X23" s="10"/>
      <c r="Y23" s="9"/>
      <c r="Z23" s="10"/>
      <c r="AA23" s="9"/>
      <c r="AB23" s="10"/>
      <c r="AC23" s="9"/>
      <c r="AD23" s="10"/>
      <c r="AE23" s="9"/>
      <c r="AF23" s="10"/>
      <c r="AH23" s="21">
        <f>+U23-CALHETA_FREG!E23-CALHETA_FREG!E63-CALHETA_FREG!E105-CALHETA_FREG!E146-CALHETA_FREG!E187-CALHETA_FREG!E228-CALHETA_FREG!E270-CALHETA_FREG!E312</f>
        <v>0</v>
      </c>
    </row>
    <row r="24" spans="2:38" ht="25" customHeight="1" x14ac:dyDescent="0.3">
      <c r="B24" s="14" t="s">
        <v>189</v>
      </c>
      <c r="C24" s="28"/>
      <c r="D24" s="25"/>
      <c r="E24" s="9"/>
      <c r="F24" s="10"/>
      <c r="G24" s="9"/>
      <c r="H24" s="10"/>
      <c r="I24" s="9"/>
      <c r="J24" s="10"/>
      <c r="K24" s="9"/>
      <c r="L24" s="10"/>
      <c r="M24" s="9"/>
      <c r="N24" s="10"/>
      <c r="O24" s="9"/>
      <c r="P24" s="10"/>
      <c r="Q24" s="9"/>
      <c r="R24" s="10"/>
      <c r="S24" s="10"/>
      <c r="T24" s="10"/>
      <c r="U24" s="9"/>
      <c r="V24" s="10"/>
      <c r="W24" s="9"/>
      <c r="X24" s="10"/>
      <c r="Y24" s="9"/>
      <c r="Z24" s="10"/>
      <c r="AA24" s="9"/>
      <c r="AB24" s="10"/>
      <c r="AC24" s="9"/>
      <c r="AD24" s="10"/>
      <c r="AE24" s="18">
        <v>16</v>
      </c>
      <c r="AF24" s="25">
        <f>AE24*100/AE7</f>
        <v>0.24498545398866942</v>
      </c>
      <c r="AH24" s="21"/>
    </row>
    <row r="25" spans="2:38" ht="25" customHeight="1" x14ac:dyDescent="0.3">
      <c r="B25" s="14" t="s">
        <v>23</v>
      </c>
      <c r="C25" s="9"/>
      <c r="D25" s="10"/>
      <c r="E25" s="9"/>
      <c r="F25" s="10"/>
      <c r="G25" s="9"/>
      <c r="H25" s="10"/>
      <c r="I25" s="9"/>
      <c r="J25" s="10"/>
      <c r="K25" s="9"/>
      <c r="L25" s="10"/>
      <c r="M25" s="9"/>
      <c r="N25" s="10"/>
      <c r="O25" s="9"/>
      <c r="P25" s="10"/>
      <c r="Q25" s="9"/>
      <c r="R25" s="10"/>
      <c r="S25" s="10"/>
      <c r="T25" s="10"/>
      <c r="U25" s="18">
        <v>76</v>
      </c>
      <c r="V25" s="25">
        <f>U25*100/U7</f>
        <v>1.1124121779859484</v>
      </c>
      <c r="W25" s="9"/>
      <c r="X25" s="10"/>
      <c r="Y25" s="18">
        <v>61</v>
      </c>
      <c r="Z25" s="25">
        <f>Y25*100/Y7</f>
        <v>0.90882002383790228</v>
      </c>
      <c r="AA25" s="18">
        <v>70</v>
      </c>
      <c r="AB25" s="25">
        <f>AA25*100/AA7</f>
        <v>1.0635065329687026</v>
      </c>
      <c r="AC25" s="18">
        <v>69</v>
      </c>
      <c r="AD25" s="25">
        <f>AC25*100/AC7</f>
        <v>1.045612971662373</v>
      </c>
      <c r="AE25" s="18">
        <v>60</v>
      </c>
      <c r="AF25" s="25">
        <f>AE25*100/AE7</f>
        <v>0.91869545245751039</v>
      </c>
      <c r="AH25" s="21">
        <f>+U25-CALHETA_FREG!E21-CALHETA_FREG!E61-CALHETA_FREG!E103-CALHETA_FREG!E144-CALHETA_FREG!E185-CALHETA_FREG!E226-CALHETA_FREG!E268-CALHETA_FREG!E310</f>
        <v>0</v>
      </c>
      <c r="AJ25" s="21">
        <f>+W25-CALHETA_FREG!G21-CALHETA_FREG!G61-CALHETA_FREG!G103-CALHETA_FREG!G144-CALHETA_FREG!G185-CALHETA_FREG!G226-CALHETA_FREG!G268-CALHETA_FREG!G310</f>
        <v>0</v>
      </c>
      <c r="AL25" s="21">
        <f>+Y25-CALHETA_FREG!I21-CALHETA_FREG!I61-CALHETA_FREG!I103-CALHETA_FREG!I144-CALHETA_FREG!I185-CALHETA_FREG!I226-CALHETA_FREG!I268-CALHETA_FREG!I310</f>
        <v>0</v>
      </c>
    </row>
    <row r="26" spans="2:38" ht="25" customHeight="1" x14ac:dyDescent="0.3">
      <c r="B26" s="13" t="s">
        <v>24</v>
      </c>
      <c r="C26" s="18">
        <v>51</v>
      </c>
      <c r="D26" s="25">
        <f>C26*100/C7</f>
        <v>0.75066234913158669</v>
      </c>
      <c r="E26" s="9"/>
      <c r="F26" s="10"/>
      <c r="G26" s="9"/>
      <c r="H26" s="10"/>
      <c r="I26" s="9"/>
      <c r="J26" s="10"/>
      <c r="K26" s="9"/>
      <c r="L26" s="10"/>
      <c r="M26" s="9"/>
      <c r="N26" s="10"/>
      <c r="O26" s="9"/>
      <c r="P26" s="10"/>
      <c r="Q26" s="9"/>
      <c r="R26" s="10"/>
      <c r="S26" s="10"/>
      <c r="T26" s="10"/>
      <c r="U26" s="9"/>
      <c r="V26" s="10"/>
      <c r="W26" s="9"/>
      <c r="X26" s="10"/>
      <c r="Y26" s="9"/>
      <c r="Z26" s="10"/>
      <c r="AA26" s="9"/>
      <c r="AB26" s="10"/>
      <c r="AC26" s="9"/>
      <c r="AD26" s="10"/>
      <c r="AE26" s="9"/>
      <c r="AF26" s="10"/>
      <c r="AH26" s="21"/>
      <c r="AJ26" s="21"/>
      <c r="AL26" s="21"/>
    </row>
    <row r="27" spans="2:38" ht="25" customHeight="1" x14ac:dyDescent="0.3">
      <c r="B27" s="14" t="s">
        <v>25</v>
      </c>
      <c r="C27" s="9"/>
      <c r="D27" s="11"/>
      <c r="E27" s="9"/>
      <c r="F27" s="10"/>
      <c r="G27" s="9"/>
      <c r="H27" s="10"/>
      <c r="I27" s="9"/>
      <c r="J27" s="10"/>
      <c r="K27" s="18">
        <v>51</v>
      </c>
      <c r="L27" s="25">
        <f>K27*100/K7</f>
        <v>0.78764478764478763</v>
      </c>
      <c r="M27" s="18">
        <v>31</v>
      </c>
      <c r="N27" s="25">
        <f>M27*100/M7</f>
        <v>0.44804162451221274</v>
      </c>
      <c r="O27" s="18">
        <v>55</v>
      </c>
      <c r="P27" s="25">
        <f>O27*100/O7</f>
        <v>0.84902747761654829</v>
      </c>
      <c r="Q27" s="18">
        <v>115</v>
      </c>
      <c r="R27" s="25">
        <f>Q27*100/Q7</f>
        <v>1.6288951841359773</v>
      </c>
      <c r="S27" s="18">
        <v>132</v>
      </c>
      <c r="T27" s="25">
        <f>S27*100/S7</f>
        <v>1.9147084421235858</v>
      </c>
      <c r="U27" s="18">
        <v>80</v>
      </c>
      <c r="V27" s="25">
        <f>U27*100/U7</f>
        <v>1.1709601873536299</v>
      </c>
      <c r="W27" s="18">
        <v>148</v>
      </c>
      <c r="X27" s="25">
        <f>W27*100/W7</f>
        <v>2.3928860145513338</v>
      </c>
      <c r="Y27" s="18">
        <v>39</v>
      </c>
      <c r="Z27" s="25">
        <f>Y27*100/Y7</f>
        <v>0.58104886769964248</v>
      </c>
      <c r="AA27" s="18">
        <v>70</v>
      </c>
      <c r="AB27" s="25">
        <f>AA27*100/AA7</f>
        <v>1.0635065329687026</v>
      </c>
      <c r="AC27" s="18">
        <v>41</v>
      </c>
      <c r="AD27" s="25">
        <f>AC27*100/AC7</f>
        <v>0.62130625852401877</v>
      </c>
      <c r="AE27" s="18">
        <v>52</v>
      </c>
      <c r="AF27" s="25">
        <f>AE27*100/AE7</f>
        <v>0.79620272546317561</v>
      </c>
      <c r="AJ27" s="21">
        <f>+W27-CALHETA_FREG!G22-CALHETA_FREG!G62-CALHETA_FREG!G104-CALHETA_FREG!G145-CALHETA_FREG!G186-CALHETA_FREG!G227-CALHETA_FREG!G269-CALHETA_FREG!G311</f>
        <v>0</v>
      </c>
      <c r="AL27" s="21">
        <f>+Y27-CALHETA_FREG!I22-CALHETA_FREG!I62-CALHETA_FREG!I104-CALHETA_FREG!I145-CALHETA_FREG!I186-CALHETA_FREG!I227-CALHETA_FREG!I269-CALHETA_FREG!I311</f>
        <v>0</v>
      </c>
    </row>
    <row r="28" spans="2:38" ht="25" customHeight="1" x14ac:dyDescent="0.3">
      <c r="B28" s="13" t="s">
        <v>26</v>
      </c>
      <c r="C28" s="9"/>
      <c r="D28" s="11"/>
      <c r="E28" s="18">
        <v>14</v>
      </c>
      <c r="F28" s="25">
        <f>E28*100/E7</f>
        <v>0.19707207207207209</v>
      </c>
      <c r="G28" s="18">
        <v>17</v>
      </c>
      <c r="H28" s="25">
        <f>G28*100/G7</f>
        <v>0.25548542230237453</v>
      </c>
      <c r="I28" s="24">
        <v>0</v>
      </c>
      <c r="J28" s="25">
        <f>I28*100/I7</f>
        <v>0</v>
      </c>
      <c r="K28" s="9"/>
      <c r="L28" s="10"/>
      <c r="M28" s="9"/>
      <c r="N28" s="10"/>
      <c r="O28" s="9"/>
      <c r="P28" s="10"/>
      <c r="Q28" s="9"/>
      <c r="R28" s="10"/>
      <c r="S28" s="10"/>
      <c r="T28" s="10"/>
      <c r="U28" s="9"/>
      <c r="V28" s="10"/>
      <c r="W28" s="18">
        <v>68</v>
      </c>
      <c r="X28" s="25">
        <f>W28*100/W7</f>
        <v>1.099434114793856</v>
      </c>
      <c r="Y28" s="18">
        <v>21</v>
      </c>
      <c r="Z28" s="25">
        <f>Y28*100/Y7</f>
        <v>0.31287246722288437</v>
      </c>
      <c r="AA28" s="9"/>
      <c r="AB28" s="9"/>
      <c r="AC28" s="9"/>
      <c r="AD28" s="9"/>
      <c r="AE28" s="9"/>
      <c r="AF28" s="9"/>
      <c r="AH28" s="21"/>
      <c r="AJ28" s="21">
        <f>+W28-CALHETA_FREG!G23-CALHETA_FREG!G63-CALHETA_FREG!G105-CALHETA_FREG!G146-CALHETA_FREG!G187-CALHETA_FREG!G228-CALHETA_FREG!G270-CALHETA_FREG!G312</f>
        <v>0</v>
      </c>
      <c r="AL28" s="21">
        <f>+Y28-CALHETA_FREG!I23-CALHETA_FREG!I63-CALHETA_FREG!I105-CALHETA_FREG!I146-CALHETA_FREG!I187-CALHETA_FREG!I228-CALHETA_FREG!I270-CALHETA_FREG!I312</f>
        <v>0</v>
      </c>
    </row>
    <row r="29" spans="2:38" ht="25" customHeight="1" x14ac:dyDescent="0.3">
      <c r="B29" s="14" t="s">
        <v>27</v>
      </c>
      <c r="C29" s="9"/>
      <c r="D29" s="11"/>
      <c r="E29" s="9"/>
      <c r="F29" s="10"/>
      <c r="G29" s="9"/>
      <c r="H29" s="10"/>
      <c r="I29" s="24">
        <v>0</v>
      </c>
      <c r="J29" s="25">
        <f>I29*100/I7</f>
        <v>0</v>
      </c>
      <c r="K29" s="24">
        <v>0</v>
      </c>
      <c r="L29" s="25">
        <f>K29*100/K7</f>
        <v>0</v>
      </c>
      <c r="M29" s="24">
        <v>0</v>
      </c>
      <c r="N29" s="25">
        <f>M29*100/M7</f>
        <v>0</v>
      </c>
      <c r="O29" s="9"/>
      <c r="P29" s="10"/>
      <c r="Q29" s="9"/>
      <c r="R29" s="10"/>
      <c r="S29" s="10"/>
      <c r="T29" s="10"/>
      <c r="U29" s="9"/>
      <c r="V29" s="10"/>
      <c r="W29" s="10"/>
      <c r="X29" s="10"/>
      <c r="Y29" s="10"/>
      <c r="Z29" s="10"/>
      <c r="AA29" s="10"/>
      <c r="AB29" s="10"/>
      <c r="AC29" s="10"/>
      <c r="AD29" s="10"/>
      <c r="AE29" s="10"/>
      <c r="AF29" s="10"/>
      <c r="AH29" s="21">
        <f>+U29-CALHETA_FREG!E29-CALHETA_FREG!E70-CALHETA_FREG!E112-CALHETA_FREG!E153-CALHETA_FREG!E194-CALHETA_FREG!E235-CALHETA_FREG!E277-CALHETA_FREG!E318</f>
        <v>0</v>
      </c>
      <c r="AJ29" s="21"/>
      <c r="AL29" s="21"/>
    </row>
    <row r="30" spans="2:38" ht="25" customHeight="1" x14ac:dyDescent="0.3">
      <c r="B30" s="14" t="s">
        <v>28</v>
      </c>
      <c r="C30" s="9"/>
      <c r="D30" s="11"/>
      <c r="E30" s="9"/>
      <c r="F30" s="10"/>
      <c r="G30" s="9"/>
      <c r="H30" s="10"/>
      <c r="I30" s="10"/>
      <c r="J30" s="10"/>
      <c r="K30" s="10"/>
      <c r="L30" s="10"/>
      <c r="M30" s="10"/>
      <c r="N30" s="10"/>
      <c r="O30" s="10"/>
      <c r="P30" s="10"/>
      <c r="Q30" s="9"/>
      <c r="R30" s="10"/>
      <c r="S30" s="10"/>
      <c r="T30" s="10"/>
      <c r="U30" s="9"/>
      <c r="V30" s="10"/>
      <c r="W30" s="10"/>
      <c r="X30" s="10"/>
      <c r="Y30" s="18">
        <v>17</v>
      </c>
      <c r="Z30" s="25">
        <f>Y30*100/Y7</f>
        <v>0.25327771156138262</v>
      </c>
      <c r="AA30" s="10"/>
      <c r="AB30" s="10"/>
      <c r="AC30" s="10"/>
      <c r="AD30" s="10"/>
      <c r="AE30" s="10"/>
      <c r="AF30" s="10"/>
      <c r="AH30" s="21"/>
      <c r="AJ30" s="21"/>
      <c r="AL30" s="21"/>
    </row>
    <row r="31" spans="2:38" ht="25" customHeight="1" x14ac:dyDescent="0.3">
      <c r="B31" s="14" t="s">
        <v>29</v>
      </c>
      <c r="C31" s="9"/>
      <c r="D31" s="11"/>
      <c r="E31" s="9"/>
      <c r="F31" s="10"/>
      <c r="G31" s="9"/>
      <c r="H31" s="10"/>
      <c r="I31" s="9"/>
      <c r="J31" s="10"/>
      <c r="K31" s="9"/>
      <c r="L31" s="10"/>
      <c r="M31" s="9"/>
      <c r="N31" s="10"/>
      <c r="O31" s="9"/>
      <c r="P31" s="10"/>
      <c r="Q31" s="9"/>
      <c r="R31" s="10"/>
      <c r="S31" s="18">
        <v>87</v>
      </c>
      <c r="T31" s="25">
        <f>S31*100/S7</f>
        <v>1.2619669277632724</v>
      </c>
      <c r="U31" s="18">
        <v>120</v>
      </c>
      <c r="V31" s="25">
        <f>U31*100/U7</f>
        <v>1.7564402810304449</v>
      </c>
      <c r="W31" s="18">
        <v>69</v>
      </c>
      <c r="X31" s="25">
        <f>W31*100/W7</f>
        <v>1.1156022635408245</v>
      </c>
      <c r="Y31" s="10"/>
      <c r="Z31" s="10"/>
      <c r="AA31" s="10"/>
      <c r="AB31" s="10"/>
      <c r="AC31" s="10"/>
      <c r="AD31" s="10"/>
      <c r="AE31" s="10"/>
      <c r="AF31" s="10"/>
      <c r="AH31" s="21">
        <f>+U31-CALHETA_FREG!E25-CALHETA_FREG!E65-CALHETA_FREG!E107-CALHETA_FREG!E148-CALHETA_FREG!E189-CALHETA_FREG!E230-CALHETA_FREG!E272-CALHETA_FREG!E314</f>
        <v>0</v>
      </c>
      <c r="AJ31" s="21">
        <f>+W31-CALHETA_FREG!G25-CALHETA_FREG!G65-CALHETA_FREG!G107-CALHETA_FREG!G148-CALHETA_FREG!G189-CALHETA_FREG!G230-CALHETA_FREG!G272-CALHETA_FREG!G314</f>
        <v>0</v>
      </c>
      <c r="AL31" s="21">
        <f>+Y31-CALHETA_FREG!I25-CALHETA_FREG!I65-CALHETA_FREG!I107-CALHETA_FREG!I148-CALHETA_FREG!I189-CALHETA_FREG!I230-CALHETA_FREG!I272-CALHETA_FREG!I314</f>
        <v>0</v>
      </c>
    </row>
    <row r="32" spans="2:38" ht="25" customHeight="1" x14ac:dyDescent="0.3">
      <c r="B32" s="14" t="s">
        <v>30</v>
      </c>
      <c r="C32" s="9"/>
      <c r="D32" s="11"/>
      <c r="E32" s="9"/>
      <c r="F32" s="10"/>
      <c r="G32" s="9"/>
      <c r="H32" s="10"/>
      <c r="I32" s="9"/>
      <c r="J32" s="10"/>
      <c r="K32" s="9"/>
      <c r="L32" s="10"/>
      <c r="M32" s="9"/>
      <c r="N32" s="10"/>
      <c r="O32" s="9"/>
      <c r="P32" s="10"/>
      <c r="Q32" s="9"/>
      <c r="R32" s="10"/>
      <c r="S32" s="10"/>
      <c r="T32" s="10"/>
      <c r="U32" s="10"/>
      <c r="V32" s="9"/>
      <c r="W32" s="18">
        <v>30</v>
      </c>
      <c r="X32" s="25">
        <f>W32*100/W7</f>
        <v>0.48504446240905419</v>
      </c>
      <c r="Y32" s="18">
        <v>13</v>
      </c>
      <c r="Z32" s="25">
        <f>Y32*100/Y7</f>
        <v>0.1936829558998808</v>
      </c>
      <c r="AA32" s="10"/>
      <c r="AB32" s="10"/>
      <c r="AC32" s="10"/>
      <c r="AD32" s="10"/>
      <c r="AE32" s="10"/>
      <c r="AF32" s="10"/>
      <c r="AH32" s="21">
        <f>+U32-CALHETA_FREG!E26-CALHETA_FREG!E66-CALHETA_FREG!E108-CALHETA_FREG!E149-CALHETA_FREG!E190-CALHETA_FREG!E231-CALHETA_FREG!E273-CALHETA_FREG!E315</f>
        <v>0</v>
      </c>
      <c r="AJ32" s="21">
        <f>+W32-CALHETA_FREG!G26-CALHETA_FREG!G66-CALHETA_FREG!G108-CALHETA_FREG!G149-CALHETA_FREG!G190-CALHETA_FREG!G231-CALHETA_FREG!G273-CALHETA_FREG!G315</f>
        <v>0</v>
      </c>
      <c r="AL32" s="21">
        <f>+Y32-CALHETA_FREG!I26-CALHETA_FREG!I66-CALHETA_FREG!I108-CALHETA_FREG!I149-CALHETA_FREG!I190-CALHETA_FREG!I231-CALHETA_FREG!I273-CALHETA_FREG!I315</f>
        <v>0</v>
      </c>
    </row>
    <row r="33" spans="2:38" ht="25" customHeight="1" x14ac:dyDescent="0.3">
      <c r="B33" s="14" t="s">
        <v>31</v>
      </c>
      <c r="C33" s="18">
        <v>5433</v>
      </c>
      <c r="D33" s="25">
        <f>C33*100/C7</f>
        <v>79.967618486900207</v>
      </c>
      <c r="E33" s="18">
        <v>5388</v>
      </c>
      <c r="F33" s="25">
        <f>E33*100/E7</f>
        <v>75.844594594594597</v>
      </c>
      <c r="G33" s="18">
        <v>5204</v>
      </c>
      <c r="H33" s="25">
        <f>G33*100/G7</f>
        <v>78.208596333032759</v>
      </c>
      <c r="I33" s="18">
        <v>4776</v>
      </c>
      <c r="J33" s="25">
        <f>I33*100/I7</f>
        <v>71.949382344079538</v>
      </c>
      <c r="K33" s="18">
        <v>4544</v>
      </c>
      <c r="L33" s="25">
        <f>K33*100/K7</f>
        <v>70.177606177606179</v>
      </c>
      <c r="M33" s="18">
        <v>4839</v>
      </c>
      <c r="N33" s="25">
        <f>M33*100/M7</f>
        <v>69.937852290793472</v>
      </c>
      <c r="O33" s="18">
        <v>4294</v>
      </c>
      <c r="P33" s="25">
        <f>O33*100/O7</f>
        <v>66.285890707008335</v>
      </c>
      <c r="Q33" s="18">
        <v>4781</v>
      </c>
      <c r="R33" s="25">
        <f>Q33*100/Q7</f>
        <v>67.71954674220963</v>
      </c>
      <c r="S33" s="18">
        <v>5177</v>
      </c>
      <c r="T33" s="25">
        <f>S33*100/S7</f>
        <v>75.094284885407603</v>
      </c>
      <c r="U33" s="18">
        <v>4370</v>
      </c>
      <c r="V33" s="25">
        <f>U33*100/U7</f>
        <v>63.963700234192039</v>
      </c>
      <c r="W33" s="18">
        <v>3733</v>
      </c>
      <c r="X33" s="25">
        <f>W33*100/W7</f>
        <v>60.355699272433306</v>
      </c>
      <c r="Y33" s="18">
        <v>3778</v>
      </c>
      <c r="Z33" s="25">
        <f>Y33*100/Y7</f>
        <v>56.287246722288437</v>
      </c>
      <c r="AA33" s="10"/>
      <c r="AB33" s="10"/>
      <c r="AC33" s="18">
        <v>3417</v>
      </c>
      <c r="AD33" s="25">
        <f>AC33*100/AC7</f>
        <v>51.780572814062737</v>
      </c>
      <c r="AE33" s="18">
        <v>3838</v>
      </c>
      <c r="AF33" s="25">
        <f>AE33*100/AE7</f>
        <v>58.765885775532077</v>
      </c>
      <c r="AH33" s="21">
        <f>+U33-CALHETA_FREG!E27-CALHETA_FREG!E67-CALHETA_FREG!E109-CALHETA_FREG!E150-CALHETA_FREG!E191-CALHETA_FREG!E232-CALHETA_FREG!E274-CALHETA_FREG!E316</f>
        <v>0</v>
      </c>
      <c r="AJ33" s="21">
        <f>+W33-CALHETA_FREG!G27-CALHETA_FREG!G67-CALHETA_FREG!G109-CALHETA_FREG!G150-CALHETA_FREG!G191-CALHETA_FREG!G232-CALHETA_FREG!G274-CALHETA_FREG!G316</f>
        <v>0</v>
      </c>
      <c r="AL33" s="21">
        <f>+Y33-CALHETA_FREG!I27-CALHETA_FREG!I67-CALHETA_FREG!I109-CALHETA_FREG!I150-CALHETA_FREG!I191-CALHETA_FREG!I232-CALHETA_FREG!I274-CALHETA_FREG!I316</f>
        <v>0</v>
      </c>
    </row>
    <row r="34" spans="2:38" ht="25" customHeight="1" x14ac:dyDescent="0.3">
      <c r="B34" s="14" t="s">
        <v>32</v>
      </c>
      <c r="C34" s="9"/>
      <c r="D34" s="11"/>
      <c r="E34" s="9"/>
      <c r="F34" s="9"/>
      <c r="G34" s="9"/>
      <c r="H34" s="9"/>
      <c r="I34" s="9"/>
      <c r="J34" s="9"/>
      <c r="K34" s="9"/>
      <c r="L34" s="9"/>
      <c r="M34" s="9"/>
      <c r="N34" s="9"/>
      <c r="O34" s="9"/>
      <c r="P34" s="9"/>
      <c r="Q34" s="9"/>
      <c r="R34" s="9"/>
      <c r="S34" s="9"/>
      <c r="T34" s="9"/>
      <c r="U34" s="9"/>
      <c r="V34" s="9"/>
      <c r="W34" s="9"/>
      <c r="X34" s="9"/>
      <c r="Y34" s="9"/>
      <c r="Z34" s="9"/>
      <c r="AA34" s="18">
        <v>4140</v>
      </c>
      <c r="AB34" s="25">
        <f>AA34*100/AA7</f>
        <v>62.898814949863265</v>
      </c>
      <c r="AC34" s="9"/>
      <c r="AD34" s="10"/>
      <c r="AE34" s="9"/>
      <c r="AF34" s="10"/>
      <c r="AH34" s="21"/>
      <c r="AJ34" s="21"/>
      <c r="AL34" s="21"/>
    </row>
    <row r="35" spans="2:38" ht="25" customHeight="1" x14ac:dyDescent="0.3">
      <c r="B35" s="14" t="s">
        <v>190</v>
      </c>
      <c r="C35" s="9"/>
      <c r="D35" s="9"/>
      <c r="E35" s="9"/>
      <c r="F35" s="9"/>
      <c r="G35" s="9"/>
      <c r="H35" s="9"/>
      <c r="I35" s="9"/>
      <c r="J35" s="9"/>
      <c r="K35" s="9"/>
      <c r="L35" s="9"/>
      <c r="M35" s="9"/>
      <c r="N35" s="9"/>
      <c r="O35" s="9"/>
      <c r="P35" s="9"/>
      <c r="Q35" s="9"/>
      <c r="R35" s="9"/>
      <c r="S35" s="9"/>
      <c r="T35" s="9"/>
      <c r="U35" s="10"/>
      <c r="V35" s="9"/>
      <c r="W35" s="9"/>
      <c r="X35" s="9"/>
      <c r="Y35" s="10"/>
      <c r="Z35" s="9"/>
      <c r="AA35" s="10"/>
      <c r="AB35" s="9"/>
      <c r="AC35" s="10"/>
      <c r="AD35" s="9"/>
      <c r="AE35" s="24">
        <v>22</v>
      </c>
      <c r="AF35" s="25">
        <f>AE35*100/AE7</f>
        <v>0.33685499923442047</v>
      </c>
      <c r="AJ35" s="21"/>
      <c r="AL35" s="21"/>
    </row>
    <row r="36" spans="2:38" ht="25" customHeight="1" x14ac:dyDescent="0.3">
      <c r="B36" s="14" t="s">
        <v>47</v>
      </c>
      <c r="C36" s="9"/>
      <c r="D36" s="9"/>
      <c r="E36" s="9"/>
      <c r="F36" s="9"/>
      <c r="G36" s="9"/>
      <c r="H36" s="9"/>
      <c r="I36" s="9"/>
      <c r="J36" s="9"/>
      <c r="K36" s="9"/>
      <c r="L36" s="9"/>
      <c r="M36" s="9"/>
      <c r="N36" s="9"/>
      <c r="O36" s="9"/>
      <c r="P36" s="9"/>
      <c r="Q36" s="9"/>
      <c r="R36" s="9"/>
      <c r="S36" s="9"/>
      <c r="T36" s="9"/>
      <c r="U36" s="10"/>
      <c r="V36" s="9"/>
      <c r="W36" s="18">
        <v>24</v>
      </c>
      <c r="X36" s="25">
        <f>W36*100/W7</f>
        <v>0.38803556992724331</v>
      </c>
      <c r="Y36" s="10"/>
      <c r="Z36" s="9"/>
      <c r="AA36" s="10"/>
      <c r="AB36" s="9"/>
      <c r="AC36" s="10"/>
      <c r="AD36" s="9"/>
      <c r="AE36" s="10"/>
      <c r="AF36" s="9"/>
      <c r="AJ36" s="21">
        <f>+W36-CALHETA_FREG!G29-CALHETA_FREG!G70-CALHETA_FREG!G112-CALHETA_FREG!G153-CALHETA_FREG!G194-CALHETA_FREG!G235-CALHETA_FREG!G277-CALHETA_FREG!G318</f>
        <v>0</v>
      </c>
      <c r="AL36" s="21">
        <f>+Y36-CALHETA_FREG!I29-CALHETA_FREG!I70-CALHETA_FREG!I112-CALHETA_FREG!I153-CALHETA_FREG!I194-CALHETA_FREG!I235-CALHETA_FREG!I277-CALHETA_FREG!I318</f>
        <v>0</v>
      </c>
    </row>
    <row r="37" spans="2:38" ht="25" customHeight="1" x14ac:dyDescent="0.3">
      <c r="B37" s="14" t="s">
        <v>33</v>
      </c>
      <c r="C37" s="18">
        <v>488</v>
      </c>
      <c r="D37" s="25">
        <f>C37*100/C7</f>
        <v>7.182808360317928</v>
      </c>
      <c r="E37" s="18">
        <v>366</v>
      </c>
      <c r="F37" s="25">
        <f>E37*100/E7</f>
        <v>5.1520270270270272</v>
      </c>
      <c r="G37" s="18">
        <v>437</v>
      </c>
      <c r="H37" s="25">
        <f>G37*100/G7</f>
        <v>6.5674782085963335</v>
      </c>
      <c r="I37" s="18">
        <v>563</v>
      </c>
      <c r="J37" s="25">
        <f>I37*100/I7</f>
        <v>8.4814703223862615</v>
      </c>
      <c r="K37" s="18">
        <v>223</v>
      </c>
      <c r="L37" s="25">
        <f>K37*100/K7</f>
        <v>3.4440154440154438</v>
      </c>
      <c r="M37" s="18">
        <v>441</v>
      </c>
      <c r="N37" s="25">
        <f>M37*100/M7</f>
        <v>6.3737534325769616</v>
      </c>
      <c r="O37" s="18">
        <v>479</v>
      </c>
      <c r="P37" s="25">
        <f>O37*100/O7</f>
        <v>7.3942574868786659</v>
      </c>
      <c r="Q37" s="18">
        <v>571</v>
      </c>
      <c r="R37" s="25">
        <f>Q37*100/Q7</f>
        <v>8.0878186968838524</v>
      </c>
      <c r="S37" s="18">
        <v>428</v>
      </c>
      <c r="T37" s="25">
        <f>S37*100/S7</f>
        <v>6.2082970699158686</v>
      </c>
      <c r="U37" s="18">
        <v>260</v>
      </c>
      <c r="V37" s="25">
        <f>U37*100/U7</f>
        <v>3.8056206088992974</v>
      </c>
      <c r="W37" s="10"/>
      <c r="X37" s="9"/>
      <c r="Y37" s="18">
        <v>1794</v>
      </c>
      <c r="Z37" s="25">
        <f>Y37*100/Y7</f>
        <v>26.728247914183552</v>
      </c>
      <c r="AA37" s="18">
        <v>1013</v>
      </c>
      <c r="AB37" s="25">
        <f>AA37*100/AA7</f>
        <v>15.390458827104224</v>
      </c>
      <c r="AC37" s="18">
        <v>846</v>
      </c>
      <c r="AD37" s="25">
        <f>AC37*100/AC7</f>
        <v>12.820124261251705</v>
      </c>
      <c r="AE37" s="18">
        <v>598</v>
      </c>
      <c r="AF37" s="25">
        <f>AE37*100/AE7</f>
        <v>9.1563313428265189</v>
      </c>
      <c r="AH37" s="21">
        <f>+U37-CALHETA_FREG!E31-CALHETA_FREG!E71-CALHETA_FREG!E113-CALHETA_FREG!E154-CALHETA_FREG!E195-CALHETA_FREG!E236-CALHETA_FREG!E278-CALHETA_FREG!E319</f>
        <v>0</v>
      </c>
      <c r="AJ37" s="21">
        <f>+W37-CALHETA_FREG!G31-CALHETA_FREG!G71-CALHETA_FREG!G113-CALHETA_FREG!G154-CALHETA_FREG!G195-CALHETA_FREG!G236-CALHETA_FREG!G278-CALHETA_FREG!G319</f>
        <v>0</v>
      </c>
      <c r="AL37" s="21">
        <f>+Y37-CALHETA_FREG!I31-CALHETA_FREG!I71-CALHETA_FREG!I113-CALHETA_FREG!I154-CALHETA_FREG!I195-CALHETA_FREG!I236-CALHETA_FREG!I278-CALHETA_FREG!I319</f>
        <v>0</v>
      </c>
    </row>
    <row r="38" spans="2:38" ht="25" customHeight="1" x14ac:dyDescent="0.3">
      <c r="B38" s="14" t="s">
        <v>35</v>
      </c>
      <c r="C38" s="9"/>
      <c r="D38" s="9"/>
      <c r="E38" s="9"/>
      <c r="F38" s="9"/>
      <c r="G38" s="9"/>
      <c r="H38" s="9"/>
      <c r="I38" s="9"/>
      <c r="J38" s="9"/>
      <c r="K38" s="9"/>
      <c r="L38" s="9"/>
      <c r="M38" s="9"/>
      <c r="N38" s="9"/>
      <c r="O38" s="9"/>
      <c r="P38" s="9"/>
      <c r="Q38" s="9"/>
      <c r="R38" s="9"/>
      <c r="S38" s="9"/>
      <c r="T38" s="9"/>
      <c r="U38" s="10"/>
      <c r="V38" s="9"/>
      <c r="W38" s="18">
        <v>313</v>
      </c>
      <c r="X38" s="25">
        <f>W38*100/W7</f>
        <v>5.0606305578011321</v>
      </c>
      <c r="Y38" s="10"/>
      <c r="Z38" s="9"/>
      <c r="AA38" s="10"/>
      <c r="AB38" s="9"/>
      <c r="AC38" s="10"/>
      <c r="AD38" s="9"/>
      <c r="AE38" s="10"/>
      <c r="AF38" s="9"/>
      <c r="AJ38" s="21">
        <f>+W38-CALHETA_FREG!G32-CALHETA_FREG!G72-CALHETA_FREG!G114-CALHETA_FREG!G155-CALHETA_FREG!G196-CALHETA_FREG!G237-CALHETA_FREG!G279-CALHETA_FREG!G320</f>
        <v>0</v>
      </c>
      <c r="AL38" s="21">
        <f>+Y38-CALHETA_FREG!I32-CALHETA_FREG!I72-CALHETA_FREG!I114-CALHETA_FREG!I155-CALHETA_FREG!I196-CALHETA_FREG!I237-CALHETA_FREG!I279-CALHETA_FREG!I320</f>
        <v>0</v>
      </c>
    </row>
    <row r="39" spans="2:38" ht="25" customHeight="1" x14ac:dyDescent="0.3">
      <c r="B39" s="13" t="s">
        <v>34</v>
      </c>
      <c r="C39" s="22"/>
      <c r="D39" s="23"/>
      <c r="E39" s="9"/>
      <c r="F39" s="10"/>
      <c r="G39" s="9"/>
      <c r="H39" s="10"/>
      <c r="I39" s="9"/>
      <c r="J39" s="10"/>
      <c r="K39" s="24">
        <v>0</v>
      </c>
      <c r="L39" s="25">
        <f>K39*100/K7</f>
        <v>0</v>
      </c>
      <c r="M39" s="18">
        <v>25</v>
      </c>
      <c r="N39" s="25">
        <f>M39*100/M7</f>
        <v>0.36132389073565546</v>
      </c>
      <c r="O39" s="18">
        <v>43</v>
      </c>
      <c r="P39" s="25">
        <f>O39*100/O7</f>
        <v>0.66378511886384683</v>
      </c>
      <c r="Q39" s="9"/>
      <c r="R39" s="10"/>
      <c r="S39" s="10"/>
      <c r="T39" s="10"/>
      <c r="U39" s="9"/>
      <c r="V39" s="10"/>
      <c r="W39" s="9"/>
      <c r="X39" s="10"/>
      <c r="Y39" s="10"/>
      <c r="Z39" s="9"/>
      <c r="AA39" s="10"/>
      <c r="AB39" s="9"/>
      <c r="AC39" s="10"/>
      <c r="AD39" s="9"/>
      <c r="AE39" s="10"/>
      <c r="AF39" s="9"/>
      <c r="AH39" s="21">
        <f>+U39-CALHETA_FREG!E32-CALHETA_FREG!E72-CALHETA_FREG!E114-CALHETA_FREG!E155-CALHETA_FREG!E196-CALHETA_FREG!E237-CALHETA_FREG!E279-CALHETA_FREG!E320</f>
        <v>0</v>
      </c>
    </row>
    <row r="40" spans="2:38" ht="25" customHeight="1" x14ac:dyDescent="0.3">
      <c r="B40" s="14" t="s">
        <v>36</v>
      </c>
      <c r="C40" s="9"/>
      <c r="D40" s="10"/>
      <c r="E40" s="9"/>
      <c r="F40" s="10"/>
      <c r="G40" s="9"/>
      <c r="H40" s="10"/>
      <c r="I40" s="9"/>
      <c r="J40" s="10"/>
      <c r="K40" s="9"/>
      <c r="L40" s="10"/>
      <c r="M40" s="9"/>
      <c r="N40" s="10"/>
      <c r="O40" s="9"/>
      <c r="P40" s="10"/>
      <c r="Q40" s="9"/>
      <c r="R40" s="10"/>
      <c r="S40" s="10"/>
      <c r="T40" s="10"/>
      <c r="U40" s="18">
        <v>246</v>
      </c>
      <c r="V40" s="25">
        <f>U40*100/U7</f>
        <v>3.6007025761124121</v>
      </c>
      <c r="W40" s="10"/>
      <c r="X40" s="10"/>
      <c r="Y40" s="18">
        <v>37</v>
      </c>
      <c r="Z40" s="25">
        <f>Y40*100/Y7</f>
        <v>0.5512514898688915</v>
      </c>
      <c r="AA40" s="18">
        <v>67</v>
      </c>
      <c r="AB40" s="25">
        <f>AA40*100/AA7</f>
        <v>1.0179276815557581</v>
      </c>
      <c r="AC40" s="18">
        <v>35</v>
      </c>
      <c r="AD40" s="25">
        <f>AC40*100/AC7</f>
        <v>0.53038339142294288</v>
      </c>
      <c r="AE40" s="10"/>
      <c r="AF40" s="9"/>
      <c r="AH40" s="21">
        <f>+U40-CALHETA_FREG!E33-CALHETA_FREG!E73-CALHETA_FREG!E115-CALHETA_FREG!E156-CALHETA_FREG!E197-CALHETA_FREG!E238-CALHETA_FREG!E280-CALHETA_FREG!E321</f>
        <v>0</v>
      </c>
      <c r="AJ40" s="21">
        <f>+W40-CALHETA_FREG!G33-CALHETA_FREG!G73-CALHETA_FREG!G115-CALHETA_FREG!G156-CALHETA_FREG!G197-CALHETA_FREG!G238-CALHETA_FREG!G280-CALHETA_FREG!G321</f>
        <v>0</v>
      </c>
      <c r="AL40" s="21">
        <f>+Y40-CALHETA_FREG!I33-CALHETA_FREG!I73-CALHETA_FREG!I115-CALHETA_FREG!I156-CALHETA_FREG!I197-CALHETA_FREG!I238-CALHETA_FREG!I280-CALHETA_FREG!I321</f>
        <v>0</v>
      </c>
    </row>
    <row r="41" spans="2:38" ht="25" customHeight="1" x14ac:dyDescent="0.3">
      <c r="B41" s="14" t="s">
        <v>188</v>
      </c>
      <c r="C41" s="9"/>
      <c r="D41" s="10"/>
      <c r="E41" s="9"/>
      <c r="F41" s="10"/>
      <c r="G41" s="9"/>
      <c r="H41" s="10"/>
      <c r="I41" s="9"/>
      <c r="J41" s="10"/>
      <c r="K41" s="9"/>
      <c r="L41" s="10"/>
      <c r="M41" s="9"/>
      <c r="N41" s="10"/>
      <c r="O41" s="9"/>
      <c r="P41" s="10"/>
      <c r="Q41" s="9"/>
      <c r="R41" s="10"/>
      <c r="S41" s="10"/>
      <c r="T41" s="10"/>
      <c r="U41" s="10"/>
      <c r="V41" s="10"/>
      <c r="W41" s="10"/>
      <c r="X41" s="10"/>
      <c r="Y41" s="10"/>
      <c r="Z41" s="10"/>
      <c r="AA41" s="10"/>
      <c r="AB41" s="10"/>
      <c r="AC41" s="10"/>
      <c r="AD41" s="10"/>
      <c r="AE41" s="18">
        <v>13</v>
      </c>
      <c r="AF41" s="25">
        <f>AE41*100/AE7</f>
        <v>0.1990506813657939</v>
      </c>
      <c r="AH41" s="21"/>
      <c r="AJ41" s="21"/>
      <c r="AL41" s="21"/>
    </row>
    <row r="42" spans="2:38" ht="25" customHeight="1" x14ac:dyDescent="0.3">
      <c r="B42" s="14" t="s">
        <v>37</v>
      </c>
      <c r="C42" s="9"/>
      <c r="D42" s="10"/>
      <c r="E42" s="9"/>
      <c r="F42" s="10"/>
      <c r="G42" s="9"/>
      <c r="H42" s="10"/>
      <c r="I42" s="9"/>
      <c r="J42" s="10"/>
      <c r="K42" s="9"/>
      <c r="L42" s="10"/>
      <c r="M42" s="9"/>
      <c r="N42" s="10"/>
      <c r="O42" s="9"/>
      <c r="P42" s="10"/>
      <c r="Q42" s="9"/>
      <c r="R42" s="10"/>
      <c r="S42" s="10"/>
      <c r="T42" s="10"/>
      <c r="U42" s="9"/>
      <c r="V42" s="10"/>
      <c r="W42" s="10"/>
      <c r="X42" s="10"/>
      <c r="Y42" s="18">
        <v>47</v>
      </c>
      <c r="Z42" s="25">
        <f>Y42*100/Y7</f>
        <v>0.70023837902264596</v>
      </c>
      <c r="AA42" s="10"/>
      <c r="AB42" s="10"/>
      <c r="AC42" s="10"/>
      <c r="AD42" s="10"/>
      <c r="AE42" s="10"/>
      <c r="AF42" s="10"/>
      <c r="AH42" s="21">
        <f>+U42-CALHETA_FREG!E35-CALHETA_FREG!E75-CALHETA_FREG!E117-CALHETA_FREG!E158-CALHETA_FREG!E199-CALHETA_FREG!E240-CALHETA_FREG!E282-CALHETA_FREG!E323</f>
        <v>0</v>
      </c>
      <c r="AJ42" s="21">
        <f>+W42-CALHETA_FREG!G35-CALHETA_FREG!G75-CALHETA_FREG!G117-CALHETA_FREG!G158-CALHETA_FREG!G199-CALHETA_FREG!G240-CALHETA_FREG!G282-CALHETA_FREG!G323</f>
        <v>0</v>
      </c>
      <c r="AL42" s="21">
        <f>+Y42-CALHETA_FREG!I35-CALHETA_FREG!I75-CALHETA_FREG!I117-CALHETA_FREG!I158-CALHETA_FREG!I199-CALHETA_FREG!I240-CALHETA_FREG!I282-CALHETA_FREG!I323</f>
        <v>0</v>
      </c>
    </row>
    <row r="43" spans="2:38" ht="25" customHeight="1" x14ac:dyDescent="0.3">
      <c r="B43" s="14" t="s">
        <v>38</v>
      </c>
      <c r="C43" s="9"/>
      <c r="D43" s="10"/>
      <c r="E43" s="9"/>
      <c r="F43" s="10"/>
      <c r="G43" s="9"/>
      <c r="H43" s="10"/>
      <c r="I43" s="9"/>
      <c r="J43" s="10"/>
      <c r="K43" s="9"/>
      <c r="L43" s="10"/>
      <c r="M43" s="9"/>
      <c r="N43" s="10"/>
      <c r="O43" s="9"/>
      <c r="P43" s="10"/>
      <c r="Q43" s="9"/>
      <c r="R43" s="10"/>
      <c r="S43" s="10"/>
      <c r="T43" s="10"/>
      <c r="U43" s="9"/>
      <c r="V43" s="10"/>
      <c r="W43" s="10"/>
      <c r="X43" s="10"/>
      <c r="Y43" s="18">
        <v>30</v>
      </c>
      <c r="Z43" s="25">
        <f>Y43*100/Y7</f>
        <v>0.44696066746126339</v>
      </c>
      <c r="AA43" s="18">
        <v>22</v>
      </c>
      <c r="AB43" s="25">
        <f>AA43*100/AA7</f>
        <v>0.33424491036159221</v>
      </c>
      <c r="AC43" s="18">
        <v>13</v>
      </c>
      <c r="AD43" s="25">
        <f>AC43*100/AC7</f>
        <v>0.1969995453856645</v>
      </c>
      <c r="AE43" s="10"/>
      <c r="AF43" s="10"/>
      <c r="AH43" s="21">
        <f>+U43-CALHETA_FREG!E36-CALHETA_FREG!E76-CALHETA_FREG!E118-CALHETA_FREG!E159-CALHETA_FREG!E200-CALHETA_FREG!E241-CALHETA_FREG!E283-CALHETA_FREG!E324</f>
        <v>0</v>
      </c>
      <c r="AJ43" s="21">
        <f>+W43-CALHETA_FREG!G36-CALHETA_FREG!G76-CALHETA_FREG!G118-CALHETA_FREG!G159-CALHETA_FREG!G200-CALHETA_FREG!G241-CALHETA_FREG!G283-CALHETA_FREG!G324</f>
        <v>0</v>
      </c>
      <c r="AL43" s="21">
        <f>+Y43-CALHETA_FREG!I36-CALHETA_FREG!I76-CALHETA_FREG!I118-CALHETA_FREG!I159-CALHETA_FREG!I200-CALHETA_FREG!I241-CALHETA_FREG!I283-CALHETA_FREG!I324</f>
        <v>0</v>
      </c>
    </row>
    <row r="44" spans="2:38" ht="25" customHeight="1" x14ac:dyDescent="0.3">
      <c r="B44" s="14" t="s">
        <v>39</v>
      </c>
      <c r="C44" s="9"/>
      <c r="D44" s="10"/>
      <c r="E44" s="18">
        <v>99</v>
      </c>
      <c r="F44" s="25">
        <f>E44*100/E7</f>
        <v>1.3935810810810811</v>
      </c>
      <c r="G44" s="9"/>
      <c r="H44" s="10"/>
      <c r="I44" s="9"/>
      <c r="J44" s="10"/>
      <c r="K44" s="9"/>
      <c r="L44" s="10"/>
      <c r="M44" s="9"/>
      <c r="N44" s="10"/>
      <c r="O44" s="9"/>
      <c r="P44" s="10"/>
      <c r="Q44" s="9"/>
      <c r="R44" s="10"/>
      <c r="S44" s="10"/>
      <c r="T44" s="10"/>
      <c r="U44" s="9"/>
      <c r="V44" s="10"/>
      <c r="W44" s="10"/>
      <c r="X44" s="10"/>
      <c r="Y44" s="9"/>
      <c r="Z44" s="10"/>
      <c r="AA44" s="9"/>
      <c r="AB44" s="10"/>
      <c r="AC44" s="9"/>
      <c r="AD44" s="10"/>
      <c r="AE44" s="9"/>
      <c r="AF44" s="10"/>
      <c r="AH44" s="21">
        <f>+U44-CALHETA_FREG!E42-CALHETA_FREG!E83-CALHETA_FREG!E124-CALHETA_FREG!E165-CALHETA_FREG!E206-CALHETA_FREG!E248-CALHETA_FREG!E290-CALHETA_FREG!E331</f>
        <v>0</v>
      </c>
      <c r="AJ44" s="21">
        <f>+W44-CALHETA_FREG!G42-CALHETA_FREG!G83-CALHETA_FREG!G124-CALHETA_FREG!G165-CALHETA_FREG!G206-CALHETA_FREG!G248-CALHETA_FREG!G290-CALHETA_FREG!G331</f>
        <v>0</v>
      </c>
      <c r="AL44" s="21">
        <f>+Y44-CALHETA_FREG!I42-CALHETA_FREG!I83-CALHETA_FREG!I124-CALHETA_FREG!I165-CALHETA_FREG!I206-CALHETA_FREG!I248-CALHETA_FREG!I290-CALHETA_FREG!I331</f>
        <v>0</v>
      </c>
    </row>
    <row r="45" spans="2:38" ht="25" customHeight="1" x14ac:dyDescent="0.3">
      <c r="B45" s="14" t="s">
        <v>40</v>
      </c>
      <c r="C45" s="18">
        <v>49</v>
      </c>
      <c r="D45" s="25">
        <f>C45*100/C7</f>
        <v>0.72122460994995585</v>
      </c>
      <c r="E45" s="18">
        <v>36</v>
      </c>
      <c r="F45" s="25">
        <f>E45*100/E7</f>
        <v>0.5067567567567568</v>
      </c>
      <c r="G45" s="18">
        <v>29</v>
      </c>
      <c r="H45" s="25">
        <f>G45*100/G7</f>
        <v>0.43582807333934476</v>
      </c>
      <c r="I45" s="18">
        <v>45</v>
      </c>
      <c r="J45" s="25">
        <f>I45*100/I7</f>
        <v>0.67791503464899061</v>
      </c>
      <c r="K45" s="18">
        <v>86</v>
      </c>
      <c r="L45" s="25">
        <f>K45*100/K7</f>
        <v>1.3281853281853282</v>
      </c>
      <c r="M45" s="18">
        <v>54</v>
      </c>
      <c r="N45" s="25">
        <f>M45*100/M7</f>
        <v>0.7804596039890157</v>
      </c>
      <c r="O45" s="18">
        <v>85</v>
      </c>
      <c r="P45" s="25">
        <f>O45*100/O7</f>
        <v>1.3121333744983019</v>
      </c>
      <c r="Q45" s="9"/>
      <c r="R45" s="10"/>
      <c r="S45" s="10"/>
      <c r="T45" s="10"/>
      <c r="U45" s="9"/>
      <c r="V45" s="10"/>
      <c r="W45" s="10"/>
      <c r="X45" s="10"/>
      <c r="Y45" s="9"/>
      <c r="Z45" s="10"/>
      <c r="AA45" s="9"/>
      <c r="AB45" s="10"/>
      <c r="AC45" s="9"/>
      <c r="AD45" s="10"/>
      <c r="AE45" s="9"/>
      <c r="AF45" s="10"/>
      <c r="AH45" s="21"/>
      <c r="AJ45" s="21"/>
      <c r="AL45" s="21"/>
    </row>
    <row r="46" spans="2:38" ht="5.15" customHeight="1" x14ac:dyDescent="0.3">
      <c r="B46" s="15"/>
      <c r="C46" s="16"/>
      <c r="D46" s="16"/>
      <c r="E46" s="16"/>
      <c r="F46" s="16"/>
      <c r="G46" s="19"/>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row>
    <row r="47" spans="2:38" x14ac:dyDescent="0.3">
      <c r="B47" s="7" t="s">
        <v>185</v>
      </c>
      <c r="C47" s="4"/>
      <c r="D47" s="5"/>
      <c r="E47" s="4"/>
      <c r="F47" s="5"/>
      <c r="G47" s="20"/>
      <c r="H47" s="5"/>
      <c r="I47" s="5"/>
      <c r="K47" s="4"/>
      <c r="L47" s="5"/>
      <c r="M47" s="4"/>
      <c r="N47" s="5"/>
      <c r="O47" s="4"/>
      <c r="P47" s="5"/>
      <c r="Q47" s="4"/>
      <c r="R47" s="5"/>
      <c r="S47" s="5"/>
      <c r="T47" s="5"/>
      <c r="U47" s="4"/>
      <c r="V47" s="5"/>
      <c r="W47" s="4"/>
      <c r="X47" s="5"/>
      <c r="Y47" s="4"/>
      <c r="Z47" s="5"/>
      <c r="AA47" s="4"/>
      <c r="AB47" s="5"/>
      <c r="AC47" s="4"/>
      <c r="AD47" s="5"/>
      <c r="AE47" s="4"/>
      <c r="AF47" s="5"/>
    </row>
    <row r="48" spans="2:38" ht="13.9" customHeight="1" x14ac:dyDescent="0.3">
      <c r="B48" s="71" t="s">
        <v>184</v>
      </c>
      <c r="C48" s="71"/>
      <c r="D48" s="71"/>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c r="AF48" s="71"/>
    </row>
    <row r="49" spans="2:32" ht="28.15" customHeight="1" x14ac:dyDescent="0.3">
      <c r="B49" s="71"/>
      <c r="C49" s="71"/>
      <c r="D49" s="71"/>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71"/>
      <c r="AF49" s="71"/>
    </row>
    <row r="50" spans="2:32" x14ac:dyDescent="0.3">
      <c r="B50" s="31"/>
      <c r="C50" s="31"/>
      <c r="D50" s="31"/>
      <c r="E50" s="31"/>
      <c r="F50" s="31"/>
      <c r="G50" s="31"/>
      <c r="H50" s="31"/>
      <c r="I50" s="31"/>
      <c r="J50" s="31"/>
      <c r="K50" s="31"/>
      <c r="L50" s="31"/>
      <c r="M50" s="31"/>
      <c r="N50" s="31"/>
      <c r="O50" s="31"/>
      <c r="P50" s="31"/>
      <c r="Q50" s="31"/>
      <c r="R50" s="31"/>
      <c r="S50" s="31"/>
      <c r="T50" s="31"/>
    </row>
  </sheetData>
  <mergeCells count="36">
    <mergeCell ref="AH7:AI7"/>
    <mergeCell ref="B48:AF49"/>
    <mergeCell ref="AE3:AF3"/>
    <mergeCell ref="AE4:AF4"/>
    <mergeCell ref="B1:AF1"/>
    <mergeCell ref="B2:AF2"/>
    <mergeCell ref="AH6:AI6"/>
    <mergeCell ref="K4:L4"/>
    <mergeCell ref="M4:N4"/>
    <mergeCell ref="O4:P4"/>
    <mergeCell ref="Q4:R4"/>
    <mergeCell ref="S4:T4"/>
    <mergeCell ref="B4:B5"/>
    <mergeCell ref="C4:D4"/>
    <mergeCell ref="E4:F4"/>
    <mergeCell ref="G4:H4"/>
    <mergeCell ref="I4:J4"/>
    <mergeCell ref="AA3:AB3"/>
    <mergeCell ref="AA4:AB4"/>
    <mergeCell ref="U3:V3"/>
    <mergeCell ref="W3:X3"/>
    <mergeCell ref="Y3:Z3"/>
    <mergeCell ref="M3:N3"/>
    <mergeCell ref="O3:P3"/>
    <mergeCell ref="Q3:R3"/>
    <mergeCell ref="S3:T3"/>
    <mergeCell ref="AC3:AD3"/>
    <mergeCell ref="AC4:AD4"/>
    <mergeCell ref="Y4:Z4"/>
    <mergeCell ref="U4:V4"/>
    <mergeCell ref="W4:X4"/>
    <mergeCell ref="C3:D3"/>
    <mergeCell ref="E3:F3"/>
    <mergeCell ref="G3:H3"/>
    <mergeCell ref="I3:J3"/>
    <mergeCell ref="K3:L3"/>
  </mergeCells>
  <hyperlinks>
    <hyperlink ref="AH3" location="ÍNDICE!A1" display="(Voltar ao Índice)" xr:uid="{AC8E281C-1EF1-413F-BB48-195AF4C82A96}"/>
  </hyperlinks>
  <printOptions horizontalCentered="1"/>
  <pageMargins left="0.47244094488188981" right="0.47244094488188981" top="0.6692913385826772" bottom="0.6692913385826772" header="0" footer="0"/>
  <pageSetup paperSize="9" scale="43" orientation="landscape" verticalDpi="0" r:id="rId1"/>
  <ignoredErrors>
    <ignoredError sqref="D10 E10:G10 I10 J10:K10 L10:M10 N10:O10 P10:Q10 R10:S10 T10:U10 V10:W10 X10:Y10 Z10:AE10"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6977D-8FDE-4B8C-AABD-1C3DDABFE923}">
  <sheetPr codeName="Folha4"/>
  <dimension ref="B1:AD329"/>
  <sheetViews>
    <sheetView showGridLines="0" topLeftCell="A2" zoomScaleNormal="100" workbookViewId="0">
      <selection activeCell="B2" sqref="B2:P2"/>
    </sheetView>
  </sheetViews>
  <sheetFormatPr defaultColWidth="9.1796875" defaultRowHeight="14" x14ac:dyDescent="0.3"/>
  <cols>
    <col min="1" max="1" width="6.7265625" style="1" customWidth="1"/>
    <col min="2" max="2" width="18.81640625" style="2" bestFit="1" customWidth="1"/>
    <col min="3" max="16" width="9.1796875" style="1"/>
    <col min="17" max="17" width="6.7265625" style="1" customWidth="1"/>
    <col min="18" max="18" width="13.26953125" style="1" bestFit="1" customWidth="1"/>
    <col min="19" max="16384" width="9.1796875" style="1"/>
  </cols>
  <sheetData>
    <row r="1" spans="2:18" ht="30" customHeight="1" x14ac:dyDescent="0.3">
      <c r="B1" s="72" t="s">
        <v>137</v>
      </c>
      <c r="C1" s="72"/>
      <c r="D1" s="72"/>
      <c r="E1" s="72"/>
      <c r="F1" s="72"/>
      <c r="G1" s="72"/>
      <c r="H1" s="72"/>
      <c r="I1" s="72"/>
      <c r="J1" s="72"/>
      <c r="K1" s="72"/>
      <c r="L1" s="72"/>
      <c r="M1" s="72"/>
      <c r="N1" s="72"/>
      <c r="O1" s="72"/>
      <c r="P1" s="72"/>
    </row>
    <row r="2" spans="2:18" ht="30" customHeight="1" x14ac:dyDescent="0.3">
      <c r="B2" s="63" t="s">
        <v>160</v>
      </c>
      <c r="C2" s="63"/>
      <c r="D2" s="63"/>
      <c r="E2" s="63"/>
      <c r="F2" s="63"/>
      <c r="G2" s="63"/>
      <c r="H2" s="63"/>
      <c r="I2" s="63"/>
      <c r="J2" s="63"/>
      <c r="K2" s="63"/>
      <c r="L2" s="63"/>
      <c r="M2" s="63"/>
      <c r="N2" s="63"/>
      <c r="O2" s="63"/>
      <c r="P2" s="63"/>
    </row>
    <row r="3" spans="2:18" ht="15" customHeight="1" x14ac:dyDescent="0.3">
      <c r="B3" s="17" t="s">
        <v>0</v>
      </c>
      <c r="C3" s="56">
        <v>2007</v>
      </c>
      <c r="D3" s="62"/>
      <c r="E3" s="54">
        <v>2011</v>
      </c>
      <c r="F3" s="55"/>
      <c r="G3" s="56">
        <v>2015</v>
      </c>
      <c r="H3" s="55"/>
      <c r="I3" s="56">
        <v>2019</v>
      </c>
      <c r="J3" s="55"/>
      <c r="K3" s="56">
        <v>2023</v>
      </c>
      <c r="L3" s="55"/>
      <c r="M3" s="56">
        <v>2024</v>
      </c>
      <c r="N3" s="55"/>
      <c r="O3" s="56">
        <v>2025</v>
      </c>
      <c r="P3" s="55"/>
      <c r="R3" s="53" t="s">
        <v>158</v>
      </c>
    </row>
    <row r="4" spans="2:18" ht="15" customHeight="1" x14ac:dyDescent="0.3">
      <c r="B4" s="64" t="s">
        <v>2</v>
      </c>
      <c r="C4" s="60">
        <v>44687</v>
      </c>
      <c r="D4" s="61"/>
      <c r="E4" s="66">
        <v>44843</v>
      </c>
      <c r="F4" s="67"/>
      <c r="G4" s="59">
        <v>44649</v>
      </c>
      <c r="H4" s="58"/>
      <c r="I4" s="59">
        <v>44826</v>
      </c>
      <c r="J4" s="58"/>
      <c r="K4" s="59">
        <v>45193</v>
      </c>
      <c r="L4" s="58"/>
      <c r="M4" s="59">
        <v>45438</v>
      </c>
      <c r="N4" s="58"/>
      <c r="O4" s="59">
        <v>45739</v>
      </c>
      <c r="P4" s="58"/>
    </row>
    <row r="5" spans="2:18" ht="15" customHeight="1" x14ac:dyDescent="0.3">
      <c r="B5" s="65"/>
      <c r="C5" s="38" t="s">
        <v>3</v>
      </c>
      <c r="D5" s="38" t="s">
        <v>4</v>
      </c>
      <c r="E5" s="35" t="s">
        <v>3</v>
      </c>
      <c r="F5" s="37" t="s">
        <v>4</v>
      </c>
      <c r="G5" s="35" t="s">
        <v>3</v>
      </c>
      <c r="H5" s="37" t="s">
        <v>4</v>
      </c>
      <c r="I5" s="35" t="s">
        <v>3</v>
      </c>
      <c r="J5" s="37" t="s">
        <v>4</v>
      </c>
      <c r="K5" s="35" t="s">
        <v>3</v>
      </c>
      <c r="L5" s="37" t="s">
        <v>4</v>
      </c>
      <c r="M5" s="44" t="s">
        <v>3</v>
      </c>
      <c r="N5" s="44" t="s">
        <v>4</v>
      </c>
      <c r="O5" s="44" t="s">
        <v>3</v>
      </c>
      <c r="P5" s="44" t="s">
        <v>4</v>
      </c>
    </row>
    <row r="6" spans="2:18" ht="25" customHeight="1" x14ac:dyDescent="0.3">
      <c r="B6" s="12" t="s">
        <v>5</v>
      </c>
      <c r="C6" s="18">
        <v>3090</v>
      </c>
      <c r="D6" s="25">
        <v>100</v>
      </c>
      <c r="E6" s="18">
        <v>3285</v>
      </c>
      <c r="F6" s="25">
        <v>100</v>
      </c>
      <c r="G6" s="18">
        <v>3208</v>
      </c>
      <c r="H6" s="25">
        <v>100</v>
      </c>
      <c r="I6" s="18">
        <v>3146</v>
      </c>
      <c r="J6" s="25">
        <v>100</v>
      </c>
      <c r="K6" s="18">
        <v>3131</v>
      </c>
      <c r="L6" s="25">
        <v>100</v>
      </c>
      <c r="M6" s="27">
        <v>3175</v>
      </c>
      <c r="N6" s="25">
        <v>100</v>
      </c>
      <c r="O6" s="27">
        <v>3183</v>
      </c>
      <c r="P6" s="25">
        <v>100</v>
      </c>
    </row>
    <row r="7" spans="2:18" ht="25" customHeight="1" x14ac:dyDescent="0.3">
      <c r="B7" s="13" t="s">
        <v>6</v>
      </c>
      <c r="C7" s="18">
        <v>1979</v>
      </c>
      <c r="D7" s="25">
        <f>C7*100/C6</f>
        <v>64.045307443365701</v>
      </c>
      <c r="E7" s="18">
        <v>1917</v>
      </c>
      <c r="F7" s="25">
        <f>E7*100/E6</f>
        <v>58.356164383561641</v>
      </c>
      <c r="G7" s="18">
        <v>1750</v>
      </c>
      <c r="H7" s="25">
        <f>G7*100/G6</f>
        <v>54.551122194513717</v>
      </c>
      <c r="I7" s="18">
        <v>1879</v>
      </c>
      <c r="J7" s="25">
        <f>I7*100/I6</f>
        <v>59.726636999364274</v>
      </c>
      <c r="K7" s="18">
        <v>1839</v>
      </c>
      <c r="L7" s="25">
        <f>K7*100/K6</f>
        <v>58.735228361545829</v>
      </c>
      <c r="M7" s="27">
        <v>1867</v>
      </c>
      <c r="N7" s="25">
        <f>M7*100/M6</f>
        <v>58.803149606299215</v>
      </c>
      <c r="O7" s="27">
        <v>1855</v>
      </c>
      <c r="P7" s="25">
        <f>O7*100/O6</f>
        <v>58.278353754319824</v>
      </c>
    </row>
    <row r="8" spans="2:18" ht="25" customHeight="1" x14ac:dyDescent="0.3">
      <c r="B8" s="13" t="s">
        <v>7</v>
      </c>
      <c r="C8" s="18">
        <v>11</v>
      </c>
      <c r="D8" s="25">
        <f>C8*100/C7</f>
        <v>0.55583628094997473</v>
      </c>
      <c r="E8" s="18">
        <v>12</v>
      </c>
      <c r="F8" s="25">
        <f>E8*100/E7</f>
        <v>0.6259780907668232</v>
      </c>
      <c r="G8" s="18">
        <v>11</v>
      </c>
      <c r="H8" s="25">
        <f>G8*100/G7</f>
        <v>0.62857142857142856</v>
      </c>
      <c r="I8" s="18">
        <v>9</v>
      </c>
      <c r="J8" s="25">
        <f>I8*100/I7</f>
        <v>0.47897817988291647</v>
      </c>
      <c r="K8" s="18">
        <v>4</v>
      </c>
      <c r="L8" s="25">
        <f>K8*100/K7</f>
        <v>0.21750951604132682</v>
      </c>
      <c r="M8" s="27">
        <v>13</v>
      </c>
      <c r="N8" s="25">
        <f>M8*100/M7</f>
        <v>0.69630423138725228</v>
      </c>
      <c r="O8" s="27">
        <v>8</v>
      </c>
      <c r="P8" s="25">
        <f>O8*100/O7</f>
        <v>0.43126684636118601</v>
      </c>
    </row>
    <row r="9" spans="2:18" ht="25" customHeight="1" x14ac:dyDescent="0.3">
      <c r="B9" s="13" t="s">
        <v>8</v>
      </c>
      <c r="C9" s="18">
        <v>27</v>
      </c>
      <c r="D9" s="25">
        <f>C9*100/C7</f>
        <v>1.3643254168772108</v>
      </c>
      <c r="E9" s="18">
        <v>32</v>
      </c>
      <c r="F9" s="25">
        <f>E9*100/E7</f>
        <v>1.6692749087115284</v>
      </c>
      <c r="G9" s="18">
        <v>54</v>
      </c>
      <c r="H9" s="25">
        <f>G9*100/G7</f>
        <v>3.0857142857142859</v>
      </c>
      <c r="I9" s="18">
        <v>38</v>
      </c>
      <c r="J9" s="25">
        <f>I9*100/I7</f>
        <v>2.0223523150612026</v>
      </c>
      <c r="K9" s="18">
        <v>44</v>
      </c>
      <c r="L9" s="25">
        <f>K9*100/K7</f>
        <v>2.392604676454595</v>
      </c>
      <c r="M9" s="27">
        <v>25</v>
      </c>
      <c r="N9" s="25">
        <f>M9*100/M7</f>
        <v>1.3390465988216389</v>
      </c>
      <c r="O9" s="27">
        <v>33</v>
      </c>
      <c r="P9" s="25">
        <f>O9*100/O7</f>
        <v>1.7789757412398921</v>
      </c>
    </row>
    <row r="10" spans="2:18" ht="25" customHeight="1" x14ac:dyDescent="0.3">
      <c r="B10" s="13" t="s">
        <v>10</v>
      </c>
      <c r="C10" s="9"/>
      <c r="D10" s="9"/>
      <c r="E10" s="9"/>
      <c r="F10" s="9"/>
      <c r="G10" s="9"/>
      <c r="H10" s="9"/>
      <c r="I10" s="18">
        <v>7</v>
      </c>
      <c r="J10" s="25">
        <f>I10*100/I7</f>
        <v>0.37253858435337944</v>
      </c>
      <c r="K10" s="9"/>
      <c r="L10" s="10"/>
      <c r="M10" s="9"/>
      <c r="N10" s="10"/>
      <c r="O10" s="9"/>
      <c r="P10" s="10"/>
    </row>
    <row r="11" spans="2:18" ht="25" customHeight="1" x14ac:dyDescent="0.3">
      <c r="B11" s="13" t="s">
        <v>11</v>
      </c>
      <c r="C11" s="9"/>
      <c r="D11" s="9"/>
      <c r="E11" s="9"/>
      <c r="F11" s="9"/>
      <c r="G11" s="9"/>
      <c r="H11" s="9"/>
      <c r="I11" s="9"/>
      <c r="J11" s="9"/>
      <c r="K11" s="18">
        <v>9</v>
      </c>
      <c r="L11" s="25">
        <f>K11*100/K7</f>
        <v>0.48939641109298532</v>
      </c>
      <c r="M11" s="18">
        <v>7</v>
      </c>
      <c r="N11" s="25">
        <f>M11*100/M7</f>
        <v>0.37493304767005892</v>
      </c>
      <c r="O11" s="18">
        <v>5</v>
      </c>
      <c r="P11" s="25">
        <f>O11*100/O7</f>
        <v>0.26954177897574122</v>
      </c>
    </row>
    <row r="12" spans="2:18" ht="25" customHeight="1" x14ac:dyDescent="0.3">
      <c r="B12" s="13" t="s">
        <v>13</v>
      </c>
      <c r="C12" s="18">
        <v>14</v>
      </c>
      <c r="D12" s="25">
        <f>C12*100/C7</f>
        <v>0.70742799393633149</v>
      </c>
      <c r="E12" s="18">
        <v>11</v>
      </c>
      <c r="F12" s="25">
        <f>E12*100/E7</f>
        <v>0.57381324986958793</v>
      </c>
      <c r="G12" s="18">
        <v>20</v>
      </c>
      <c r="H12" s="25">
        <f>G12*100/G7</f>
        <v>1.1428571428571428</v>
      </c>
      <c r="I12" s="18">
        <v>18</v>
      </c>
      <c r="J12" s="25">
        <f>I12*100/I7</f>
        <v>0.95795635976583293</v>
      </c>
      <c r="K12" s="18">
        <v>18</v>
      </c>
      <c r="L12" s="25">
        <f>K12*100/K7</f>
        <v>0.97879282218597063</v>
      </c>
      <c r="M12" s="18">
        <v>12</v>
      </c>
      <c r="N12" s="25">
        <f>M12*100/M7</f>
        <v>0.64274236743438673</v>
      </c>
      <c r="O12" s="18">
        <v>10</v>
      </c>
      <c r="P12" s="25">
        <f>O12*100/O7</f>
        <v>0.53908355795148244</v>
      </c>
    </row>
    <row r="13" spans="2:18" ht="25" customHeight="1" x14ac:dyDescent="0.3">
      <c r="B13" s="14" t="s">
        <v>14</v>
      </c>
      <c r="C13" s="18">
        <v>241</v>
      </c>
      <c r="D13" s="25">
        <f>C13*100/C7</f>
        <v>12.177867609903991</v>
      </c>
      <c r="E13" s="18">
        <v>405</v>
      </c>
      <c r="F13" s="25">
        <f>E13*100/E7</f>
        <v>21.12676056338028</v>
      </c>
      <c r="G13" s="18">
        <v>382</v>
      </c>
      <c r="H13" s="25">
        <f>G13*100/G7</f>
        <v>21.828571428571429</v>
      </c>
      <c r="I13" s="18">
        <v>128</v>
      </c>
      <c r="J13" s="25">
        <f>I13*100/I7</f>
        <v>6.8121341138903668</v>
      </c>
      <c r="K13" s="9"/>
      <c r="L13" s="10"/>
      <c r="M13" s="27">
        <v>95</v>
      </c>
      <c r="N13" s="25">
        <f>M13*100/M7</f>
        <v>5.088377075522228</v>
      </c>
      <c r="O13" s="27">
        <v>59</v>
      </c>
      <c r="P13" s="25">
        <f>O13*100/O7</f>
        <v>3.1805929919137466</v>
      </c>
    </row>
    <row r="14" spans="2:18" ht="25" customHeight="1" x14ac:dyDescent="0.3">
      <c r="B14" s="13" t="s">
        <v>16</v>
      </c>
      <c r="C14" s="9"/>
      <c r="D14" s="9"/>
      <c r="E14" s="9"/>
      <c r="F14" s="9"/>
      <c r="G14" s="9"/>
      <c r="H14" s="9"/>
      <c r="I14" s="18">
        <v>5</v>
      </c>
      <c r="J14" s="25">
        <f>I14*100/I7</f>
        <v>0.26609898882384247</v>
      </c>
      <c r="K14" s="18">
        <v>110</v>
      </c>
      <c r="L14" s="25">
        <f>K14*100/K7</f>
        <v>5.981511691136487</v>
      </c>
      <c r="M14" s="18">
        <v>154</v>
      </c>
      <c r="N14" s="25">
        <f>M14*100/M7</f>
        <v>8.2485270487412965</v>
      </c>
      <c r="O14" s="18">
        <v>77</v>
      </c>
      <c r="P14" s="25">
        <f>O14*100/O7</f>
        <v>4.1509433962264151</v>
      </c>
    </row>
    <row r="15" spans="2:18" ht="25" customHeight="1" x14ac:dyDescent="0.3">
      <c r="B15" s="13" t="s">
        <v>17</v>
      </c>
      <c r="C15" s="9"/>
      <c r="D15" s="9"/>
      <c r="E15" s="9"/>
      <c r="F15" s="9"/>
      <c r="G15" s="9"/>
      <c r="H15" s="9"/>
      <c r="I15" s="18">
        <v>3</v>
      </c>
      <c r="J15" s="25">
        <f>I15*100/I7</f>
        <v>0.15965939329430548</v>
      </c>
      <c r="K15" s="18">
        <v>19</v>
      </c>
      <c r="L15" s="25">
        <f>K15*100/K7</f>
        <v>1.0331702011963024</v>
      </c>
      <c r="M15" s="18">
        <v>16</v>
      </c>
      <c r="N15" s="25">
        <f>M15*100/M7</f>
        <v>0.85698982324584894</v>
      </c>
      <c r="O15" s="18">
        <v>15</v>
      </c>
      <c r="P15" s="25">
        <f>O15*100/O7</f>
        <v>0.80862533692722371</v>
      </c>
    </row>
    <row r="16" spans="2:18" ht="25" customHeight="1" x14ac:dyDescent="0.3">
      <c r="B16" s="14" t="s">
        <v>18</v>
      </c>
      <c r="C16" s="9"/>
      <c r="D16" s="9"/>
      <c r="E16" s="9"/>
      <c r="F16" s="9"/>
      <c r="G16" s="18">
        <v>35</v>
      </c>
      <c r="H16" s="25">
        <f>G16*100/G7</f>
        <v>2</v>
      </c>
      <c r="I16" s="18">
        <v>14</v>
      </c>
      <c r="J16" s="25">
        <f>I16*100/I7</f>
        <v>0.74507716870675889</v>
      </c>
      <c r="K16" s="18">
        <v>120</v>
      </c>
      <c r="L16" s="25">
        <f>K16*100/K7</f>
        <v>6.5252854812398047</v>
      </c>
      <c r="M16" s="18">
        <v>261</v>
      </c>
      <c r="N16" s="25">
        <f>M16*100/M7</f>
        <v>13.979646491697912</v>
      </c>
      <c r="O16" s="18">
        <v>346</v>
      </c>
      <c r="P16" s="25">
        <f>O16*100/O7</f>
        <v>18.652291105121293</v>
      </c>
    </row>
    <row r="17" spans="2:16" ht="25" customHeight="1" x14ac:dyDescent="0.3">
      <c r="B17" s="14" t="s">
        <v>19</v>
      </c>
      <c r="C17" s="9"/>
      <c r="D17" s="9"/>
      <c r="E17" s="9"/>
      <c r="F17" s="9"/>
      <c r="G17" s="9"/>
      <c r="H17" s="9"/>
      <c r="I17" s="9"/>
      <c r="J17" s="9"/>
      <c r="K17" s="18">
        <v>6</v>
      </c>
      <c r="L17" s="25">
        <f>K17*100/K7</f>
        <v>0.32626427406199021</v>
      </c>
      <c r="M17" s="18">
        <v>4</v>
      </c>
      <c r="N17" s="25">
        <f>M17*100/M7</f>
        <v>0.21424745581146223</v>
      </c>
      <c r="O17" s="18">
        <v>7</v>
      </c>
      <c r="P17" s="25">
        <f>O17*100/O7</f>
        <v>0.37735849056603776</v>
      </c>
    </row>
    <row r="18" spans="2:16" ht="25" customHeight="1" x14ac:dyDescent="0.3">
      <c r="B18" s="13" t="s">
        <v>20</v>
      </c>
      <c r="C18" s="9"/>
      <c r="D18" s="9"/>
      <c r="E18" s="9"/>
      <c r="F18" s="9"/>
      <c r="G18" s="18">
        <v>13</v>
      </c>
      <c r="H18" s="25">
        <f>G18*100/G7</f>
        <v>0.74285714285714288</v>
      </c>
      <c r="I18" s="9"/>
      <c r="J18" s="9"/>
      <c r="K18" s="9"/>
      <c r="L18" s="9"/>
      <c r="M18" s="9"/>
      <c r="N18" s="9"/>
      <c r="O18" s="9"/>
      <c r="P18" s="9"/>
    </row>
    <row r="19" spans="2:16" ht="25" customHeight="1" x14ac:dyDescent="0.3">
      <c r="B19" s="13" t="s">
        <v>21</v>
      </c>
      <c r="C19" s="18">
        <v>18</v>
      </c>
      <c r="D19" s="25">
        <f>C19*100/C7</f>
        <v>0.90955027791814047</v>
      </c>
      <c r="E19" s="18">
        <v>10</v>
      </c>
      <c r="F19" s="25">
        <f>E19*100/E7</f>
        <v>0.52164840897235265</v>
      </c>
      <c r="G19" s="9"/>
      <c r="H19" s="9"/>
      <c r="I19" s="18">
        <v>5</v>
      </c>
      <c r="J19" s="25">
        <f>I19*100/I7</f>
        <v>0.26609898882384247</v>
      </c>
      <c r="K19" s="18">
        <v>11</v>
      </c>
      <c r="L19" s="25">
        <f>K19*100/K7</f>
        <v>0.59815116911364874</v>
      </c>
      <c r="M19" s="18">
        <v>2</v>
      </c>
      <c r="N19" s="25">
        <f>M19*100/M7</f>
        <v>0.10712372790573112</v>
      </c>
      <c r="O19" s="9"/>
      <c r="P19" s="9"/>
    </row>
    <row r="20" spans="2:16" ht="25" customHeight="1" x14ac:dyDescent="0.3">
      <c r="B20" s="14" t="s">
        <v>189</v>
      </c>
      <c r="C20" s="9"/>
      <c r="D20" s="9"/>
      <c r="E20" s="9"/>
      <c r="F20" s="9"/>
      <c r="G20" s="9"/>
      <c r="H20" s="9"/>
      <c r="I20" s="9"/>
      <c r="J20" s="9"/>
      <c r="K20" s="9"/>
      <c r="L20" s="9"/>
      <c r="M20" s="9"/>
      <c r="N20" s="9"/>
      <c r="O20" s="18">
        <v>3</v>
      </c>
      <c r="P20" s="25">
        <f>O20*100/O7</f>
        <v>0.16172506738544473</v>
      </c>
    </row>
    <row r="21" spans="2:16" ht="25" customHeight="1" x14ac:dyDescent="0.3">
      <c r="B21" s="14" t="s">
        <v>23</v>
      </c>
      <c r="C21" s="9"/>
      <c r="D21" s="9"/>
      <c r="E21" s="18">
        <v>23</v>
      </c>
      <c r="F21" s="25">
        <f>E21*100/E7</f>
        <v>1.1997913406364111</v>
      </c>
      <c r="G21" s="9"/>
      <c r="H21" s="9"/>
      <c r="I21" s="18">
        <v>21</v>
      </c>
      <c r="J21" s="25">
        <f>I21*100/I7</f>
        <v>1.1176157530601383</v>
      </c>
      <c r="K21" s="18">
        <v>25</v>
      </c>
      <c r="L21" s="25">
        <f>K21*100/K7</f>
        <v>1.3594344752582925</v>
      </c>
      <c r="M21" s="18">
        <v>21</v>
      </c>
      <c r="N21" s="25">
        <f>M21*100/M7</f>
        <v>1.1247991430101767</v>
      </c>
      <c r="O21" s="18">
        <v>16</v>
      </c>
      <c r="P21" s="25">
        <f>O21*100/O7</f>
        <v>0.86253369272237201</v>
      </c>
    </row>
    <row r="22" spans="2:16" ht="25" customHeight="1" x14ac:dyDescent="0.3">
      <c r="B22" s="14" t="s">
        <v>25</v>
      </c>
      <c r="C22" s="18">
        <v>51</v>
      </c>
      <c r="D22" s="25">
        <f>C22*100/C7</f>
        <v>2.5770591207680646</v>
      </c>
      <c r="E22" s="18">
        <v>20</v>
      </c>
      <c r="F22" s="25">
        <f>E22*100/E7</f>
        <v>1.0432968179447053</v>
      </c>
      <c r="G22" s="18">
        <v>40</v>
      </c>
      <c r="H22" s="25">
        <f>G22*100/G7</f>
        <v>2.2857142857142856</v>
      </c>
      <c r="I22" s="18">
        <v>10</v>
      </c>
      <c r="J22" s="25">
        <f>I22*100/I7</f>
        <v>0.53219797764768495</v>
      </c>
      <c r="K22" s="18">
        <v>15</v>
      </c>
      <c r="L22" s="25">
        <f>K22*100/K7</f>
        <v>0.81566068515497558</v>
      </c>
      <c r="M22" s="18">
        <v>14</v>
      </c>
      <c r="N22" s="25">
        <f>M22*100/M7</f>
        <v>0.74986609534011783</v>
      </c>
      <c r="O22" s="18">
        <v>14</v>
      </c>
      <c r="P22" s="25">
        <f>O22*100/O7</f>
        <v>0.75471698113207553</v>
      </c>
    </row>
    <row r="23" spans="2:16" ht="25" customHeight="1" x14ac:dyDescent="0.3">
      <c r="B23" s="13" t="s">
        <v>26</v>
      </c>
      <c r="C23" s="9"/>
      <c r="D23" s="9"/>
      <c r="E23" s="9"/>
      <c r="F23" s="9"/>
      <c r="G23" s="18">
        <v>15</v>
      </c>
      <c r="H23" s="25">
        <f>G23*100/G7</f>
        <v>0.8571428571428571</v>
      </c>
      <c r="I23" s="18">
        <v>2</v>
      </c>
      <c r="J23" s="25">
        <f>I23*100/I7</f>
        <v>0.10643959552953698</v>
      </c>
      <c r="K23" s="9"/>
      <c r="L23" s="10"/>
      <c r="M23" s="9"/>
      <c r="N23" s="10"/>
      <c r="O23" s="9"/>
      <c r="P23" s="10"/>
    </row>
    <row r="24" spans="2:16" ht="25" customHeight="1" x14ac:dyDescent="0.3">
      <c r="B24" s="14" t="s">
        <v>28</v>
      </c>
      <c r="C24" s="9"/>
      <c r="D24" s="9"/>
      <c r="E24" s="9"/>
      <c r="F24" s="9"/>
      <c r="G24" s="9"/>
      <c r="H24" s="9"/>
      <c r="I24" s="18">
        <v>3</v>
      </c>
      <c r="J24" s="25">
        <f>I24*100/I7</f>
        <v>0.15965939329430548</v>
      </c>
      <c r="K24" s="9"/>
      <c r="L24" s="10"/>
      <c r="M24" s="9"/>
      <c r="N24" s="10"/>
      <c r="O24" s="9"/>
      <c r="P24" s="10"/>
    </row>
    <row r="25" spans="2:16" ht="25" customHeight="1" x14ac:dyDescent="0.3">
      <c r="B25" s="14" t="s">
        <v>29</v>
      </c>
      <c r="C25" s="18">
        <v>20</v>
      </c>
      <c r="D25" s="25">
        <f>C25*100/C7</f>
        <v>1.010611419909045</v>
      </c>
      <c r="E25" s="18">
        <v>42</v>
      </c>
      <c r="F25" s="25">
        <f>E25*100/E7</f>
        <v>2.1909233176838812</v>
      </c>
      <c r="G25" s="18">
        <v>23</v>
      </c>
      <c r="H25" s="25">
        <f>G25*100/G7</f>
        <v>1.3142857142857143</v>
      </c>
      <c r="I25" s="9"/>
      <c r="J25" s="9"/>
      <c r="K25" s="9"/>
      <c r="L25" s="9"/>
      <c r="M25" s="9"/>
      <c r="N25" s="9"/>
      <c r="O25" s="9"/>
      <c r="P25" s="9"/>
    </row>
    <row r="26" spans="2:16" ht="25" customHeight="1" x14ac:dyDescent="0.3">
      <c r="B26" s="14" t="s">
        <v>30</v>
      </c>
      <c r="C26" s="9"/>
      <c r="D26" s="9"/>
      <c r="E26" s="9"/>
      <c r="F26" s="9"/>
      <c r="G26" s="18">
        <v>9</v>
      </c>
      <c r="H26" s="25">
        <f>G26*100/G7</f>
        <v>0.51428571428571423</v>
      </c>
      <c r="I26" s="18">
        <v>5</v>
      </c>
      <c r="J26" s="25">
        <f>I26*100/I7</f>
        <v>0.26609898882384247</v>
      </c>
      <c r="K26" s="9"/>
      <c r="L26" s="9"/>
      <c r="M26" s="9"/>
      <c r="N26" s="9"/>
      <c r="O26" s="9"/>
      <c r="P26" s="9"/>
    </row>
    <row r="27" spans="2:16" ht="25" customHeight="1" x14ac:dyDescent="0.3">
      <c r="B27" s="14" t="s">
        <v>31</v>
      </c>
      <c r="C27" s="18">
        <v>1496</v>
      </c>
      <c r="D27" s="25">
        <f>C27*100/C7</f>
        <v>75.593734209196569</v>
      </c>
      <c r="E27" s="18">
        <v>1237</v>
      </c>
      <c r="F27" s="25">
        <f>E27*100/E7</f>
        <v>64.527908189880023</v>
      </c>
      <c r="G27" s="18">
        <v>1056</v>
      </c>
      <c r="H27" s="25">
        <f>G27*100/G7</f>
        <v>60.342857142857142</v>
      </c>
      <c r="I27" s="18">
        <v>1080</v>
      </c>
      <c r="J27" s="25">
        <f>I27*100/I7</f>
        <v>57.477381585949971</v>
      </c>
      <c r="K27" s="9"/>
      <c r="L27" s="9"/>
      <c r="M27" s="27">
        <v>1032</v>
      </c>
      <c r="N27" s="25">
        <f>M27*100/M7</f>
        <v>55.275843599357259</v>
      </c>
      <c r="O27" s="27">
        <v>1129</v>
      </c>
      <c r="P27" s="25">
        <f>O27*100/O7</f>
        <v>60.862533692722373</v>
      </c>
    </row>
    <row r="28" spans="2:16" ht="25" customHeight="1" x14ac:dyDescent="0.3">
      <c r="B28" s="14" t="s">
        <v>32</v>
      </c>
      <c r="C28" s="9"/>
      <c r="D28" s="10"/>
      <c r="E28" s="9"/>
      <c r="F28" s="10"/>
      <c r="G28" s="9"/>
      <c r="H28" s="10"/>
      <c r="I28" s="9"/>
      <c r="J28" s="10"/>
      <c r="K28" s="18">
        <v>1142</v>
      </c>
      <c r="L28" s="25">
        <f>K28*100/K7</f>
        <v>62.098966829798805</v>
      </c>
      <c r="M28" s="9"/>
      <c r="N28" s="10"/>
      <c r="O28" s="9"/>
      <c r="P28" s="10"/>
    </row>
    <row r="29" spans="2:16" ht="25" customHeight="1" x14ac:dyDescent="0.3">
      <c r="B29" s="14" t="s">
        <v>47</v>
      </c>
      <c r="C29" s="9"/>
      <c r="D29" s="9"/>
      <c r="E29" s="9"/>
      <c r="F29" s="9"/>
      <c r="G29" s="18">
        <v>9</v>
      </c>
      <c r="H29" s="25">
        <f>G29*100/G7</f>
        <v>0.51428571428571423</v>
      </c>
      <c r="I29" s="9"/>
      <c r="J29" s="9"/>
      <c r="K29" s="9"/>
      <c r="L29" s="9"/>
      <c r="M29" s="9"/>
      <c r="N29" s="9"/>
      <c r="O29" s="9"/>
      <c r="P29" s="9"/>
    </row>
    <row r="30" spans="2:16" ht="25" customHeight="1" x14ac:dyDescent="0.3">
      <c r="B30" s="14" t="s">
        <v>190</v>
      </c>
      <c r="C30" s="9"/>
      <c r="D30" s="9"/>
      <c r="E30" s="9"/>
      <c r="F30" s="9"/>
      <c r="G30" s="9"/>
      <c r="H30" s="9"/>
      <c r="I30" s="9"/>
      <c r="J30" s="9"/>
      <c r="K30" s="9"/>
      <c r="L30" s="9"/>
      <c r="M30" s="9"/>
      <c r="N30" s="9"/>
      <c r="O30" s="18">
        <v>6</v>
      </c>
      <c r="P30" s="25">
        <f>O30*100/O7</f>
        <v>0.32345013477088946</v>
      </c>
    </row>
    <row r="31" spans="2:16" ht="25" customHeight="1" x14ac:dyDescent="0.3">
      <c r="B31" s="14" t="s">
        <v>33</v>
      </c>
      <c r="C31" s="18">
        <v>101</v>
      </c>
      <c r="D31" s="25">
        <f>C31*100/C7</f>
        <v>5.1035876705406773</v>
      </c>
      <c r="E31" s="18">
        <v>52</v>
      </c>
      <c r="F31" s="25">
        <f>E31*100/E7</f>
        <v>2.7125717266562339</v>
      </c>
      <c r="G31" s="9"/>
      <c r="H31" s="9"/>
      <c r="I31" s="18">
        <v>497</v>
      </c>
      <c r="J31" s="25">
        <f>I31*100/I7</f>
        <v>26.450239489089942</v>
      </c>
      <c r="K31" s="18">
        <v>285</v>
      </c>
      <c r="L31" s="25">
        <f>K31*100/K7</f>
        <v>15.497553017944535</v>
      </c>
      <c r="M31" s="18">
        <v>199</v>
      </c>
      <c r="N31" s="25">
        <f>M31*100/M7</f>
        <v>10.658810926620246</v>
      </c>
      <c r="O31" s="18">
        <v>124</v>
      </c>
      <c r="P31" s="25">
        <f>O31*100/O7</f>
        <v>6.6846361185983829</v>
      </c>
    </row>
    <row r="32" spans="2:16" ht="25" customHeight="1" x14ac:dyDescent="0.3">
      <c r="B32" s="14" t="s">
        <v>35</v>
      </c>
      <c r="C32" s="9"/>
      <c r="D32" s="9"/>
      <c r="E32" s="9"/>
      <c r="F32" s="9"/>
      <c r="G32" s="18">
        <v>83</v>
      </c>
      <c r="H32" s="25">
        <f>G32*100/G7</f>
        <v>4.7428571428571429</v>
      </c>
      <c r="I32" s="9"/>
      <c r="J32" s="9"/>
      <c r="K32" s="9"/>
      <c r="L32" s="9"/>
      <c r="M32" s="9"/>
      <c r="N32" s="9"/>
      <c r="O32" s="9"/>
      <c r="P32" s="9"/>
    </row>
    <row r="33" spans="2:16" ht="25" customHeight="1" x14ac:dyDescent="0.3">
      <c r="B33" s="14" t="s">
        <v>36</v>
      </c>
      <c r="C33" s="9"/>
      <c r="D33" s="9"/>
      <c r="E33" s="18">
        <v>73</v>
      </c>
      <c r="F33" s="25">
        <f>E33*100/E7</f>
        <v>3.8080333854981743</v>
      </c>
      <c r="G33" s="9"/>
      <c r="H33" s="9"/>
      <c r="I33" s="18">
        <v>10</v>
      </c>
      <c r="J33" s="25">
        <f>I33*100/I7</f>
        <v>0.53219797764768495</v>
      </c>
      <c r="K33" s="18">
        <v>24</v>
      </c>
      <c r="L33" s="25">
        <f>K33*100/K7</f>
        <v>1.3050570962479608</v>
      </c>
      <c r="M33" s="18">
        <v>8</v>
      </c>
      <c r="N33" s="25">
        <f>M33*100/M7</f>
        <v>0.42849491162292447</v>
      </c>
      <c r="O33" s="9"/>
      <c r="P33" s="9"/>
    </row>
    <row r="34" spans="2:16" ht="25" customHeight="1" x14ac:dyDescent="0.3">
      <c r="B34" s="14" t="s">
        <v>188</v>
      </c>
      <c r="C34" s="9"/>
      <c r="D34" s="9"/>
      <c r="E34" s="9"/>
      <c r="F34" s="9"/>
      <c r="G34" s="9"/>
      <c r="H34" s="9"/>
      <c r="I34" s="9"/>
      <c r="J34" s="9"/>
      <c r="K34" s="9"/>
      <c r="L34" s="9"/>
      <c r="M34" s="9"/>
      <c r="N34" s="9"/>
      <c r="O34" s="18">
        <v>3</v>
      </c>
      <c r="P34" s="25">
        <f>O34*100/O7</f>
        <v>0.16172506738544473</v>
      </c>
    </row>
    <row r="35" spans="2:16" ht="25" customHeight="1" x14ac:dyDescent="0.3">
      <c r="B35" s="14" t="s">
        <v>37</v>
      </c>
      <c r="C35" s="9"/>
      <c r="D35" s="9"/>
      <c r="E35" s="9"/>
      <c r="F35" s="9"/>
      <c r="G35" s="9"/>
      <c r="H35" s="9"/>
      <c r="I35" s="18">
        <v>16</v>
      </c>
      <c r="J35" s="25">
        <f>I35*100/I7</f>
        <v>0.85151676423629585</v>
      </c>
      <c r="K35" s="9"/>
      <c r="L35" s="10"/>
      <c r="M35" s="9"/>
      <c r="N35" s="10"/>
      <c r="O35" s="9"/>
      <c r="P35" s="10"/>
    </row>
    <row r="36" spans="2:16" ht="24.75" customHeight="1" x14ac:dyDescent="0.3">
      <c r="B36" s="14" t="s">
        <v>38</v>
      </c>
      <c r="C36" s="9"/>
      <c r="D36" s="9"/>
      <c r="E36" s="9"/>
      <c r="F36" s="9"/>
      <c r="G36" s="9"/>
      <c r="H36" s="9"/>
      <c r="I36" s="18">
        <v>8</v>
      </c>
      <c r="J36" s="25">
        <f>I36*100/I7</f>
        <v>0.42575838211814793</v>
      </c>
      <c r="K36" s="18">
        <v>7</v>
      </c>
      <c r="L36" s="25">
        <f>K36*100/K7</f>
        <v>0.38064165307232189</v>
      </c>
      <c r="M36" s="18">
        <v>4</v>
      </c>
      <c r="N36" s="25">
        <f>M36*100/M7</f>
        <v>0.21424745581146223</v>
      </c>
      <c r="O36" s="9"/>
      <c r="P36" s="10"/>
    </row>
    <row r="37" spans="2:16" ht="5.15" customHeight="1" x14ac:dyDescent="0.3">
      <c r="B37" s="15"/>
      <c r="C37" s="16"/>
      <c r="D37" s="16"/>
      <c r="E37" s="16"/>
      <c r="F37" s="16"/>
      <c r="G37" s="16"/>
      <c r="H37" s="16"/>
      <c r="I37" s="16"/>
      <c r="J37" s="16"/>
      <c r="K37" s="16"/>
      <c r="L37" s="16"/>
      <c r="M37" s="16"/>
      <c r="N37" s="16"/>
      <c r="O37" s="16"/>
      <c r="P37" s="16"/>
    </row>
    <row r="38" spans="2:16" ht="14.25" customHeight="1" x14ac:dyDescent="0.3">
      <c r="B38" s="7" t="s">
        <v>182</v>
      </c>
      <c r="C38" s="4"/>
      <c r="D38" s="5"/>
      <c r="E38" s="4"/>
      <c r="F38" s="5"/>
      <c r="G38" s="4"/>
      <c r="H38" s="5"/>
      <c r="I38" s="4"/>
      <c r="J38" s="5"/>
      <c r="K38" s="4"/>
      <c r="L38" s="5"/>
      <c r="M38" s="4"/>
      <c r="N38" s="5"/>
      <c r="O38" s="4"/>
      <c r="P38" s="5"/>
    </row>
    <row r="39" spans="2:16" ht="20.25" customHeight="1" x14ac:dyDescent="0.3">
      <c r="B39" s="71" t="s">
        <v>191</v>
      </c>
      <c r="C39" s="71"/>
      <c r="D39" s="71"/>
      <c r="E39" s="71"/>
      <c r="F39" s="71"/>
      <c r="G39" s="71"/>
      <c r="H39" s="71"/>
      <c r="I39" s="71"/>
      <c r="J39" s="71"/>
      <c r="K39" s="71"/>
      <c r="L39" s="71"/>
      <c r="M39" s="71"/>
      <c r="N39" s="71"/>
      <c r="O39" s="71"/>
      <c r="P39" s="71"/>
    </row>
    <row r="40" spans="2:16" x14ac:dyDescent="0.3">
      <c r="B40" s="71"/>
      <c r="C40" s="71"/>
      <c r="D40" s="71"/>
      <c r="E40" s="71"/>
      <c r="F40" s="71"/>
      <c r="G40" s="71"/>
      <c r="H40" s="71"/>
      <c r="I40" s="71"/>
      <c r="J40" s="71"/>
      <c r="K40" s="71"/>
      <c r="L40" s="71"/>
      <c r="M40" s="71"/>
      <c r="N40" s="71"/>
      <c r="O40" s="71"/>
      <c r="P40" s="71"/>
    </row>
    <row r="41" spans="2:16" ht="14.25" customHeight="1" x14ac:dyDescent="0.3"/>
    <row r="42" spans="2:16" ht="30" customHeight="1" x14ac:dyDescent="0.3">
      <c r="B42" s="63" t="s">
        <v>69</v>
      </c>
      <c r="C42" s="63"/>
      <c r="D42" s="63"/>
      <c r="E42" s="63"/>
      <c r="F42" s="63"/>
      <c r="G42" s="63"/>
      <c r="H42" s="63"/>
      <c r="I42" s="63"/>
      <c r="J42" s="63"/>
      <c r="K42" s="63"/>
      <c r="L42" s="63"/>
      <c r="M42" s="63"/>
      <c r="N42" s="63"/>
      <c r="O42" s="63"/>
      <c r="P42" s="63"/>
    </row>
    <row r="43" spans="2:16" ht="15" customHeight="1" x14ac:dyDescent="0.3">
      <c r="B43" s="17" t="s">
        <v>0</v>
      </c>
      <c r="C43" s="56">
        <v>2007</v>
      </c>
      <c r="D43" s="62"/>
      <c r="E43" s="54">
        <v>2011</v>
      </c>
      <c r="F43" s="55"/>
      <c r="G43" s="56">
        <v>2015</v>
      </c>
      <c r="H43" s="55"/>
      <c r="I43" s="56">
        <v>2019</v>
      </c>
      <c r="J43" s="55"/>
      <c r="K43" s="56">
        <v>2023</v>
      </c>
      <c r="L43" s="55"/>
      <c r="M43" s="56">
        <v>2024</v>
      </c>
      <c r="N43" s="55"/>
      <c r="O43" s="56">
        <v>2025</v>
      </c>
      <c r="P43" s="55"/>
    </row>
    <row r="44" spans="2:16" ht="15" customHeight="1" x14ac:dyDescent="0.3">
      <c r="B44" s="64" t="s">
        <v>2</v>
      </c>
      <c r="C44" s="60">
        <v>44687</v>
      </c>
      <c r="D44" s="61"/>
      <c r="E44" s="66">
        <v>44843</v>
      </c>
      <c r="F44" s="67"/>
      <c r="G44" s="59">
        <v>44649</v>
      </c>
      <c r="H44" s="58"/>
      <c r="I44" s="59">
        <v>44826</v>
      </c>
      <c r="J44" s="58"/>
      <c r="K44" s="59">
        <v>44828</v>
      </c>
      <c r="L44" s="58"/>
      <c r="M44" s="59">
        <v>45438</v>
      </c>
      <c r="N44" s="58"/>
      <c r="O44" s="59">
        <v>45739</v>
      </c>
      <c r="P44" s="58"/>
    </row>
    <row r="45" spans="2:16" ht="15" customHeight="1" x14ac:dyDescent="0.3">
      <c r="B45" s="65"/>
      <c r="C45" s="38" t="s">
        <v>3</v>
      </c>
      <c r="D45" s="38" t="s">
        <v>4</v>
      </c>
      <c r="E45" s="35" t="s">
        <v>3</v>
      </c>
      <c r="F45" s="37" t="s">
        <v>4</v>
      </c>
      <c r="G45" s="35" t="s">
        <v>3</v>
      </c>
      <c r="H45" s="37" t="s">
        <v>4</v>
      </c>
      <c r="I45" s="35" t="s">
        <v>3</v>
      </c>
      <c r="J45" s="37" t="s">
        <v>4</v>
      </c>
      <c r="K45" s="35" t="s">
        <v>3</v>
      </c>
      <c r="L45" s="37" t="s">
        <v>4</v>
      </c>
      <c r="M45" s="35" t="s">
        <v>3</v>
      </c>
      <c r="N45" s="37" t="s">
        <v>4</v>
      </c>
      <c r="O45" s="35" t="s">
        <v>3</v>
      </c>
      <c r="P45" s="37" t="s">
        <v>4</v>
      </c>
    </row>
    <row r="46" spans="2:16" ht="25" customHeight="1" x14ac:dyDescent="0.3">
      <c r="B46" s="12" t="s">
        <v>5</v>
      </c>
      <c r="C46" s="18">
        <v>2912</v>
      </c>
      <c r="D46" s="25">
        <v>100</v>
      </c>
      <c r="E46" s="18">
        <v>3376</v>
      </c>
      <c r="F46" s="25">
        <v>100</v>
      </c>
      <c r="G46" s="18">
        <v>3411</v>
      </c>
      <c r="H46" s="25">
        <v>100</v>
      </c>
      <c r="I46" s="18">
        <v>3429</v>
      </c>
      <c r="J46" s="25">
        <v>100</v>
      </c>
      <c r="K46" s="18">
        <v>3476</v>
      </c>
      <c r="L46" s="25">
        <v>100</v>
      </c>
      <c r="M46" s="18">
        <v>3491</v>
      </c>
      <c r="N46" s="25">
        <v>100</v>
      </c>
      <c r="O46" s="18">
        <v>3506</v>
      </c>
      <c r="P46" s="25">
        <v>100</v>
      </c>
    </row>
    <row r="47" spans="2:16" ht="25" customHeight="1" x14ac:dyDescent="0.3">
      <c r="B47" s="13" t="s">
        <v>6</v>
      </c>
      <c r="C47" s="18">
        <v>1811</v>
      </c>
      <c r="D47" s="25">
        <f>C47*100/C46</f>
        <v>62.190934065934066</v>
      </c>
      <c r="E47" s="18">
        <v>1875</v>
      </c>
      <c r="F47" s="25">
        <f>E47*100/E46</f>
        <v>55.539099526066352</v>
      </c>
      <c r="G47" s="18">
        <v>1701</v>
      </c>
      <c r="H47" s="25">
        <f>G47*100/G46</f>
        <v>49.868073878627968</v>
      </c>
      <c r="I47" s="18">
        <v>1898</v>
      </c>
      <c r="J47" s="25">
        <f>I47*100/I46</f>
        <v>55.35141440653252</v>
      </c>
      <c r="K47" s="18">
        <v>1869</v>
      </c>
      <c r="L47" s="25">
        <f>K47*100/K46</f>
        <v>53.768699654775602</v>
      </c>
      <c r="M47" s="18">
        <v>1825</v>
      </c>
      <c r="N47" s="25">
        <f>M47*100/M46</f>
        <v>52.277284445717562</v>
      </c>
      <c r="O47" s="18">
        <v>1821</v>
      </c>
      <c r="P47" s="25">
        <f>O47*100/O46</f>
        <v>51.939532230462063</v>
      </c>
    </row>
    <row r="48" spans="2:16" ht="25" customHeight="1" x14ac:dyDescent="0.3">
      <c r="B48" s="13" t="s">
        <v>7</v>
      </c>
      <c r="C48" s="18">
        <v>15</v>
      </c>
      <c r="D48" s="25">
        <f>C48*100/C47</f>
        <v>0.82827167310877969</v>
      </c>
      <c r="E48" s="18">
        <v>18</v>
      </c>
      <c r="F48" s="25">
        <f>E48*100/E47</f>
        <v>0.96</v>
      </c>
      <c r="G48" s="18">
        <v>16</v>
      </c>
      <c r="H48" s="25">
        <f>G48*100/G47</f>
        <v>0.94062316284538505</v>
      </c>
      <c r="I48" s="18">
        <v>10</v>
      </c>
      <c r="J48" s="25">
        <f>I48*100/I47</f>
        <v>0.52687038988408852</v>
      </c>
      <c r="K48" s="18">
        <v>14</v>
      </c>
      <c r="L48" s="25">
        <f>K48*100/K47</f>
        <v>0.74906367041198507</v>
      </c>
      <c r="M48" s="18">
        <v>9</v>
      </c>
      <c r="N48" s="25">
        <f>M48*100/M47</f>
        <v>0.49315068493150682</v>
      </c>
      <c r="O48" s="18">
        <v>14</v>
      </c>
      <c r="P48" s="25">
        <f>O48*100/O47</f>
        <v>0.76880834706205381</v>
      </c>
    </row>
    <row r="49" spans="2:30" ht="25" customHeight="1" x14ac:dyDescent="0.3">
      <c r="B49" s="13" t="s">
        <v>8</v>
      </c>
      <c r="C49" s="18">
        <v>23</v>
      </c>
      <c r="D49" s="25">
        <f>C49*100/C47</f>
        <v>1.2700165654334621</v>
      </c>
      <c r="E49" s="18">
        <v>44</v>
      </c>
      <c r="F49" s="25">
        <f>E49*100/E47</f>
        <v>2.3466666666666667</v>
      </c>
      <c r="G49" s="18">
        <v>71</v>
      </c>
      <c r="H49" s="25">
        <f>G49*100/G47</f>
        <v>4.1740152851263961</v>
      </c>
      <c r="I49" s="18">
        <v>36</v>
      </c>
      <c r="J49" s="25">
        <f>I49*100/I47</f>
        <v>1.8967334035827186</v>
      </c>
      <c r="K49" s="18">
        <v>42</v>
      </c>
      <c r="L49" s="25">
        <f>K49*100/K47</f>
        <v>2.2471910112359552</v>
      </c>
      <c r="M49" s="18">
        <v>43</v>
      </c>
      <c r="N49" s="25">
        <f>M49*100/M47</f>
        <v>2.3561643835616439</v>
      </c>
      <c r="O49" s="18">
        <v>27</v>
      </c>
      <c r="P49" s="25">
        <f>O49*100/O47</f>
        <v>1.4827018121911038</v>
      </c>
      <c r="Q49" s="24"/>
      <c r="R49" s="25"/>
      <c r="S49" s="24"/>
      <c r="T49" s="25"/>
      <c r="U49" s="24"/>
      <c r="V49" s="25"/>
      <c r="W49" s="24"/>
      <c r="X49" s="25"/>
      <c r="Y49" s="24"/>
      <c r="Z49" s="25"/>
      <c r="AA49" s="24"/>
      <c r="AB49" s="25"/>
      <c r="AC49" s="25"/>
      <c r="AD49" s="25"/>
    </row>
    <row r="50" spans="2:30" ht="25" customHeight="1" x14ac:dyDescent="0.3">
      <c r="B50" s="13" t="s">
        <v>10</v>
      </c>
      <c r="C50" s="9"/>
      <c r="D50" s="9"/>
      <c r="E50" s="9"/>
      <c r="F50" s="9"/>
      <c r="G50" s="9"/>
      <c r="H50" s="9"/>
      <c r="I50" s="18">
        <v>7</v>
      </c>
      <c r="J50" s="25">
        <f>I50*100/I47</f>
        <v>0.36880927291886195</v>
      </c>
      <c r="K50" s="9"/>
      <c r="L50" s="10"/>
      <c r="M50" s="9"/>
      <c r="N50" s="10"/>
      <c r="O50" s="9"/>
      <c r="P50" s="10"/>
    </row>
    <row r="51" spans="2:30" ht="25" customHeight="1" x14ac:dyDescent="0.3">
      <c r="B51" s="13" t="s">
        <v>11</v>
      </c>
      <c r="C51" s="9"/>
      <c r="D51" s="9"/>
      <c r="E51" s="9"/>
      <c r="F51" s="9"/>
      <c r="G51" s="9"/>
      <c r="H51" s="9"/>
      <c r="I51" s="9"/>
      <c r="J51" s="9"/>
      <c r="K51" s="18">
        <v>5</v>
      </c>
      <c r="L51" s="25">
        <f>K51*100/K47</f>
        <v>0.26752273943285182</v>
      </c>
      <c r="M51" s="18">
        <v>12</v>
      </c>
      <c r="N51" s="25">
        <f>M51*100/M47</f>
        <v>0.65753424657534243</v>
      </c>
      <c r="O51" s="18">
        <v>8</v>
      </c>
      <c r="P51" s="25">
        <f>O51*100/O47</f>
        <v>0.43931905546403077</v>
      </c>
    </row>
    <row r="52" spans="2:30" ht="25" customHeight="1" x14ac:dyDescent="0.3">
      <c r="B52" s="13" t="s">
        <v>13</v>
      </c>
      <c r="C52" s="18">
        <v>18</v>
      </c>
      <c r="D52" s="25">
        <f>C52*100/C47</f>
        <v>0.99392600773053563</v>
      </c>
      <c r="E52" s="18">
        <v>17</v>
      </c>
      <c r="F52" s="25">
        <f>E52*100/E47</f>
        <v>0.90666666666666662</v>
      </c>
      <c r="G52" s="18">
        <v>33</v>
      </c>
      <c r="H52" s="25">
        <f>G52*100/G47</f>
        <v>1.9400352733686066</v>
      </c>
      <c r="I52" s="18">
        <v>15</v>
      </c>
      <c r="J52" s="25">
        <f>I52*100/I47</f>
        <v>0.79030558482613278</v>
      </c>
      <c r="K52" s="18">
        <v>31</v>
      </c>
      <c r="L52" s="25">
        <f>K52*100/K47</f>
        <v>1.6586409844836811</v>
      </c>
      <c r="M52" s="18">
        <v>10</v>
      </c>
      <c r="N52" s="25">
        <f>M52*100/M47</f>
        <v>0.54794520547945202</v>
      </c>
      <c r="O52" s="18">
        <v>8</v>
      </c>
      <c r="P52" s="25">
        <f>O52*100/O47</f>
        <v>0.43931905546403077</v>
      </c>
    </row>
    <row r="53" spans="2:30" ht="25" customHeight="1" x14ac:dyDescent="0.3">
      <c r="B53" s="14" t="s">
        <v>14</v>
      </c>
      <c r="C53" s="18">
        <v>174</v>
      </c>
      <c r="D53" s="25">
        <f>C53*100/C47</f>
        <v>9.6079514080618438</v>
      </c>
      <c r="E53" s="18">
        <v>343</v>
      </c>
      <c r="F53" s="25">
        <f>E53*100/E47</f>
        <v>18.293333333333333</v>
      </c>
      <c r="G53" s="18">
        <v>268</v>
      </c>
      <c r="H53" s="25">
        <f>G53*100/G47</f>
        <v>15.7554379776602</v>
      </c>
      <c r="I53" s="18">
        <v>123</v>
      </c>
      <c r="J53" s="25">
        <f>I53*100/I47</f>
        <v>6.4805057955742891</v>
      </c>
      <c r="K53" s="9"/>
      <c r="L53" s="10"/>
      <c r="M53" s="27">
        <v>88</v>
      </c>
      <c r="N53" s="25">
        <f>M53*100/M47</f>
        <v>4.8219178082191778</v>
      </c>
      <c r="O53" s="27">
        <v>55</v>
      </c>
      <c r="P53" s="25">
        <f>O53*100/O47</f>
        <v>3.0203185063152116</v>
      </c>
    </row>
    <row r="54" spans="2:30" ht="25" customHeight="1" x14ac:dyDescent="0.3">
      <c r="B54" s="13" t="s">
        <v>16</v>
      </c>
      <c r="C54" s="9"/>
      <c r="D54" s="9"/>
      <c r="E54" s="9"/>
      <c r="F54" s="9"/>
      <c r="G54" s="9"/>
      <c r="H54" s="9"/>
      <c r="I54" s="18">
        <v>5</v>
      </c>
      <c r="J54" s="25">
        <f>I54*100/I47</f>
        <v>0.26343519494204426</v>
      </c>
      <c r="K54" s="18">
        <v>113</v>
      </c>
      <c r="L54" s="25">
        <f>K54*100/K47</f>
        <v>6.0460139111824507</v>
      </c>
      <c r="M54" s="18">
        <v>130</v>
      </c>
      <c r="N54" s="25">
        <f>M54*100/M47</f>
        <v>7.1232876712328768</v>
      </c>
      <c r="O54" s="18">
        <v>66</v>
      </c>
      <c r="P54" s="25">
        <f>O54*100/O47</f>
        <v>3.6243822075782539</v>
      </c>
    </row>
    <row r="55" spans="2:30" ht="25" customHeight="1" x14ac:dyDescent="0.3">
      <c r="B55" s="13" t="s">
        <v>17</v>
      </c>
      <c r="C55" s="9"/>
      <c r="D55" s="9"/>
      <c r="E55" s="9"/>
      <c r="F55" s="9"/>
      <c r="G55" s="9"/>
      <c r="H55" s="9"/>
      <c r="I55" s="18">
        <v>1</v>
      </c>
      <c r="J55" s="25">
        <f>I55*100/I47</f>
        <v>5.2687038988408853E-2</v>
      </c>
      <c r="K55" s="18">
        <v>35</v>
      </c>
      <c r="L55" s="25">
        <f>K55*100/K47</f>
        <v>1.8726591760299625</v>
      </c>
      <c r="M55" s="18">
        <v>33</v>
      </c>
      <c r="N55" s="25">
        <f>M55*100/M47</f>
        <v>1.8082191780821917</v>
      </c>
      <c r="O55" s="18">
        <v>22</v>
      </c>
      <c r="P55" s="25">
        <f>O55*100/O47</f>
        <v>1.2081274025260846</v>
      </c>
    </row>
    <row r="56" spans="2:30" ht="25" customHeight="1" x14ac:dyDescent="0.3">
      <c r="B56" s="14" t="s">
        <v>18</v>
      </c>
      <c r="C56" s="9"/>
      <c r="D56" s="9"/>
      <c r="E56" s="9"/>
      <c r="F56" s="9"/>
      <c r="G56" s="18">
        <v>57</v>
      </c>
      <c r="H56" s="25">
        <f>G56*100/G47</f>
        <v>3.3509700176366843</v>
      </c>
      <c r="I56" s="18">
        <v>15</v>
      </c>
      <c r="J56" s="25">
        <f>I56*100/I47</f>
        <v>0.79030558482613278</v>
      </c>
      <c r="K56" s="18">
        <v>109</v>
      </c>
      <c r="L56" s="25">
        <f>K56*100/K47</f>
        <v>5.8319957196361694</v>
      </c>
      <c r="M56" s="18">
        <v>227</v>
      </c>
      <c r="N56" s="25">
        <f>M56*100/M47</f>
        <v>12.438356164383562</v>
      </c>
      <c r="O56" s="18">
        <v>294</v>
      </c>
      <c r="P56" s="25">
        <f>O56*100/O47</f>
        <v>16.144975288303129</v>
      </c>
    </row>
    <row r="57" spans="2:30" ht="25" customHeight="1" x14ac:dyDescent="0.3">
      <c r="B57" s="14" t="s">
        <v>19</v>
      </c>
      <c r="C57" s="9"/>
      <c r="D57" s="9"/>
      <c r="E57" s="9"/>
      <c r="F57" s="9"/>
      <c r="G57" s="9"/>
      <c r="H57" s="9"/>
      <c r="I57" s="9"/>
      <c r="J57" s="9"/>
      <c r="K57" s="18">
        <v>8</v>
      </c>
      <c r="L57" s="25">
        <f>K57*100/K47</f>
        <v>0.42803638309256287</v>
      </c>
      <c r="M57" s="18">
        <v>11</v>
      </c>
      <c r="N57" s="25">
        <f>M57*100/M47</f>
        <v>0.60273972602739723</v>
      </c>
      <c r="O57" s="18">
        <v>6</v>
      </c>
      <c r="P57" s="25">
        <f>O57*100/O47</f>
        <v>0.32948929159802304</v>
      </c>
    </row>
    <row r="58" spans="2:30" ht="25" customHeight="1" x14ac:dyDescent="0.3">
      <c r="B58" s="13" t="s">
        <v>20</v>
      </c>
      <c r="C58" s="9"/>
      <c r="D58" s="9"/>
      <c r="E58" s="9"/>
      <c r="F58" s="9"/>
      <c r="G58" s="18">
        <v>21</v>
      </c>
      <c r="H58" s="25">
        <f>G58*100/G47</f>
        <v>1.2345679012345678</v>
      </c>
      <c r="I58" s="9"/>
      <c r="J58" s="9"/>
      <c r="K58" s="9"/>
      <c r="L58" s="9"/>
      <c r="M58" s="9"/>
      <c r="N58" s="9"/>
      <c r="O58" s="9"/>
      <c r="P58" s="9"/>
    </row>
    <row r="59" spans="2:30" ht="25" customHeight="1" x14ac:dyDescent="0.3">
      <c r="B59" s="13" t="s">
        <v>21</v>
      </c>
      <c r="C59" s="18">
        <v>29</v>
      </c>
      <c r="D59" s="25">
        <f>C59*100/C47</f>
        <v>1.601325234676974</v>
      </c>
      <c r="E59" s="18">
        <v>18</v>
      </c>
      <c r="F59" s="25">
        <f>E59*100/E47</f>
        <v>0.96</v>
      </c>
      <c r="G59" s="9"/>
      <c r="H59" s="9"/>
      <c r="I59" s="18">
        <v>4</v>
      </c>
      <c r="J59" s="25">
        <f>I59*100/I47</f>
        <v>0.21074815595363541</v>
      </c>
      <c r="K59" s="18">
        <v>8</v>
      </c>
      <c r="L59" s="25">
        <f>K59*100/K47</f>
        <v>0.42803638309256287</v>
      </c>
      <c r="M59" s="18">
        <v>8</v>
      </c>
      <c r="N59" s="25">
        <f>M59*100/M47</f>
        <v>0.43835616438356162</v>
      </c>
      <c r="O59" s="9"/>
      <c r="P59" s="9"/>
    </row>
    <row r="60" spans="2:30" ht="25" customHeight="1" x14ac:dyDescent="0.3">
      <c r="B60" s="14" t="s">
        <v>189</v>
      </c>
      <c r="C60" s="9"/>
      <c r="D60" s="10"/>
      <c r="E60" s="9"/>
      <c r="F60" s="10"/>
      <c r="G60" s="9"/>
      <c r="H60" s="9"/>
      <c r="I60" s="9"/>
      <c r="J60" s="10"/>
      <c r="K60" s="9"/>
      <c r="L60" s="10"/>
      <c r="M60" s="9"/>
      <c r="N60" s="10"/>
      <c r="O60" s="24">
        <v>7</v>
      </c>
      <c r="P60" s="25">
        <f>O60*100/O47</f>
        <v>0.3844041735310269</v>
      </c>
    </row>
    <row r="61" spans="2:30" ht="25" customHeight="1" x14ac:dyDescent="0.3">
      <c r="B61" s="14" t="s">
        <v>23</v>
      </c>
      <c r="C61" s="9"/>
      <c r="D61" s="9"/>
      <c r="E61" s="18">
        <v>27</v>
      </c>
      <c r="F61" s="25">
        <f>E61*100/E47</f>
        <v>1.44</v>
      </c>
      <c r="G61" s="9"/>
      <c r="H61" s="9"/>
      <c r="I61" s="18">
        <v>13</v>
      </c>
      <c r="J61" s="25">
        <f>I61*100/I47</f>
        <v>0.68493150684931503</v>
      </c>
      <c r="K61" s="18">
        <v>21</v>
      </c>
      <c r="L61" s="25">
        <f>K61*100/K47</f>
        <v>1.1235955056179776</v>
      </c>
      <c r="M61" s="18">
        <v>22</v>
      </c>
      <c r="N61" s="25">
        <f>M61*100/M47</f>
        <v>1.2054794520547945</v>
      </c>
      <c r="O61" s="18">
        <v>17</v>
      </c>
      <c r="P61" s="25">
        <f>O61*100/O47</f>
        <v>0.9335529928610653</v>
      </c>
    </row>
    <row r="62" spans="2:30" ht="25" customHeight="1" x14ac:dyDescent="0.3">
      <c r="B62" s="14" t="s">
        <v>25</v>
      </c>
      <c r="C62" s="18">
        <v>35</v>
      </c>
      <c r="D62" s="25">
        <f>C62*100/C47</f>
        <v>1.9326339039204858</v>
      </c>
      <c r="E62" s="18">
        <v>25</v>
      </c>
      <c r="F62" s="25">
        <f>E62*100/E47</f>
        <v>1.3333333333333333</v>
      </c>
      <c r="G62" s="18">
        <v>50</v>
      </c>
      <c r="H62" s="25">
        <f>G62*100/G47</f>
        <v>2.9394473838918285</v>
      </c>
      <c r="I62" s="18">
        <v>10</v>
      </c>
      <c r="J62" s="25">
        <f>I62*100/I47</f>
        <v>0.52687038988408852</v>
      </c>
      <c r="K62" s="18">
        <v>25</v>
      </c>
      <c r="L62" s="25">
        <f>K62*100/K47</f>
        <v>1.3376136971642589</v>
      </c>
      <c r="M62" s="18">
        <v>11</v>
      </c>
      <c r="N62" s="25">
        <f>M62*100/M47</f>
        <v>0.60273972602739723</v>
      </c>
      <c r="O62" s="18">
        <v>13</v>
      </c>
      <c r="P62" s="25">
        <f>O62*100/O47</f>
        <v>0.71389346512904994</v>
      </c>
    </row>
    <row r="63" spans="2:30" ht="25" customHeight="1" x14ac:dyDescent="0.3">
      <c r="B63" s="13" t="s">
        <v>26</v>
      </c>
      <c r="C63" s="9"/>
      <c r="D63" s="9"/>
      <c r="E63" s="9"/>
      <c r="F63" s="9"/>
      <c r="G63" s="18">
        <v>25</v>
      </c>
      <c r="H63" s="25">
        <f>G63*100/G47</f>
        <v>1.4697236919459142</v>
      </c>
      <c r="I63" s="18">
        <v>7</v>
      </c>
      <c r="J63" s="25">
        <f>I63*100/I47</f>
        <v>0.36880927291886195</v>
      </c>
      <c r="K63" s="9"/>
      <c r="L63" s="10"/>
      <c r="M63" s="9"/>
      <c r="N63" s="10"/>
      <c r="O63" s="9"/>
      <c r="P63" s="10"/>
    </row>
    <row r="64" spans="2:30" ht="25" customHeight="1" x14ac:dyDescent="0.3">
      <c r="B64" s="14" t="s">
        <v>28</v>
      </c>
      <c r="C64" s="9"/>
      <c r="D64" s="9"/>
      <c r="E64" s="9"/>
      <c r="F64" s="9"/>
      <c r="G64" s="9"/>
      <c r="H64" s="9"/>
      <c r="I64" s="18">
        <v>5</v>
      </c>
      <c r="J64" s="25">
        <f>I64*100/I47</f>
        <v>0.26343519494204426</v>
      </c>
      <c r="K64" s="9"/>
      <c r="L64" s="10"/>
      <c r="M64" s="9"/>
      <c r="N64" s="10"/>
      <c r="O64" s="9"/>
      <c r="P64" s="10"/>
    </row>
    <row r="65" spans="2:16" ht="25" customHeight="1" x14ac:dyDescent="0.3">
      <c r="B65" s="14" t="s">
        <v>29</v>
      </c>
      <c r="C65" s="18">
        <v>26</v>
      </c>
      <c r="D65" s="25">
        <f>C65*100/C47</f>
        <v>1.4356709000552181</v>
      </c>
      <c r="E65" s="18">
        <v>26</v>
      </c>
      <c r="F65" s="25">
        <f>E65*100/E47</f>
        <v>1.3866666666666667</v>
      </c>
      <c r="G65" s="18">
        <v>20</v>
      </c>
      <c r="H65" s="25">
        <f>G65*100/G47</f>
        <v>1.1757789535567313</v>
      </c>
      <c r="I65" s="9"/>
      <c r="J65" s="9"/>
      <c r="K65" s="9"/>
      <c r="L65" s="9"/>
      <c r="M65" s="9"/>
      <c r="N65" s="9"/>
      <c r="O65" s="9"/>
      <c r="P65" s="9"/>
    </row>
    <row r="66" spans="2:16" ht="25" customHeight="1" x14ac:dyDescent="0.3">
      <c r="B66" s="14" t="s">
        <v>30</v>
      </c>
      <c r="C66" s="9"/>
      <c r="D66" s="9"/>
      <c r="E66" s="9"/>
      <c r="F66" s="9"/>
      <c r="G66" s="18">
        <v>10</v>
      </c>
      <c r="H66" s="25">
        <f>G66*100/G47</f>
        <v>0.58788947677836567</v>
      </c>
      <c r="I66" s="18">
        <v>2</v>
      </c>
      <c r="J66" s="25">
        <f>I66*100/I47</f>
        <v>0.10537407797681771</v>
      </c>
      <c r="K66" s="9"/>
      <c r="L66" s="9"/>
      <c r="M66" s="9"/>
      <c r="N66" s="9"/>
      <c r="O66" s="9"/>
      <c r="P66" s="9"/>
    </row>
    <row r="67" spans="2:16" ht="25" customHeight="1" x14ac:dyDescent="0.3">
      <c r="B67" s="14" t="s">
        <v>31</v>
      </c>
      <c r="C67" s="18">
        <v>1360</v>
      </c>
      <c r="D67" s="25">
        <f>C67*100/C47</f>
        <v>75.096631695196024</v>
      </c>
      <c r="E67" s="18">
        <v>1166</v>
      </c>
      <c r="F67" s="25">
        <f>E67*100/E47</f>
        <v>62.186666666666667</v>
      </c>
      <c r="G67" s="18">
        <v>987</v>
      </c>
      <c r="H67" s="25">
        <f>G67*100/G47</f>
        <v>58.02469135802469</v>
      </c>
      <c r="I67" s="18">
        <v>1060</v>
      </c>
      <c r="J67" s="25">
        <f>I67*100/I47</f>
        <v>55.848261327713381</v>
      </c>
      <c r="K67" s="9"/>
      <c r="L67" s="9"/>
      <c r="M67" s="27">
        <v>928</v>
      </c>
      <c r="N67" s="25">
        <f>M67*100/M47</f>
        <v>50.849315068493148</v>
      </c>
      <c r="O67" s="27">
        <v>1086</v>
      </c>
      <c r="P67" s="25">
        <f>O67*100/O47</f>
        <v>59.637561779242176</v>
      </c>
    </row>
    <row r="68" spans="2:16" ht="25" customHeight="1" x14ac:dyDescent="0.3">
      <c r="B68" s="14" t="s">
        <v>32</v>
      </c>
      <c r="C68" s="9"/>
      <c r="D68" s="10"/>
      <c r="E68" s="9"/>
      <c r="F68" s="10"/>
      <c r="G68" s="9"/>
      <c r="H68" s="10"/>
      <c r="I68" s="9"/>
      <c r="J68" s="10"/>
      <c r="K68" s="18">
        <v>1100</v>
      </c>
      <c r="L68" s="25">
        <f>K68*100/K47</f>
        <v>58.855002675227396</v>
      </c>
      <c r="M68" s="9"/>
      <c r="N68" s="10"/>
      <c r="O68" s="9"/>
      <c r="P68" s="10"/>
    </row>
    <row r="69" spans="2:16" ht="25" customHeight="1" x14ac:dyDescent="0.3">
      <c r="B69" s="14" t="s">
        <v>190</v>
      </c>
      <c r="C69" s="9"/>
      <c r="D69" s="10"/>
      <c r="E69" s="9"/>
      <c r="F69" s="10"/>
      <c r="G69" s="9"/>
      <c r="H69" s="10"/>
      <c r="I69" s="9"/>
      <c r="J69" s="10"/>
      <c r="K69" s="10"/>
      <c r="L69" s="10"/>
      <c r="M69" s="10"/>
      <c r="N69" s="10"/>
      <c r="O69" s="24">
        <v>7</v>
      </c>
      <c r="P69" s="25">
        <f>O69*100/O47</f>
        <v>0.3844041735310269</v>
      </c>
    </row>
    <row r="70" spans="2:16" ht="25" customHeight="1" x14ac:dyDescent="0.3">
      <c r="B70" s="14" t="s">
        <v>47</v>
      </c>
      <c r="C70" s="9"/>
      <c r="D70" s="9"/>
      <c r="E70" s="9"/>
      <c r="F70" s="9"/>
      <c r="G70" s="18">
        <v>6</v>
      </c>
      <c r="H70" s="25">
        <f>G70*100/G47</f>
        <v>0.35273368606701938</v>
      </c>
      <c r="I70" s="9"/>
      <c r="J70" s="9"/>
      <c r="K70" s="9"/>
      <c r="L70" s="9"/>
      <c r="M70" s="9"/>
      <c r="N70" s="9"/>
      <c r="O70" s="9"/>
      <c r="P70" s="9"/>
    </row>
    <row r="71" spans="2:16" ht="25" customHeight="1" x14ac:dyDescent="0.3">
      <c r="B71" s="14" t="s">
        <v>33</v>
      </c>
      <c r="C71" s="18">
        <v>131</v>
      </c>
      <c r="D71" s="25">
        <f>C71*100/C47</f>
        <v>7.2335726118166761</v>
      </c>
      <c r="E71" s="18">
        <v>96</v>
      </c>
      <c r="F71" s="25">
        <f>E71*100/E47</f>
        <v>5.12</v>
      </c>
      <c r="G71" s="9"/>
      <c r="H71" s="9"/>
      <c r="I71" s="18">
        <v>542</v>
      </c>
      <c r="J71" s="25">
        <f>I71*100/I47</f>
        <v>28.556375131717598</v>
      </c>
      <c r="K71" s="18">
        <v>334</v>
      </c>
      <c r="L71" s="25">
        <f>K71*100/K47</f>
        <v>17.870518994114498</v>
      </c>
      <c r="M71" s="18">
        <v>277</v>
      </c>
      <c r="N71" s="25">
        <f>M71*100/M47</f>
        <v>15.178082191780822</v>
      </c>
      <c r="O71" s="18">
        <v>189</v>
      </c>
      <c r="P71" s="25">
        <f>O71*100/O47</f>
        <v>10.378912685337726</v>
      </c>
    </row>
    <row r="72" spans="2:16" ht="25" customHeight="1" x14ac:dyDescent="0.3">
      <c r="B72" s="14" t="s">
        <v>35</v>
      </c>
      <c r="C72" s="9"/>
      <c r="D72" s="9"/>
      <c r="E72" s="9"/>
      <c r="F72" s="9"/>
      <c r="G72" s="18">
        <v>137</v>
      </c>
      <c r="H72" s="25">
        <f>G72*100/G47</f>
        <v>8.0540858318636097</v>
      </c>
      <c r="I72" s="9"/>
      <c r="J72" s="9"/>
      <c r="K72" s="9"/>
      <c r="L72" s="9"/>
      <c r="M72" s="9"/>
      <c r="N72" s="9"/>
      <c r="O72" s="9"/>
      <c r="P72" s="9"/>
    </row>
    <row r="73" spans="2:16" ht="25" customHeight="1" x14ac:dyDescent="0.3">
      <c r="B73" s="14" t="s">
        <v>36</v>
      </c>
      <c r="C73" s="9"/>
      <c r="D73" s="9"/>
      <c r="E73" s="18">
        <v>95</v>
      </c>
      <c r="F73" s="25">
        <f>E73*100/E47</f>
        <v>5.0666666666666664</v>
      </c>
      <c r="G73" s="9"/>
      <c r="H73" s="9"/>
      <c r="I73" s="18">
        <v>13</v>
      </c>
      <c r="J73" s="25">
        <f>I73*100/I47</f>
        <v>0.68493150684931503</v>
      </c>
      <c r="K73" s="18">
        <v>19</v>
      </c>
      <c r="L73" s="25">
        <f>K73*100/K47</f>
        <v>1.0165864098448367</v>
      </c>
      <c r="M73" s="18">
        <v>11</v>
      </c>
      <c r="N73" s="25">
        <f>M73*100/M47</f>
        <v>0.60273972602739723</v>
      </c>
      <c r="O73" s="9"/>
      <c r="P73" s="9"/>
    </row>
    <row r="74" spans="2:16" ht="25" customHeight="1" x14ac:dyDescent="0.3">
      <c r="B74" s="14" t="s">
        <v>188</v>
      </c>
      <c r="C74" s="9"/>
      <c r="D74" s="9"/>
      <c r="E74" s="9"/>
      <c r="F74" s="9"/>
      <c r="G74" s="9"/>
      <c r="H74" s="9"/>
      <c r="I74" s="9"/>
      <c r="J74" s="9"/>
      <c r="K74" s="9"/>
      <c r="L74" s="9"/>
      <c r="M74" s="9"/>
      <c r="N74" s="9"/>
      <c r="O74" s="18">
        <v>2</v>
      </c>
      <c r="P74" s="25">
        <f>O74*100/O47</f>
        <v>0.10982976386600769</v>
      </c>
    </row>
    <row r="75" spans="2:16" ht="24.75" customHeight="1" x14ac:dyDescent="0.3">
      <c r="B75" s="14" t="s">
        <v>37</v>
      </c>
      <c r="C75" s="9"/>
      <c r="D75" s="9"/>
      <c r="E75" s="9"/>
      <c r="F75" s="9"/>
      <c r="G75" s="9"/>
      <c r="H75" s="9"/>
      <c r="I75" s="18">
        <v>18</v>
      </c>
      <c r="J75" s="25">
        <f>I75*100/I47</f>
        <v>0.94836670179135929</v>
      </c>
      <c r="K75" s="9"/>
      <c r="L75" s="10"/>
      <c r="M75" s="9"/>
      <c r="N75" s="10"/>
      <c r="O75" s="9"/>
      <c r="P75" s="10"/>
    </row>
    <row r="76" spans="2:16" ht="22.5" customHeight="1" x14ac:dyDescent="0.3">
      <c r="B76" s="14" t="s">
        <v>38</v>
      </c>
      <c r="C76" s="9"/>
      <c r="D76" s="9"/>
      <c r="E76" s="9"/>
      <c r="F76" s="9"/>
      <c r="G76" s="9"/>
      <c r="H76" s="9"/>
      <c r="I76" s="18">
        <v>12</v>
      </c>
      <c r="J76" s="25">
        <f>I76*100/I47</f>
        <v>0.63224446786090627</v>
      </c>
      <c r="K76" s="18">
        <v>5</v>
      </c>
      <c r="L76" s="25">
        <f>K76*100/K47</f>
        <v>0.26752273943285182</v>
      </c>
      <c r="M76" s="18">
        <v>5</v>
      </c>
      <c r="N76" s="25">
        <f>M76*100/M47</f>
        <v>0.27397260273972601</v>
      </c>
      <c r="O76" s="9"/>
      <c r="P76" s="10"/>
    </row>
    <row r="77" spans="2:16" ht="5.15" customHeight="1" x14ac:dyDescent="0.3">
      <c r="B77" s="15"/>
      <c r="C77" s="16"/>
      <c r="D77" s="16"/>
      <c r="E77" s="16"/>
      <c r="F77" s="16"/>
      <c r="G77" s="16"/>
      <c r="H77" s="16"/>
      <c r="I77" s="16"/>
      <c r="J77" s="16"/>
      <c r="K77" s="16"/>
      <c r="L77" s="16"/>
      <c r="M77" s="16"/>
      <c r="N77" s="16"/>
      <c r="O77" s="16"/>
      <c r="P77" s="16"/>
    </row>
    <row r="78" spans="2:16" ht="1.5" customHeight="1" x14ac:dyDescent="0.3">
      <c r="B78" s="7"/>
      <c r="C78" s="4"/>
      <c r="D78" s="5"/>
      <c r="E78" s="4"/>
      <c r="F78" s="5"/>
      <c r="G78" s="4"/>
      <c r="H78" s="5"/>
      <c r="I78" s="4"/>
      <c r="J78" s="5"/>
      <c r="K78" s="4"/>
      <c r="L78" s="5"/>
      <c r="M78" s="4"/>
      <c r="N78" s="5"/>
      <c r="O78" s="4"/>
      <c r="P78" s="5"/>
    </row>
    <row r="79" spans="2:16" ht="14.25" customHeight="1" x14ac:dyDescent="0.3">
      <c r="B79" s="7" t="s">
        <v>182</v>
      </c>
      <c r="C79" s="4"/>
      <c r="D79" s="5"/>
      <c r="E79" s="4"/>
      <c r="F79" s="5"/>
      <c r="G79" s="4"/>
      <c r="H79" s="5"/>
      <c r="I79" s="4"/>
      <c r="J79" s="5"/>
      <c r="K79" s="4"/>
      <c r="L79" s="5"/>
      <c r="M79" s="4"/>
      <c r="N79" s="5"/>
      <c r="O79" s="4"/>
      <c r="P79" s="5"/>
    </row>
    <row r="80" spans="2:16" ht="20.25" customHeight="1" x14ac:dyDescent="0.3">
      <c r="B80" s="71" t="s">
        <v>191</v>
      </c>
      <c r="C80" s="71"/>
      <c r="D80" s="71"/>
      <c r="E80" s="71"/>
      <c r="F80" s="71"/>
      <c r="G80" s="71"/>
      <c r="H80" s="71"/>
      <c r="I80" s="71"/>
      <c r="J80" s="71"/>
      <c r="K80" s="71"/>
      <c r="L80" s="71"/>
      <c r="M80" s="71"/>
      <c r="N80" s="71"/>
      <c r="O80" s="71"/>
      <c r="P80" s="71"/>
    </row>
    <row r="81" spans="2:30" x14ac:dyDescent="0.3">
      <c r="B81" s="71"/>
      <c r="C81" s="71"/>
      <c r="D81" s="71"/>
      <c r="E81" s="71"/>
      <c r="F81" s="71"/>
      <c r="G81" s="71"/>
      <c r="H81" s="71"/>
      <c r="I81" s="71"/>
      <c r="J81" s="71"/>
      <c r="K81" s="71"/>
      <c r="L81" s="71"/>
      <c r="M81" s="71"/>
      <c r="N81" s="71"/>
      <c r="O81" s="71"/>
      <c r="P81" s="71"/>
    </row>
    <row r="82" spans="2:30" ht="14.25" customHeight="1" x14ac:dyDescent="0.3"/>
    <row r="83" spans="2:30" ht="30" customHeight="1" x14ac:dyDescent="0.3">
      <c r="B83" s="63" t="s">
        <v>161</v>
      </c>
      <c r="C83" s="63"/>
      <c r="D83" s="63"/>
      <c r="E83" s="63"/>
      <c r="F83" s="63"/>
      <c r="G83" s="63"/>
      <c r="H83" s="63"/>
      <c r="I83" s="63"/>
      <c r="J83" s="63"/>
      <c r="K83" s="63"/>
      <c r="L83" s="63"/>
      <c r="M83" s="63"/>
      <c r="N83" s="63"/>
      <c r="O83" s="63"/>
      <c r="P83" s="63"/>
    </row>
    <row r="84" spans="2:30" ht="15" customHeight="1" x14ac:dyDescent="0.3">
      <c r="B84" s="17" t="s">
        <v>0</v>
      </c>
      <c r="C84" s="56">
        <v>2007</v>
      </c>
      <c r="D84" s="62"/>
      <c r="E84" s="54">
        <v>2011</v>
      </c>
      <c r="F84" s="55"/>
      <c r="G84" s="56">
        <v>2015</v>
      </c>
      <c r="H84" s="55"/>
      <c r="I84" s="56">
        <v>2019</v>
      </c>
      <c r="J84" s="55"/>
      <c r="K84" s="56">
        <v>2023</v>
      </c>
      <c r="L84" s="55"/>
      <c r="M84" s="56">
        <v>2024</v>
      </c>
      <c r="N84" s="55"/>
      <c r="O84" s="56">
        <v>2025</v>
      </c>
      <c r="P84" s="55"/>
    </row>
    <row r="85" spans="2:30" ht="15" customHeight="1" x14ac:dyDescent="0.3">
      <c r="B85" s="64" t="s">
        <v>2</v>
      </c>
      <c r="C85" s="60">
        <v>44687</v>
      </c>
      <c r="D85" s="61"/>
      <c r="E85" s="66">
        <v>44843</v>
      </c>
      <c r="F85" s="67"/>
      <c r="G85" s="59">
        <v>44649</v>
      </c>
      <c r="H85" s="58"/>
      <c r="I85" s="59">
        <v>44826</v>
      </c>
      <c r="J85" s="58"/>
      <c r="K85" s="59">
        <v>45193</v>
      </c>
      <c r="L85" s="58"/>
      <c r="M85" s="59">
        <v>45438</v>
      </c>
      <c r="N85" s="58"/>
      <c r="O85" s="59">
        <v>45739</v>
      </c>
      <c r="P85" s="58"/>
    </row>
    <row r="86" spans="2:30" ht="15" customHeight="1" x14ac:dyDescent="0.3">
      <c r="B86" s="65"/>
      <c r="C86" s="38" t="s">
        <v>3</v>
      </c>
      <c r="D86" s="38" t="s">
        <v>4</v>
      </c>
      <c r="E86" s="35" t="s">
        <v>3</v>
      </c>
      <c r="F86" s="37" t="s">
        <v>4</v>
      </c>
      <c r="G86" s="35" t="s">
        <v>3</v>
      </c>
      <c r="H86" s="37" t="s">
        <v>4</v>
      </c>
      <c r="I86" s="35" t="s">
        <v>3</v>
      </c>
      <c r="J86" s="37" t="s">
        <v>4</v>
      </c>
      <c r="K86" s="35" t="s">
        <v>3</v>
      </c>
      <c r="L86" s="37" t="s">
        <v>4</v>
      </c>
      <c r="M86" s="35" t="s">
        <v>3</v>
      </c>
      <c r="N86" s="37" t="s">
        <v>4</v>
      </c>
      <c r="O86" s="35" t="s">
        <v>3</v>
      </c>
      <c r="P86" s="37" t="s">
        <v>4</v>
      </c>
    </row>
    <row r="87" spans="2:30" ht="25" customHeight="1" x14ac:dyDescent="0.3">
      <c r="B87" s="12" t="s">
        <v>5</v>
      </c>
      <c r="C87" s="18">
        <v>1467</v>
      </c>
      <c r="D87" s="25">
        <v>100</v>
      </c>
      <c r="E87" s="18">
        <v>1770</v>
      </c>
      <c r="F87" s="25">
        <v>100</v>
      </c>
      <c r="G87" s="18">
        <v>1665</v>
      </c>
      <c r="H87" s="25">
        <v>100</v>
      </c>
      <c r="I87" s="18">
        <v>1667</v>
      </c>
      <c r="J87" s="25">
        <v>100</v>
      </c>
      <c r="K87" s="18">
        <v>1676</v>
      </c>
      <c r="L87" s="25">
        <v>100</v>
      </c>
      <c r="M87" s="18">
        <v>1687</v>
      </c>
      <c r="N87" s="25">
        <v>100</v>
      </c>
      <c r="O87" s="18">
        <v>1693</v>
      </c>
      <c r="P87" s="25">
        <v>100</v>
      </c>
    </row>
    <row r="88" spans="2:30" ht="25" customHeight="1" x14ac:dyDescent="0.3">
      <c r="B88" s="13" t="s">
        <v>6</v>
      </c>
      <c r="C88" s="18">
        <v>857</v>
      </c>
      <c r="D88" s="25">
        <f>C88*100/C87</f>
        <v>58.418541240627128</v>
      </c>
      <c r="E88" s="18">
        <v>916</v>
      </c>
      <c r="F88" s="25">
        <f>E88*100/E87</f>
        <v>51.751412429378533</v>
      </c>
      <c r="G88" s="18">
        <v>822</v>
      </c>
      <c r="H88" s="25">
        <f>G88*100/G87</f>
        <v>49.369369369369366</v>
      </c>
      <c r="I88" s="18">
        <v>891</v>
      </c>
      <c r="J88" s="25">
        <f>I88*100/I87</f>
        <v>53.449310137972404</v>
      </c>
      <c r="K88" s="18">
        <v>884</v>
      </c>
      <c r="L88" s="25">
        <f>K88*100/K87</f>
        <v>52.744630071599047</v>
      </c>
      <c r="M88" s="18">
        <v>878</v>
      </c>
      <c r="N88" s="25">
        <f>M88*100/M87</f>
        <v>52.045050385299348</v>
      </c>
      <c r="O88" s="18">
        <v>888</v>
      </c>
      <c r="P88" s="25">
        <f>O88*100/O87</f>
        <v>52.451269935026581</v>
      </c>
    </row>
    <row r="89" spans="2:30" ht="25" customHeight="1" x14ac:dyDescent="0.3">
      <c r="B89" s="13" t="s">
        <v>7</v>
      </c>
      <c r="C89" s="18">
        <v>3</v>
      </c>
      <c r="D89" s="25">
        <f>C89*100/C88</f>
        <v>0.3500583430571762</v>
      </c>
      <c r="E89" s="18">
        <v>5</v>
      </c>
      <c r="F89" s="25">
        <f>E89*100/E88</f>
        <v>0.54585152838427953</v>
      </c>
      <c r="G89" s="18">
        <v>4</v>
      </c>
      <c r="H89" s="25">
        <f>G89*100/G88</f>
        <v>0.48661800486618007</v>
      </c>
      <c r="I89" s="24">
        <v>0</v>
      </c>
      <c r="J89" s="25">
        <f>I89*100/I88</f>
        <v>0</v>
      </c>
      <c r="K89" s="24">
        <v>7</v>
      </c>
      <c r="L89" s="25">
        <f>K89*100/K88</f>
        <v>0.79185520361990946</v>
      </c>
      <c r="M89" s="24">
        <v>1</v>
      </c>
      <c r="N89" s="25">
        <f>M89*100/M88</f>
        <v>0.11389521640091116</v>
      </c>
      <c r="O89" s="24">
        <v>3</v>
      </c>
      <c r="P89" s="25">
        <f>O89*100/O88</f>
        <v>0.33783783783783783</v>
      </c>
    </row>
    <row r="90" spans="2:30" ht="25" customHeight="1" x14ac:dyDescent="0.3">
      <c r="B90" s="13" t="s">
        <v>8</v>
      </c>
      <c r="C90" s="18">
        <v>15</v>
      </c>
      <c r="D90" s="25">
        <f>C90*100/C88</f>
        <v>1.750291715285881</v>
      </c>
      <c r="E90" s="18">
        <v>24</v>
      </c>
      <c r="F90" s="25">
        <f>E90*100/E88</f>
        <v>2.6200873362445414</v>
      </c>
      <c r="G90" s="18">
        <v>31</v>
      </c>
      <c r="H90" s="25">
        <f>G90*100/G88</f>
        <v>3.7712895377128954</v>
      </c>
      <c r="I90" s="18">
        <v>12</v>
      </c>
      <c r="J90" s="25">
        <f>I90*100/I88</f>
        <v>1.3468013468013469</v>
      </c>
      <c r="K90" s="18">
        <v>17</v>
      </c>
      <c r="L90" s="25">
        <f>K90*100/K88</f>
        <v>1.9230769230769231</v>
      </c>
      <c r="M90" s="18">
        <v>12</v>
      </c>
      <c r="N90" s="25">
        <f>M90*100/M88</f>
        <v>1.3667425968109339</v>
      </c>
      <c r="O90" s="18">
        <v>12</v>
      </c>
      <c r="P90" s="25">
        <f>O90*100/O88</f>
        <v>1.3513513513513513</v>
      </c>
      <c r="Q90" s="24"/>
      <c r="R90" s="25"/>
      <c r="S90" s="24"/>
      <c r="T90" s="25"/>
      <c r="U90" s="24"/>
      <c r="V90" s="25"/>
      <c r="W90" s="24"/>
      <c r="X90" s="25"/>
      <c r="Y90" s="24"/>
      <c r="Z90" s="25"/>
      <c r="AA90" s="24"/>
      <c r="AB90" s="25"/>
      <c r="AC90" s="25"/>
      <c r="AD90" s="25"/>
    </row>
    <row r="91" spans="2:30" ht="25" customHeight="1" x14ac:dyDescent="0.3">
      <c r="B91" s="7" t="s">
        <v>9</v>
      </c>
      <c r="C91" s="24">
        <f>-SUM(C89:C90)-SUM(C92:C118)+C88</f>
        <v>0</v>
      </c>
      <c r="D91" s="25">
        <f>-SUM(D89:D90)-SUM(D92:D126)+D87</f>
        <v>0</v>
      </c>
      <c r="E91" s="24">
        <f>-SUM(E89:E90)-SUM(E92:E118)+E88</f>
        <v>0</v>
      </c>
      <c r="F91" s="25">
        <f>-SUM(F89:F90)-SUM(F92:F126)+F87</f>
        <v>0</v>
      </c>
      <c r="G91" s="24">
        <f>-SUM(G89:G90)-SUM(G92:G118)+G88</f>
        <v>0</v>
      </c>
      <c r="H91" s="25">
        <f>-SUM(H89:H90)-SUM(H92:H126)+H87</f>
        <v>0</v>
      </c>
      <c r="I91" s="24">
        <f>-SUM(I89:I90)-SUM(I92:I118)+I88</f>
        <v>0</v>
      </c>
      <c r="J91" s="25">
        <f>-SUM(J89:J90)-SUM(J92:J126)+J87</f>
        <v>0</v>
      </c>
      <c r="K91" s="24">
        <f>-SUM(K89:K90)-SUM(K92:K118)+K88</f>
        <v>0</v>
      </c>
      <c r="L91" s="25">
        <f>-SUM(L89:L90)-SUM(L92:L126)+L87</f>
        <v>0</v>
      </c>
      <c r="M91" s="24">
        <f>-SUM(M89:M90)-SUM(M92:M118)+M88</f>
        <v>0</v>
      </c>
      <c r="N91" s="25">
        <f>-SUM(N89:N90)-SUM(N92:N126)+N87</f>
        <v>0</v>
      </c>
      <c r="O91" s="24">
        <f>-SUM(O89:O90)-SUM(O92:O118)+O88</f>
        <v>0</v>
      </c>
      <c r="P91" s="25">
        <f>-SUM(P89:P90)-SUM(P92:P126)+P87</f>
        <v>0</v>
      </c>
    </row>
    <row r="92" spans="2:30" ht="25" customHeight="1" x14ac:dyDescent="0.3">
      <c r="B92" s="13" t="s">
        <v>10</v>
      </c>
      <c r="C92" s="9"/>
      <c r="D92" s="9"/>
      <c r="E92" s="9"/>
      <c r="F92" s="9"/>
      <c r="G92" s="9"/>
      <c r="H92" s="9"/>
      <c r="I92" s="18">
        <v>2</v>
      </c>
      <c r="J92" s="25">
        <f>I92*100/I88</f>
        <v>0.22446689113355781</v>
      </c>
      <c r="K92" s="9"/>
      <c r="L92" s="10"/>
      <c r="M92" s="9"/>
      <c r="N92" s="10"/>
      <c r="O92" s="9"/>
      <c r="P92" s="10"/>
      <c r="R92" s="1" t="s">
        <v>42</v>
      </c>
    </row>
    <row r="93" spans="2:30" ht="25" customHeight="1" x14ac:dyDescent="0.3">
      <c r="B93" s="13" t="s">
        <v>11</v>
      </c>
      <c r="C93" s="9"/>
      <c r="D93" s="9"/>
      <c r="E93" s="9"/>
      <c r="F93" s="9"/>
      <c r="G93" s="9"/>
      <c r="H93" s="9"/>
      <c r="I93" s="9"/>
      <c r="J93" s="9"/>
      <c r="K93" s="18">
        <v>1</v>
      </c>
      <c r="L93" s="25">
        <f>K93*100/K88</f>
        <v>0.11312217194570136</v>
      </c>
      <c r="M93" s="18">
        <v>2</v>
      </c>
      <c r="N93" s="25">
        <f>M93*100/M88</f>
        <v>0.22779043280182232</v>
      </c>
      <c r="O93" s="18">
        <v>4</v>
      </c>
      <c r="P93" s="25">
        <f>O93*100/O88</f>
        <v>0.45045045045045046</v>
      </c>
    </row>
    <row r="94" spans="2:30" ht="25" customHeight="1" x14ac:dyDescent="0.3">
      <c r="B94" s="13" t="s">
        <v>13</v>
      </c>
      <c r="C94" s="18">
        <v>6</v>
      </c>
      <c r="D94" s="25">
        <f>C94*100/C88</f>
        <v>0.7001166861143524</v>
      </c>
      <c r="E94" s="18">
        <v>10</v>
      </c>
      <c r="F94" s="25">
        <f>E94*100/E88</f>
        <v>1.0917030567685591</v>
      </c>
      <c r="G94" s="18">
        <v>24</v>
      </c>
      <c r="H94" s="25">
        <f>G94*100/G88</f>
        <v>2.9197080291970803</v>
      </c>
      <c r="I94" s="18">
        <v>6</v>
      </c>
      <c r="J94" s="25">
        <f>I94*100/I88</f>
        <v>0.67340067340067344</v>
      </c>
      <c r="K94" s="18">
        <v>8</v>
      </c>
      <c r="L94" s="25">
        <f>K94*100/K88</f>
        <v>0.90497737556561086</v>
      </c>
      <c r="M94" s="18">
        <v>9</v>
      </c>
      <c r="N94" s="25">
        <f>M94*100/M88</f>
        <v>1.0250569476082005</v>
      </c>
      <c r="O94" s="18">
        <v>7</v>
      </c>
      <c r="P94" s="25">
        <f>O94*100/O88</f>
        <v>0.78828828828828834</v>
      </c>
    </row>
    <row r="95" spans="2:30" ht="25" customHeight="1" x14ac:dyDescent="0.3">
      <c r="B95" s="14" t="s">
        <v>14</v>
      </c>
      <c r="C95" s="18">
        <v>62</v>
      </c>
      <c r="D95" s="25">
        <f>C95*100/C88</f>
        <v>7.2345390898483082</v>
      </c>
      <c r="E95" s="18">
        <v>137</v>
      </c>
      <c r="F95" s="25">
        <f>E95*100/E88</f>
        <v>14.956331877729257</v>
      </c>
      <c r="G95" s="18">
        <v>122</v>
      </c>
      <c r="H95" s="25">
        <f>G95*100/G88</f>
        <v>14.841849148418492</v>
      </c>
      <c r="I95" s="18">
        <v>55</v>
      </c>
      <c r="J95" s="25">
        <f>I95*100/I88</f>
        <v>6.1728395061728394</v>
      </c>
      <c r="K95" s="9"/>
      <c r="L95" s="10"/>
      <c r="M95" s="18">
        <v>76</v>
      </c>
      <c r="N95" s="25">
        <f>M95*100/M88</f>
        <v>8.6560364464692476</v>
      </c>
      <c r="O95" s="18">
        <v>30</v>
      </c>
      <c r="P95" s="25">
        <f>O95*100/O88</f>
        <v>3.3783783783783785</v>
      </c>
    </row>
    <row r="96" spans="2:30" ht="25" customHeight="1" x14ac:dyDescent="0.3">
      <c r="B96" s="13" t="s">
        <v>16</v>
      </c>
      <c r="C96" s="9"/>
      <c r="D96" s="9"/>
      <c r="E96" s="9"/>
      <c r="F96" s="9"/>
      <c r="G96" s="9"/>
      <c r="H96" s="9"/>
      <c r="I96" s="18">
        <v>1</v>
      </c>
      <c r="J96" s="25">
        <f>I96*100/I88</f>
        <v>0.1122334455667789</v>
      </c>
      <c r="K96" s="18">
        <v>80</v>
      </c>
      <c r="L96" s="25">
        <f>K96*100/K88</f>
        <v>9.0497737556561084</v>
      </c>
      <c r="M96" s="18">
        <v>87</v>
      </c>
      <c r="N96" s="25">
        <f>M96*100/M88</f>
        <v>9.9088838268792703</v>
      </c>
      <c r="O96" s="18">
        <v>59</v>
      </c>
      <c r="P96" s="25">
        <f>O96*100/O88</f>
        <v>6.6441441441441444</v>
      </c>
    </row>
    <row r="97" spans="2:16" ht="25" customHeight="1" x14ac:dyDescent="0.3">
      <c r="B97" s="13" t="s">
        <v>17</v>
      </c>
      <c r="C97" s="9"/>
      <c r="D97" s="9"/>
      <c r="E97" s="9"/>
      <c r="F97" s="9"/>
      <c r="G97" s="9"/>
      <c r="H97" s="9"/>
      <c r="I97" s="18">
        <v>2</v>
      </c>
      <c r="J97" s="25">
        <f>I97*100/I88</f>
        <v>0.22446689113355781</v>
      </c>
      <c r="K97" s="18">
        <v>6</v>
      </c>
      <c r="L97" s="25">
        <f>K97*100/K88</f>
        <v>0.67873303167420818</v>
      </c>
      <c r="M97" s="18">
        <v>7</v>
      </c>
      <c r="N97" s="25">
        <f>M97*100/M88</f>
        <v>0.79726651480637811</v>
      </c>
      <c r="O97" s="18">
        <v>6</v>
      </c>
      <c r="P97" s="25">
        <f>O97*100/O88</f>
        <v>0.67567567567567566</v>
      </c>
    </row>
    <row r="98" spans="2:16" ht="25" customHeight="1" x14ac:dyDescent="0.3">
      <c r="B98" s="14" t="s">
        <v>18</v>
      </c>
      <c r="C98" s="9"/>
      <c r="D98" s="9"/>
      <c r="E98" s="9"/>
      <c r="F98" s="9"/>
      <c r="G98" s="18">
        <v>19</v>
      </c>
      <c r="H98" s="25">
        <f>G98*100/G88</f>
        <v>2.3114355231143553</v>
      </c>
      <c r="I98" s="18">
        <v>6</v>
      </c>
      <c r="J98" s="25">
        <f>I98*100/I88</f>
        <v>0.67340067340067344</v>
      </c>
      <c r="K98" s="18">
        <v>33</v>
      </c>
      <c r="L98" s="25">
        <f>K98*100/K88</f>
        <v>3.7330316742081449</v>
      </c>
      <c r="M98" s="18">
        <v>74</v>
      </c>
      <c r="N98" s="25">
        <f>M98*100/M88</f>
        <v>8.428246013667426</v>
      </c>
      <c r="O98" s="18">
        <v>131</v>
      </c>
      <c r="P98" s="25">
        <f>O98*100/O88</f>
        <v>14.752252252252251</v>
      </c>
    </row>
    <row r="99" spans="2:16" ht="25" customHeight="1" x14ac:dyDescent="0.3">
      <c r="B99" s="14" t="s">
        <v>19</v>
      </c>
      <c r="C99" s="9"/>
      <c r="D99" s="9"/>
      <c r="E99" s="9"/>
      <c r="F99" s="9"/>
      <c r="G99" s="9"/>
      <c r="H99" s="9"/>
      <c r="I99" s="9"/>
      <c r="J99" s="9"/>
      <c r="K99" s="18">
        <v>2</v>
      </c>
      <c r="L99" s="25">
        <f>K99*100/K88</f>
        <v>0.22624434389140272</v>
      </c>
      <c r="M99" s="18">
        <v>3</v>
      </c>
      <c r="N99" s="25">
        <f>M99*100/M88</f>
        <v>0.34168564920273348</v>
      </c>
      <c r="O99" s="18">
        <v>3</v>
      </c>
      <c r="P99" s="25">
        <f>O99*100/O88</f>
        <v>0.33783783783783783</v>
      </c>
    </row>
    <row r="100" spans="2:16" ht="25" customHeight="1" x14ac:dyDescent="0.3">
      <c r="B100" s="13" t="s">
        <v>20</v>
      </c>
      <c r="C100" s="9"/>
      <c r="D100" s="9"/>
      <c r="E100" s="9"/>
      <c r="F100" s="9"/>
      <c r="G100" s="18">
        <v>7</v>
      </c>
      <c r="H100" s="25">
        <f>G100*100/G88</f>
        <v>0.85158150851581504</v>
      </c>
      <c r="I100" s="9"/>
      <c r="J100" s="9"/>
      <c r="K100" s="9"/>
      <c r="L100" s="9"/>
      <c r="M100" s="9"/>
      <c r="N100" s="9"/>
      <c r="O100" s="9"/>
      <c r="P100" s="9"/>
    </row>
    <row r="101" spans="2:16" ht="25" customHeight="1" x14ac:dyDescent="0.3">
      <c r="B101" s="13" t="s">
        <v>21</v>
      </c>
      <c r="C101" s="18">
        <v>2</v>
      </c>
      <c r="D101" s="25">
        <f>C101*100/C88</f>
        <v>0.23337222870478413</v>
      </c>
      <c r="E101" s="18">
        <v>4</v>
      </c>
      <c r="F101" s="25">
        <f>E101*100/E88</f>
        <v>0.4366812227074236</v>
      </c>
      <c r="G101" s="9"/>
      <c r="H101" s="9"/>
      <c r="I101" s="18">
        <v>1</v>
      </c>
      <c r="J101" s="25">
        <f>I101*100/I88</f>
        <v>0.1122334455667789</v>
      </c>
      <c r="K101" s="18">
        <v>5</v>
      </c>
      <c r="L101" s="25">
        <f>K101*100/K88</f>
        <v>0.56561085972850678</v>
      </c>
      <c r="M101" s="18">
        <v>3</v>
      </c>
      <c r="N101" s="25">
        <f>M101*100/M88</f>
        <v>0.34168564920273348</v>
      </c>
      <c r="O101" s="9"/>
      <c r="P101" s="9"/>
    </row>
    <row r="102" spans="2:16" ht="25" customHeight="1" x14ac:dyDescent="0.3">
      <c r="B102" s="14" t="s">
        <v>189</v>
      </c>
      <c r="C102" s="9"/>
      <c r="D102" s="10"/>
      <c r="E102" s="9"/>
      <c r="F102" s="10"/>
      <c r="G102" s="9"/>
      <c r="H102" s="9"/>
      <c r="I102" s="9"/>
      <c r="J102" s="10"/>
      <c r="K102" s="9"/>
      <c r="L102" s="10"/>
      <c r="M102" s="9"/>
      <c r="N102" s="10"/>
      <c r="O102" s="18">
        <v>2</v>
      </c>
      <c r="P102" s="25">
        <f>O102*100/O88</f>
        <v>0.22522522522522523</v>
      </c>
    </row>
    <row r="103" spans="2:16" ht="25" customHeight="1" x14ac:dyDescent="0.3">
      <c r="B103" s="14" t="s">
        <v>23</v>
      </c>
      <c r="C103" s="9"/>
      <c r="D103" s="9"/>
      <c r="E103" s="18">
        <v>7</v>
      </c>
      <c r="F103" s="25">
        <f>E103*100/E88</f>
        <v>0.76419213973799127</v>
      </c>
      <c r="G103" s="9"/>
      <c r="H103" s="9"/>
      <c r="I103" s="18">
        <v>10</v>
      </c>
      <c r="J103" s="25">
        <f>I103*100/I88</f>
        <v>1.122334455667789</v>
      </c>
      <c r="K103" s="18">
        <v>7</v>
      </c>
      <c r="L103" s="25">
        <f>K103*100/K88</f>
        <v>0.79185520361990946</v>
      </c>
      <c r="M103" s="18">
        <v>7</v>
      </c>
      <c r="N103" s="25">
        <f>M103*100/M88</f>
        <v>0.79726651480637811</v>
      </c>
      <c r="O103" s="18">
        <v>8</v>
      </c>
      <c r="P103" s="25">
        <f>O103*100/O88</f>
        <v>0.90090090090090091</v>
      </c>
    </row>
    <row r="104" spans="2:16" ht="25" customHeight="1" x14ac:dyDescent="0.3">
      <c r="B104" s="14" t="s">
        <v>25</v>
      </c>
      <c r="C104" s="18">
        <v>13</v>
      </c>
      <c r="D104" s="25">
        <f>C104*100/C88</f>
        <v>1.5169194865810969</v>
      </c>
      <c r="E104" s="18">
        <v>7</v>
      </c>
      <c r="F104" s="25">
        <f>E104*100/E88</f>
        <v>0.76419213973799127</v>
      </c>
      <c r="G104" s="18">
        <v>17</v>
      </c>
      <c r="H104" s="25">
        <f>G104*100/G88</f>
        <v>2.0681265206812651</v>
      </c>
      <c r="I104" s="18">
        <v>4</v>
      </c>
      <c r="J104" s="25">
        <f>I104*100/I88</f>
        <v>0.44893378226711561</v>
      </c>
      <c r="K104" s="18">
        <v>10</v>
      </c>
      <c r="L104" s="25">
        <f>K104*100/K88</f>
        <v>1.1312217194570136</v>
      </c>
      <c r="M104" s="18">
        <v>7</v>
      </c>
      <c r="N104" s="25">
        <f>M104*100/M88</f>
        <v>0.79726651480637811</v>
      </c>
      <c r="O104" s="18">
        <v>11</v>
      </c>
      <c r="P104" s="25">
        <f>O104*100/O88</f>
        <v>1.2387387387387387</v>
      </c>
    </row>
    <row r="105" spans="2:16" ht="25" customHeight="1" x14ac:dyDescent="0.3">
      <c r="B105" s="13" t="s">
        <v>26</v>
      </c>
      <c r="C105" s="9"/>
      <c r="D105" s="9"/>
      <c r="E105" s="9"/>
      <c r="F105" s="9"/>
      <c r="G105" s="18">
        <v>11</v>
      </c>
      <c r="H105" s="25">
        <f>G105*100/G88</f>
        <v>1.3381995133819951</v>
      </c>
      <c r="I105" s="18">
        <v>2</v>
      </c>
      <c r="J105" s="25">
        <f>I105*100/I88</f>
        <v>0.22446689113355781</v>
      </c>
      <c r="K105" s="9"/>
      <c r="L105" s="10"/>
      <c r="M105" s="9"/>
      <c r="N105" s="10"/>
      <c r="O105" s="9"/>
      <c r="P105" s="10"/>
    </row>
    <row r="106" spans="2:16" ht="25" customHeight="1" x14ac:dyDescent="0.3">
      <c r="B106" s="14" t="s">
        <v>28</v>
      </c>
      <c r="C106" s="9"/>
      <c r="D106" s="9"/>
      <c r="E106" s="9"/>
      <c r="F106" s="9"/>
      <c r="G106" s="9"/>
      <c r="H106" s="9"/>
      <c r="I106" s="18">
        <v>1</v>
      </c>
      <c r="J106" s="25">
        <f>I106*100/I88</f>
        <v>0.1122334455667789</v>
      </c>
      <c r="K106" s="9"/>
      <c r="L106" s="10"/>
      <c r="M106" s="9"/>
      <c r="N106" s="10"/>
      <c r="O106" s="9"/>
      <c r="P106" s="10"/>
    </row>
    <row r="107" spans="2:16" ht="25" customHeight="1" x14ac:dyDescent="0.3">
      <c r="B107" s="14" t="s">
        <v>29</v>
      </c>
      <c r="C107" s="18">
        <v>15</v>
      </c>
      <c r="D107" s="25">
        <f>C107*100/C88</f>
        <v>1.750291715285881</v>
      </c>
      <c r="E107" s="18">
        <v>14</v>
      </c>
      <c r="F107" s="25">
        <f>E107*100/E88</f>
        <v>1.5283842794759825</v>
      </c>
      <c r="G107" s="18">
        <v>13</v>
      </c>
      <c r="H107" s="25">
        <f>G107*100/G88</f>
        <v>1.5815085158150852</v>
      </c>
      <c r="I107" s="9"/>
      <c r="J107" s="9"/>
      <c r="K107" s="9"/>
      <c r="L107" s="9"/>
      <c r="M107" s="9"/>
      <c r="N107" s="9"/>
      <c r="O107" s="9"/>
      <c r="P107" s="9"/>
    </row>
    <row r="108" spans="2:16" ht="25" customHeight="1" x14ac:dyDescent="0.3">
      <c r="B108" s="14" t="s">
        <v>30</v>
      </c>
      <c r="C108" s="9"/>
      <c r="D108" s="9"/>
      <c r="E108" s="9"/>
      <c r="F108" s="9"/>
      <c r="G108" s="18">
        <v>4</v>
      </c>
      <c r="H108" s="25">
        <f>G108*100/G88</f>
        <v>0.48661800486618007</v>
      </c>
      <c r="I108" s="18">
        <v>3</v>
      </c>
      <c r="J108" s="25">
        <f>I108*100/I88</f>
        <v>0.33670033670033672</v>
      </c>
      <c r="K108" s="9"/>
      <c r="L108" s="9"/>
      <c r="M108" s="9"/>
      <c r="N108" s="9"/>
      <c r="O108" s="9"/>
      <c r="P108" s="9"/>
    </row>
    <row r="109" spans="2:16" ht="25" customHeight="1" x14ac:dyDescent="0.3">
      <c r="B109" s="14" t="s">
        <v>31</v>
      </c>
      <c r="C109" s="18">
        <v>686</v>
      </c>
      <c r="D109" s="25">
        <f>C109*100/C88</f>
        <v>80.046674445740962</v>
      </c>
      <c r="E109" s="18">
        <v>649</v>
      </c>
      <c r="F109" s="25">
        <f>E109*100/E88</f>
        <v>70.851528384279476</v>
      </c>
      <c r="G109" s="18">
        <v>540</v>
      </c>
      <c r="H109" s="25">
        <f>G109*100/G88</f>
        <v>65.693430656934311</v>
      </c>
      <c r="I109" s="18">
        <v>530</v>
      </c>
      <c r="J109" s="25">
        <f>I109*100/I88</f>
        <v>59.483726150392819</v>
      </c>
      <c r="K109" s="9"/>
      <c r="L109" s="9"/>
      <c r="M109" s="18">
        <v>461</v>
      </c>
      <c r="N109" s="25">
        <f>M109*100/M88</f>
        <v>52.505694760820049</v>
      </c>
      <c r="O109" s="18">
        <v>530</v>
      </c>
      <c r="P109" s="25">
        <f>O109*100/O88</f>
        <v>59.684684684684683</v>
      </c>
    </row>
    <row r="110" spans="2:16" ht="25" customHeight="1" x14ac:dyDescent="0.3">
      <c r="B110" s="14" t="s">
        <v>32</v>
      </c>
      <c r="C110" s="9"/>
      <c r="D110" s="10"/>
      <c r="E110" s="9"/>
      <c r="F110" s="10"/>
      <c r="G110" s="9"/>
      <c r="H110" s="10"/>
      <c r="I110" s="9"/>
      <c r="J110" s="10"/>
      <c r="K110" s="18">
        <v>570</v>
      </c>
      <c r="L110" s="25">
        <f>K110*100/K88</f>
        <v>64.479638009049779</v>
      </c>
      <c r="M110" s="9"/>
      <c r="N110" s="10"/>
      <c r="O110" s="9"/>
      <c r="P110" s="10"/>
    </row>
    <row r="111" spans="2:16" ht="25" customHeight="1" x14ac:dyDescent="0.3">
      <c r="B111" s="14" t="s">
        <v>190</v>
      </c>
      <c r="C111" s="9"/>
      <c r="D111" s="10"/>
      <c r="E111" s="9"/>
      <c r="F111" s="10"/>
      <c r="G111" s="9"/>
      <c r="H111" s="10"/>
      <c r="I111" s="9"/>
      <c r="J111" s="10"/>
      <c r="K111" s="10"/>
      <c r="L111" s="10"/>
      <c r="M111" s="10"/>
      <c r="N111" s="10"/>
      <c r="O111" s="18">
        <v>5</v>
      </c>
      <c r="P111" s="25">
        <f>O111*100/O88</f>
        <v>0.56306306306306309</v>
      </c>
    </row>
    <row r="112" spans="2:16" ht="25" customHeight="1" x14ac:dyDescent="0.3">
      <c r="B112" s="14" t="s">
        <v>47</v>
      </c>
      <c r="C112" s="9"/>
      <c r="D112" s="9"/>
      <c r="E112" s="9"/>
      <c r="F112" s="9"/>
      <c r="G112" s="18">
        <v>2</v>
      </c>
      <c r="H112" s="25">
        <f>G112*100/G88</f>
        <v>0.24330900243309003</v>
      </c>
      <c r="I112" s="9"/>
      <c r="J112" s="9"/>
      <c r="K112" s="9"/>
      <c r="L112" s="9"/>
      <c r="M112" s="9"/>
      <c r="N112" s="9"/>
      <c r="O112" s="9"/>
      <c r="P112" s="9"/>
    </row>
    <row r="113" spans="2:16" ht="25" customHeight="1" x14ac:dyDescent="0.3">
      <c r="B113" s="14" t="s">
        <v>33</v>
      </c>
      <c r="C113" s="18">
        <v>55</v>
      </c>
      <c r="D113" s="25">
        <f>C113*100/C88</f>
        <v>6.4177362893815637</v>
      </c>
      <c r="E113" s="18">
        <v>38</v>
      </c>
      <c r="F113" s="25">
        <f>E113*100/E88</f>
        <v>4.1484716157205241</v>
      </c>
      <c r="G113" s="9"/>
      <c r="H113" s="9"/>
      <c r="I113" s="18">
        <v>243</v>
      </c>
      <c r="J113" s="25">
        <f>I113*100/I88</f>
        <v>27.272727272727273</v>
      </c>
      <c r="K113" s="18">
        <v>127</v>
      </c>
      <c r="L113" s="25">
        <f>K113*100/K88</f>
        <v>14.366515837104073</v>
      </c>
      <c r="M113" s="18">
        <v>122</v>
      </c>
      <c r="N113" s="25">
        <f>M113*100/M88</f>
        <v>13.895216400911162</v>
      </c>
      <c r="O113" s="18">
        <v>74</v>
      </c>
      <c r="P113" s="25">
        <f>O113*100/O88</f>
        <v>8.3333333333333339</v>
      </c>
    </row>
    <row r="114" spans="2:16" ht="25" customHeight="1" x14ac:dyDescent="0.3">
      <c r="B114" s="14" t="s">
        <v>35</v>
      </c>
      <c r="C114" s="9"/>
      <c r="D114" s="9"/>
      <c r="E114" s="9"/>
      <c r="F114" s="9"/>
      <c r="G114" s="18">
        <v>28</v>
      </c>
      <c r="H114" s="25">
        <f>G114*100/G88</f>
        <v>3.4063260340632602</v>
      </c>
      <c r="I114" s="9"/>
      <c r="J114" s="9"/>
      <c r="K114" s="9"/>
      <c r="L114" s="9"/>
      <c r="M114" s="9"/>
      <c r="N114" s="9"/>
      <c r="O114" s="9"/>
      <c r="P114" s="9"/>
    </row>
    <row r="115" spans="2:16" ht="25" customHeight="1" x14ac:dyDescent="0.3">
      <c r="B115" s="14" t="s">
        <v>36</v>
      </c>
      <c r="C115" s="9"/>
      <c r="D115" s="9"/>
      <c r="E115" s="18">
        <v>21</v>
      </c>
      <c r="F115" s="25">
        <f>E115*100/E88</f>
        <v>2.2925764192139737</v>
      </c>
      <c r="G115" s="9"/>
      <c r="H115" s="9"/>
      <c r="I115" s="18">
        <v>4</v>
      </c>
      <c r="J115" s="25">
        <f>I115*100/I88</f>
        <v>0.44893378226711561</v>
      </c>
      <c r="K115" s="18">
        <v>8</v>
      </c>
      <c r="L115" s="25">
        <f>K115*100/K88</f>
        <v>0.90497737556561086</v>
      </c>
      <c r="M115" s="18">
        <v>6</v>
      </c>
      <c r="N115" s="25">
        <f>M115*100/M88</f>
        <v>0.68337129840546695</v>
      </c>
      <c r="O115" s="9"/>
      <c r="P115" s="9"/>
    </row>
    <row r="116" spans="2:16" ht="25" customHeight="1" x14ac:dyDescent="0.3">
      <c r="B116" s="14" t="s">
        <v>188</v>
      </c>
      <c r="C116" s="9"/>
      <c r="D116" s="9"/>
      <c r="E116" s="9"/>
      <c r="F116" s="9"/>
      <c r="G116" s="9"/>
      <c r="H116" s="9"/>
      <c r="I116" s="9"/>
      <c r="J116" s="9"/>
      <c r="K116" s="9"/>
      <c r="L116" s="9"/>
      <c r="M116" s="9"/>
      <c r="N116" s="9"/>
      <c r="O116" s="18">
        <v>3</v>
      </c>
      <c r="P116" s="25">
        <f>O116*100/O88</f>
        <v>0.33783783783783783</v>
      </c>
    </row>
    <row r="117" spans="2:16" ht="24.75" customHeight="1" x14ac:dyDescent="0.3">
      <c r="B117" s="14" t="s">
        <v>37</v>
      </c>
      <c r="C117" s="9"/>
      <c r="D117" s="9"/>
      <c r="E117" s="9"/>
      <c r="F117" s="9"/>
      <c r="G117" s="9"/>
      <c r="H117" s="9"/>
      <c r="I117" s="18">
        <v>4</v>
      </c>
      <c r="J117" s="25">
        <f>I117*100/I88</f>
        <v>0.44893378226711561</v>
      </c>
      <c r="K117" s="9"/>
      <c r="L117" s="10"/>
      <c r="M117" s="9"/>
      <c r="N117" s="10"/>
      <c r="O117" s="9"/>
      <c r="P117" s="10"/>
    </row>
    <row r="118" spans="2:16" ht="25.5" customHeight="1" x14ac:dyDescent="0.3">
      <c r="B118" s="14" t="s">
        <v>38</v>
      </c>
      <c r="C118" s="9"/>
      <c r="D118" s="9"/>
      <c r="E118" s="9"/>
      <c r="F118" s="9"/>
      <c r="G118" s="9"/>
      <c r="H118" s="9"/>
      <c r="I118" s="18">
        <v>5</v>
      </c>
      <c r="J118" s="25">
        <f>I118*100/I88</f>
        <v>0.5611672278338945</v>
      </c>
      <c r="K118" s="18">
        <v>3</v>
      </c>
      <c r="L118" s="25">
        <f>K118*100/K88</f>
        <v>0.33936651583710409</v>
      </c>
      <c r="M118" s="18">
        <v>1</v>
      </c>
      <c r="N118" s="25">
        <f>M118*100/M88</f>
        <v>0.11389521640091116</v>
      </c>
      <c r="O118" s="9"/>
      <c r="P118" s="10"/>
    </row>
    <row r="119" spans="2:16" ht="5.15" customHeight="1" x14ac:dyDescent="0.3">
      <c r="B119" s="15"/>
      <c r="C119" s="16"/>
      <c r="D119" s="16"/>
      <c r="E119" s="16"/>
      <c r="F119" s="16"/>
      <c r="G119" s="16"/>
      <c r="H119" s="16"/>
      <c r="I119" s="16"/>
      <c r="J119" s="16"/>
      <c r="K119" s="16"/>
      <c r="L119" s="16"/>
      <c r="M119" s="16"/>
      <c r="N119" s="16"/>
      <c r="O119" s="16"/>
      <c r="P119" s="16"/>
    </row>
    <row r="120" spans="2:16" ht="14.25" customHeight="1" x14ac:dyDescent="0.3">
      <c r="B120" s="7" t="s">
        <v>182</v>
      </c>
      <c r="C120" s="4"/>
      <c r="D120" s="5"/>
      <c r="E120" s="4"/>
      <c r="F120" s="5"/>
      <c r="G120" s="4"/>
      <c r="H120" s="5"/>
      <c r="I120" s="4"/>
      <c r="J120" s="5"/>
      <c r="K120" s="4"/>
      <c r="L120" s="5"/>
      <c r="M120" s="4"/>
      <c r="N120" s="5"/>
      <c r="O120" s="4"/>
      <c r="P120" s="5"/>
    </row>
    <row r="121" spans="2:16" ht="20.25" customHeight="1" x14ac:dyDescent="0.3">
      <c r="B121" s="71" t="s">
        <v>191</v>
      </c>
      <c r="C121" s="71"/>
      <c r="D121" s="71"/>
      <c r="E121" s="71"/>
      <c r="F121" s="71"/>
      <c r="G121" s="71"/>
      <c r="H121" s="71"/>
      <c r="I121" s="71"/>
      <c r="J121" s="71"/>
      <c r="K121" s="71"/>
      <c r="L121" s="71"/>
      <c r="M121" s="71"/>
      <c r="N121" s="71"/>
      <c r="O121" s="71"/>
      <c r="P121" s="71"/>
    </row>
    <row r="122" spans="2:16" x14ac:dyDescent="0.3">
      <c r="B122" s="71"/>
      <c r="C122" s="71"/>
      <c r="D122" s="71"/>
      <c r="E122" s="71"/>
      <c r="F122" s="71"/>
      <c r="G122" s="71"/>
      <c r="H122" s="71"/>
      <c r="I122" s="71"/>
      <c r="J122" s="71"/>
      <c r="K122" s="71"/>
      <c r="L122" s="71"/>
      <c r="M122" s="71"/>
      <c r="N122" s="71"/>
      <c r="O122" s="71"/>
      <c r="P122" s="71"/>
    </row>
    <row r="123" spans="2:16" ht="14.25" customHeight="1" x14ac:dyDescent="0.3"/>
    <row r="124" spans="2:16" ht="30" customHeight="1" x14ac:dyDescent="0.3">
      <c r="B124" s="63" t="s">
        <v>162</v>
      </c>
      <c r="C124" s="63"/>
      <c r="D124" s="63"/>
      <c r="E124" s="63"/>
      <c r="F124" s="63"/>
      <c r="G124" s="63"/>
      <c r="H124" s="63"/>
      <c r="I124" s="63"/>
      <c r="J124" s="63"/>
      <c r="K124" s="63"/>
      <c r="L124" s="63"/>
      <c r="M124" s="63"/>
      <c r="N124" s="63"/>
      <c r="O124" s="63"/>
      <c r="P124" s="63"/>
    </row>
    <row r="125" spans="2:16" ht="15" customHeight="1" x14ac:dyDescent="0.3">
      <c r="B125" s="17" t="s">
        <v>0</v>
      </c>
      <c r="C125" s="56">
        <v>2007</v>
      </c>
      <c r="D125" s="62"/>
      <c r="E125" s="54">
        <v>2011</v>
      </c>
      <c r="F125" s="55"/>
      <c r="G125" s="56">
        <v>2015</v>
      </c>
      <c r="H125" s="55"/>
      <c r="I125" s="56">
        <v>2019</v>
      </c>
      <c r="J125" s="55"/>
      <c r="K125" s="56">
        <v>2023</v>
      </c>
      <c r="L125" s="55"/>
      <c r="M125" s="56">
        <v>2024</v>
      </c>
      <c r="N125" s="55"/>
      <c r="O125" s="56">
        <v>2025</v>
      </c>
      <c r="P125" s="55"/>
    </row>
    <row r="126" spans="2:16" ht="15" customHeight="1" x14ac:dyDescent="0.3">
      <c r="B126" s="64" t="s">
        <v>2</v>
      </c>
      <c r="C126" s="60">
        <v>39208</v>
      </c>
      <c r="D126" s="61"/>
      <c r="E126" s="66">
        <v>40825</v>
      </c>
      <c r="F126" s="67"/>
      <c r="G126" s="59">
        <v>42092</v>
      </c>
      <c r="H126" s="58"/>
      <c r="I126" s="59">
        <v>43730</v>
      </c>
      <c r="J126" s="58"/>
      <c r="K126" s="59">
        <v>45195</v>
      </c>
      <c r="L126" s="58"/>
      <c r="M126" s="59">
        <v>45438</v>
      </c>
      <c r="N126" s="58"/>
      <c r="O126" s="59">
        <v>45739</v>
      </c>
      <c r="P126" s="58"/>
    </row>
    <row r="127" spans="2:16" ht="15" customHeight="1" x14ac:dyDescent="0.3">
      <c r="B127" s="65"/>
      <c r="C127" s="38" t="s">
        <v>3</v>
      </c>
      <c r="D127" s="38" t="s">
        <v>4</v>
      </c>
      <c r="E127" s="35" t="s">
        <v>3</v>
      </c>
      <c r="F127" s="37" t="s">
        <v>4</v>
      </c>
      <c r="G127" s="35" t="s">
        <v>3</v>
      </c>
      <c r="H127" s="37" t="s">
        <v>4</v>
      </c>
      <c r="I127" s="35" t="s">
        <v>3</v>
      </c>
      <c r="J127" s="37" t="s">
        <v>4</v>
      </c>
      <c r="K127" s="35" t="s">
        <v>3</v>
      </c>
      <c r="L127" s="37" t="s">
        <v>4</v>
      </c>
      <c r="M127" s="35" t="s">
        <v>3</v>
      </c>
      <c r="N127" s="37" t="s">
        <v>4</v>
      </c>
      <c r="O127" s="35" t="s">
        <v>3</v>
      </c>
      <c r="P127" s="37" t="s">
        <v>4</v>
      </c>
    </row>
    <row r="128" spans="2:16" ht="25" customHeight="1" x14ac:dyDescent="0.3">
      <c r="B128" s="12" t="s">
        <v>5</v>
      </c>
      <c r="C128" s="18">
        <v>1102</v>
      </c>
      <c r="D128" s="25">
        <v>100</v>
      </c>
      <c r="E128" s="18">
        <v>1116</v>
      </c>
      <c r="F128" s="25">
        <v>100</v>
      </c>
      <c r="G128" s="18">
        <v>1071</v>
      </c>
      <c r="H128" s="25">
        <v>100</v>
      </c>
      <c r="I128" s="18">
        <v>1028</v>
      </c>
      <c r="J128" s="25">
        <v>100</v>
      </c>
      <c r="K128" s="18">
        <v>997</v>
      </c>
      <c r="L128" s="25">
        <v>100</v>
      </c>
      <c r="M128" s="18">
        <v>992</v>
      </c>
      <c r="N128" s="25">
        <v>100</v>
      </c>
      <c r="O128" s="18">
        <v>1017</v>
      </c>
      <c r="P128" s="25">
        <v>100</v>
      </c>
    </row>
    <row r="129" spans="2:16" ht="25" customHeight="1" x14ac:dyDescent="0.3">
      <c r="B129" s="13" t="s">
        <v>6</v>
      </c>
      <c r="C129" s="18">
        <v>619</v>
      </c>
      <c r="D129" s="25">
        <f>C129*100/C128</f>
        <v>56.170598911070783</v>
      </c>
      <c r="E129" s="18">
        <v>561</v>
      </c>
      <c r="F129" s="25">
        <f>E129*100/E128</f>
        <v>50.268817204301072</v>
      </c>
      <c r="G129" s="18">
        <v>512</v>
      </c>
      <c r="H129" s="25">
        <f>G129*100/G128</f>
        <v>47.805788982259571</v>
      </c>
      <c r="I129" s="18">
        <v>535</v>
      </c>
      <c r="J129" s="25">
        <f>I129*100/I128</f>
        <v>52.042801556420237</v>
      </c>
      <c r="K129" s="18">
        <v>498</v>
      </c>
      <c r="L129" s="25">
        <f>K129*100/K128</f>
        <v>49.949849548645936</v>
      </c>
      <c r="M129" s="18">
        <v>496</v>
      </c>
      <c r="N129" s="25">
        <f>M129*100/M128</f>
        <v>50</v>
      </c>
      <c r="O129" s="18">
        <v>474</v>
      </c>
      <c r="P129" s="25">
        <f>O129*100/O128</f>
        <v>46.607669616519175</v>
      </c>
    </row>
    <row r="130" spans="2:16" ht="25" customHeight="1" x14ac:dyDescent="0.3">
      <c r="B130" s="13" t="s">
        <v>7</v>
      </c>
      <c r="C130" s="18">
        <v>2</v>
      </c>
      <c r="D130" s="25">
        <f>C130*100/C129</f>
        <v>0.32310177705977383</v>
      </c>
      <c r="E130" s="18">
        <v>4</v>
      </c>
      <c r="F130" s="25">
        <f>E130*100/E129</f>
        <v>0.71301247771836007</v>
      </c>
      <c r="G130" s="18">
        <v>6</v>
      </c>
      <c r="H130" s="25">
        <f>G130*100/G129</f>
        <v>1.171875</v>
      </c>
      <c r="I130" s="18">
        <v>1</v>
      </c>
      <c r="J130" s="25">
        <f>I130*100/I129</f>
        <v>0.18691588785046728</v>
      </c>
      <c r="K130" s="18">
        <v>2</v>
      </c>
      <c r="L130" s="25">
        <f>K130*100/K129</f>
        <v>0.40160642570281124</v>
      </c>
      <c r="M130" s="18">
        <v>1</v>
      </c>
      <c r="N130" s="25">
        <f>M130*100/M129</f>
        <v>0.20161290322580644</v>
      </c>
      <c r="O130" s="18">
        <v>1</v>
      </c>
      <c r="P130" s="25">
        <f>O130*100/O129</f>
        <v>0.2109704641350211</v>
      </c>
    </row>
    <row r="131" spans="2:16" ht="25" customHeight="1" x14ac:dyDescent="0.3">
      <c r="B131" s="13" t="s">
        <v>8</v>
      </c>
      <c r="C131" s="18">
        <v>4</v>
      </c>
      <c r="D131" s="25">
        <f>C131*100/C129</f>
        <v>0.64620355411954766</v>
      </c>
      <c r="E131" s="18">
        <v>11</v>
      </c>
      <c r="F131" s="25">
        <f>E131*100/E129</f>
        <v>1.9607843137254901</v>
      </c>
      <c r="G131" s="18">
        <v>16</v>
      </c>
      <c r="H131" s="25">
        <f>G131*100/G129</f>
        <v>3.125</v>
      </c>
      <c r="I131" s="18">
        <v>6</v>
      </c>
      <c r="J131" s="25">
        <f>I131*100/I129</f>
        <v>1.1214953271028036</v>
      </c>
      <c r="K131" s="18">
        <v>7</v>
      </c>
      <c r="L131" s="25">
        <f>K131*100/K129</f>
        <v>1.4056224899598393</v>
      </c>
      <c r="M131" s="18">
        <v>5</v>
      </c>
      <c r="N131" s="25">
        <f>M131*100/M129</f>
        <v>1.0080645161290323</v>
      </c>
      <c r="O131" s="18">
        <v>7</v>
      </c>
      <c r="P131" s="25">
        <f>O131*100/O129</f>
        <v>1.4767932489451476</v>
      </c>
    </row>
    <row r="132" spans="2:16" ht="25" customHeight="1" x14ac:dyDescent="0.3">
      <c r="B132" s="7" t="s">
        <v>9</v>
      </c>
      <c r="C132" s="24">
        <f>-SUM(C130:C131)-SUM(C133:C159)+C129</f>
        <v>0</v>
      </c>
      <c r="D132" s="25">
        <f>-SUM(D130:D131)-SUM(D133:D167)+D128</f>
        <v>0</v>
      </c>
      <c r="E132" s="24">
        <f>-SUM(E130:E131)-SUM(E133:E159)+E129</f>
        <v>0</v>
      </c>
      <c r="F132" s="25">
        <f>-SUM(F130:F131)-SUM(F133:F167)+F128</f>
        <v>0</v>
      </c>
      <c r="G132" s="24">
        <f>-SUM(G130:G131)-SUM(G133:G159)+G129</f>
        <v>0</v>
      </c>
      <c r="H132" s="25">
        <f>-SUM(H130:H131)-SUM(H133:H167)+H128</f>
        <v>0</v>
      </c>
      <c r="I132" s="24">
        <f>-SUM(I130:I131)-SUM(I133:I159)+I129</f>
        <v>0</v>
      </c>
      <c r="J132" s="25">
        <f>-SUM(J130:J131)-SUM(J133:J167)+J128</f>
        <v>0</v>
      </c>
      <c r="K132" s="24">
        <f>-SUM(K130:K131)-SUM(K133:K159)+K129</f>
        <v>0</v>
      </c>
      <c r="L132" s="25">
        <f>-SUM(L130:L131)-SUM(L133:L167)+L128</f>
        <v>0</v>
      </c>
      <c r="M132" s="24">
        <f>-SUM(M130:M131)-SUM(M133:M159)+M129</f>
        <v>0</v>
      </c>
      <c r="N132" s="25">
        <f>-SUM(N130:N131)-SUM(N133:N167)+N128</f>
        <v>0</v>
      </c>
      <c r="O132" s="24">
        <f>-SUM(O130:O131)-SUM(O133:O159)+O129</f>
        <v>0</v>
      </c>
      <c r="P132" s="25">
        <f>-SUM(P130:P131)-SUM(P133:P167)+P128</f>
        <v>0</v>
      </c>
    </row>
    <row r="133" spans="2:16" ht="25" customHeight="1" x14ac:dyDescent="0.3">
      <c r="B133" s="13" t="s">
        <v>10</v>
      </c>
      <c r="C133" s="9"/>
      <c r="D133" s="9"/>
      <c r="E133" s="9"/>
      <c r="F133" s="9"/>
      <c r="G133" s="9"/>
      <c r="H133" s="9"/>
      <c r="I133" s="18">
        <v>1</v>
      </c>
      <c r="J133" s="25">
        <f>I133*100/I129</f>
        <v>0.18691588785046728</v>
      </c>
      <c r="K133" s="9"/>
      <c r="L133" s="10"/>
      <c r="M133" s="9"/>
      <c r="N133" s="10"/>
      <c r="O133" s="9"/>
      <c r="P133" s="10"/>
    </row>
    <row r="134" spans="2:16" ht="25" customHeight="1" x14ac:dyDescent="0.3">
      <c r="B134" s="13" t="s">
        <v>11</v>
      </c>
      <c r="C134" s="9"/>
      <c r="D134" s="9"/>
      <c r="E134" s="9"/>
      <c r="F134" s="9"/>
      <c r="G134" s="9"/>
      <c r="H134" s="9"/>
      <c r="I134" s="9"/>
      <c r="J134" s="9"/>
      <c r="K134" s="18">
        <v>1</v>
      </c>
      <c r="L134" s="25">
        <f>K134*100/K129</f>
        <v>0.20080321285140562</v>
      </c>
      <c r="M134" s="18">
        <v>2</v>
      </c>
      <c r="N134" s="25">
        <f>M134*100/M129</f>
        <v>0.40322580645161288</v>
      </c>
      <c r="O134" s="24">
        <v>0</v>
      </c>
      <c r="P134" s="25">
        <f>O134*100/O129</f>
        <v>0</v>
      </c>
    </row>
    <row r="135" spans="2:16" ht="25" customHeight="1" x14ac:dyDescent="0.3">
      <c r="B135" s="13" t="s">
        <v>13</v>
      </c>
      <c r="C135" s="18">
        <v>2</v>
      </c>
      <c r="D135" s="25">
        <f>C135*100/C129</f>
        <v>0.32310177705977383</v>
      </c>
      <c r="E135" s="18">
        <v>1</v>
      </c>
      <c r="F135" s="25">
        <f>E135*100/E129</f>
        <v>0.17825311942959002</v>
      </c>
      <c r="G135" s="18">
        <v>4</v>
      </c>
      <c r="H135" s="25">
        <f>G135*100/G129</f>
        <v>0.78125</v>
      </c>
      <c r="I135" s="18">
        <v>1</v>
      </c>
      <c r="J135" s="25">
        <f>I135*100/I129</f>
        <v>0.18691588785046728</v>
      </c>
      <c r="K135" s="18">
        <v>1</v>
      </c>
      <c r="L135" s="25">
        <f>K135*100/K129</f>
        <v>0.20080321285140562</v>
      </c>
      <c r="M135" s="18">
        <v>2</v>
      </c>
      <c r="N135" s="25">
        <f>M135*100/M129</f>
        <v>0.40322580645161288</v>
      </c>
      <c r="O135" s="18">
        <v>1</v>
      </c>
      <c r="P135" s="25">
        <f>O135*100/O129</f>
        <v>0.2109704641350211</v>
      </c>
    </row>
    <row r="136" spans="2:16" ht="25" customHeight="1" x14ac:dyDescent="0.3">
      <c r="B136" s="14" t="s">
        <v>14</v>
      </c>
      <c r="C136" s="18">
        <v>106</v>
      </c>
      <c r="D136" s="25">
        <f>C136*100/C129</f>
        <v>17.124394184168011</v>
      </c>
      <c r="E136" s="18">
        <v>142</v>
      </c>
      <c r="F136" s="25">
        <f>E136*100/E129</f>
        <v>25.311942959001783</v>
      </c>
      <c r="G136" s="18">
        <v>149</v>
      </c>
      <c r="H136" s="25">
        <f>G136*100/G129</f>
        <v>29.1015625</v>
      </c>
      <c r="I136" s="18">
        <v>93</v>
      </c>
      <c r="J136" s="25">
        <f>I136*100/I129</f>
        <v>17.383177570093459</v>
      </c>
      <c r="K136" s="9"/>
      <c r="L136" s="10"/>
      <c r="M136" s="18">
        <v>58</v>
      </c>
      <c r="N136" s="25">
        <f>M136*100/M129</f>
        <v>11.693548387096774</v>
      </c>
      <c r="O136" s="18">
        <v>38</v>
      </c>
      <c r="P136" s="25">
        <f>O136*100/O129</f>
        <v>8.0168776371308024</v>
      </c>
    </row>
    <row r="137" spans="2:16" ht="25" customHeight="1" x14ac:dyDescent="0.3">
      <c r="B137" s="13" t="s">
        <v>16</v>
      </c>
      <c r="C137" s="9"/>
      <c r="D137" s="9"/>
      <c r="E137" s="9"/>
      <c r="F137" s="9"/>
      <c r="G137" s="9"/>
      <c r="H137" s="9"/>
      <c r="I137" s="18">
        <v>1</v>
      </c>
      <c r="J137" s="25">
        <f>I137*100/I129</f>
        <v>0.18691588785046728</v>
      </c>
      <c r="K137" s="18">
        <v>33</v>
      </c>
      <c r="L137" s="25">
        <f>K137*100/K129</f>
        <v>6.6265060240963853</v>
      </c>
      <c r="M137" s="18">
        <v>42</v>
      </c>
      <c r="N137" s="25">
        <f>M137*100/M129</f>
        <v>8.4677419354838701</v>
      </c>
      <c r="O137" s="18">
        <v>27</v>
      </c>
      <c r="P137" s="25">
        <f>O137*100/O129</f>
        <v>5.6962025316455698</v>
      </c>
    </row>
    <row r="138" spans="2:16" ht="25" customHeight="1" x14ac:dyDescent="0.3">
      <c r="B138" s="13" t="s">
        <v>17</v>
      </c>
      <c r="C138" s="9"/>
      <c r="D138" s="9"/>
      <c r="E138" s="9"/>
      <c r="F138" s="9"/>
      <c r="G138" s="9"/>
      <c r="H138" s="9"/>
      <c r="I138" s="18">
        <v>1</v>
      </c>
      <c r="J138" s="25">
        <f>I138*100/I129</f>
        <v>0.18691588785046728</v>
      </c>
      <c r="K138" s="18">
        <v>4</v>
      </c>
      <c r="L138" s="25">
        <f>K138*100/K129</f>
        <v>0.80321285140562249</v>
      </c>
      <c r="M138" s="18">
        <v>7</v>
      </c>
      <c r="N138" s="25">
        <f>M138*100/M129</f>
        <v>1.4112903225806452</v>
      </c>
      <c r="O138" s="18">
        <v>3</v>
      </c>
      <c r="P138" s="25">
        <f>O138*100/O129</f>
        <v>0.63291139240506333</v>
      </c>
    </row>
    <row r="139" spans="2:16" ht="25" customHeight="1" x14ac:dyDescent="0.3">
      <c r="B139" s="14" t="s">
        <v>18</v>
      </c>
      <c r="C139" s="9"/>
      <c r="D139" s="9"/>
      <c r="E139" s="9"/>
      <c r="F139" s="9"/>
      <c r="G139" s="18">
        <v>11</v>
      </c>
      <c r="H139" s="25">
        <f>G139*100/G129</f>
        <v>2.1484375</v>
      </c>
      <c r="I139" s="18">
        <v>1</v>
      </c>
      <c r="J139" s="25">
        <f>I139*100/I129</f>
        <v>0.18691588785046728</v>
      </c>
      <c r="K139" s="18">
        <v>30</v>
      </c>
      <c r="L139" s="25">
        <f>K139*100/K129</f>
        <v>6.024096385542169</v>
      </c>
      <c r="M139" s="18">
        <v>55</v>
      </c>
      <c r="N139" s="25">
        <f>M139*100/M129</f>
        <v>11.088709677419354</v>
      </c>
      <c r="O139" s="18">
        <v>68</v>
      </c>
      <c r="P139" s="25">
        <f>O139*100/O129</f>
        <v>14.345991561181435</v>
      </c>
    </row>
    <row r="140" spans="2:16" ht="25" customHeight="1" x14ac:dyDescent="0.3">
      <c r="B140" s="14" t="s">
        <v>19</v>
      </c>
      <c r="C140" s="9"/>
      <c r="D140" s="9"/>
      <c r="E140" s="9"/>
      <c r="F140" s="9"/>
      <c r="G140" s="9"/>
      <c r="H140" s="9"/>
      <c r="I140" s="9"/>
      <c r="J140" s="9"/>
      <c r="K140" s="18">
        <v>1</v>
      </c>
      <c r="L140" s="25">
        <f>K140*100/K129</f>
        <v>0.20080321285140562</v>
      </c>
      <c r="M140" s="24">
        <v>0</v>
      </c>
      <c r="N140" s="25">
        <f>M140*100/M129</f>
        <v>0</v>
      </c>
      <c r="O140" s="24">
        <v>0</v>
      </c>
      <c r="P140" s="25">
        <f>O140*100/O129</f>
        <v>0</v>
      </c>
    </row>
    <row r="141" spans="2:16" ht="25" customHeight="1" x14ac:dyDescent="0.3">
      <c r="B141" s="13" t="s">
        <v>20</v>
      </c>
      <c r="C141" s="9"/>
      <c r="D141" s="9"/>
      <c r="E141" s="9"/>
      <c r="F141" s="9"/>
      <c r="G141" s="18">
        <v>1</v>
      </c>
      <c r="H141" s="25">
        <f>G141*100/G129</f>
        <v>0.1953125</v>
      </c>
      <c r="I141" s="9"/>
      <c r="J141" s="9"/>
      <c r="K141" s="9"/>
      <c r="L141" s="9"/>
      <c r="M141" s="9"/>
      <c r="N141" s="9"/>
      <c r="O141" s="9"/>
      <c r="P141" s="9"/>
    </row>
    <row r="142" spans="2:16" ht="25" customHeight="1" x14ac:dyDescent="0.3">
      <c r="B142" s="13" t="s">
        <v>21</v>
      </c>
      <c r="C142" s="18">
        <v>9</v>
      </c>
      <c r="D142" s="25">
        <f>C142*100/C129</f>
        <v>1.4539579967689822</v>
      </c>
      <c r="E142" s="18">
        <v>4</v>
      </c>
      <c r="F142" s="25">
        <f>E142*100/E129</f>
        <v>0.71301247771836007</v>
      </c>
      <c r="G142" s="9"/>
      <c r="H142" s="9"/>
      <c r="I142" s="24">
        <v>0</v>
      </c>
      <c r="J142" s="25">
        <f>I142*100/I129</f>
        <v>0</v>
      </c>
      <c r="K142" s="24">
        <v>2</v>
      </c>
      <c r="L142" s="25">
        <f>K142*100/K129</f>
        <v>0.40160642570281124</v>
      </c>
      <c r="M142" s="24">
        <v>1</v>
      </c>
      <c r="N142" s="25">
        <f>M142*100/M129</f>
        <v>0.20161290322580644</v>
      </c>
      <c r="O142" s="9"/>
      <c r="P142" s="9"/>
    </row>
    <row r="143" spans="2:16" ht="25" customHeight="1" x14ac:dyDescent="0.3">
      <c r="B143" s="14" t="s">
        <v>189</v>
      </c>
      <c r="C143" s="9"/>
      <c r="D143" s="10"/>
      <c r="E143" s="9"/>
      <c r="F143" s="10"/>
      <c r="G143" s="9"/>
      <c r="H143" s="9"/>
      <c r="I143" s="11"/>
      <c r="J143" s="10"/>
      <c r="K143" s="11"/>
      <c r="L143" s="10"/>
      <c r="M143" s="11"/>
      <c r="N143" s="10"/>
      <c r="O143" s="24">
        <v>3</v>
      </c>
      <c r="P143" s="25">
        <f>O143*100/O129</f>
        <v>0.63291139240506333</v>
      </c>
    </row>
    <row r="144" spans="2:16" ht="25" customHeight="1" x14ac:dyDescent="0.3">
      <c r="B144" s="14" t="s">
        <v>23</v>
      </c>
      <c r="C144" s="9"/>
      <c r="D144" s="9"/>
      <c r="E144" s="18">
        <v>3</v>
      </c>
      <c r="F144" s="25">
        <f>E144*100/E129</f>
        <v>0.53475935828877008</v>
      </c>
      <c r="G144" s="9"/>
      <c r="H144" s="9"/>
      <c r="I144" s="24">
        <v>1</v>
      </c>
      <c r="J144" s="25">
        <f>I144*100/I129</f>
        <v>0.18691588785046728</v>
      </c>
      <c r="K144" s="24">
        <v>4</v>
      </c>
      <c r="L144" s="25">
        <f>K144*100/K129</f>
        <v>0.80321285140562249</v>
      </c>
      <c r="M144" s="24">
        <v>5</v>
      </c>
      <c r="N144" s="25">
        <f>M144*100/M129</f>
        <v>1.0080645161290323</v>
      </c>
      <c r="O144" s="24">
        <v>6</v>
      </c>
      <c r="P144" s="25">
        <f>O144*100/O129</f>
        <v>1.2658227848101267</v>
      </c>
    </row>
    <row r="145" spans="2:16" ht="25" customHeight="1" x14ac:dyDescent="0.3">
      <c r="B145" s="14" t="s">
        <v>25</v>
      </c>
      <c r="C145" s="18">
        <v>5</v>
      </c>
      <c r="D145" s="25">
        <f>C145*100/C129</f>
        <v>0.80775444264943452</v>
      </c>
      <c r="E145" s="18">
        <v>8</v>
      </c>
      <c r="F145" s="25">
        <f>E145*100/E129</f>
        <v>1.4260249554367201</v>
      </c>
      <c r="G145" s="18">
        <v>15</v>
      </c>
      <c r="H145" s="25">
        <f>G145*100/G129</f>
        <v>2.9296875</v>
      </c>
      <c r="I145" s="24">
        <v>3</v>
      </c>
      <c r="J145" s="25">
        <f>I145*100/I129</f>
        <v>0.56074766355140182</v>
      </c>
      <c r="K145" s="24">
        <v>5</v>
      </c>
      <c r="L145" s="25">
        <f>K145*100/K129</f>
        <v>1.0040160642570282</v>
      </c>
      <c r="M145" s="24">
        <v>4</v>
      </c>
      <c r="N145" s="25">
        <f>M145*100/M129</f>
        <v>0.80645161290322576</v>
      </c>
      <c r="O145" s="24">
        <v>2</v>
      </c>
      <c r="P145" s="25">
        <f>O145*100/O129</f>
        <v>0.4219409282700422</v>
      </c>
    </row>
    <row r="146" spans="2:16" ht="25" customHeight="1" x14ac:dyDescent="0.3">
      <c r="B146" s="13" t="s">
        <v>26</v>
      </c>
      <c r="C146" s="9"/>
      <c r="D146" s="9"/>
      <c r="E146" s="9"/>
      <c r="F146" s="9"/>
      <c r="G146" s="18">
        <v>2</v>
      </c>
      <c r="H146" s="25">
        <f>G146*100/G129</f>
        <v>0.390625</v>
      </c>
      <c r="I146" s="24">
        <v>3</v>
      </c>
      <c r="J146" s="25">
        <f>I146*100/I129</f>
        <v>0.56074766355140182</v>
      </c>
      <c r="K146" s="11"/>
      <c r="L146" s="10"/>
      <c r="M146" s="11"/>
      <c r="N146" s="10"/>
      <c r="O146" s="11"/>
      <c r="P146" s="10"/>
    </row>
    <row r="147" spans="2:16" ht="25" customHeight="1" x14ac:dyDescent="0.3">
      <c r="B147" s="14" t="s">
        <v>28</v>
      </c>
      <c r="C147" s="9"/>
      <c r="D147" s="9"/>
      <c r="E147" s="9"/>
      <c r="F147" s="9"/>
      <c r="G147" s="9"/>
      <c r="H147" s="9"/>
      <c r="I147" s="24">
        <v>5</v>
      </c>
      <c r="J147" s="25">
        <f>I147*100/I129</f>
        <v>0.93457943925233644</v>
      </c>
      <c r="K147" s="11"/>
      <c r="L147" s="10"/>
      <c r="M147" s="11"/>
      <c r="N147" s="10"/>
      <c r="O147" s="11"/>
      <c r="P147" s="10"/>
    </row>
    <row r="148" spans="2:16" ht="25" customHeight="1" x14ac:dyDescent="0.3">
      <c r="B148" s="14" t="s">
        <v>29</v>
      </c>
      <c r="C148" s="18">
        <v>8</v>
      </c>
      <c r="D148" s="25">
        <f>C148*100/C129</f>
        <v>1.2924071082390953</v>
      </c>
      <c r="E148" s="18">
        <v>13</v>
      </c>
      <c r="F148" s="25">
        <f>E148*100/E129</f>
        <v>2.3172905525846703</v>
      </c>
      <c r="G148" s="18">
        <v>2</v>
      </c>
      <c r="H148" s="25">
        <f>G148*100/G129</f>
        <v>0.390625</v>
      </c>
      <c r="I148" s="9"/>
      <c r="J148" s="9"/>
      <c r="K148" s="9"/>
      <c r="L148" s="9"/>
      <c r="M148" s="9"/>
      <c r="N148" s="9"/>
      <c r="O148" s="9"/>
      <c r="P148" s="9"/>
    </row>
    <row r="149" spans="2:16" ht="25" customHeight="1" x14ac:dyDescent="0.3">
      <c r="B149" s="14" t="s">
        <v>30</v>
      </c>
      <c r="C149" s="9"/>
      <c r="D149" s="9"/>
      <c r="E149" s="9"/>
      <c r="F149" s="9"/>
      <c r="G149" s="24">
        <v>0</v>
      </c>
      <c r="H149" s="25">
        <f>G149*100/G129</f>
        <v>0</v>
      </c>
      <c r="I149" s="24">
        <v>0</v>
      </c>
      <c r="J149" s="25">
        <f>I149*100/I129</f>
        <v>0</v>
      </c>
      <c r="K149" s="9"/>
      <c r="L149" s="9"/>
      <c r="M149" s="9"/>
      <c r="N149" s="9"/>
      <c r="O149" s="9"/>
      <c r="P149" s="9"/>
    </row>
    <row r="150" spans="2:16" ht="25" customHeight="1" x14ac:dyDescent="0.3">
      <c r="B150" s="14" t="s">
        <v>31</v>
      </c>
      <c r="C150" s="18">
        <v>455</v>
      </c>
      <c r="D150" s="25">
        <f>C150*100/C129</f>
        <v>73.505654281098543</v>
      </c>
      <c r="E150" s="18">
        <v>349</v>
      </c>
      <c r="F150" s="25">
        <f>E150*100/E129</f>
        <v>62.210338680926917</v>
      </c>
      <c r="G150" s="18">
        <v>296</v>
      </c>
      <c r="H150" s="25">
        <f>G150*100/G129</f>
        <v>57.8125</v>
      </c>
      <c r="I150" s="24">
        <v>264</v>
      </c>
      <c r="J150" s="25">
        <f>I150*100/I129</f>
        <v>49.345794392523366</v>
      </c>
      <c r="K150" s="9"/>
      <c r="L150" s="9"/>
      <c r="M150" s="18">
        <v>242</v>
      </c>
      <c r="N150" s="25">
        <f>M150*100/M129</f>
        <v>48.79032258064516</v>
      </c>
      <c r="O150" s="18">
        <v>258</v>
      </c>
      <c r="P150" s="25">
        <f>O150*100/O129</f>
        <v>54.430379746835442</v>
      </c>
    </row>
    <row r="151" spans="2:16" ht="25" customHeight="1" x14ac:dyDescent="0.3">
      <c r="B151" s="14" t="s">
        <v>32</v>
      </c>
      <c r="C151" s="9"/>
      <c r="D151" s="10"/>
      <c r="E151" s="9"/>
      <c r="F151" s="10"/>
      <c r="G151" s="9"/>
      <c r="H151" s="10"/>
      <c r="I151" s="9"/>
      <c r="J151" s="10"/>
      <c r="K151" s="18">
        <v>316</v>
      </c>
      <c r="L151" s="25">
        <f>K151*100/K129</f>
        <v>63.453815261044177</v>
      </c>
      <c r="M151" s="9"/>
      <c r="N151" s="10"/>
      <c r="O151" s="9"/>
      <c r="P151" s="10"/>
    </row>
    <row r="152" spans="2:16" ht="25" customHeight="1" x14ac:dyDescent="0.3">
      <c r="B152" s="14" t="s">
        <v>51</v>
      </c>
      <c r="C152" s="9"/>
      <c r="D152" s="10"/>
      <c r="E152" s="9"/>
      <c r="F152" s="10"/>
      <c r="G152" s="9"/>
      <c r="H152" s="10"/>
      <c r="I152" s="9"/>
      <c r="J152" s="10"/>
      <c r="K152" s="10"/>
      <c r="L152" s="10"/>
      <c r="M152" s="10"/>
      <c r="N152" s="10"/>
      <c r="O152" s="24">
        <v>2</v>
      </c>
      <c r="P152" s="25">
        <f>O152*100/O129</f>
        <v>0.4219409282700422</v>
      </c>
    </row>
    <row r="153" spans="2:16" ht="25" customHeight="1" x14ac:dyDescent="0.3">
      <c r="B153" s="14" t="s">
        <v>47</v>
      </c>
      <c r="C153" s="9"/>
      <c r="D153" s="9"/>
      <c r="E153" s="9"/>
      <c r="F153" s="9"/>
      <c r="G153" s="18">
        <v>1</v>
      </c>
      <c r="H153" s="25">
        <f>G153*100/G129</f>
        <v>0.1953125</v>
      </c>
      <c r="I153" s="9"/>
      <c r="J153" s="9"/>
      <c r="K153" s="9"/>
      <c r="L153" s="9"/>
      <c r="M153" s="9"/>
      <c r="N153" s="9"/>
      <c r="O153" s="9"/>
      <c r="P153" s="9"/>
    </row>
    <row r="154" spans="2:16" ht="25" customHeight="1" x14ac:dyDescent="0.3">
      <c r="B154" s="14" t="s">
        <v>33</v>
      </c>
      <c r="C154" s="18">
        <v>28</v>
      </c>
      <c r="D154" s="25">
        <f>C154*100/C129</f>
        <v>4.5234248788368339</v>
      </c>
      <c r="E154" s="18">
        <v>8</v>
      </c>
      <c r="F154" s="25">
        <f>E154*100/E129</f>
        <v>1.4260249554367201</v>
      </c>
      <c r="G154" s="9"/>
      <c r="H154" s="9"/>
      <c r="I154" s="24">
        <v>140</v>
      </c>
      <c r="J154" s="25">
        <f>I154*100/I129</f>
        <v>26.168224299065422</v>
      </c>
      <c r="K154" s="24">
        <v>80</v>
      </c>
      <c r="L154" s="25">
        <f>K154*100/K129</f>
        <v>16.064257028112451</v>
      </c>
      <c r="M154" s="24">
        <v>69</v>
      </c>
      <c r="N154" s="25">
        <f>M154*100/M129</f>
        <v>13.911290322580646</v>
      </c>
      <c r="O154" s="24">
        <v>56</v>
      </c>
      <c r="P154" s="25">
        <f>O154*100/O129</f>
        <v>11.814345991561181</v>
      </c>
    </row>
    <row r="155" spans="2:16" ht="25" customHeight="1" x14ac:dyDescent="0.3">
      <c r="B155" s="14" t="s">
        <v>35</v>
      </c>
      <c r="C155" s="9"/>
      <c r="D155" s="9"/>
      <c r="E155" s="9"/>
      <c r="F155" s="9"/>
      <c r="G155" s="18">
        <v>9</v>
      </c>
      <c r="H155" s="25">
        <f>G155*100/G129</f>
        <v>1.7578125</v>
      </c>
      <c r="I155" s="9"/>
      <c r="J155" s="9"/>
      <c r="K155" s="9"/>
      <c r="L155" s="9"/>
      <c r="M155" s="9"/>
      <c r="N155" s="9"/>
      <c r="O155" s="9"/>
      <c r="P155" s="9"/>
    </row>
    <row r="156" spans="2:16" ht="25" customHeight="1" x14ac:dyDescent="0.3">
      <c r="B156" s="14" t="s">
        <v>36</v>
      </c>
      <c r="C156" s="9"/>
      <c r="D156" s="9"/>
      <c r="E156" s="18">
        <v>18</v>
      </c>
      <c r="F156" s="25">
        <f>E156*100/E129</f>
        <v>3.2085561497326203</v>
      </c>
      <c r="G156" s="9"/>
      <c r="H156" s="9"/>
      <c r="I156" s="24">
        <v>7</v>
      </c>
      <c r="J156" s="25">
        <f>I156*100/I129</f>
        <v>1.308411214953271</v>
      </c>
      <c r="K156" s="24">
        <v>7</v>
      </c>
      <c r="L156" s="25">
        <f>K156*100/K129</f>
        <v>1.4056224899598393</v>
      </c>
      <c r="M156" s="24">
        <v>3</v>
      </c>
      <c r="N156" s="25">
        <f>M156*100/M129</f>
        <v>0.60483870967741937</v>
      </c>
      <c r="O156" s="9"/>
      <c r="P156" s="9"/>
    </row>
    <row r="157" spans="2:16" ht="25" customHeight="1" x14ac:dyDescent="0.3">
      <c r="B157" s="14" t="s">
        <v>188</v>
      </c>
      <c r="C157" s="9"/>
      <c r="D157" s="9"/>
      <c r="E157" s="9"/>
      <c r="F157" s="9"/>
      <c r="G157" s="9"/>
      <c r="H157" s="9"/>
      <c r="I157" s="9"/>
      <c r="J157" s="9"/>
      <c r="K157" s="9"/>
      <c r="L157" s="9"/>
      <c r="M157" s="9"/>
      <c r="N157" s="9"/>
      <c r="O157" s="24">
        <v>2</v>
      </c>
      <c r="P157" s="25">
        <f>O157*100/O129</f>
        <v>0.4219409282700422</v>
      </c>
    </row>
    <row r="158" spans="2:16" ht="24.75" customHeight="1" x14ac:dyDescent="0.3">
      <c r="B158" s="14" t="s">
        <v>37</v>
      </c>
      <c r="C158" s="9"/>
      <c r="D158" s="9"/>
      <c r="E158" s="9"/>
      <c r="F158" s="9"/>
      <c r="G158" s="9"/>
      <c r="H158" s="9"/>
      <c r="I158" s="24">
        <v>3</v>
      </c>
      <c r="J158" s="25">
        <f>I158*100/I129</f>
        <v>0.56074766355140182</v>
      </c>
      <c r="K158" s="11"/>
      <c r="L158" s="10"/>
      <c r="M158" s="11"/>
      <c r="N158" s="10"/>
      <c r="O158" s="11"/>
      <c r="P158" s="10"/>
    </row>
    <row r="159" spans="2:16" ht="27" customHeight="1" x14ac:dyDescent="0.3">
      <c r="B159" s="14" t="s">
        <v>38</v>
      </c>
      <c r="C159" s="9"/>
      <c r="D159" s="9"/>
      <c r="E159" s="9"/>
      <c r="F159" s="9"/>
      <c r="G159" s="9"/>
      <c r="H159" s="9"/>
      <c r="I159" s="24">
        <v>4</v>
      </c>
      <c r="J159" s="25">
        <f>I159*100/I129</f>
        <v>0.74766355140186913</v>
      </c>
      <c r="K159" s="24">
        <v>5</v>
      </c>
      <c r="L159" s="25">
        <f>K159*100/K129</f>
        <v>1.0040160642570282</v>
      </c>
      <c r="M159" s="24">
        <v>0</v>
      </c>
      <c r="N159" s="25">
        <f>M159*100/M129</f>
        <v>0</v>
      </c>
      <c r="O159" s="11"/>
      <c r="P159" s="10"/>
    </row>
    <row r="160" spans="2:16" ht="5.15" customHeight="1" x14ac:dyDescent="0.3">
      <c r="B160" s="15"/>
      <c r="C160" s="16"/>
      <c r="D160" s="16"/>
      <c r="E160" s="16"/>
      <c r="F160" s="16"/>
      <c r="G160" s="16"/>
      <c r="H160" s="16"/>
      <c r="I160" s="16"/>
      <c r="J160" s="16"/>
      <c r="K160" s="16"/>
      <c r="L160" s="16"/>
      <c r="M160" s="16"/>
      <c r="N160" s="16"/>
      <c r="O160" s="16"/>
      <c r="P160" s="16"/>
    </row>
    <row r="161" spans="2:16" ht="14.25" customHeight="1" x14ac:dyDescent="0.3">
      <c r="B161" s="7" t="s">
        <v>182</v>
      </c>
      <c r="C161" s="4"/>
      <c r="D161" s="5"/>
      <c r="E161" s="4"/>
      <c r="F161" s="5"/>
      <c r="G161" s="4"/>
      <c r="H161" s="5"/>
      <c r="I161" s="4"/>
      <c r="J161" s="5"/>
      <c r="K161" s="4"/>
      <c r="L161" s="5"/>
      <c r="M161" s="4"/>
      <c r="N161" s="5"/>
      <c r="O161" s="4"/>
      <c r="P161" s="5"/>
    </row>
    <row r="162" spans="2:16" ht="20.25" customHeight="1" x14ac:dyDescent="0.3">
      <c r="B162" s="71" t="s">
        <v>191</v>
      </c>
      <c r="C162" s="71"/>
      <c r="D162" s="71"/>
      <c r="E162" s="71"/>
      <c r="F162" s="71"/>
      <c r="G162" s="71"/>
      <c r="H162" s="71"/>
      <c r="I162" s="71"/>
      <c r="J162" s="71"/>
      <c r="K162" s="71"/>
      <c r="L162" s="71"/>
      <c r="M162" s="71"/>
      <c r="N162" s="71"/>
      <c r="O162" s="71"/>
      <c r="P162" s="71"/>
    </row>
    <row r="163" spans="2:16" x14ac:dyDescent="0.3">
      <c r="B163" s="71"/>
      <c r="C163" s="71"/>
      <c r="D163" s="71"/>
      <c r="E163" s="71"/>
      <c r="F163" s="71"/>
      <c r="G163" s="71"/>
      <c r="H163" s="71"/>
      <c r="I163" s="71"/>
      <c r="J163" s="71"/>
      <c r="K163" s="71"/>
      <c r="L163" s="71"/>
      <c r="M163" s="71"/>
      <c r="N163" s="71"/>
      <c r="O163" s="71"/>
      <c r="P163" s="71"/>
    </row>
    <row r="164" spans="2:16" ht="14.25" customHeight="1" x14ac:dyDescent="0.3"/>
    <row r="165" spans="2:16" ht="30" customHeight="1" x14ac:dyDescent="0.3">
      <c r="B165" s="63" t="s">
        <v>163</v>
      </c>
      <c r="C165" s="63"/>
      <c r="D165" s="63"/>
      <c r="E165" s="63"/>
      <c r="F165" s="63"/>
      <c r="G165" s="63"/>
      <c r="H165" s="63"/>
      <c r="I165" s="63"/>
      <c r="J165" s="63"/>
      <c r="K165" s="63"/>
      <c r="L165" s="63"/>
      <c r="M165" s="63"/>
      <c r="N165" s="63"/>
      <c r="O165" s="63"/>
      <c r="P165" s="63"/>
    </row>
    <row r="166" spans="2:16" ht="15" customHeight="1" x14ac:dyDescent="0.3">
      <c r="B166" s="17" t="s">
        <v>0</v>
      </c>
      <c r="C166" s="56">
        <v>2007</v>
      </c>
      <c r="D166" s="62"/>
      <c r="E166" s="54">
        <v>2011</v>
      </c>
      <c r="F166" s="55"/>
      <c r="G166" s="56">
        <v>2015</v>
      </c>
      <c r="H166" s="55"/>
      <c r="I166" s="56">
        <v>2019</v>
      </c>
      <c r="J166" s="55"/>
      <c r="K166" s="56">
        <v>2023</v>
      </c>
      <c r="L166" s="55"/>
      <c r="M166" s="56">
        <v>2024</v>
      </c>
      <c r="N166" s="55"/>
      <c r="O166" s="56">
        <v>2025</v>
      </c>
      <c r="P166" s="55"/>
    </row>
    <row r="167" spans="2:16" ht="15" customHeight="1" x14ac:dyDescent="0.3">
      <c r="B167" s="64" t="s">
        <v>2</v>
      </c>
      <c r="C167" s="60">
        <v>44687</v>
      </c>
      <c r="D167" s="61"/>
      <c r="E167" s="66">
        <v>44843</v>
      </c>
      <c r="F167" s="67"/>
      <c r="G167" s="59">
        <v>44649</v>
      </c>
      <c r="H167" s="58"/>
      <c r="I167" s="59">
        <v>44826</v>
      </c>
      <c r="J167" s="58"/>
      <c r="K167" s="59">
        <v>44828</v>
      </c>
      <c r="L167" s="58"/>
      <c r="M167" s="59">
        <v>45438</v>
      </c>
      <c r="N167" s="58"/>
      <c r="O167" s="59">
        <v>45739</v>
      </c>
      <c r="P167" s="58"/>
    </row>
    <row r="168" spans="2:16" ht="15" customHeight="1" x14ac:dyDescent="0.3">
      <c r="B168" s="65"/>
      <c r="C168" s="38" t="s">
        <v>3</v>
      </c>
      <c r="D168" s="38" t="s">
        <v>4</v>
      </c>
      <c r="E168" s="35" t="s">
        <v>3</v>
      </c>
      <c r="F168" s="37" t="s">
        <v>4</v>
      </c>
      <c r="G168" s="35" t="s">
        <v>3</v>
      </c>
      <c r="H168" s="37" t="s">
        <v>4</v>
      </c>
      <c r="I168" s="35" t="s">
        <v>3</v>
      </c>
      <c r="J168" s="37" t="s">
        <v>4</v>
      </c>
      <c r="K168" s="35" t="s">
        <v>3</v>
      </c>
      <c r="L168" s="37" t="s">
        <v>4</v>
      </c>
      <c r="M168" s="35" t="s">
        <v>3</v>
      </c>
      <c r="N168" s="37" t="s">
        <v>4</v>
      </c>
      <c r="O168" s="35" t="s">
        <v>3</v>
      </c>
      <c r="P168" s="37" t="s">
        <v>4</v>
      </c>
    </row>
    <row r="169" spans="2:16" ht="25" customHeight="1" x14ac:dyDescent="0.3">
      <c r="B169" s="12" t="s">
        <v>5</v>
      </c>
      <c r="C169" s="18">
        <v>233</v>
      </c>
      <c r="D169" s="25">
        <v>100</v>
      </c>
      <c r="E169" s="18">
        <v>226</v>
      </c>
      <c r="F169" s="25">
        <v>100</v>
      </c>
      <c r="G169" s="18">
        <v>231</v>
      </c>
      <c r="H169" s="25">
        <v>100</v>
      </c>
      <c r="I169" s="24">
        <v>232</v>
      </c>
      <c r="J169" s="25">
        <v>100</v>
      </c>
      <c r="K169" s="24">
        <v>223</v>
      </c>
      <c r="L169" s="25">
        <v>100</v>
      </c>
      <c r="M169" s="24">
        <v>224</v>
      </c>
      <c r="N169" s="25">
        <v>100</v>
      </c>
      <c r="O169" s="24">
        <v>229</v>
      </c>
      <c r="P169" s="25">
        <v>100</v>
      </c>
    </row>
    <row r="170" spans="2:16" ht="25" customHeight="1" x14ac:dyDescent="0.3">
      <c r="B170" s="13" t="s">
        <v>6</v>
      </c>
      <c r="C170" s="18">
        <v>166</v>
      </c>
      <c r="D170" s="25">
        <f>C170*100/C169</f>
        <v>71.24463519313305</v>
      </c>
      <c r="E170" s="18">
        <v>139</v>
      </c>
      <c r="F170" s="25">
        <f>E170*100/E169</f>
        <v>61.504424778761063</v>
      </c>
      <c r="G170" s="18">
        <v>142</v>
      </c>
      <c r="H170" s="25">
        <f>G170*100/G169</f>
        <v>61.471861471861473</v>
      </c>
      <c r="I170" s="24">
        <v>145</v>
      </c>
      <c r="J170" s="25">
        <f>I170*100/I169</f>
        <v>62.5</v>
      </c>
      <c r="K170" s="24">
        <v>130</v>
      </c>
      <c r="L170" s="25">
        <f>K170*100/K169</f>
        <v>58.295964125560538</v>
      </c>
      <c r="M170" s="24">
        <v>127</v>
      </c>
      <c r="N170" s="25">
        <f>M170*100/M169</f>
        <v>56.696428571428569</v>
      </c>
      <c r="O170" s="24">
        <v>143</v>
      </c>
      <c r="P170" s="25">
        <f>O170*100/O169</f>
        <v>62.445414847161572</v>
      </c>
    </row>
    <row r="171" spans="2:16" ht="25" customHeight="1" x14ac:dyDescent="0.3">
      <c r="B171" s="13" t="s">
        <v>7</v>
      </c>
      <c r="C171" s="18">
        <v>2</v>
      </c>
      <c r="D171" s="25">
        <f>C171*100/C170</f>
        <v>1.2048192771084338</v>
      </c>
      <c r="E171" s="18">
        <v>1</v>
      </c>
      <c r="F171" s="25">
        <f>E171*100/E170</f>
        <v>0.71942446043165464</v>
      </c>
      <c r="G171" s="18">
        <v>2</v>
      </c>
      <c r="H171" s="25">
        <f>G171*100/G170</f>
        <v>1.408450704225352</v>
      </c>
      <c r="I171" s="24">
        <v>2</v>
      </c>
      <c r="J171" s="25">
        <f>I171*100/I170</f>
        <v>1.3793103448275863</v>
      </c>
      <c r="K171" s="24">
        <v>1</v>
      </c>
      <c r="L171" s="25">
        <f>K171*100/K170</f>
        <v>0.76923076923076927</v>
      </c>
      <c r="M171" s="24">
        <v>1</v>
      </c>
      <c r="N171" s="25">
        <f>M171*100/M170</f>
        <v>0.78740157480314965</v>
      </c>
      <c r="O171" s="24">
        <v>2</v>
      </c>
      <c r="P171" s="25">
        <f>O171*100/O170</f>
        <v>1.3986013986013985</v>
      </c>
    </row>
    <row r="172" spans="2:16" ht="25" customHeight="1" x14ac:dyDescent="0.3">
      <c r="B172" s="13" t="s">
        <v>8</v>
      </c>
      <c r="C172" s="18">
        <v>2</v>
      </c>
      <c r="D172" s="25">
        <f>C172*100/C170</f>
        <v>1.2048192771084338</v>
      </c>
      <c r="E172" s="18">
        <v>5</v>
      </c>
      <c r="F172" s="25">
        <f>E172*100/E170</f>
        <v>3.5971223021582732</v>
      </c>
      <c r="G172" s="18">
        <v>6</v>
      </c>
      <c r="H172" s="25">
        <f>G172*100/G170</f>
        <v>4.225352112676056</v>
      </c>
      <c r="I172" s="24">
        <v>5</v>
      </c>
      <c r="J172" s="25">
        <f>I172*100/I170</f>
        <v>3.4482758620689653</v>
      </c>
      <c r="K172" s="24">
        <v>2</v>
      </c>
      <c r="L172" s="25">
        <f>K172*100/K170</f>
        <v>1.5384615384615385</v>
      </c>
      <c r="M172" s="24">
        <v>3</v>
      </c>
      <c r="N172" s="25">
        <f>M172*100/M170</f>
        <v>2.3622047244094486</v>
      </c>
      <c r="O172" s="24">
        <v>4</v>
      </c>
      <c r="P172" s="25">
        <f>O172*100/O170</f>
        <v>2.7972027972027971</v>
      </c>
    </row>
    <row r="173" spans="2:16" ht="25" customHeight="1" x14ac:dyDescent="0.3">
      <c r="B173" s="7" t="s">
        <v>9</v>
      </c>
      <c r="C173" s="24">
        <f>-SUM(C171:C172)-SUM(C174:C200)+C170</f>
        <v>0</v>
      </c>
      <c r="D173" s="25">
        <f>-SUM(D171:D172)-SUM(D174:D208)+D169</f>
        <v>0</v>
      </c>
      <c r="E173" s="24">
        <f>-SUM(E171:E172)-SUM(E174:E200)+E170</f>
        <v>0</v>
      </c>
      <c r="F173" s="25">
        <f>-SUM(F171:F172)-SUM(F174:F208)+F169</f>
        <v>0</v>
      </c>
      <c r="G173" s="24">
        <f>-SUM(G171:G172)-SUM(G174:G200)+G170</f>
        <v>0</v>
      </c>
      <c r="H173" s="25">
        <f>-SUM(H171:H172)-SUM(H174:H208)+H169</f>
        <v>0</v>
      </c>
      <c r="I173" s="24">
        <f>-SUM(I171:I172)-SUM(I174:I200)+I170</f>
        <v>0</v>
      </c>
      <c r="J173" s="25">
        <f>-SUM(J171:J172)-SUM(J174:J208)+J169</f>
        <v>0</v>
      </c>
      <c r="K173" s="24">
        <f>-SUM(K171:K172)-SUM(K174:K200)+K170</f>
        <v>0</v>
      </c>
      <c r="L173" s="25">
        <f>-SUM(L171:L172)-SUM(L174:L208)+L169</f>
        <v>0</v>
      </c>
      <c r="M173" s="24">
        <f>-SUM(M171:M172)-SUM(M174:M200)+M170</f>
        <v>0</v>
      </c>
      <c r="N173" s="25">
        <f>-SUM(N171:N172)-SUM(N174:N208)+N169</f>
        <v>0</v>
      </c>
      <c r="O173" s="24">
        <f>-SUM(O171:O172)-SUM(O174:O200)+O170</f>
        <v>0</v>
      </c>
      <c r="P173" s="25">
        <f>-SUM(P171:P172)-SUM(P174:P208)+P169</f>
        <v>0</v>
      </c>
    </row>
    <row r="174" spans="2:16" ht="25" customHeight="1" x14ac:dyDescent="0.3">
      <c r="B174" s="13" t="s">
        <v>10</v>
      </c>
      <c r="C174" s="9"/>
      <c r="D174" s="9"/>
      <c r="E174" s="9"/>
      <c r="F174" s="9"/>
      <c r="G174" s="9"/>
      <c r="H174" s="9"/>
      <c r="I174" s="24">
        <v>0</v>
      </c>
      <c r="J174" s="25">
        <f>I174*100/I170</f>
        <v>0</v>
      </c>
      <c r="K174" s="11"/>
      <c r="L174" s="10"/>
      <c r="M174" s="11"/>
      <c r="N174" s="10"/>
      <c r="O174" s="11"/>
      <c r="P174" s="10"/>
    </row>
    <row r="175" spans="2:16" ht="25" customHeight="1" x14ac:dyDescent="0.3">
      <c r="B175" s="13" t="s">
        <v>11</v>
      </c>
      <c r="C175" s="9"/>
      <c r="D175" s="9"/>
      <c r="E175" s="9"/>
      <c r="F175" s="9"/>
      <c r="G175" s="9"/>
      <c r="H175" s="9"/>
      <c r="I175" s="9"/>
      <c r="J175" s="9"/>
      <c r="K175" s="24">
        <v>0</v>
      </c>
      <c r="L175" s="25">
        <f>K175*100/K170</f>
        <v>0</v>
      </c>
      <c r="M175" s="24">
        <v>0</v>
      </c>
      <c r="N175" s="25">
        <f>M175*100/M170</f>
        <v>0</v>
      </c>
      <c r="O175" s="24">
        <v>1</v>
      </c>
      <c r="P175" s="25">
        <f>O175*100/O170</f>
        <v>0.69930069930069927</v>
      </c>
    </row>
    <row r="176" spans="2:16" ht="25" customHeight="1" x14ac:dyDescent="0.3">
      <c r="B176" s="13" t="s">
        <v>13</v>
      </c>
      <c r="C176" s="18">
        <v>3</v>
      </c>
      <c r="D176" s="25">
        <f>C176*100/C170</f>
        <v>1.8072289156626506</v>
      </c>
      <c r="E176" s="18">
        <v>1</v>
      </c>
      <c r="F176" s="25">
        <f>E176*100/E170</f>
        <v>0.71942446043165464</v>
      </c>
      <c r="G176" s="18">
        <v>6</v>
      </c>
      <c r="H176" s="25">
        <f>G176*100/G170</f>
        <v>4.225352112676056</v>
      </c>
      <c r="I176" s="24">
        <v>5</v>
      </c>
      <c r="J176" s="25">
        <f>I176*100/I170</f>
        <v>3.4482758620689653</v>
      </c>
      <c r="K176" s="24">
        <v>2</v>
      </c>
      <c r="L176" s="25">
        <f>K176*100/K170</f>
        <v>1.5384615384615385</v>
      </c>
      <c r="M176" s="24">
        <v>0</v>
      </c>
      <c r="N176" s="25">
        <f>M176*100/M170</f>
        <v>0</v>
      </c>
      <c r="O176" s="24">
        <v>1</v>
      </c>
      <c r="P176" s="25">
        <f>O176*100/O170</f>
        <v>0.69930069930069927</v>
      </c>
    </row>
    <row r="177" spans="2:16" ht="25" customHeight="1" x14ac:dyDescent="0.3">
      <c r="B177" s="14" t="s">
        <v>14</v>
      </c>
      <c r="C177" s="18">
        <v>5</v>
      </c>
      <c r="D177" s="25">
        <f>C177*100/C170</f>
        <v>3.0120481927710845</v>
      </c>
      <c r="E177" s="18">
        <v>26</v>
      </c>
      <c r="F177" s="25">
        <f>E177*100/E170</f>
        <v>18.705035971223023</v>
      </c>
      <c r="G177" s="18">
        <v>13</v>
      </c>
      <c r="H177" s="25">
        <f>G177*100/G170</f>
        <v>9.1549295774647881</v>
      </c>
      <c r="I177" s="24">
        <v>4</v>
      </c>
      <c r="J177" s="25">
        <f>I177*100/I170</f>
        <v>2.7586206896551726</v>
      </c>
      <c r="K177" s="11"/>
      <c r="L177" s="10"/>
      <c r="M177" s="24">
        <v>5</v>
      </c>
      <c r="N177" s="25">
        <f>M177*100/M170</f>
        <v>3.9370078740157481</v>
      </c>
      <c r="O177" s="24">
        <v>4</v>
      </c>
      <c r="P177" s="25">
        <f>O177*100/O170</f>
        <v>2.7972027972027971</v>
      </c>
    </row>
    <row r="178" spans="2:16" ht="25" customHeight="1" x14ac:dyDescent="0.3">
      <c r="B178" s="13" t="s">
        <v>16</v>
      </c>
      <c r="C178" s="9"/>
      <c r="D178" s="9"/>
      <c r="E178" s="9"/>
      <c r="F178" s="9"/>
      <c r="G178" s="9"/>
      <c r="H178" s="9"/>
      <c r="I178" s="24">
        <v>2</v>
      </c>
      <c r="J178" s="25">
        <f>I178*100/I170</f>
        <v>1.3793103448275863</v>
      </c>
      <c r="K178" s="24">
        <v>11</v>
      </c>
      <c r="L178" s="25">
        <f>K178*100/K170</f>
        <v>8.4615384615384617</v>
      </c>
      <c r="M178" s="24">
        <v>15</v>
      </c>
      <c r="N178" s="25">
        <f>M178*100/M170</f>
        <v>11.811023622047244</v>
      </c>
      <c r="O178" s="24">
        <v>4</v>
      </c>
      <c r="P178" s="25">
        <f>O178*100/O170</f>
        <v>2.7972027972027971</v>
      </c>
    </row>
    <row r="179" spans="2:16" ht="25" customHeight="1" x14ac:dyDescent="0.3">
      <c r="B179" s="13" t="s">
        <v>17</v>
      </c>
      <c r="C179" s="9"/>
      <c r="D179" s="9"/>
      <c r="E179" s="9"/>
      <c r="F179" s="9"/>
      <c r="G179" s="9"/>
      <c r="H179" s="9"/>
      <c r="I179" s="24">
        <v>2</v>
      </c>
      <c r="J179" s="25">
        <f>I179*100/I170</f>
        <v>1.3793103448275863</v>
      </c>
      <c r="K179" s="24">
        <v>4</v>
      </c>
      <c r="L179" s="25">
        <f>K179*100/K170</f>
        <v>3.0769230769230771</v>
      </c>
      <c r="M179" s="24">
        <v>5</v>
      </c>
      <c r="N179" s="25">
        <f>M179*100/M170</f>
        <v>3.9370078740157481</v>
      </c>
      <c r="O179" s="24">
        <v>3</v>
      </c>
      <c r="P179" s="25">
        <f>O179*100/O170</f>
        <v>2.0979020979020979</v>
      </c>
    </row>
    <row r="180" spans="2:16" ht="25" customHeight="1" x14ac:dyDescent="0.3">
      <c r="B180" s="14" t="s">
        <v>18</v>
      </c>
      <c r="C180" s="9"/>
      <c r="D180" s="9"/>
      <c r="E180" s="9"/>
      <c r="F180" s="9"/>
      <c r="G180" s="18">
        <v>8</v>
      </c>
      <c r="H180" s="25">
        <f>G180*100/G170</f>
        <v>5.6338028169014081</v>
      </c>
      <c r="I180" s="24">
        <v>0</v>
      </c>
      <c r="J180" s="25">
        <f>I180*100/I170</f>
        <v>0</v>
      </c>
      <c r="K180" s="24">
        <v>4</v>
      </c>
      <c r="L180" s="25">
        <f>K180*100/K170</f>
        <v>3.0769230769230771</v>
      </c>
      <c r="M180" s="24">
        <v>9</v>
      </c>
      <c r="N180" s="25">
        <f>M180*100/M170</f>
        <v>7.0866141732283463</v>
      </c>
      <c r="O180" s="24">
        <v>27</v>
      </c>
      <c r="P180" s="25">
        <f>O180*100/O170</f>
        <v>18.88111888111888</v>
      </c>
    </row>
    <row r="181" spans="2:16" ht="25" customHeight="1" x14ac:dyDescent="0.3">
      <c r="B181" s="14" t="s">
        <v>19</v>
      </c>
      <c r="C181" s="9"/>
      <c r="D181" s="9"/>
      <c r="E181" s="9"/>
      <c r="F181" s="9"/>
      <c r="G181" s="9"/>
      <c r="H181" s="9"/>
      <c r="I181" s="9"/>
      <c r="J181" s="9"/>
      <c r="K181" s="18">
        <v>2</v>
      </c>
      <c r="L181" s="25">
        <f>K181*100/K170</f>
        <v>1.5384615384615385</v>
      </c>
      <c r="M181" s="24">
        <v>1</v>
      </c>
      <c r="N181" s="25">
        <f>M181*100/M170</f>
        <v>0.78740157480314965</v>
      </c>
      <c r="O181" s="24">
        <v>2</v>
      </c>
      <c r="P181" s="25">
        <f>O181*100/O170</f>
        <v>1.3986013986013985</v>
      </c>
    </row>
    <row r="182" spans="2:16" ht="25" customHeight="1" x14ac:dyDescent="0.3">
      <c r="B182" s="13" t="s">
        <v>20</v>
      </c>
      <c r="C182" s="9"/>
      <c r="D182" s="9"/>
      <c r="E182" s="9"/>
      <c r="F182" s="9"/>
      <c r="G182" s="18">
        <v>3</v>
      </c>
      <c r="H182" s="25">
        <f>G182*100/G170</f>
        <v>2.112676056338028</v>
      </c>
      <c r="I182" s="9"/>
      <c r="J182" s="9"/>
      <c r="K182" s="9"/>
      <c r="L182" s="9"/>
      <c r="M182" s="9"/>
      <c r="N182" s="9"/>
      <c r="O182" s="9"/>
      <c r="P182" s="9"/>
    </row>
    <row r="183" spans="2:16" ht="25" customHeight="1" x14ac:dyDescent="0.3">
      <c r="B183" s="13" t="s">
        <v>21</v>
      </c>
      <c r="C183" s="18">
        <v>3</v>
      </c>
      <c r="D183" s="25">
        <f>C183*100/C170</f>
        <v>1.8072289156626506</v>
      </c>
      <c r="E183" s="24">
        <v>0</v>
      </c>
      <c r="F183" s="25">
        <f>E183*100/E170</f>
        <v>0</v>
      </c>
      <c r="G183" s="9"/>
      <c r="H183" s="9"/>
      <c r="I183" s="24">
        <v>4</v>
      </c>
      <c r="J183" s="25">
        <f>I183*100/I170</f>
        <v>2.7586206896551726</v>
      </c>
      <c r="K183" s="9"/>
      <c r="L183" s="9"/>
      <c r="M183" s="18">
        <v>1</v>
      </c>
      <c r="N183" s="25">
        <f>M183*100/M170</f>
        <v>0.78740157480314965</v>
      </c>
      <c r="O183" s="9"/>
      <c r="P183" s="9"/>
    </row>
    <row r="184" spans="2:16" ht="25" customHeight="1" x14ac:dyDescent="0.3">
      <c r="B184" s="14" t="s">
        <v>189</v>
      </c>
      <c r="C184" s="9"/>
      <c r="D184" s="10"/>
      <c r="E184" s="11"/>
      <c r="F184" s="10"/>
      <c r="G184" s="9"/>
      <c r="H184" s="9"/>
      <c r="I184" s="11"/>
      <c r="J184" s="10"/>
      <c r="K184" s="9"/>
      <c r="L184" s="9"/>
      <c r="M184" s="9"/>
      <c r="N184" s="10"/>
      <c r="O184" s="24">
        <v>0</v>
      </c>
      <c r="P184" s="25"/>
    </row>
    <row r="185" spans="2:16" ht="25" customHeight="1" x14ac:dyDescent="0.3">
      <c r="B185" s="14" t="s">
        <v>23</v>
      </c>
      <c r="C185" s="9"/>
      <c r="D185" s="9"/>
      <c r="E185" s="24">
        <v>0</v>
      </c>
      <c r="F185" s="25">
        <f>E185*100/E170</f>
        <v>0</v>
      </c>
      <c r="G185" s="9"/>
      <c r="H185" s="9"/>
      <c r="I185" s="24">
        <v>3</v>
      </c>
      <c r="J185" s="25">
        <f>I185*100/I170</f>
        <v>2.0689655172413794</v>
      </c>
      <c r="K185" s="24">
        <v>3</v>
      </c>
      <c r="L185" s="25">
        <f>K185*100/K170</f>
        <v>2.3076923076923075</v>
      </c>
      <c r="M185" s="24">
        <v>1</v>
      </c>
      <c r="N185" s="25">
        <f>M185*100/M170</f>
        <v>0.78740157480314965</v>
      </c>
      <c r="O185" s="24">
        <v>1</v>
      </c>
      <c r="P185" s="25">
        <f>O185*100/O170</f>
        <v>0.69930069930069927</v>
      </c>
    </row>
    <row r="186" spans="2:16" ht="25" customHeight="1" x14ac:dyDescent="0.3">
      <c r="B186" s="14" t="s">
        <v>25</v>
      </c>
      <c r="C186" s="18">
        <v>2</v>
      </c>
      <c r="D186" s="25">
        <f>C186*100/C170</f>
        <v>1.2048192771084338</v>
      </c>
      <c r="E186" s="18">
        <v>5</v>
      </c>
      <c r="F186" s="25">
        <f>E186*100/E170</f>
        <v>3.5971223021582732</v>
      </c>
      <c r="G186" s="18">
        <v>2</v>
      </c>
      <c r="H186" s="25">
        <f>G186*100/G170</f>
        <v>1.408450704225352</v>
      </c>
      <c r="I186" s="24">
        <v>2</v>
      </c>
      <c r="J186" s="25">
        <f>I186*100/I170</f>
        <v>1.3793103448275863</v>
      </c>
      <c r="K186" s="24">
        <v>2</v>
      </c>
      <c r="L186" s="25">
        <f>K186*100/K170</f>
        <v>1.5384615384615385</v>
      </c>
      <c r="M186" s="24">
        <v>1</v>
      </c>
      <c r="N186" s="25">
        <f>M186*100/M170</f>
        <v>0.78740157480314965</v>
      </c>
      <c r="O186" s="24">
        <v>1</v>
      </c>
      <c r="P186" s="25">
        <f>O186*100/O170</f>
        <v>0.69930069930069927</v>
      </c>
    </row>
    <row r="187" spans="2:16" ht="25" customHeight="1" x14ac:dyDescent="0.3">
      <c r="B187" s="13" t="s">
        <v>26</v>
      </c>
      <c r="C187" s="9"/>
      <c r="D187" s="9"/>
      <c r="E187" s="9"/>
      <c r="F187" s="9"/>
      <c r="G187" s="18">
        <v>4</v>
      </c>
      <c r="H187" s="25">
        <f>G187*100/G170</f>
        <v>2.816901408450704</v>
      </c>
      <c r="I187" s="24">
        <v>2</v>
      </c>
      <c r="J187" s="25">
        <f>I187*100/I170</f>
        <v>1.3793103448275863</v>
      </c>
      <c r="K187" s="11"/>
      <c r="L187" s="10"/>
      <c r="M187" s="11"/>
      <c r="N187" s="10"/>
      <c r="O187" s="11"/>
      <c r="P187" s="10"/>
    </row>
    <row r="188" spans="2:16" ht="25" customHeight="1" x14ac:dyDescent="0.3">
      <c r="B188" s="14" t="s">
        <v>28</v>
      </c>
      <c r="C188" s="9"/>
      <c r="D188" s="9"/>
      <c r="E188" s="9"/>
      <c r="F188" s="9"/>
      <c r="G188" s="9"/>
      <c r="H188" s="9"/>
      <c r="I188" s="24">
        <v>0</v>
      </c>
      <c r="J188" s="25">
        <f>I188*100/I170</f>
        <v>0</v>
      </c>
      <c r="K188" s="11"/>
      <c r="L188" s="10"/>
      <c r="M188" s="11"/>
      <c r="N188" s="10"/>
      <c r="O188" s="11"/>
      <c r="P188" s="10"/>
    </row>
    <row r="189" spans="2:16" ht="25" customHeight="1" x14ac:dyDescent="0.3">
      <c r="B189" s="14" t="s">
        <v>29</v>
      </c>
      <c r="C189" s="18">
        <v>1</v>
      </c>
      <c r="D189" s="25">
        <f>C189*100/C170</f>
        <v>0.60240963855421692</v>
      </c>
      <c r="E189" s="18">
        <v>8</v>
      </c>
      <c r="F189" s="25">
        <f>E189*100/E170</f>
        <v>5.7553956834532372</v>
      </c>
      <c r="G189" s="18">
        <v>5</v>
      </c>
      <c r="H189" s="25">
        <f>G189*100/G170</f>
        <v>3.5211267605633805</v>
      </c>
      <c r="I189" s="9"/>
      <c r="J189" s="9"/>
      <c r="K189" s="9"/>
      <c r="L189" s="9"/>
      <c r="M189" s="9"/>
      <c r="N189" s="9"/>
      <c r="O189" s="9"/>
      <c r="P189" s="9"/>
    </row>
    <row r="190" spans="2:16" ht="25" customHeight="1" x14ac:dyDescent="0.3">
      <c r="B190" s="14" t="s">
        <v>30</v>
      </c>
      <c r="C190" s="9"/>
      <c r="D190" s="9"/>
      <c r="E190" s="9"/>
      <c r="F190" s="9"/>
      <c r="G190" s="24">
        <v>0</v>
      </c>
      <c r="H190" s="25">
        <f>G190*100/G170</f>
        <v>0</v>
      </c>
      <c r="I190" s="24">
        <v>0</v>
      </c>
      <c r="J190" s="25">
        <f>I190*100/I170</f>
        <v>0</v>
      </c>
      <c r="K190" s="9"/>
      <c r="L190" s="9"/>
      <c r="M190" s="9"/>
      <c r="N190" s="9"/>
      <c r="O190" s="9"/>
      <c r="P190" s="9"/>
    </row>
    <row r="191" spans="2:16" ht="25" customHeight="1" x14ac:dyDescent="0.3">
      <c r="B191" s="14" t="s">
        <v>31</v>
      </c>
      <c r="C191" s="18">
        <v>106</v>
      </c>
      <c r="D191" s="25">
        <f>C191*100/C170</f>
        <v>63.855421686746986</v>
      </c>
      <c r="E191" s="18">
        <v>60</v>
      </c>
      <c r="F191" s="25">
        <f>E191*100/E170</f>
        <v>43.165467625899282</v>
      </c>
      <c r="G191" s="18">
        <v>66</v>
      </c>
      <c r="H191" s="25">
        <f>G191*100/G170</f>
        <v>46.478873239436616</v>
      </c>
      <c r="I191" s="24">
        <v>51</v>
      </c>
      <c r="J191" s="25">
        <f>I191*100/I170</f>
        <v>35.172413793103445</v>
      </c>
      <c r="K191" s="9"/>
      <c r="L191" s="9"/>
      <c r="M191" s="18">
        <v>48</v>
      </c>
      <c r="N191" s="25">
        <f>M191*100/M170</f>
        <v>37.795275590551178</v>
      </c>
      <c r="O191" s="18">
        <v>62</v>
      </c>
      <c r="P191" s="25">
        <f>O191*100/O170</f>
        <v>43.356643356643353</v>
      </c>
    </row>
    <row r="192" spans="2:16" ht="25" customHeight="1" x14ac:dyDescent="0.3">
      <c r="B192" s="14" t="s">
        <v>32</v>
      </c>
      <c r="C192" s="9"/>
      <c r="D192" s="10"/>
      <c r="E192" s="9"/>
      <c r="F192" s="10"/>
      <c r="G192" s="9"/>
      <c r="H192" s="10"/>
      <c r="I192" s="9"/>
      <c r="J192" s="10"/>
      <c r="K192" s="18">
        <v>68</v>
      </c>
      <c r="L192" s="25">
        <f>K192*100/K170</f>
        <v>52.307692307692307</v>
      </c>
      <c r="M192" s="9"/>
      <c r="N192" s="10"/>
      <c r="O192" s="9"/>
      <c r="P192" s="10"/>
    </row>
    <row r="193" spans="2:16" ht="25" customHeight="1" x14ac:dyDescent="0.3">
      <c r="B193" s="14" t="s">
        <v>190</v>
      </c>
      <c r="C193" s="9"/>
      <c r="D193" s="10"/>
      <c r="E193" s="9"/>
      <c r="F193" s="10"/>
      <c r="G193" s="9"/>
      <c r="H193" s="10"/>
      <c r="I193" s="9"/>
      <c r="J193" s="10"/>
      <c r="K193" s="10"/>
      <c r="L193" s="10"/>
      <c r="M193" s="10"/>
      <c r="N193" s="10"/>
      <c r="O193" s="24">
        <v>0</v>
      </c>
      <c r="P193" s="25">
        <f>O193*100/O170</f>
        <v>0</v>
      </c>
    </row>
    <row r="194" spans="2:16" ht="25" customHeight="1" x14ac:dyDescent="0.3">
      <c r="B194" s="14" t="s">
        <v>47</v>
      </c>
      <c r="C194" s="9"/>
      <c r="D194" s="9"/>
      <c r="E194" s="9"/>
      <c r="F194" s="9"/>
      <c r="G194" s="18">
        <v>1</v>
      </c>
      <c r="H194" s="25">
        <f>G194*100/G170</f>
        <v>0.70422535211267601</v>
      </c>
      <c r="I194" s="9"/>
      <c r="J194" s="9"/>
      <c r="K194" s="9"/>
      <c r="L194" s="9"/>
      <c r="M194" s="9"/>
      <c r="N194" s="9"/>
      <c r="O194" s="9"/>
      <c r="P194" s="9"/>
    </row>
    <row r="195" spans="2:16" ht="25" customHeight="1" x14ac:dyDescent="0.3">
      <c r="B195" s="14" t="s">
        <v>33</v>
      </c>
      <c r="C195" s="18">
        <v>42</v>
      </c>
      <c r="D195" s="25">
        <f>C195*100/C170</f>
        <v>25.301204819277107</v>
      </c>
      <c r="E195" s="18">
        <v>30</v>
      </c>
      <c r="F195" s="25">
        <f>E195*100/E170</f>
        <v>21.582733812949641</v>
      </c>
      <c r="G195" s="9"/>
      <c r="H195" s="9"/>
      <c r="I195" s="24">
        <v>61</v>
      </c>
      <c r="J195" s="25">
        <f>I195*100/I170</f>
        <v>42.068965517241381</v>
      </c>
      <c r="K195" s="24">
        <v>31</v>
      </c>
      <c r="L195" s="25">
        <f>K195*100/K170</f>
        <v>23.846153846153847</v>
      </c>
      <c r="M195" s="24">
        <v>36</v>
      </c>
      <c r="N195" s="25">
        <f>M195*100/M170</f>
        <v>28.346456692913385</v>
      </c>
      <c r="O195" s="24">
        <v>30</v>
      </c>
      <c r="P195" s="25">
        <f>O195*100/O170</f>
        <v>20.97902097902098</v>
      </c>
    </row>
    <row r="196" spans="2:16" ht="25" customHeight="1" x14ac:dyDescent="0.3">
      <c r="B196" s="14" t="s">
        <v>35</v>
      </c>
      <c r="C196" s="9"/>
      <c r="D196" s="9"/>
      <c r="E196" s="9"/>
      <c r="F196" s="9"/>
      <c r="G196" s="18">
        <v>26</v>
      </c>
      <c r="H196" s="25">
        <f>G196*100/G170</f>
        <v>18.309859154929576</v>
      </c>
      <c r="I196" s="9"/>
      <c r="J196" s="9"/>
      <c r="K196" s="9"/>
      <c r="L196" s="9"/>
      <c r="M196" s="9"/>
      <c r="N196" s="9"/>
      <c r="O196" s="9"/>
      <c r="P196" s="9"/>
    </row>
    <row r="197" spans="2:16" ht="25" customHeight="1" x14ac:dyDescent="0.3">
      <c r="B197" s="14" t="s">
        <v>36</v>
      </c>
      <c r="C197" s="9"/>
      <c r="D197" s="9"/>
      <c r="E197" s="18">
        <v>3</v>
      </c>
      <c r="F197" s="25">
        <f>E197*100/E170</f>
        <v>2.1582733812949639</v>
      </c>
      <c r="G197" s="9"/>
      <c r="H197" s="9"/>
      <c r="I197" s="24">
        <v>0</v>
      </c>
      <c r="J197" s="25">
        <f>I197*100/I170</f>
        <v>0</v>
      </c>
      <c r="K197" s="24">
        <v>0</v>
      </c>
      <c r="L197" s="25">
        <f>K197*100/K170</f>
        <v>0</v>
      </c>
      <c r="M197" s="24">
        <v>1</v>
      </c>
      <c r="N197" s="25">
        <f>M197*100/M170</f>
        <v>0.78740157480314965</v>
      </c>
      <c r="O197" s="9"/>
      <c r="P197" s="9"/>
    </row>
    <row r="198" spans="2:16" ht="25" customHeight="1" x14ac:dyDescent="0.3">
      <c r="B198" s="14" t="s">
        <v>188</v>
      </c>
      <c r="C198" s="9"/>
      <c r="D198" s="9"/>
      <c r="E198" s="9"/>
      <c r="F198" s="9"/>
      <c r="G198" s="9"/>
      <c r="H198" s="9"/>
      <c r="I198" s="9"/>
      <c r="J198" s="9"/>
      <c r="K198" s="9"/>
      <c r="L198" s="9"/>
      <c r="M198" s="9"/>
      <c r="N198" s="9"/>
      <c r="O198" s="24">
        <v>1</v>
      </c>
      <c r="P198" s="25">
        <f>O198*100/O170</f>
        <v>0.69930069930069927</v>
      </c>
    </row>
    <row r="199" spans="2:16" ht="24.75" customHeight="1" x14ac:dyDescent="0.3">
      <c r="B199" s="14" t="s">
        <v>37</v>
      </c>
      <c r="C199" s="9"/>
      <c r="D199" s="9"/>
      <c r="E199" s="9"/>
      <c r="F199" s="9"/>
      <c r="G199" s="9"/>
      <c r="H199" s="9"/>
      <c r="I199" s="24">
        <v>2</v>
      </c>
      <c r="J199" s="25">
        <f>I199*100/I170</f>
        <v>1.3793103448275863</v>
      </c>
      <c r="K199" s="11"/>
      <c r="L199" s="10"/>
      <c r="M199" s="11"/>
      <c r="N199" s="10"/>
      <c r="O199" s="11"/>
      <c r="P199" s="10"/>
    </row>
    <row r="200" spans="2:16" ht="25.5" customHeight="1" x14ac:dyDescent="0.3">
      <c r="B200" s="14" t="s">
        <v>38</v>
      </c>
      <c r="C200" s="9"/>
      <c r="D200" s="9"/>
      <c r="E200" s="9"/>
      <c r="F200" s="9"/>
      <c r="G200" s="9"/>
      <c r="H200" s="9"/>
      <c r="I200" s="24">
        <v>0</v>
      </c>
      <c r="J200" s="25">
        <f>I200*100/I170</f>
        <v>0</v>
      </c>
      <c r="K200" s="24">
        <v>0</v>
      </c>
      <c r="L200" s="25">
        <f>K200*100/K170</f>
        <v>0</v>
      </c>
      <c r="M200" s="24">
        <v>0</v>
      </c>
      <c r="N200" s="25">
        <f>M200*100/M170</f>
        <v>0</v>
      </c>
      <c r="O200" s="11"/>
      <c r="P200" s="10"/>
    </row>
    <row r="201" spans="2:16" ht="5.15" customHeight="1" x14ac:dyDescent="0.3">
      <c r="B201" s="15"/>
      <c r="C201" s="16"/>
      <c r="D201" s="16"/>
      <c r="E201" s="16"/>
      <c r="F201" s="16"/>
      <c r="G201" s="16"/>
      <c r="H201" s="16"/>
      <c r="I201" s="16"/>
      <c r="J201" s="16"/>
      <c r="K201" s="16"/>
      <c r="L201" s="16"/>
      <c r="M201" s="16"/>
      <c r="N201" s="16"/>
      <c r="O201" s="16"/>
      <c r="P201" s="16"/>
    </row>
    <row r="202" spans="2:16" ht="14.25" customHeight="1" x14ac:dyDescent="0.3">
      <c r="B202" s="7" t="s">
        <v>182</v>
      </c>
      <c r="C202" s="4"/>
      <c r="D202" s="5"/>
      <c r="E202" s="4"/>
      <c r="F202" s="5"/>
      <c r="G202" s="4"/>
      <c r="H202" s="5"/>
      <c r="I202" s="4"/>
      <c r="J202" s="5"/>
      <c r="K202" s="4"/>
      <c r="L202" s="5"/>
      <c r="M202" s="4"/>
      <c r="N202" s="5"/>
      <c r="O202" s="4"/>
      <c r="P202" s="5"/>
    </row>
    <row r="203" spans="2:16" ht="20.25" customHeight="1" x14ac:dyDescent="0.3">
      <c r="B203" s="71" t="s">
        <v>191</v>
      </c>
      <c r="C203" s="71"/>
      <c r="D203" s="71"/>
      <c r="E203" s="71"/>
      <c r="F203" s="71"/>
      <c r="G203" s="71"/>
      <c r="H203" s="71"/>
      <c r="I203" s="71"/>
      <c r="J203" s="71"/>
      <c r="K203" s="71"/>
      <c r="L203" s="71"/>
      <c r="M203" s="71"/>
      <c r="N203" s="71"/>
      <c r="O203" s="71"/>
      <c r="P203" s="71"/>
    </row>
    <row r="204" spans="2:16" x14ac:dyDescent="0.3">
      <c r="B204" s="71"/>
      <c r="C204" s="71"/>
      <c r="D204" s="71"/>
      <c r="E204" s="71"/>
      <c r="F204" s="71"/>
      <c r="G204" s="71"/>
      <c r="H204" s="71"/>
      <c r="I204" s="71"/>
      <c r="J204" s="71"/>
      <c r="K204" s="71"/>
      <c r="L204" s="71"/>
      <c r="M204" s="71"/>
      <c r="N204" s="71"/>
      <c r="O204" s="71"/>
      <c r="P204" s="71"/>
    </row>
    <row r="205" spans="2:16" ht="14.25" customHeight="1" x14ac:dyDescent="0.3"/>
    <row r="206" spans="2:16" ht="30" customHeight="1" x14ac:dyDescent="0.3">
      <c r="B206" s="63" t="s">
        <v>164</v>
      </c>
      <c r="C206" s="63"/>
      <c r="D206" s="63"/>
      <c r="E206" s="63"/>
      <c r="F206" s="63"/>
      <c r="G206" s="63"/>
      <c r="H206" s="63"/>
      <c r="I206" s="63"/>
      <c r="J206" s="63"/>
      <c r="K206" s="63"/>
      <c r="L206" s="63"/>
      <c r="M206" s="63"/>
      <c r="N206" s="63"/>
      <c r="O206" s="63"/>
      <c r="P206" s="63"/>
    </row>
    <row r="207" spans="2:16" ht="15" customHeight="1" x14ac:dyDescent="0.3">
      <c r="B207" s="17" t="s">
        <v>0</v>
      </c>
      <c r="C207" s="56">
        <v>2007</v>
      </c>
      <c r="D207" s="62"/>
      <c r="E207" s="54">
        <v>2011</v>
      </c>
      <c r="F207" s="55"/>
      <c r="G207" s="56">
        <v>2015</v>
      </c>
      <c r="H207" s="55"/>
      <c r="I207" s="56">
        <v>2019</v>
      </c>
      <c r="J207" s="55"/>
      <c r="K207" s="56">
        <v>2023</v>
      </c>
      <c r="L207" s="55"/>
      <c r="M207" s="56">
        <v>2024</v>
      </c>
      <c r="N207" s="55"/>
      <c r="O207" s="56">
        <v>2025</v>
      </c>
      <c r="P207" s="55"/>
    </row>
    <row r="208" spans="2:16" ht="15" customHeight="1" x14ac:dyDescent="0.3">
      <c r="B208" s="64" t="s">
        <v>2</v>
      </c>
      <c r="C208" s="60">
        <v>44687</v>
      </c>
      <c r="D208" s="61"/>
      <c r="E208" s="66">
        <v>44843</v>
      </c>
      <c r="F208" s="67"/>
      <c r="G208" s="59">
        <v>44649</v>
      </c>
      <c r="H208" s="58"/>
      <c r="I208" s="59">
        <v>44826</v>
      </c>
      <c r="J208" s="58"/>
      <c r="K208" s="59">
        <v>44828</v>
      </c>
      <c r="L208" s="58"/>
      <c r="M208" s="59">
        <v>45438</v>
      </c>
      <c r="N208" s="58"/>
      <c r="O208" s="59">
        <v>45739</v>
      </c>
      <c r="P208" s="58"/>
    </row>
    <row r="209" spans="2:16" ht="15" customHeight="1" x14ac:dyDescent="0.3">
      <c r="B209" s="65"/>
      <c r="C209" s="38" t="s">
        <v>3</v>
      </c>
      <c r="D209" s="38" t="s">
        <v>4</v>
      </c>
      <c r="E209" s="35" t="s">
        <v>3</v>
      </c>
      <c r="F209" s="37" t="s">
        <v>4</v>
      </c>
      <c r="G209" s="35" t="s">
        <v>3</v>
      </c>
      <c r="H209" s="37" t="s">
        <v>4</v>
      </c>
      <c r="I209" s="35" t="s">
        <v>3</v>
      </c>
      <c r="J209" s="37" t="s">
        <v>4</v>
      </c>
      <c r="K209" s="35" t="s">
        <v>3</v>
      </c>
      <c r="L209" s="37" t="s">
        <v>4</v>
      </c>
      <c r="M209" s="35" t="s">
        <v>3</v>
      </c>
      <c r="N209" s="37" t="s">
        <v>4</v>
      </c>
      <c r="O209" s="35" t="s">
        <v>3</v>
      </c>
      <c r="P209" s="37" t="s">
        <v>4</v>
      </c>
    </row>
    <row r="210" spans="2:16" ht="25" customHeight="1" x14ac:dyDescent="0.3">
      <c r="B210" s="12" t="s">
        <v>5</v>
      </c>
      <c r="C210" s="18">
        <v>666</v>
      </c>
      <c r="D210" s="25">
        <v>100</v>
      </c>
      <c r="E210" s="18">
        <v>878</v>
      </c>
      <c r="F210" s="25">
        <v>100</v>
      </c>
      <c r="G210" s="18">
        <v>871</v>
      </c>
      <c r="H210" s="25">
        <v>100</v>
      </c>
      <c r="I210" s="18">
        <v>913</v>
      </c>
      <c r="J210" s="25">
        <v>100</v>
      </c>
      <c r="K210" s="18">
        <v>922</v>
      </c>
      <c r="L210" s="25">
        <v>100</v>
      </c>
      <c r="M210" s="18">
        <v>927</v>
      </c>
      <c r="N210" s="25">
        <v>100</v>
      </c>
      <c r="O210" s="18">
        <v>921</v>
      </c>
      <c r="P210" s="25">
        <v>100</v>
      </c>
    </row>
    <row r="211" spans="2:16" ht="25" customHeight="1" x14ac:dyDescent="0.3">
      <c r="B211" s="13" t="s">
        <v>6</v>
      </c>
      <c r="C211" s="18">
        <v>379</v>
      </c>
      <c r="D211" s="25">
        <f>C211*100/C210</f>
        <v>56.906906906906904</v>
      </c>
      <c r="E211" s="18">
        <v>386</v>
      </c>
      <c r="F211" s="25">
        <f>E211*100/E210</f>
        <v>43.96355353075171</v>
      </c>
      <c r="G211" s="18">
        <v>319</v>
      </c>
      <c r="H211" s="25">
        <f>G211*100/G210</f>
        <v>36.624569460390354</v>
      </c>
      <c r="I211" s="18">
        <v>377</v>
      </c>
      <c r="J211" s="25">
        <f>I211*100/I210</f>
        <v>41.292442497261774</v>
      </c>
      <c r="K211" s="18">
        <v>380</v>
      </c>
      <c r="L211" s="25">
        <f>K211*100/K210</f>
        <v>41.214750542299349</v>
      </c>
      <c r="M211" s="18">
        <v>390</v>
      </c>
      <c r="N211" s="25">
        <f>M211*100/M210</f>
        <v>42.071197411003233</v>
      </c>
      <c r="O211" s="18">
        <v>343</v>
      </c>
      <c r="P211" s="25">
        <f>O211*100/O210</f>
        <v>37.242128121606946</v>
      </c>
    </row>
    <row r="212" spans="2:16" ht="25" customHeight="1" x14ac:dyDescent="0.3">
      <c r="B212" s="13" t="s">
        <v>7</v>
      </c>
      <c r="C212" s="18">
        <v>2</v>
      </c>
      <c r="D212" s="25">
        <f>C212*100/C211</f>
        <v>0.52770448548812665</v>
      </c>
      <c r="E212" s="18">
        <v>4</v>
      </c>
      <c r="F212" s="25">
        <f>E212*100/E211</f>
        <v>1.0362694300518134</v>
      </c>
      <c r="G212" s="18">
        <v>4</v>
      </c>
      <c r="H212" s="25">
        <f>G212*100/G211</f>
        <v>1.2539184952978057</v>
      </c>
      <c r="I212" s="18">
        <v>2</v>
      </c>
      <c r="J212" s="25">
        <f>I212*100/I211</f>
        <v>0.5305039787798409</v>
      </c>
      <c r="K212" s="18">
        <v>1</v>
      </c>
      <c r="L212" s="25">
        <f>K212*100/K211</f>
        <v>0.26315789473684209</v>
      </c>
      <c r="M212" s="18">
        <v>1</v>
      </c>
      <c r="N212" s="25">
        <f>M212*100/M211</f>
        <v>0.25641025641025639</v>
      </c>
      <c r="O212" s="18">
        <v>2</v>
      </c>
      <c r="P212" s="25">
        <f>O212*100/O211</f>
        <v>0.58309037900874638</v>
      </c>
    </row>
    <row r="213" spans="2:16" ht="25" customHeight="1" x14ac:dyDescent="0.3">
      <c r="B213" s="13" t="s">
        <v>8</v>
      </c>
      <c r="C213" s="18">
        <v>4</v>
      </c>
      <c r="D213" s="25">
        <f>C213*100/C211</f>
        <v>1.0554089709762533</v>
      </c>
      <c r="E213" s="18">
        <v>2</v>
      </c>
      <c r="F213" s="25">
        <f>E213*100/E211</f>
        <v>0.51813471502590669</v>
      </c>
      <c r="G213" s="18">
        <v>9</v>
      </c>
      <c r="H213" s="25">
        <f>G213*100/G211</f>
        <v>2.8213166144200628</v>
      </c>
      <c r="I213" s="18">
        <v>10</v>
      </c>
      <c r="J213" s="25">
        <f>I213*100/I211</f>
        <v>2.6525198938992043</v>
      </c>
      <c r="K213" s="18">
        <v>4</v>
      </c>
      <c r="L213" s="25">
        <f>K213*100/K211</f>
        <v>1.0526315789473684</v>
      </c>
      <c r="M213" s="18">
        <v>7</v>
      </c>
      <c r="N213" s="25">
        <f>M213*100/M211</f>
        <v>1.7948717948717949</v>
      </c>
      <c r="O213" s="18">
        <v>10</v>
      </c>
      <c r="P213" s="25">
        <f>O213*100/O211</f>
        <v>2.9154518950437316</v>
      </c>
    </row>
    <row r="214" spans="2:16" ht="25" customHeight="1" x14ac:dyDescent="0.3">
      <c r="B214" s="7" t="s">
        <v>9</v>
      </c>
      <c r="C214" s="24">
        <f>-SUM(C212:C213)-SUM(C215:C241)+C211</f>
        <v>0</v>
      </c>
      <c r="D214" s="25">
        <f>-SUM(D212:D213)-SUM(D215:D250)+D210</f>
        <v>0</v>
      </c>
      <c r="E214" s="24">
        <f>-SUM(E212:E213)-SUM(E215:E241)+E211</f>
        <v>0</v>
      </c>
      <c r="F214" s="25">
        <f>-SUM(F212:F213)-SUM(F215:F250)+F210</f>
        <v>0</v>
      </c>
      <c r="G214" s="24">
        <f>-SUM(G212:G213)-SUM(G215:G241)+G211</f>
        <v>0</v>
      </c>
      <c r="H214" s="25">
        <f t="shared" ref="H214" si="0">-SUM(H212:H213)-SUM(H215:H250)+H210</f>
        <v>0</v>
      </c>
      <c r="I214" s="24">
        <f>-SUM(I212:I213)-SUM(I215:I241)+I211</f>
        <v>0</v>
      </c>
      <c r="J214" s="25">
        <f t="shared" ref="J214" si="1">-SUM(J212:J213)-SUM(J215:J250)+J210</f>
        <v>0</v>
      </c>
      <c r="K214" s="24">
        <f>-SUM(K212:K213)-SUM(K215:K241)+K211</f>
        <v>0</v>
      </c>
      <c r="L214" s="25">
        <f t="shared" ref="L214:N214" si="2">-SUM(L212:L213)-SUM(L215:L250)+L210</f>
        <v>0</v>
      </c>
      <c r="M214" s="24">
        <f>-SUM(M212:M213)-SUM(M215:M241)+M211</f>
        <v>0</v>
      </c>
      <c r="N214" s="25">
        <f t="shared" si="2"/>
        <v>0</v>
      </c>
      <c r="O214" s="24">
        <f>-SUM(O212:O213)-SUM(O215:O241)+O211</f>
        <v>0</v>
      </c>
      <c r="P214" s="25">
        <f t="shared" ref="P214" si="3">-SUM(P212:P213)-SUM(P215:P250)+P210</f>
        <v>0</v>
      </c>
    </row>
    <row r="215" spans="2:16" ht="25" customHeight="1" x14ac:dyDescent="0.3">
      <c r="B215" s="13" t="s">
        <v>10</v>
      </c>
      <c r="C215" s="9"/>
      <c r="D215" s="9"/>
      <c r="E215" s="9"/>
      <c r="F215" s="9"/>
      <c r="G215" s="9"/>
      <c r="H215" s="9"/>
      <c r="I215" s="24">
        <v>0</v>
      </c>
      <c r="J215" s="25">
        <f>I215*100/I211</f>
        <v>0</v>
      </c>
      <c r="K215" s="11"/>
      <c r="L215" s="10"/>
      <c r="M215" s="11"/>
      <c r="N215" s="10"/>
      <c r="O215" s="11"/>
      <c r="P215" s="10"/>
    </row>
    <row r="216" spans="2:16" ht="25" customHeight="1" x14ac:dyDescent="0.3">
      <c r="B216" s="13" t="s">
        <v>11</v>
      </c>
      <c r="C216" s="9"/>
      <c r="D216" s="9"/>
      <c r="E216" s="9"/>
      <c r="F216" s="9"/>
      <c r="G216" s="9"/>
      <c r="H216" s="9"/>
      <c r="I216" s="9"/>
      <c r="J216" s="9"/>
      <c r="K216" s="24">
        <v>0</v>
      </c>
      <c r="L216" s="25">
        <f>K216*100/K211</f>
        <v>0</v>
      </c>
      <c r="M216" s="24">
        <v>1</v>
      </c>
      <c r="N216" s="25">
        <f>M216*100/M211</f>
        <v>0.25641025641025639</v>
      </c>
      <c r="O216" s="24">
        <v>2</v>
      </c>
      <c r="P216" s="25">
        <f>O216*100/O211</f>
        <v>0.58309037900874638</v>
      </c>
    </row>
    <row r="217" spans="2:16" ht="25" customHeight="1" x14ac:dyDescent="0.3">
      <c r="B217" s="13" t="s">
        <v>13</v>
      </c>
      <c r="C217" s="18">
        <v>5</v>
      </c>
      <c r="D217" s="25">
        <f>C217*100/C211</f>
        <v>1.3192612137203166</v>
      </c>
      <c r="E217" s="18">
        <v>1</v>
      </c>
      <c r="F217" s="25">
        <f>E217*100/E211</f>
        <v>0.25906735751295334</v>
      </c>
      <c r="G217" s="18">
        <v>4</v>
      </c>
      <c r="H217" s="25">
        <f>G217*100/G211</f>
        <v>1.2539184952978057</v>
      </c>
      <c r="I217" s="24">
        <v>2</v>
      </c>
      <c r="J217" s="25">
        <f>I217*100/I211</f>
        <v>0.5305039787798409</v>
      </c>
      <c r="K217" s="24">
        <v>3</v>
      </c>
      <c r="L217" s="25">
        <f>K217*100/K211</f>
        <v>0.78947368421052633</v>
      </c>
      <c r="M217" s="24">
        <v>3</v>
      </c>
      <c r="N217" s="25">
        <f>M217*100/M211</f>
        <v>0.76923076923076927</v>
      </c>
      <c r="O217" s="24">
        <v>3</v>
      </c>
      <c r="P217" s="25">
        <f>O217*100/O211</f>
        <v>0.87463556851311952</v>
      </c>
    </row>
    <row r="218" spans="2:16" ht="25" customHeight="1" x14ac:dyDescent="0.3">
      <c r="B218" s="14" t="s">
        <v>14</v>
      </c>
      <c r="C218" s="18">
        <v>73</v>
      </c>
      <c r="D218" s="25">
        <f>C218*100/C211</f>
        <v>19.261213720316622</v>
      </c>
      <c r="E218" s="18">
        <v>110</v>
      </c>
      <c r="F218" s="25">
        <f>E218*100/E211</f>
        <v>28.497409326424872</v>
      </c>
      <c r="G218" s="18">
        <v>56</v>
      </c>
      <c r="H218" s="25">
        <f>G218*100/G211</f>
        <v>17.554858934169278</v>
      </c>
      <c r="I218" s="24">
        <v>84</v>
      </c>
      <c r="J218" s="25">
        <f>I218*100/I211</f>
        <v>22.281167108753316</v>
      </c>
      <c r="K218" s="11"/>
      <c r="L218" s="10"/>
      <c r="M218" s="24">
        <v>197</v>
      </c>
      <c r="N218" s="25">
        <f>M218*100/M211</f>
        <v>50.512820512820511</v>
      </c>
      <c r="O218" s="24">
        <v>54</v>
      </c>
      <c r="P218" s="25">
        <f>O218*100/O211</f>
        <v>15.743440233236152</v>
      </c>
    </row>
    <row r="219" spans="2:16" ht="25" customHeight="1" x14ac:dyDescent="0.3">
      <c r="B219" s="13" t="s">
        <v>16</v>
      </c>
      <c r="C219" s="9"/>
      <c r="D219" s="9"/>
      <c r="E219" s="9"/>
      <c r="F219" s="9"/>
      <c r="G219" s="9"/>
      <c r="H219" s="9"/>
      <c r="I219" s="24">
        <v>2</v>
      </c>
      <c r="J219" s="25">
        <f>I219*100/I211</f>
        <v>0.5305039787798409</v>
      </c>
      <c r="K219" s="24">
        <v>28</v>
      </c>
      <c r="L219" s="25">
        <f>K219*100/K211</f>
        <v>7.3684210526315788</v>
      </c>
      <c r="M219" s="24">
        <v>15</v>
      </c>
      <c r="N219" s="25">
        <f>M219*100/M211</f>
        <v>3.8461538461538463</v>
      </c>
      <c r="O219" s="24">
        <v>12</v>
      </c>
      <c r="P219" s="25">
        <f>O219*100/O211</f>
        <v>3.4985422740524781</v>
      </c>
    </row>
    <row r="220" spans="2:16" ht="25" customHeight="1" x14ac:dyDescent="0.3">
      <c r="B220" s="13" t="s">
        <v>17</v>
      </c>
      <c r="C220" s="9"/>
      <c r="D220" s="9"/>
      <c r="E220" s="9"/>
      <c r="F220" s="9"/>
      <c r="G220" s="9"/>
      <c r="H220" s="9"/>
      <c r="I220" s="24">
        <v>1</v>
      </c>
      <c r="J220" s="25">
        <f>I220*100/I211</f>
        <v>0.26525198938992045</v>
      </c>
      <c r="K220" s="24">
        <v>1</v>
      </c>
      <c r="L220" s="25">
        <f>K220*100/K211</f>
        <v>0.26315789473684209</v>
      </c>
      <c r="M220" s="24">
        <v>2</v>
      </c>
      <c r="N220" s="25">
        <f>M220*100/M211</f>
        <v>0.51282051282051277</v>
      </c>
      <c r="O220" s="24">
        <v>6</v>
      </c>
      <c r="P220" s="25">
        <f>O220*100/O211</f>
        <v>1.749271137026239</v>
      </c>
    </row>
    <row r="221" spans="2:16" ht="25" customHeight="1" x14ac:dyDescent="0.3">
      <c r="B221" s="14" t="s">
        <v>18</v>
      </c>
      <c r="C221" s="9"/>
      <c r="D221" s="9"/>
      <c r="E221" s="9"/>
      <c r="F221" s="9"/>
      <c r="G221" s="18">
        <v>3</v>
      </c>
      <c r="H221" s="25">
        <f>G221*100/G211</f>
        <v>0.94043887147335425</v>
      </c>
      <c r="I221" s="24">
        <v>0</v>
      </c>
      <c r="J221" s="25">
        <f>I221*100/I211</f>
        <v>0</v>
      </c>
      <c r="K221" s="24">
        <v>9</v>
      </c>
      <c r="L221" s="25">
        <f>K221*100/K211</f>
        <v>2.3684210526315788</v>
      </c>
      <c r="M221" s="24">
        <v>12</v>
      </c>
      <c r="N221" s="25">
        <f>M221*100/M211</f>
        <v>3.0769230769230771</v>
      </c>
      <c r="O221" s="24">
        <v>28</v>
      </c>
      <c r="P221" s="25">
        <f>O221*100/O211</f>
        <v>8.1632653061224492</v>
      </c>
    </row>
    <row r="222" spans="2:16" ht="25" customHeight="1" x14ac:dyDescent="0.3">
      <c r="B222" s="14" t="s">
        <v>19</v>
      </c>
      <c r="C222" s="9"/>
      <c r="D222" s="9"/>
      <c r="E222" s="9"/>
      <c r="F222" s="9"/>
      <c r="G222" s="9"/>
      <c r="H222" s="9"/>
      <c r="I222" s="9"/>
      <c r="J222" s="9"/>
      <c r="K222" s="24">
        <v>0</v>
      </c>
      <c r="L222" s="25">
        <f>K222*100/K211</f>
        <v>0</v>
      </c>
      <c r="M222" s="24">
        <v>0</v>
      </c>
      <c r="N222" s="25">
        <f>M222*100/M211</f>
        <v>0</v>
      </c>
      <c r="O222" s="24">
        <v>2</v>
      </c>
      <c r="P222" s="25">
        <f>O222*100/O211</f>
        <v>0.58309037900874638</v>
      </c>
    </row>
    <row r="223" spans="2:16" ht="25" customHeight="1" x14ac:dyDescent="0.3">
      <c r="B223" s="13" t="s">
        <v>20</v>
      </c>
      <c r="C223" s="9"/>
      <c r="D223" s="9"/>
      <c r="E223" s="9"/>
      <c r="F223" s="9"/>
      <c r="G223" s="18">
        <v>3</v>
      </c>
      <c r="H223" s="25">
        <f>G223*100/G211</f>
        <v>0.94043887147335425</v>
      </c>
      <c r="I223" s="9"/>
      <c r="J223" s="9"/>
      <c r="K223" s="9"/>
      <c r="L223" s="9"/>
      <c r="M223" s="9"/>
      <c r="N223" s="9"/>
      <c r="O223" s="9"/>
      <c r="P223" s="9"/>
    </row>
    <row r="224" spans="2:16" ht="25" customHeight="1" x14ac:dyDescent="0.3">
      <c r="B224" s="13" t="s">
        <v>21</v>
      </c>
      <c r="C224" s="18">
        <v>7</v>
      </c>
      <c r="D224" s="25">
        <f>C224*100/C211</f>
        <v>1.8469656992084433</v>
      </c>
      <c r="E224" s="18">
        <v>1</v>
      </c>
      <c r="F224" s="25">
        <f>E224*100/E211</f>
        <v>0.25906735751295334</v>
      </c>
      <c r="G224" s="9"/>
      <c r="H224" s="9"/>
      <c r="I224" s="24">
        <v>0</v>
      </c>
      <c r="J224" s="25">
        <f>I224*100/I211</f>
        <v>0</v>
      </c>
      <c r="K224" s="24">
        <v>0</v>
      </c>
      <c r="L224" s="25">
        <f>K224*100/K211</f>
        <v>0</v>
      </c>
      <c r="M224" s="24">
        <v>1</v>
      </c>
      <c r="N224" s="25">
        <f>M224*100/M211</f>
        <v>0.25641025641025639</v>
      </c>
      <c r="O224" s="9"/>
      <c r="P224" s="9"/>
    </row>
    <row r="225" spans="2:16" ht="25" customHeight="1" x14ac:dyDescent="0.3">
      <c r="B225" s="14" t="s">
        <v>189</v>
      </c>
      <c r="C225" s="9"/>
      <c r="D225" s="10"/>
      <c r="E225" s="9"/>
      <c r="F225" s="10"/>
      <c r="G225" s="9"/>
      <c r="H225" s="9"/>
      <c r="I225" s="11"/>
      <c r="J225" s="10"/>
      <c r="K225" s="11"/>
      <c r="L225" s="10"/>
      <c r="M225" s="11"/>
      <c r="N225" s="10"/>
      <c r="O225" s="24">
        <v>0</v>
      </c>
      <c r="P225" s="25">
        <f>O225*100/O211</f>
        <v>0</v>
      </c>
    </row>
    <row r="226" spans="2:16" ht="25" customHeight="1" x14ac:dyDescent="0.3">
      <c r="B226" s="14" t="s">
        <v>23</v>
      </c>
      <c r="C226" s="9"/>
      <c r="D226" s="9"/>
      <c r="E226" s="18">
        <v>3</v>
      </c>
      <c r="F226" s="25">
        <f>E226*100/E211</f>
        <v>0.77720207253886009</v>
      </c>
      <c r="G226" s="9"/>
      <c r="H226" s="9"/>
      <c r="I226" s="24">
        <v>7</v>
      </c>
      <c r="J226" s="25">
        <f>I226*100/I211</f>
        <v>1.856763925729443</v>
      </c>
      <c r="K226" s="24">
        <v>3</v>
      </c>
      <c r="L226" s="25">
        <f>K226*100/K211</f>
        <v>0.78947368421052633</v>
      </c>
      <c r="M226" s="24">
        <v>3</v>
      </c>
      <c r="N226" s="25">
        <f>M226*100/M211</f>
        <v>0.76923076923076927</v>
      </c>
      <c r="O226" s="24">
        <v>5</v>
      </c>
      <c r="P226" s="25">
        <f>O226*100/O211</f>
        <v>1.4577259475218658</v>
      </c>
    </row>
    <row r="227" spans="2:16" ht="25" customHeight="1" x14ac:dyDescent="0.3">
      <c r="B227" s="14" t="s">
        <v>25</v>
      </c>
      <c r="C227" s="18">
        <v>11</v>
      </c>
      <c r="D227" s="25">
        <f>C227*100/C211</f>
        <v>2.9023746701846966</v>
      </c>
      <c r="E227" s="18">
        <v>8</v>
      </c>
      <c r="F227" s="25">
        <f>E227*100/E211</f>
        <v>2.0725388601036268</v>
      </c>
      <c r="G227" s="18">
        <v>16</v>
      </c>
      <c r="H227" s="25">
        <f>G227*100/G211</f>
        <v>5.015673981191223</v>
      </c>
      <c r="I227" s="24">
        <v>4</v>
      </c>
      <c r="J227" s="25">
        <f>I227*100/I211</f>
        <v>1.0610079575596818</v>
      </c>
      <c r="K227" s="24">
        <v>4</v>
      </c>
      <c r="L227" s="25">
        <f>K227*100/K211</f>
        <v>1.0526315789473684</v>
      </c>
      <c r="M227" s="24">
        <v>1</v>
      </c>
      <c r="N227" s="25">
        <f>M227*100/M211</f>
        <v>0.25641025641025639</v>
      </c>
      <c r="O227" s="24">
        <v>5</v>
      </c>
      <c r="P227" s="25">
        <f>O227*100/O211</f>
        <v>1.4577259475218658</v>
      </c>
    </row>
    <row r="228" spans="2:16" ht="25" customHeight="1" x14ac:dyDescent="0.3">
      <c r="B228" s="13" t="s">
        <v>26</v>
      </c>
      <c r="C228" s="9"/>
      <c r="D228" s="9"/>
      <c r="E228" s="9"/>
      <c r="F228" s="9"/>
      <c r="G228" s="18">
        <v>5</v>
      </c>
      <c r="H228" s="25">
        <f>G228*100/G211</f>
        <v>1.567398119122257</v>
      </c>
      <c r="I228" s="24">
        <v>3</v>
      </c>
      <c r="J228" s="25">
        <f>I228*100/I211</f>
        <v>0.79575596816976124</v>
      </c>
      <c r="K228" s="11"/>
      <c r="L228" s="10"/>
      <c r="M228" s="11"/>
      <c r="N228" s="10"/>
      <c r="O228" s="11"/>
      <c r="P228" s="10"/>
    </row>
    <row r="229" spans="2:16" ht="25" customHeight="1" x14ac:dyDescent="0.3">
      <c r="B229" s="14" t="s">
        <v>28</v>
      </c>
      <c r="C229" s="9"/>
      <c r="D229" s="9"/>
      <c r="E229" s="9"/>
      <c r="F229" s="9"/>
      <c r="G229" s="9"/>
      <c r="H229" s="9"/>
      <c r="I229" s="24">
        <v>0</v>
      </c>
      <c r="J229" s="25">
        <f>I229*100/I211</f>
        <v>0</v>
      </c>
      <c r="K229" s="11"/>
      <c r="L229" s="10"/>
      <c r="M229" s="11"/>
      <c r="N229" s="10"/>
      <c r="O229" s="11"/>
      <c r="P229" s="10"/>
    </row>
    <row r="230" spans="2:16" ht="25" customHeight="1" x14ac:dyDescent="0.3">
      <c r="B230" s="14" t="s">
        <v>29</v>
      </c>
      <c r="C230" s="18">
        <v>4</v>
      </c>
      <c r="D230" s="25">
        <f>C230*100/C211</f>
        <v>1.0554089709762533</v>
      </c>
      <c r="E230" s="18">
        <v>5</v>
      </c>
      <c r="F230" s="25">
        <f>E230*100/E211</f>
        <v>1.2953367875647668</v>
      </c>
      <c r="G230" s="18">
        <v>2</v>
      </c>
      <c r="H230" s="25">
        <f>G230*100/G211</f>
        <v>0.62695924764890287</v>
      </c>
      <c r="I230" s="9"/>
      <c r="J230" s="9"/>
      <c r="K230" s="9"/>
      <c r="L230" s="9"/>
      <c r="M230" s="9"/>
      <c r="N230" s="9"/>
      <c r="O230" s="9"/>
      <c r="P230" s="9"/>
    </row>
    <row r="231" spans="2:16" ht="25" customHeight="1" x14ac:dyDescent="0.3">
      <c r="B231" s="14" t="s">
        <v>30</v>
      </c>
      <c r="C231" s="9"/>
      <c r="D231" s="9"/>
      <c r="E231" s="9"/>
      <c r="F231" s="9"/>
      <c r="G231" s="18">
        <v>1</v>
      </c>
      <c r="H231" s="25">
        <f>G231*100/G211</f>
        <v>0.31347962382445144</v>
      </c>
      <c r="I231" s="24">
        <v>0</v>
      </c>
      <c r="J231" s="25">
        <f>I231*100/I211</f>
        <v>0</v>
      </c>
      <c r="K231" s="9"/>
      <c r="L231" s="9"/>
      <c r="M231" s="9"/>
      <c r="N231" s="9"/>
      <c r="O231" s="9"/>
      <c r="P231" s="9"/>
    </row>
    <row r="232" spans="2:16" ht="25" customHeight="1" x14ac:dyDescent="0.3">
      <c r="B232" s="14" t="s">
        <v>31</v>
      </c>
      <c r="C232" s="18">
        <v>249</v>
      </c>
      <c r="D232" s="25">
        <f>C232*100/C211</f>
        <v>65.699208443271772</v>
      </c>
      <c r="E232" s="18">
        <v>240</v>
      </c>
      <c r="F232" s="25">
        <f>E232*100/E211</f>
        <v>62.176165803108809</v>
      </c>
      <c r="G232" s="18">
        <v>208</v>
      </c>
      <c r="H232" s="25">
        <f>G232*100/G211</f>
        <v>65.2037617554859</v>
      </c>
      <c r="I232" s="24">
        <v>181</v>
      </c>
      <c r="J232" s="25">
        <f>I232*100/I211</f>
        <v>48.010610079575599</v>
      </c>
      <c r="K232" s="9"/>
      <c r="L232" s="9"/>
      <c r="M232" s="18">
        <v>121</v>
      </c>
      <c r="N232" s="25">
        <f>M232*100/M211</f>
        <v>31.025641025641026</v>
      </c>
      <c r="O232" s="18">
        <v>175</v>
      </c>
      <c r="P232" s="25">
        <f>O232*100/O211</f>
        <v>51.020408163265309</v>
      </c>
    </row>
    <row r="233" spans="2:16" ht="25" customHeight="1" x14ac:dyDescent="0.3">
      <c r="B233" s="14" t="s">
        <v>32</v>
      </c>
      <c r="C233" s="9"/>
      <c r="D233" s="10"/>
      <c r="E233" s="9"/>
      <c r="F233" s="10"/>
      <c r="G233" s="9"/>
      <c r="H233" s="10"/>
      <c r="I233" s="9"/>
      <c r="J233" s="10"/>
      <c r="K233" s="18">
        <v>289</v>
      </c>
      <c r="L233" s="25">
        <f>K233*100/K211</f>
        <v>76.05263157894737</v>
      </c>
      <c r="M233" s="9"/>
      <c r="N233" s="10"/>
      <c r="O233" s="9"/>
      <c r="P233" s="10"/>
    </row>
    <row r="234" spans="2:16" ht="25" customHeight="1" x14ac:dyDescent="0.3">
      <c r="B234" s="14" t="s">
        <v>190</v>
      </c>
      <c r="C234" s="9"/>
      <c r="D234" s="10"/>
      <c r="E234" s="9"/>
      <c r="F234" s="10"/>
      <c r="G234" s="9"/>
      <c r="H234" s="10"/>
      <c r="I234" s="9"/>
      <c r="J234" s="10"/>
      <c r="K234" s="10"/>
      <c r="L234" s="10"/>
      <c r="M234" s="10"/>
      <c r="N234" s="10"/>
      <c r="O234" s="24">
        <v>0</v>
      </c>
      <c r="P234" s="25">
        <f>O234*100/O211</f>
        <v>0</v>
      </c>
    </row>
    <row r="235" spans="2:16" ht="25" customHeight="1" x14ac:dyDescent="0.3">
      <c r="B235" s="14" t="s">
        <v>47</v>
      </c>
      <c r="C235" s="9"/>
      <c r="D235" s="9"/>
      <c r="E235" s="9"/>
      <c r="F235" s="9"/>
      <c r="G235" s="18">
        <v>2</v>
      </c>
      <c r="H235" s="25">
        <f>G235*100/G211</f>
        <v>0.62695924764890287</v>
      </c>
      <c r="I235" s="9"/>
      <c r="J235" s="9"/>
      <c r="K235" s="9"/>
      <c r="L235" s="9"/>
      <c r="M235" s="9"/>
      <c r="N235" s="9"/>
      <c r="O235" s="9"/>
      <c r="P235" s="9"/>
    </row>
    <row r="236" spans="2:16" ht="25" customHeight="1" x14ac:dyDescent="0.3">
      <c r="B236" s="14" t="s">
        <v>33</v>
      </c>
      <c r="C236" s="18">
        <v>24</v>
      </c>
      <c r="D236" s="25">
        <f>C236*100/C211</f>
        <v>6.3324538258575194</v>
      </c>
      <c r="E236" s="18">
        <v>3</v>
      </c>
      <c r="F236" s="25">
        <f>E236*100/E211</f>
        <v>0.77720207253886009</v>
      </c>
      <c r="G236" s="9"/>
      <c r="H236" s="9"/>
      <c r="I236" s="24">
        <v>76</v>
      </c>
      <c r="J236" s="25">
        <f>I236*100/I211</f>
        <v>20.159151193633953</v>
      </c>
      <c r="K236" s="24">
        <v>34</v>
      </c>
      <c r="L236" s="25">
        <f>K236*100/K211</f>
        <v>8.9473684210526319</v>
      </c>
      <c r="M236" s="24">
        <v>25</v>
      </c>
      <c r="N236" s="25">
        <f>M236*100/M211</f>
        <v>6.4102564102564106</v>
      </c>
      <c r="O236" s="24">
        <v>39</v>
      </c>
      <c r="P236" s="25">
        <f>O236*100/O211</f>
        <v>11.370262390670554</v>
      </c>
    </row>
    <row r="237" spans="2:16" ht="25" customHeight="1" x14ac:dyDescent="0.3">
      <c r="B237" s="14" t="s">
        <v>35</v>
      </c>
      <c r="C237" s="9"/>
      <c r="D237" s="9"/>
      <c r="E237" s="9"/>
      <c r="F237" s="9"/>
      <c r="G237" s="18">
        <v>6</v>
      </c>
      <c r="H237" s="25">
        <f>G237*100/G211</f>
        <v>1.8808777429467085</v>
      </c>
      <c r="I237" s="9"/>
      <c r="J237" s="9"/>
      <c r="K237" s="9"/>
      <c r="L237" s="9"/>
      <c r="M237" s="9"/>
      <c r="N237" s="9"/>
      <c r="O237" s="9"/>
      <c r="P237" s="9"/>
    </row>
    <row r="238" spans="2:16" ht="25" customHeight="1" x14ac:dyDescent="0.3">
      <c r="B238" s="14" t="s">
        <v>36</v>
      </c>
      <c r="C238" s="9"/>
      <c r="D238" s="9"/>
      <c r="E238" s="18">
        <v>9</v>
      </c>
      <c r="F238" s="25">
        <f>E238*100/E211</f>
        <v>2.3316062176165802</v>
      </c>
      <c r="G238" s="9"/>
      <c r="H238" s="9"/>
      <c r="I238" s="24">
        <v>3</v>
      </c>
      <c r="J238" s="25">
        <f>I238*100/I211</f>
        <v>0.79575596816976124</v>
      </c>
      <c r="K238" s="24">
        <v>3</v>
      </c>
      <c r="L238" s="25">
        <f>K238*100/K211</f>
        <v>0.78947368421052633</v>
      </c>
      <c r="M238" s="24">
        <v>1</v>
      </c>
      <c r="N238" s="25">
        <f>M238*100/M211</f>
        <v>0.25641025641025639</v>
      </c>
      <c r="O238" s="9"/>
      <c r="P238" s="9"/>
    </row>
    <row r="239" spans="2:16" ht="25" customHeight="1" x14ac:dyDescent="0.3">
      <c r="B239" s="14" t="s">
        <v>188</v>
      </c>
      <c r="C239" s="9"/>
      <c r="D239" s="9"/>
      <c r="E239" s="9"/>
      <c r="F239" s="9"/>
      <c r="G239" s="9"/>
      <c r="H239" s="9"/>
      <c r="I239" s="9"/>
      <c r="J239" s="9"/>
      <c r="K239" s="9"/>
      <c r="L239" s="9"/>
      <c r="M239" s="9"/>
      <c r="N239" s="9"/>
      <c r="O239" s="24">
        <v>0</v>
      </c>
      <c r="P239" s="25">
        <f>O239*100/O211</f>
        <v>0</v>
      </c>
    </row>
    <row r="240" spans="2:16" ht="24.75" customHeight="1" x14ac:dyDescent="0.3">
      <c r="B240" s="14" t="s">
        <v>37</v>
      </c>
      <c r="C240" s="9"/>
      <c r="D240" s="9"/>
      <c r="E240" s="9"/>
      <c r="F240" s="9"/>
      <c r="G240" s="9"/>
      <c r="H240" s="9"/>
      <c r="I240" s="24">
        <v>2</v>
      </c>
      <c r="J240" s="25">
        <f>I240*100/I211</f>
        <v>0.5305039787798409</v>
      </c>
      <c r="K240" s="11"/>
      <c r="L240" s="10"/>
      <c r="M240" s="11"/>
      <c r="N240" s="10"/>
      <c r="O240" s="11"/>
      <c r="P240" s="10"/>
    </row>
    <row r="241" spans="2:16" ht="25.5" customHeight="1" x14ac:dyDescent="0.3">
      <c r="B241" s="14" t="s">
        <v>38</v>
      </c>
      <c r="C241" s="9"/>
      <c r="D241" s="9"/>
      <c r="E241" s="9"/>
      <c r="F241" s="9"/>
      <c r="G241" s="9"/>
      <c r="H241" s="9"/>
      <c r="I241" s="24">
        <v>0</v>
      </c>
      <c r="J241" s="25">
        <f>I241*100/I211</f>
        <v>0</v>
      </c>
      <c r="K241" s="24">
        <v>1</v>
      </c>
      <c r="L241" s="25">
        <f>K241*100/K211</f>
        <v>0.26315789473684209</v>
      </c>
      <c r="M241" s="24">
        <v>0</v>
      </c>
      <c r="N241" s="25">
        <f>M241*100/M211</f>
        <v>0</v>
      </c>
      <c r="O241" s="11"/>
      <c r="P241" s="10"/>
    </row>
    <row r="242" spans="2:16" ht="5.15" customHeight="1" x14ac:dyDescent="0.3">
      <c r="B242" s="15"/>
      <c r="C242" s="16"/>
      <c r="D242" s="16"/>
      <c r="E242" s="16"/>
      <c r="F242" s="16"/>
      <c r="G242" s="16"/>
      <c r="H242" s="16"/>
      <c r="I242" s="16"/>
      <c r="J242" s="16"/>
      <c r="K242" s="16"/>
      <c r="L242" s="16"/>
      <c r="M242" s="16"/>
      <c r="N242" s="16"/>
      <c r="O242" s="16"/>
      <c r="P242" s="16"/>
    </row>
    <row r="243" spans="2:16" ht="0.75" customHeight="1" x14ac:dyDescent="0.3">
      <c r="B243" s="7"/>
      <c r="C243" s="4"/>
      <c r="D243" s="5"/>
      <c r="E243" s="4"/>
      <c r="F243" s="5"/>
      <c r="G243" s="4"/>
      <c r="H243" s="5"/>
      <c r="I243" s="4"/>
      <c r="J243" s="5"/>
      <c r="K243" s="4"/>
      <c r="L243" s="5"/>
      <c r="M243" s="4"/>
      <c r="N243" s="5"/>
      <c r="O243" s="4"/>
      <c r="P243" s="5"/>
    </row>
    <row r="244" spans="2:16" ht="14.25" customHeight="1" x14ac:dyDescent="0.3">
      <c r="B244" s="7" t="s">
        <v>182</v>
      </c>
      <c r="C244" s="4"/>
      <c r="D244" s="5"/>
      <c r="E244" s="4"/>
      <c r="F244" s="5"/>
      <c r="G244" s="4"/>
      <c r="H244" s="5"/>
      <c r="I244" s="4"/>
      <c r="J244" s="5"/>
      <c r="K244" s="4"/>
      <c r="L244" s="5"/>
      <c r="M244" s="4"/>
      <c r="N244" s="5"/>
      <c r="O244" s="4"/>
      <c r="P244" s="5"/>
    </row>
    <row r="245" spans="2:16" ht="20.25" customHeight="1" x14ac:dyDescent="0.3">
      <c r="B245" s="71" t="s">
        <v>191</v>
      </c>
      <c r="C245" s="71"/>
      <c r="D245" s="71"/>
      <c r="E245" s="71"/>
      <c r="F245" s="71"/>
      <c r="G245" s="71"/>
      <c r="H245" s="71"/>
      <c r="I245" s="71"/>
      <c r="J245" s="71"/>
      <c r="K245" s="71"/>
      <c r="L245" s="71"/>
      <c r="M245" s="71"/>
      <c r="N245" s="71"/>
      <c r="O245" s="71"/>
      <c r="P245" s="71"/>
    </row>
    <row r="246" spans="2:16" x14ac:dyDescent="0.3">
      <c r="B246" s="71"/>
      <c r="C246" s="71"/>
      <c r="D246" s="71"/>
      <c r="E246" s="71"/>
      <c r="F246" s="71"/>
      <c r="G246" s="71"/>
      <c r="H246" s="71"/>
      <c r="I246" s="71"/>
      <c r="J246" s="71"/>
      <c r="K246" s="71"/>
      <c r="L246" s="71"/>
      <c r="M246" s="71"/>
      <c r="N246" s="71"/>
      <c r="O246" s="71"/>
      <c r="P246" s="71"/>
    </row>
    <row r="247" spans="2:16" ht="14.25" customHeight="1" x14ac:dyDescent="0.3"/>
    <row r="248" spans="2:16" ht="30" customHeight="1" x14ac:dyDescent="0.3">
      <c r="B248" s="63" t="s">
        <v>165</v>
      </c>
      <c r="C248" s="63"/>
      <c r="D248" s="63"/>
      <c r="E248" s="63"/>
      <c r="F248" s="63"/>
      <c r="G248" s="63"/>
      <c r="H248" s="63"/>
      <c r="I248" s="63"/>
      <c r="J248" s="63"/>
      <c r="K248" s="63"/>
      <c r="L248" s="63"/>
      <c r="M248" s="63"/>
      <c r="N248" s="63"/>
      <c r="O248" s="63"/>
      <c r="P248" s="63"/>
    </row>
    <row r="249" spans="2:16" ht="15" customHeight="1" x14ac:dyDescent="0.3">
      <c r="B249" s="17" t="s">
        <v>0</v>
      </c>
      <c r="C249" s="56">
        <v>2007</v>
      </c>
      <c r="D249" s="62"/>
      <c r="E249" s="54">
        <v>2011</v>
      </c>
      <c r="F249" s="55"/>
      <c r="G249" s="56">
        <v>2015</v>
      </c>
      <c r="H249" s="55"/>
      <c r="I249" s="56">
        <v>2019</v>
      </c>
      <c r="J249" s="55"/>
      <c r="K249" s="56">
        <v>2023</v>
      </c>
      <c r="L249" s="55"/>
      <c r="M249" s="56">
        <v>2024</v>
      </c>
      <c r="N249" s="55"/>
      <c r="O249" s="56">
        <v>2025</v>
      </c>
      <c r="P249" s="55"/>
    </row>
    <row r="250" spans="2:16" ht="15" customHeight="1" x14ac:dyDescent="0.3">
      <c r="B250" s="64" t="s">
        <v>2</v>
      </c>
      <c r="C250" s="60">
        <v>44687</v>
      </c>
      <c r="D250" s="61"/>
      <c r="E250" s="66">
        <v>44843</v>
      </c>
      <c r="F250" s="67"/>
      <c r="G250" s="59">
        <v>44649</v>
      </c>
      <c r="H250" s="58"/>
      <c r="I250" s="59">
        <v>44826</v>
      </c>
      <c r="J250" s="58"/>
      <c r="K250" s="59">
        <v>44828</v>
      </c>
      <c r="L250" s="58"/>
      <c r="M250" s="59">
        <v>45438</v>
      </c>
      <c r="N250" s="58"/>
      <c r="O250" s="59">
        <v>45739</v>
      </c>
      <c r="P250" s="58"/>
    </row>
    <row r="251" spans="2:16" ht="15" customHeight="1" x14ac:dyDescent="0.3">
      <c r="B251" s="65"/>
      <c r="C251" s="38" t="s">
        <v>3</v>
      </c>
      <c r="D251" s="38" t="s">
        <v>4</v>
      </c>
      <c r="E251" s="35" t="s">
        <v>3</v>
      </c>
      <c r="F251" s="37" t="s">
        <v>4</v>
      </c>
      <c r="G251" s="35" t="s">
        <v>3</v>
      </c>
      <c r="H251" s="37" t="s">
        <v>4</v>
      </c>
      <c r="I251" s="35" t="s">
        <v>3</v>
      </c>
      <c r="J251" s="37" t="s">
        <v>4</v>
      </c>
      <c r="K251" s="35" t="s">
        <v>3</v>
      </c>
      <c r="L251" s="37" t="s">
        <v>4</v>
      </c>
      <c r="M251" s="35" t="s">
        <v>3</v>
      </c>
      <c r="N251" s="37" t="s">
        <v>4</v>
      </c>
      <c r="O251" s="35" t="s">
        <v>3</v>
      </c>
      <c r="P251" s="37" t="s">
        <v>4</v>
      </c>
    </row>
    <row r="252" spans="2:16" ht="25" customHeight="1" x14ac:dyDescent="0.3">
      <c r="B252" s="12" t="s">
        <v>5</v>
      </c>
      <c r="C252" s="18">
        <v>1101</v>
      </c>
      <c r="D252" s="25">
        <v>100</v>
      </c>
      <c r="E252" s="18">
        <v>1168</v>
      </c>
      <c r="F252" s="25">
        <v>100</v>
      </c>
      <c r="G252" s="18">
        <v>1129</v>
      </c>
      <c r="H252" s="25">
        <v>100</v>
      </c>
      <c r="I252" s="18">
        <v>1040</v>
      </c>
      <c r="J252" s="25">
        <v>100</v>
      </c>
      <c r="K252" s="18">
        <v>1015</v>
      </c>
      <c r="L252" s="25">
        <v>100</v>
      </c>
      <c r="M252" s="18">
        <v>1015</v>
      </c>
      <c r="N252" s="25">
        <v>100</v>
      </c>
      <c r="O252" s="18">
        <v>1016</v>
      </c>
      <c r="P252" s="25">
        <v>100</v>
      </c>
    </row>
    <row r="253" spans="2:16" ht="25" customHeight="1" x14ac:dyDescent="0.3">
      <c r="B253" s="13" t="s">
        <v>6</v>
      </c>
      <c r="C253" s="18">
        <v>674</v>
      </c>
      <c r="D253" s="25">
        <f>C253*100/C252</f>
        <v>61.217075386012716</v>
      </c>
      <c r="E253" s="18">
        <v>611</v>
      </c>
      <c r="F253" s="25">
        <f>E253*100/E252</f>
        <v>52.311643835616437</v>
      </c>
      <c r="G253" s="18">
        <v>542</v>
      </c>
      <c r="H253" s="25">
        <f>G253*100/G252</f>
        <v>48.007085916740479</v>
      </c>
      <c r="I253" s="18">
        <v>560</v>
      </c>
      <c r="J253" s="25">
        <f>I253*100/I252</f>
        <v>53.846153846153847</v>
      </c>
      <c r="K253" s="18">
        <v>545</v>
      </c>
      <c r="L253" s="25">
        <f>K253*100/K252</f>
        <v>53.694581280788178</v>
      </c>
      <c r="M253" s="18">
        <v>571</v>
      </c>
      <c r="N253" s="25">
        <f>M253*100/M252</f>
        <v>56.256157635467979</v>
      </c>
      <c r="O253" s="18">
        <v>552</v>
      </c>
      <c r="P253" s="25">
        <f>O253*100/O252</f>
        <v>54.330708661417326</v>
      </c>
    </row>
    <row r="254" spans="2:16" ht="25" customHeight="1" x14ac:dyDescent="0.3">
      <c r="B254" s="13" t="s">
        <v>7</v>
      </c>
      <c r="C254" s="18">
        <v>8</v>
      </c>
      <c r="D254" s="25">
        <f>C254*100/C253</f>
        <v>1.1869436201780414</v>
      </c>
      <c r="E254" s="18">
        <v>7</v>
      </c>
      <c r="F254" s="25">
        <f>E254*100/E253</f>
        <v>1.1456628477905073</v>
      </c>
      <c r="G254" s="18">
        <v>8</v>
      </c>
      <c r="H254" s="25">
        <f>G254*100/G253</f>
        <v>1.4760147601476015</v>
      </c>
      <c r="I254" s="18">
        <v>4</v>
      </c>
      <c r="J254" s="25">
        <f>I254*100/I253</f>
        <v>0.7142857142857143</v>
      </c>
      <c r="K254" s="18">
        <v>3</v>
      </c>
      <c r="L254" s="25">
        <f>K254*100/K253</f>
        <v>0.55045871559633031</v>
      </c>
      <c r="M254" s="18">
        <v>2</v>
      </c>
      <c r="N254" s="25">
        <f>M254*100/M253</f>
        <v>0.35026269702276708</v>
      </c>
      <c r="O254" s="18">
        <v>4</v>
      </c>
      <c r="P254" s="25">
        <f>O254*100/O253</f>
        <v>0.72463768115942029</v>
      </c>
    </row>
    <row r="255" spans="2:16" ht="25" customHeight="1" x14ac:dyDescent="0.3">
      <c r="B255" s="13" t="s">
        <v>8</v>
      </c>
      <c r="C255" s="18">
        <v>6</v>
      </c>
      <c r="D255" s="25">
        <f>C255*100/C253</f>
        <v>0.89020771513353114</v>
      </c>
      <c r="E255" s="18">
        <v>14</v>
      </c>
      <c r="F255" s="25">
        <f>E255*100/E253</f>
        <v>2.2913256955810146</v>
      </c>
      <c r="G255" s="18">
        <v>14</v>
      </c>
      <c r="H255" s="25">
        <f>G255*100/G253</f>
        <v>2.5830258302583027</v>
      </c>
      <c r="I255" s="18">
        <v>8</v>
      </c>
      <c r="J255" s="25">
        <f>I255*100/I253</f>
        <v>1.4285714285714286</v>
      </c>
      <c r="K255" s="18">
        <v>15</v>
      </c>
      <c r="L255" s="25">
        <f>K255*100/K253</f>
        <v>2.7522935779816513</v>
      </c>
      <c r="M255" s="18">
        <v>13</v>
      </c>
      <c r="N255" s="25">
        <f>M255*100/M253</f>
        <v>2.276707530647986</v>
      </c>
      <c r="O255" s="18">
        <v>4</v>
      </c>
      <c r="P255" s="25">
        <f>O255*100/O253</f>
        <v>0.72463768115942029</v>
      </c>
    </row>
    <row r="256" spans="2:16" ht="25" customHeight="1" x14ac:dyDescent="0.3">
      <c r="B256" s="7" t="s">
        <v>9</v>
      </c>
      <c r="C256" s="24">
        <f>-SUM(C254:C255)-SUM(C257:C283)+C253</f>
        <v>0</v>
      </c>
      <c r="D256" s="25">
        <f>-SUM(D254:D255)-SUM(D257:D292)+D252</f>
        <v>0</v>
      </c>
      <c r="E256" s="24">
        <f>-SUM(E254:E255)-SUM(E257:E283)+E253</f>
        <v>0</v>
      </c>
      <c r="F256" s="25">
        <f>-SUM(F254:F255)-SUM(F257:F292)+F252</f>
        <v>0</v>
      </c>
      <c r="G256" s="24">
        <f>-SUM(G254:G255)-SUM(G257:G283)+G253</f>
        <v>0</v>
      </c>
      <c r="H256" s="25">
        <f t="shared" ref="H256" si="4">-SUM(H254:H255)-SUM(H257:H292)+H252</f>
        <v>0</v>
      </c>
      <c r="I256" s="24">
        <f>-SUM(I254:I255)-SUM(I257:I283)+I253</f>
        <v>0</v>
      </c>
      <c r="J256" s="25">
        <f t="shared" ref="J256" si="5">-SUM(J254:J255)-SUM(J257:J292)+J252</f>
        <v>0</v>
      </c>
      <c r="K256" s="18">
        <f>-SUM(K254:K255)-SUM(K257:K283)+K253</f>
        <v>0</v>
      </c>
      <c r="L256" s="25">
        <f t="shared" ref="L256:N256" si="6">-SUM(L254:L255)-SUM(L257:L292)+L252</f>
        <v>0</v>
      </c>
      <c r="M256" s="24">
        <f>-SUM(M254:M255)-SUM(M257:M283)+M253</f>
        <v>0</v>
      </c>
      <c r="N256" s="25">
        <f t="shared" si="6"/>
        <v>0</v>
      </c>
      <c r="O256" s="24">
        <f>-SUM(O254:O255)-SUM(O257:O283)+O253</f>
        <v>0</v>
      </c>
      <c r="P256" s="25">
        <f t="shared" ref="P256" si="7">-SUM(P254:P255)-SUM(P257:P292)+P252</f>
        <v>0</v>
      </c>
    </row>
    <row r="257" spans="2:16" ht="25" customHeight="1" x14ac:dyDescent="0.3">
      <c r="B257" s="13" t="s">
        <v>10</v>
      </c>
      <c r="C257" s="9"/>
      <c r="D257" s="9"/>
      <c r="E257" s="9"/>
      <c r="F257" s="9"/>
      <c r="G257" s="9"/>
      <c r="H257" s="9"/>
      <c r="I257" s="18">
        <v>2</v>
      </c>
      <c r="J257" s="25">
        <f>I257*100/I253</f>
        <v>0.35714285714285715</v>
      </c>
      <c r="K257" s="9"/>
      <c r="L257" s="10"/>
      <c r="M257" s="9"/>
      <c r="N257" s="10"/>
      <c r="O257" s="9"/>
      <c r="P257" s="10"/>
    </row>
    <row r="258" spans="2:16" ht="25" customHeight="1" x14ac:dyDescent="0.3">
      <c r="B258" s="13" t="s">
        <v>11</v>
      </c>
      <c r="C258" s="9"/>
      <c r="D258" s="9"/>
      <c r="E258" s="9"/>
      <c r="F258" s="9"/>
      <c r="G258" s="9"/>
      <c r="H258" s="9"/>
      <c r="I258" s="9"/>
      <c r="J258" s="9"/>
      <c r="K258" s="18">
        <v>5</v>
      </c>
      <c r="L258" s="25">
        <f>K258*100/K253</f>
        <v>0.91743119266055051</v>
      </c>
      <c r="M258" s="18">
        <v>2</v>
      </c>
      <c r="N258" s="25">
        <f>M258*100/M253</f>
        <v>0.35026269702276708</v>
      </c>
      <c r="O258" s="18">
        <v>1</v>
      </c>
      <c r="P258" s="25">
        <f>O258*100/O253</f>
        <v>0.18115942028985507</v>
      </c>
    </row>
    <row r="259" spans="2:16" ht="25" customHeight="1" x14ac:dyDescent="0.3">
      <c r="B259" s="13" t="s">
        <v>13</v>
      </c>
      <c r="C259" s="18">
        <v>2</v>
      </c>
      <c r="D259" s="25">
        <f>C259*100/C253</f>
        <v>0.29673590504451036</v>
      </c>
      <c r="E259" s="18">
        <v>1</v>
      </c>
      <c r="F259" s="25">
        <f>E259*100/E253</f>
        <v>0.16366612111292964</v>
      </c>
      <c r="G259" s="18">
        <v>6</v>
      </c>
      <c r="H259" s="25">
        <f>G259*100/G253</f>
        <v>1.1070110701107012</v>
      </c>
      <c r="I259" s="18">
        <v>5</v>
      </c>
      <c r="J259" s="25">
        <f>I259*100/I253</f>
        <v>0.8928571428571429</v>
      </c>
      <c r="K259" s="18">
        <v>1</v>
      </c>
      <c r="L259" s="25">
        <f>K259*100/K253</f>
        <v>0.1834862385321101</v>
      </c>
      <c r="M259" s="18">
        <v>3</v>
      </c>
      <c r="N259" s="25">
        <f>M259*100/M253</f>
        <v>0.52539404553415059</v>
      </c>
      <c r="O259" s="18">
        <v>1</v>
      </c>
      <c r="P259" s="25">
        <f>O259*100/O253</f>
        <v>0.18115942028985507</v>
      </c>
    </row>
    <row r="260" spans="2:16" ht="25" customHeight="1" x14ac:dyDescent="0.3">
      <c r="B260" s="14" t="s">
        <v>14</v>
      </c>
      <c r="C260" s="18">
        <v>88</v>
      </c>
      <c r="D260" s="25">
        <f>C260*100/C253</f>
        <v>13.056379821958457</v>
      </c>
      <c r="E260" s="18">
        <v>124</v>
      </c>
      <c r="F260" s="25">
        <f>E260*100/E253</f>
        <v>20.294599018003272</v>
      </c>
      <c r="G260" s="18">
        <v>184</v>
      </c>
      <c r="H260" s="25">
        <f>G260*100/G253</f>
        <v>33.948339483394832</v>
      </c>
      <c r="I260" s="18">
        <v>54</v>
      </c>
      <c r="J260" s="25">
        <f>I260*100/I253</f>
        <v>9.6428571428571423</v>
      </c>
      <c r="K260" s="9"/>
      <c r="L260" s="10"/>
      <c r="M260" s="18">
        <v>48</v>
      </c>
      <c r="N260" s="25">
        <f>M260*100/M253</f>
        <v>8.4063047285464094</v>
      </c>
      <c r="O260" s="18">
        <v>23</v>
      </c>
      <c r="P260" s="25">
        <f>O260*100/O253</f>
        <v>4.166666666666667</v>
      </c>
    </row>
    <row r="261" spans="2:16" ht="25" customHeight="1" x14ac:dyDescent="0.3">
      <c r="B261" s="13" t="s">
        <v>16</v>
      </c>
      <c r="C261" s="9"/>
      <c r="D261" s="9"/>
      <c r="E261" s="9"/>
      <c r="F261" s="9"/>
      <c r="G261" s="9"/>
      <c r="H261" s="9"/>
      <c r="I261" s="18">
        <v>1</v>
      </c>
      <c r="J261" s="25">
        <f>I261*100/I253</f>
        <v>0.17857142857142858</v>
      </c>
      <c r="K261" s="18">
        <v>40</v>
      </c>
      <c r="L261" s="25">
        <f>K261*100/K253</f>
        <v>7.3394495412844041</v>
      </c>
      <c r="M261" s="18">
        <v>41</v>
      </c>
      <c r="N261" s="25">
        <f>M261*100/M253</f>
        <v>7.1803852889667255</v>
      </c>
      <c r="O261" s="18">
        <v>32</v>
      </c>
      <c r="P261" s="25">
        <f>O261*100/O253</f>
        <v>5.7971014492753623</v>
      </c>
    </row>
    <row r="262" spans="2:16" ht="25" customHeight="1" x14ac:dyDescent="0.3">
      <c r="B262" s="13" t="s">
        <v>17</v>
      </c>
      <c r="C262" s="9"/>
      <c r="D262" s="9"/>
      <c r="E262" s="9"/>
      <c r="F262" s="9"/>
      <c r="G262" s="9"/>
      <c r="H262" s="9"/>
      <c r="I262" s="24">
        <v>0</v>
      </c>
      <c r="J262" s="25">
        <f>I262*100/I253</f>
        <v>0</v>
      </c>
      <c r="K262" s="24">
        <v>3</v>
      </c>
      <c r="L262" s="25">
        <f>K262*100/K253</f>
        <v>0.55045871559633031</v>
      </c>
      <c r="M262" s="24">
        <v>1</v>
      </c>
      <c r="N262" s="25">
        <f>M262*100/M253</f>
        <v>0.17513134851138354</v>
      </c>
      <c r="O262" s="24">
        <v>4</v>
      </c>
      <c r="P262" s="25">
        <f>O262*100/O253</f>
        <v>0.72463768115942029</v>
      </c>
    </row>
    <row r="263" spans="2:16" ht="25" customHeight="1" x14ac:dyDescent="0.3">
      <c r="B263" s="14" t="s">
        <v>18</v>
      </c>
      <c r="C263" s="9"/>
      <c r="D263" s="9"/>
      <c r="E263" s="9"/>
      <c r="F263" s="9"/>
      <c r="G263" s="18">
        <v>13</v>
      </c>
      <c r="H263" s="25">
        <f>G263*100/G253</f>
        <v>2.3985239852398523</v>
      </c>
      <c r="I263" s="24">
        <v>2</v>
      </c>
      <c r="J263" s="25">
        <f>I263*100/I253</f>
        <v>0.35714285714285715</v>
      </c>
      <c r="K263" s="24">
        <v>41</v>
      </c>
      <c r="L263" s="25">
        <f>K263*100/K253</f>
        <v>7.522935779816514</v>
      </c>
      <c r="M263" s="24">
        <v>60</v>
      </c>
      <c r="N263" s="25">
        <f>M263*100/M253</f>
        <v>10.507880910683012</v>
      </c>
      <c r="O263" s="24">
        <v>100</v>
      </c>
      <c r="P263" s="25">
        <f>O263*100/O253</f>
        <v>18.115942028985508</v>
      </c>
    </row>
    <row r="264" spans="2:16" ht="25" customHeight="1" x14ac:dyDescent="0.3">
      <c r="B264" s="14" t="s">
        <v>19</v>
      </c>
      <c r="C264" s="9"/>
      <c r="D264" s="9"/>
      <c r="E264" s="9"/>
      <c r="F264" s="9"/>
      <c r="G264" s="9"/>
      <c r="H264" s="9"/>
      <c r="I264" s="9"/>
      <c r="J264" s="9"/>
      <c r="K264" s="18">
        <v>4</v>
      </c>
      <c r="L264" s="25">
        <f>K264*100/K253</f>
        <v>0.73394495412844041</v>
      </c>
      <c r="M264" s="24">
        <v>2</v>
      </c>
      <c r="N264" s="25">
        <f>M264*100/M253</f>
        <v>0.35026269702276708</v>
      </c>
      <c r="O264" s="24">
        <v>3</v>
      </c>
      <c r="P264" s="25">
        <f>O264*100/O253</f>
        <v>0.54347826086956519</v>
      </c>
    </row>
    <row r="265" spans="2:16" ht="25" customHeight="1" x14ac:dyDescent="0.3">
      <c r="B265" s="13" t="s">
        <v>20</v>
      </c>
      <c r="C265" s="9"/>
      <c r="D265" s="9"/>
      <c r="E265" s="9"/>
      <c r="F265" s="9"/>
      <c r="G265" s="18">
        <v>3</v>
      </c>
      <c r="H265" s="25">
        <f>G265*100/G253</f>
        <v>0.55350553505535061</v>
      </c>
      <c r="I265" s="9"/>
      <c r="J265" s="9"/>
      <c r="K265" s="9"/>
      <c r="L265" s="9"/>
      <c r="M265" s="9"/>
      <c r="N265" s="9"/>
      <c r="O265" s="9"/>
      <c r="P265" s="9"/>
    </row>
    <row r="266" spans="2:16" ht="25" customHeight="1" x14ac:dyDescent="0.3">
      <c r="B266" s="13" t="s">
        <v>21</v>
      </c>
      <c r="C266" s="18">
        <v>4</v>
      </c>
      <c r="D266" s="25">
        <f>C266*100/C253</f>
        <v>0.59347181008902072</v>
      </c>
      <c r="E266" s="18">
        <v>6</v>
      </c>
      <c r="F266" s="25">
        <f>E266*100/E253</f>
        <v>0.98199672667757776</v>
      </c>
      <c r="G266" s="9"/>
      <c r="H266" s="9"/>
      <c r="I266" s="24">
        <v>0</v>
      </c>
      <c r="J266" s="25">
        <f>I266*100/I253</f>
        <v>0</v>
      </c>
      <c r="K266" s="24">
        <v>2</v>
      </c>
      <c r="L266" s="25">
        <f>K266*100/K253</f>
        <v>0.3669724770642202</v>
      </c>
      <c r="M266" s="24">
        <v>3</v>
      </c>
      <c r="N266" s="25">
        <f>M266*100/M253</f>
        <v>0.52539404553415059</v>
      </c>
      <c r="O266" s="9"/>
      <c r="P266" s="9"/>
    </row>
    <row r="267" spans="2:16" ht="25" customHeight="1" x14ac:dyDescent="0.3">
      <c r="B267" s="14" t="s">
        <v>189</v>
      </c>
      <c r="C267" s="9"/>
      <c r="D267" s="10"/>
      <c r="E267" s="9"/>
      <c r="F267" s="10"/>
      <c r="G267" s="9"/>
      <c r="H267" s="9"/>
      <c r="I267" s="11"/>
      <c r="J267" s="10"/>
      <c r="K267" s="11"/>
      <c r="L267" s="10"/>
      <c r="M267" s="11"/>
      <c r="N267" s="10"/>
      <c r="O267" s="24">
        <v>1</v>
      </c>
      <c r="P267" s="25">
        <f>O267*100/O253</f>
        <v>0.18115942028985507</v>
      </c>
    </row>
    <row r="268" spans="2:16" ht="25" customHeight="1" x14ac:dyDescent="0.3">
      <c r="B268" s="14" t="s">
        <v>23</v>
      </c>
      <c r="C268" s="9"/>
      <c r="D268" s="9"/>
      <c r="E268" s="18">
        <v>11</v>
      </c>
      <c r="F268" s="25">
        <f>E268*100/E253</f>
        <v>1.800327332242226</v>
      </c>
      <c r="G268" s="9"/>
      <c r="H268" s="9"/>
      <c r="I268" s="24">
        <v>3</v>
      </c>
      <c r="J268" s="25">
        <f>I268*100/I253</f>
        <v>0.5357142857142857</v>
      </c>
      <c r="K268" s="24">
        <v>3</v>
      </c>
      <c r="L268" s="25">
        <f>K268*100/K253</f>
        <v>0.55045871559633031</v>
      </c>
      <c r="M268" s="24">
        <v>7</v>
      </c>
      <c r="N268" s="25">
        <f>M268*100/M253</f>
        <v>1.2259194395796849</v>
      </c>
      <c r="O268" s="24">
        <v>5</v>
      </c>
      <c r="P268" s="25">
        <f>O268*100/O253</f>
        <v>0.90579710144927539</v>
      </c>
    </row>
    <row r="269" spans="2:16" ht="25" customHeight="1" x14ac:dyDescent="0.3">
      <c r="B269" s="14" t="s">
        <v>25</v>
      </c>
      <c r="C269" s="18">
        <v>10</v>
      </c>
      <c r="D269" s="25">
        <f>C269*100/C253</f>
        <v>1.4836795252225519</v>
      </c>
      <c r="E269" s="18">
        <v>6</v>
      </c>
      <c r="F269" s="25">
        <f>E269*100/E253</f>
        <v>0.98199672667757776</v>
      </c>
      <c r="G269" s="18">
        <v>6</v>
      </c>
      <c r="H269" s="25">
        <f>G269*100/G253</f>
        <v>1.1070110701107012</v>
      </c>
      <c r="I269" s="24">
        <v>4</v>
      </c>
      <c r="J269" s="25">
        <f>I269*100/I253</f>
        <v>0.7142857142857143</v>
      </c>
      <c r="K269" s="24">
        <v>8</v>
      </c>
      <c r="L269" s="25">
        <f>K269*100/K253</f>
        <v>1.4678899082568808</v>
      </c>
      <c r="M269" s="24">
        <v>2</v>
      </c>
      <c r="N269" s="25">
        <f>M269*100/M253</f>
        <v>0.35026269702276708</v>
      </c>
      <c r="O269" s="24">
        <v>3</v>
      </c>
      <c r="P269" s="25">
        <f>O269*100/O253</f>
        <v>0.54347826086956519</v>
      </c>
    </row>
    <row r="270" spans="2:16" ht="25" customHeight="1" x14ac:dyDescent="0.3">
      <c r="B270" s="13" t="s">
        <v>26</v>
      </c>
      <c r="C270" s="9"/>
      <c r="D270" s="9"/>
      <c r="E270" s="9"/>
      <c r="F270" s="9"/>
      <c r="G270" s="18">
        <v>4</v>
      </c>
      <c r="H270" s="25">
        <f>G270*100/G253</f>
        <v>0.73800738007380073</v>
      </c>
      <c r="I270" s="24">
        <v>1</v>
      </c>
      <c r="J270" s="25">
        <f>I270*100/I253</f>
        <v>0.17857142857142858</v>
      </c>
      <c r="K270" s="11"/>
      <c r="L270" s="10"/>
      <c r="M270" s="11"/>
      <c r="N270" s="10"/>
      <c r="O270" s="11"/>
      <c r="P270" s="10"/>
    </row>
    <row r="271" spans="2:16" ht="25" customHeight="1" x14ac:dyDescent="0.3">
      <c r="B271" s="14" t="s">
        <v>28</v>
      </c>
      <c r="C271" s="9"/>
      <c r="D271" s="9"/>
      <c r="E271" s="9"/>
      <c r="F271" s="9"/>
      <c r="G271" s="9"/>
      <c r="H271" s="9"/>
      <c r="I271" s="24">
        <v>2</v>
      </c>
      <c r="J271" s="25">
        <f>I271*100/I253</f>
        <v>0.35714285714285715</v>
      </c>
      <c r="K271" s="11"/>
      <c r="L271" s="10"/>
      <c r="M271" s="11"/>
      <c r="N271" s="10"/>
      <c r="O271" s="11"/>
      <c r="P271" s="10"/>
    </row>
    <row r="272" spans="2:16" ht="25" customHeight="1" x14ac:dyDescent="0.3">
      <c r="B272" s="14" t="s">
        <v>29</v>
      </c>
      <c r="C272" s="18">
        <v>10</v>
      </c>
      <c r="D272" s="25">
        <f>C272*100/C253</f>
        <v>1.4836795252225519</v>
      </c>
      <c r="E272" s="18">
        <v>8</v>
      </c>
      <c r="F272" s="25">
        <f>E272*100/E253</f>
        <v>1.3093289689034371</v>
      </c>
      <c r="G272" s="18">
        <v>3</v>
      </c>
      <c r="H272" s="25">
        <f>G272*100/G253</f>
        <v>0.55350553505535061</v>
      </c>
      <c r="I272" s="9"/>
      <c r="J272" s="9"/>
      <c r="K272" s="9"/>
      <c r="L272" s="9"/>
      <c r="M272" s="9"/>
      <c r="N272" s="9"/>
      <c r="O272" s="9"/>
      <c r="P272" s="9"/>
    </row>
    <row r="273" spans="2:16" ht="25" customHeight="1" x14ac:dyDescent="0.3">
      <c r="B273" s="14" t="s">
        <v>30</v>
      </c>
      <c r="C273" s="9"/>
      <c r="D273" s="9"/>
      <c r="E273" s="9"/>
      <c r="F273" s="9"/>
      <c r="G273" s="18">
        <v>3</v>
      </c>
      <c r="H273" s="25">
        <f>G273*100/G253</f>
        <v>0.55350553505535061</v>
      </c>
      <c r="I273" s="24">
        <v>3</v>
      </c>
      <c r="J273" s="25">
        <f>I273*100/I253</f>
        <v>0.5357142857142857</v>
      </c>
      <c r="K273" s="11"/>
      <c r="L273" s="10"/>
      <c r="M273" s="11"/>
      <c r="N273" s="10"/>
      <c r="O273" s="11"/>
      <c r="P273" s="10"/>
    </row>
    <row r="274" spans="2:16" ht="25" customHeight="1" x14ac:dyDescent="0.3">
      <c r="B274" s="14" t="s">
        <v>31</v>
      </c>
      <c r="C274" s="18">
        <v>516</v>
      </c>
      <c r="D274" s="25">
        <f>C274*100/C253</f>
        <v>76.557863501483681</v>
      </c>
      <c r="E274" s="18">
        <v>391</v>
      </c>
      <c r="F274" s="25">
        <f>E274*100/E253</f>
        <v>63.993453355155481</v>
      </c>
      <c r="G274" s="18">
        <v>280</v>
      </c>
      <c r="H274" s="25">
        <f>G274*100/G253</f>
        <v>51.660516605166052</v>
      </c>
      <c r="I274" s="24">
        <v>334</v>
      </c>
      <c r="J274" s="25">
        <f>I274*100/I253</f>
        <v>59.642857142857146</v>
      </c>
      <c r="K274" s="11"/>
      <c r="L274" s="10"/>
      <c r="M274" s="24">
        <v>318</v>
      </c>
      <c r="N274" s="25">
        <f>M274*100/M253</f>
        <v>55.691768826619963</v>
      </c>
      <c r="O274" s="24">
        <v>324</v>
      </c>
      <c r="P274" s="25">
        <f>O274*100/O253</f>
        <v>58.695652173913047</v>
      </c>
    </row>
    <row r="275" spans="2:16" ht="25" customHeight="1" x14ac:dyDescent="0.3">
      <c r="B275" s="14" t="s">
        <v>32</v>
      </c>
      <c r="C275" s="9"/>
      <c r="D275" s="10"/>
      <c r="E275" s="9"/>
      <c r="F275" s="10"/>
      <c r="G275" s="9"/>
      <c r="H275" s="10"/>
      <c r="I275" s="9"/>
      <c r="J275" s="10"/>
      <c r="K275" s="18">
        <v>343</v>
      </c>
      <c r="L275" s="25">
        <f>K275*100/K253</f>
        <v>62.935779816513758</v>
      </c>
      <c r="M275" s="9"/>
      <c r="N275" s="10"/>
      <c r="O275" s="9"/>
      <c r="P275" s="10"/>
    </row>
    <row r="276" spans="2:16" ht="25" customHeight="1" x14ac:dyDescent="0.3">
      <c r="B276" s="14" t="s">
        <v>190</v>
      </c>
      <c r="C276" s="9"/>
      <c r="D276" s="10"/>
      <c r="E276" s="9"/>
      <c r="F276" s="10"/>
      <c r="G276" s="9"/>
      <c r="H276" s="10"/>
      <c r="I276" s="9"/>
      <c r="J276" s="10"/>
      <c r="K276" s="10"/>
      <c r="L276" s="10"/>
      <c r="M276" s="10"/>
      <c r="N276" s="10"/>
      <c r="O276" s="24">
        <v>2</v>
      </c>
      <c r="P276" s="25">
        <f>O276*100/O253</f>
        <v>0.36231884057971014</v>
      </c>
    </row>
    <row r="277" spans="2:16" ht="25" customHeight="1" x14ac:dyDescent="0.3">
      <c r="B277" s="14" t="s">
        <v>47</v>
      </c>
      <c r="C277" s="9"/>
      <c r="D277" s="9"/>
      <c r="E277" s="9"/>
      <c r="F277" s="9"/>
      <c r="G277" s="18">
        <v>3</v>
      </c>
      <c r="H277" s="25">
        <f>G277*100/G253</f>
        <v>0.55350553505535061</v>
      </c>
      <c r="I277" s="9"/>
      <c r="J277" s="9"/>
      <c r="K277" s="9"/>
      <c r="L277" s="9"/>
      <c r="M277" s="9"/>
      <c r="N277" s="9"/>
      <c r="O277" s="9"/>
      <c r="P277" s="9"/>
    </row>
    <row r="278" spans="2:16" ht="25" customHeight="1" x14ac:dyDescent="0.3">
      <c r="B278" s="14" t="s">
        <v>33</v>
      </c>
      <c r="C278" s="18">
        <v>30</v>
      </c>
      <c r="D278" s="25">
        <f>C278*100/C253</f>
        <v>4.4510385756676554</v>
      </c>
      <c r="E278" s="18">
        <v>21</v>
      </c>
      <c r="F278" s="25">
        <f>E278*100/E253</f>
        <v>3.4369885433715219</v>
      </c>
      <c r="G278" s="9"/>
      <c r="H278" s="9"/>
      <c r="I278" s="24">
        <v>134</v>
      </c>
      <c r="J278" s="25">
        <f>I278*100/I253</f>
        <v>23.928571428571427</v>
      </c>
      <c r="K278" s="24">
        <v>74</v>
      </c>
      <c r="L278" s="25">
        <f>K278*100/K253</f>
        <v>13.577981651376147</v>
      </c>
      <c r="M278" s="24">
        <v>63</v>
      </c>
      <c r="N278" s="25">
        <f>M278*100/M253</f>
        <v>11.033274956217163</v>
      </c>
      <c r="O278" s="24">
        <v>43</v>
      </c>
      <c r="P278" s="25">
        <f>O278*100/O253</f>
        <v>7.7898550724637685</v>
      </c>
    </row>
    <row r="279" spans="2:16" ht="25" customHeight="1" x14ac:dyDescent="0.3">
      <c r="B279" s="14" t="s">
        <v>35</v>
      </c>
      <c r="C279" s="9"/>
      <c r="D279" s="9"/>
      <c r="E279" s="9"/>
      <c r="F279" s="9"/>
      <c r="G279" s="18">
        <v>15</v>
      </c>
      <c r="H279" s="25">
        <f>G279*100/G253</f>
        <v>2.7675276752767526</v>
      </c>
      <c r="I279" s="9"/>
      <c r="J279" s="9"/>
      <c r="K279" s="9"/>
      <c r="L279" s="9"/>
      <c r="M279" s="9"/>
      <c r="N279" s="9"/>
      <c r="O279" s="9"/>
      <c r="P279" s="9"/>
    </row>
    <row r="280" spans="2:16" ht="25" customHeight="1" x14ac:dyDescent="0.3">
      <c r="B280" s="14" t="s">
        <v>36</v>
      </c>
      <c r="C280" s="9"/>
      <c r="D280" s="9"/>
      <c r="E280" s="18">
        <v>22</v>
      </c>
      <c r="F280" s="25">
        <f>E280*100/E253</f>
        <v>3.6006546644844519</v>
      </c>
      <c r="G280" s="9"/>
      <c r="H280" s="9"/>
      <c r="I280" s="24">
        <v>0</v>
      </c>
      <c r="J280" s="25">
        <f>I280*100/I253</f>
        <v>0</v>
      </c>
      <c r="K280" s="24">
        <v>2</v>
      </c>
      <c r="L280" s="25">
        <f>K280*100/K253</f>
        <v>0.3669724770642202</v>
      </c>
      <c r="M280" s="24">
        <v>3</v>
      </c>
      <c r="N280" s="25">
        <f>M280*100/M253</f>
        <v>0.52539404553415059</v>
      </c>
      <c r="O280" s="9"/>
      <c r="P280" s="9"/>
    </row>
    <row r="281" spans="2:16" ht="25" customHeight="1" x14ac:dyDescent="0.3">
      <c r="B281" s="14" t="s">
        <v>188</v>
      </c>
      <c r="C281" s="9"/>
      <c r="D281" s="9"/>
      <c r="E281" s="9"/>
      <c r="F281" s="9"/>
      <c r="G281" s="9"/>
      <c r="H281" s="9"/>
      <c r="I281" s="9"/>
      <c r="J281" s="9"/>
      <c r="K281" s="9"/>
      <c r="L281" s="9"/>
      <c r="M281" s="9"/>
      <c r="N281" s="9"/>
      <c r="O281" s="24">
        <v>2</v>
      </c>
      <c r="P281" s="25">
        <f>O281*100/O253</f>
        <v>0.36231884057971014</v>
      </c>
    </row>
    <row r="282" spans="2:16" ht="24.75" customHeight="1" x14ac:dyDescent="0.3">
      <c r="B282" s="14" t="s">
        <v>37</v>
      </c>
      <c r="C282" s="9"/>
      <c r="D282" s="9"/>
      <c r="E282" s="9"/>
      <c r="F282" s="9"/>
      <c r="G282" s="9"/>
      <c r="H282" s="9"/>
      <c r="I282" s="24">
        <v>2</v>
      </c>
      <c r="J282" s="25">
        <f>I282*100/I253</f>
        <v>0.35714285714285715</v>
      </c>
      <c r="K282" s="11"/>
      <c r="L282" s="10"/>
      <c r="M282" s="11"/>
      <c r="N282" s="10"/>
      <c r="O282" s="11"/>
      <c r="P282" s="10"/>
    </row>
    <row r="283" spans="2:16" ht="21" customHeight="1" x14ac:dyDescent="0.3">
      <c r="B283" s="14" t="s">
        <v>38</v>
      </c>
      <c r="C283" s="9"/>
      <c r="D283" s="9"/>
      <c r="E283" s="9"/>
      <c r="F283" s="9"/>
      <c r="G283" s="9"/>
      <c r="H283" s="9"/>
      <c r="I283" s="24">
        <v>1</v>
      </c>
      <c r="J283" s="25">
        <f>I283*100/I253</f>
        <v>0.17857142857142858</v>
      </c>
      <c r="K283" s="24">
        <v>1</v>
      </c>
      <c r="L283" s="25">
        <f>K283*100/K253</f>
        <v>0.1834862385321101</v>
      </c>
      <c r="M283" s="24">
        <v>3</v>
      </c>
      <c r="N283" s="25">
        <f>M283*100/M253</f>
        <v>0.52539404553415059</v>
      </c>
      <c r="O283" s="11"/>
      <c r="P283" s="10"/>
    </row>
    <row r="284" spans="2:16" ht="5.15" customHeight="1" x14ac:dyDescent="0.3">
      <c r="B284" s="15"/>
      <c r="C284" s="16"/>
      <c r="D284" s="16"/>
      <c r="E284" s="16"/>
      <c r="F284" s="16"/>
      <c r="G284" s="16"/>
      <c r="H284" s="16"/>
      <c r="I284" s="16"/>
      <c r="J284" s="16"/>
      <c r="K284" s="16"/>
      <c r="L284" s="16"/>
      <c r="M284" s="16"/>
      <c r="N284" s="16"/>
      <c r="O284" s="16"/>
      <c r="P284" s="16"/>
    </row>
    <row r="285" spans="2:16" ht="0.75" customHeight="1" x14ac:dyDescent="0.3">
      <c r="B285" s="7"/>
      <c r="C285" s="4"/>
      <c r="D285" s="5"/>
      <c r="E285" s="4"/>
      <c r="F285" s="5"/>
      <c r="G285" s="4"/>
      <c r="H285" s="5"/>
      <c r="I285" s="4"/>
      <c r="J285" s="5"/>
      <c r="K285" s="4"/>
      <c r="L285" s="5"/>
      <c r="M285" s="4"/>
      <c r="N285" s="5"/>
      <c r="O285" s="4"/>
      <c r="P285" s="5"/>
    </row>
    <row r="286" spans="2:16" ht="14.25" customHeight="1" x14ac:dyDescent="0.3">
      <c r="B286" s="7" t="s">
        <v>182</v>
      </c>
      <c r="C286" s="4"/>
      <c r="D286" s="5"/>
      <c r="E286" s="4"/>
      <c r="F286" s="5"/>
      <c r="G286" s="4"/>
      <c r="H286" s="5"/>
      <c r="I286" s="4"/>
      <c r="J286" s="5"/>
      <c r="K286" s="4"/>
      <c r="L286" s="5"/>
      <c r="M286" s="4"/>
      <c r="N286" s="5"/>
      <c r="O286" s="4"/>
      <c r="P286" s="5"/>
    </row>
    <row r="287" spans="2:16" ht="20.25" customHeight="1" x14ac:dyDescent="0.3">
      <c r="B287" s="71" t="s">
        <v>191</v>
      </c>
      <c r="C287" s="71"/>
      <c r="D287" s="71"/>
      <c r="E287" s="71"/>
      <c r="F287" s="71"/>
      <c r="G287" s="71"/>
      <c r="H287" s="71"/>
      <c r="I287" s="71"/>
      <c r="J287" s="71"/>
      <c r="K287" s="71"/>
      <c r="L287" s="71"/>
      <c r="M287" s="71"/>
      <c r="N287" s="71"/>
      <c r="O287" s="71"/>
      <c r="P287" s="71"/>
    </row>
    <row r="288" spans="2:16" x14ac:dyDescent="0.3">
      <c r="B288" s="71"/>
      <c r="C288" s="71"/>
      <c r="D288" s="71"/>
      <c r="E288" s="71"/>
      <c r="F288" s="71"/>
      <c r="G288" s="71"/>
      <c r="H288" s="71"/>
      <c r="I288" s="71"/>
      <c r="J288" s="71"/>
      <c r="K288" s="71"/>
      <c r="L288" s="71"/>
      <c r="M288" s="71"/>
      <c r="N288" s="71"/>
      <c r="O288" s="71"/>
      <c r="P288" s="71"/>
    </row>
    <row r="289" spans="2:16" ht="14.25" customHeight="1" x14ac:dyDescent="0.3"/>
    <row r="290" spans="2:16" ht="30" customHeight="1" x14ac:dyDescent="0.3">
      <c r="B290" s="63" t="s">
        <v>70</v>
      </c>
      <c r="C290" s="63"/>
      <c r="D290" s="63"/>
      <c r="E290" s="63"/>
      <c r="F290" s="63"/>
      <c r="G290" s="63"/>
      <c r="H290" s="63"/>
      <c r="I290" s="63"/>
      <c r="J290" s="63"/>
      <c r="K290" s="63"/>
      <c r="L290" s="63"/>
      <c r="M290" s="63"/>
      <c r="N290" s="63"/>
      <c r="O290" s="63"/>
      <c r="P290" s="63"/>
    </row>
    <row r="291" spans="2:16" ht="15" customHeight="1" x14ac:dyDescent="0.3">
      <c r="B291" s="17" t="s">
        <v>0</v>
      </c>
      <c r="C291" s="56">
        <v>2007</v>
      </c>
      <c r="D291" s="62"/>
      <c r="E291" s="54">
        <v>2011</v>
      </c>
      <c r="F291" s="55"/>
      <c r="G291" s="56">
        <v>2015</v>
      </c>
      <c r="H291" s="55"/>
      <c r="I291" s="56">
        <v>2019</v>
      </c>
      <c r="J291" s="55"/>
      <c r="K291" s="56">
        <v>2023</v>
      </c>
      <c r="L291" s="55"/>
      <c r="M291" s="56">
        <v>2024</v>
      </c>
      <c r="N291" s="55"/>
      <c r="O291" s="56">
        <v>2025</v>
      </c>
      <c r="P291" s="55"/>
    </row>
    <row r="292" spans="2:16" ht="15" customHeight="1" x14ac:dyDescent="0.3">
      <c r="B292" s="64" t="s">
        <v>2</v>
      </c>
      <c r="C292" s="60">
        <v>44687</v>
      </c>
      <c r="D292" s="61"/>
      <c r="E292" s="66">
        <v>44843</v>
      </c>
      <c r="F292" s="67"/>
      <c r="G292" s="59">
        <v>44649</v>
      </c>
      <c r="H292" s="58"/>
      <c r="I292" s="59">
        <v>44826</v>
      </c>
      <c r="J292" s="58"/>
      <c r="K292" s="59">
        <v>44828</v>
      </c>
      <c r="L292" s="58"/>
      <c r="M292" s="59">
        <v>45438</v>
      </c>
      <c r="N292" s="58"/>
      <c r="O292" s="59">
        <v>45739</v>
      </c>
      <c r="P292" s="58"/>
    </row>
    <row r="293" spans="2:16" ht="15" customHeight="1" x14ac:dyDescent="0.3">
      <c r="B293" s="65"/>
      <c r="C293" s="38" t="s">
        <v>3</v>
      </c>
      <c r="D293" s="38" t="s">
        <v>4</v>
      </c>
      <c r="E293" s="35" t="s">
        <v>3</v>
      </c>
      <c r="F293" s="37" t="s">
        <v>4</v>
      </c>
      <c r="G293" s="35" t="s">
        <v>3</v>
      </c>
      <c r="H293" s="37" t="s">
        <v>4</v>
      </c>
      <c r="I293" s="35" t="s">
        <v>3</v>
      </c>
      <c r="J293" s="37" t="s">
        <v>4</v>
      </c>
      <c r="K293" s="35" t="s">
        <v>3</v>
      </c>
      <c r="L293" s="37" t="s">
        <v>4</v>
      </c>
      <c r="M293" s="35" t="s">
        <v>3</v>
      </c>
      <c r="N293" s="37" t="s">
        <v>4</v>
      </c>
      <c r="O293" s="35" t="s">
        <v>3</v>
      </c>
      <c r="P293" s="37" t="s">
        <v>4</v>
      </c>
    </row>
    <row r="294" spans="2:16" ht="25" customHeight="1" x14ac:dyDescent="0.3">
      <c r="B294" s="12" t="s">
        <v>5</v>
      </c>
      <c r="C294" s="18">
        <v>665</v>
      </c>
      <c r="D294" s="25">
        <v>100</v>
      </c>
      <c r="E294" s="18">
        <v>765</v>
      </c>
      <c r="F294" s="25">
        <v>100</v>
      </c>
      <c r="G294" s="18">
        <v>785</v>
      </c>
      <c r="H294" s="25">
        <v>100</v>
      </c>
      <c r="I294" s="18">
        <v>788</v>
      </c>
      <c r="J294" s="25">
        <v>100</v>
      </c>
      <c r="K294" s="18">
        <v>809</v>
      </c>
      <c r="L294" s="25">
        <v>100</v>
      </c>
      <c r="M294" s="18">
        <v>824</v>
      </c>
      <c r="N294" s="25">
        <v>100</v>
      </c>
      <c r="O294" s="18">
        <v>834</v>
      </c>
      <c r="P294" s="25">
        <v>100</v>
      </c>
    </row>
    <row r="295" spans="2:16" ht="25" customHeight="1" x14ac:dyDescent="0.3">
      <c r="B295" s="13" t="s">
        <v>6</v>
      </c>
      <c r="C295" s="18">
        <v>409</v>
      </c>
      <c r="D295" s="25">
        <f>C295*100/C294</f>
        <v>61.503759398496243</v>
      </c>
      <c r="E295" s="18">
        <v>427</v>
      </c>
      <c r="F295" s="25">
        <f>E295*100/E294</f>
        <v>55.816993464052288</v>
      </c>
      <c r="G295" s="18">
        <v>397</v>
      </c>
      <c r="H295" s="25">
        <f>G295*100/G294</f>
        <v>50.573248407643312</v>
      </c>
      <c r="I295" s="18">
        <v>427</v>
      </c>
      <c r="J295" s="25">
        <f>I295*100/I294</f>
        <v>54.18781725888325</v>
      </c>
      <c r="K295" s="18">
        <v>437</v>
      </c>
      <c r="L295" s="25">
        <f>K295*100/K294</f>
        <v>54.017305315203956</v>
      </c>
      <c r="M295" s="18">
        <v>445</v>
      </c>
      <c r="N295" s="25">
        <f>M295*100/M294</f>
        <v>54.004854368932037</v>
      </c>
      <c r="O295" s="18">
        <v>455</v>
      </c>
      <c r="P295" s="25">
        <f>O295*100/O294</f>
        <v>54.556354916067143</v>
      </c>
    </row>
    <row r="296" spans="2:16" ht="25" customHeight="1" x14ac:dyDescent="0.3">
      <c r="B296" s="13" t="s">
        <v>7</v>
      </c>
      <c r="C296" s="18">
        <v>4</v>
      </c>
      <c r="D296" s="25">
        <f>C296*100/C295</f>
        <v>0.97799511002444983</v>
      </c>
      <c r="E296" s="18">
        <v>1</v>
      </c>
      <c r="F296" s="25">
        <f>E296*100/E295</f>
        <v>0.23419203747072601</v>
      </c>
      <c r="G296" s="18">
        <v>2</v>
      </c>
      <c r="H296" s="25">
        <f>G296*100/G295</f>
        <v>0.50377833753148615</v>
      </c>
      <c r="I296" s="24">
        <v>0</v>
      </c>
      <c r="J296" s="25">
        <f>I296*100/I295</f>
        <v>0</v>
      </c>
      <c r="K296" s="24">
        <v>0</v>
      </c>
      <c r="L296" s="25">
        <f>K296*100/K295</f>
        <v>0</v>
      </c>
      <c r="M296" s="24">
        <v>1</v>
      </c>
      <c r="N296" s="25">
        <f>M296*100/M295</f>
        <v>0.2247191011235955</v>
      </c>
      <c r="O296" s="24">
        <v>5</v>
      </c>
      <c r="P296" s="25">
        <f>O296*100/O295</f>
        <v>1.098901098901099</v>
      </c>
    </row>
    <row r="297" spans="2:16" ht="25" customHeight="1" x14ac:dyDescent="0.3">
      <c r="B297" s="13" t="s">
        <v>8</v>
      </c>
      <c r="C297" s="18">
        <v>5</v>
      </c>
      <c r="D297" s="25">
        <f>C297*100/C295</f>
        <v>1.2224938875305624</v>
      </c>
      <c r="E297" s="18">
        <v>9</v>
      </c>
      <c r="F297" s="25">
        <f>E297*100/E295</f>
        <v>2.1077283372365341</v>
      </c>
      <c r="G297" s="18">
        <v>5</v>
      </c>
      <c r="H297" s="25">
        <f>G297*100/G295</f>
        <v>1.2594458438287153</v>
      </c>
      <c r="I297" s="18">
        <v>5</v>
      </c>
      <c r="J297" s="25">
        <f>I297*100/I295</f>
        <v>1.1709601873536299</v>
      </c>
      <c r="K297" s="18">
        <v>6</v>
      </c>
      <c r="L297" s="25">
        <f>K297*100/K295</f>
        <v>1.3729977116704806</v>
      </c>
      <c r="M297" s="18">
        <v>4</v>
      </c>
      <c r="N297" s="25">
        <f>M297*100/M295</f>
        <v>0.898876404494382</v>
      </c>
      <c r="O297" s="18">
        <v>4</v>
      </c>
      <c r="P297" s="25">
        <f>O297*100/O295</f>
        <v>0.87912087912087911</v>
      </c>
    </row>
    <row r="298" spans="2:16" ht="25" customHeight="1" x14ac:dyDescent="0.3">
      <c r="B298" s="7" t="s">
        <v>9</v>
      </c>
      <c r="C298" s="24">
        <f>-SUM(C296:C297)-SUM(C299:C324)+C295</f>
        <v>0</v>
      </c>
      <c r="D298" s="25">
        <f>-SUM(D296:D297)-SUM(D299:D333)+D294</f>
        <v>0</v>
      </c>
      <c r="E298" s="24">
        <f>-SUM(E296:E297)-SUM(E299:E324)+E295</f>
        <v>0</v>
      </c>
      <c r="F298" s="25">
        <f>-SUM(F296:F297)-SUM(F299:F333)+F294</f>
        <v>0</v>
      </c>
      <c r="G298" s="24">
        <f>-SUM(G296:G297)-SUM(G299:G324)+G295</f>
        <v>0</v>
      </c>
      <c r="H298" s="25">
        <f t="shared" ref="H298" si="8">-SUM(H296:H297)-SUM(H299:H333)+H294</f>
        <v>0</v>
      </c>
      <c r="I298" s="24">
        <f>-SUM(I296:I297)-SUM(I299:I324)+I295</f>
        <v>0</v>
      </c>
      <c r="J298" s="25">
        <f t="shared" ref="J298" si="9">-SUM(J296:J297)-SUM(J299:J333)+J294</f>
        <v>0</v>
      </c>
      <c r="K298" s="24">
        <f>-SUM(K296:K297)-SUM(K299:K324)+K295</f>
        <v>0</v>
      </c>
      <c r="L298" s="25">
        <f t="shared" ref="L298:N298" si="10">-SUM(L296:L297)-SUM(L299:L333)+L294</f>
        <v>0</v>
      </c>
      <c r="M298" s="24">
        <f>-SUM(M296:M297)-SUM(M299:M324)+M295</f>
        <v>0</v>
      </c>
      <c r="N298" s="25">
        <f t="shared" si="10"/>
        <v>0</v>
      </c>
      <c r="O298" s="24">
        <f>-SUM(O296:O297)-SUM(O299:O324)+O295</f>
        <v>0</v>
      </c>
      <c r="P298" s="25">
        <f t="shared" ref="P298" si="11">-SUM(P296:P297)-SUM(P299:P333)+P294</f>
        <v>0</v>
      </c>
    </row>
    <row r="299" spans="2:16" ht="25" customHeight="1" x14ac:dyDescent="0.3">
      <c r="B299" s="13" t="s">
        <v>10</v>
      </c>
      <c r="C299" s="9"/>
      <c r="D299" s="9"/>
      <c r="E299" s="9"/>
      <c r="F299" s="9"/>
      <c r="G299" s="9"/>
      <c r="H299" s="9"/>
      <c r="I299" s="18">
        <v>1</v>
      </c>
      <c r="J299" s="25">
        <f>I299*100/I295</f>
        <v>0.23419203747072601</v>
      </c>
      <c r="K299" s="9"/>
      <c r="L299" s="10"/>
      <c r="M299" s="9"/>
      <c r="N299" s="10"/>
      <c r="O299" s="9"/>
      <c r="P299" s="10"/>
    </row>
    <row r="300" spans="2:16" ht="25" customHeight="1" x14ac:dyDescent="0.3">
      <c r="B300" s="13" t="s">
        <v>11</v>
      </c>
      <c r="C300" s="9"/>
      <c r="D300" s="9"/>
      <c r="E300" s="9"/>
      <c r="F300" s="9"/>
      <c r="G300" s="9"/>
      <c r="H300" s="9"/>
      <c r="I300" s="9"/>
      <c r="J300" s="9"/>
      <c r="K300" s="18">
        <v>1</v>
      </c>
      <c r="L300" s="25">
        <f>K300*100/K295</f>
        <v>0.2288329519450801</v>
      </c>
      <c r="M300" s="24">
        <v>0</v>
      </c>
      <c r="N300" s="25">
        <f>M300*100/M295</f>
        <v>0</v>
      </c>
      <c r="O300" s="24">
        <v>0</v>
      </c>
      <c r="P300" s="25">
        <f>O300*100/O295</f>
        <v>0</v>
      </c>
    </row>
    <row r="301" spans="2:16" ht="25" customHeight="1" x14ac:dyDescent="0.3">
      <c r="B301" s="13" t="s">
        <v>13</v>
      </c>
      <c r="C301" s="18">
        <v>6</v>
      </c>
      <c r="D301" s="25">
        <f>C301*100/C295</f>
        <v>1.4669926650366749</v>
      </c>
      <c r="E301" s="18">
        <v>2</v>
      </c>
      <c r="F301" s="25">
        <f>E301*100/E295</f>
        <v>0.46838407494145201</v>
      </c>
      <c r="G301" s="18">
        <v>10</v>
      </c>
      <c r="H301" s="25">
        <f>G301*100/G295</f>
        <v>2.5188916876574305</v>
      </c>
      <c r="I301" s="24">
        <v>0</v>
      </c>
      <c r="J301" s="25">
        <f>I301*100/I295</f>
        <v>0</v>
      </c>
      <c r="K301" s="24">
        <v>7</v>
      </c>
      <c r="L301" s="25">
        <f>K301*100/K295</f>
        <v>1.6018306636155606</v>
      </c>
      <c r="M301" s="24">
        <v>3</v>
      </c>
      <c r="N301" s="25">
        <f>M301*100/M295</f>
        <v>0.6741573033707865</v>
      </c>
      <c r="O301" s="24">
        <v>1</v>
      </c>
      <c r="P301" s="25">
        <f>O301*100/O295</f>
        <v>0.21978021978021978</v>
      </c>
    </row>
    <row r="302" spans="2:16" ht="25" customHeight="1" x14ac:dyDescent="0.3">
      <c r="B302" s="14" t="s">
        <v>14</v>
      </c>
      <c r="C302" s="18">
        <v>60</v>
      </c>
      <c r="D302" s="25">
        <f>C302*100/C295</f>
        <v>14.669926650366747</v>
      </c>
      <c r="E302" s="18">
        <v>112</v>
      </c>
      <c r="F302" s="25">
        <f>E302*100/E295</f>
        <v>26.229508196721312</v>
      </c>
      <c r="G302" s="18">
        <v>54</v>
      </c>
      <c r="H302" s="25">
        <f>G302*100/G295</f>
        <v>13.602015113350125</v>
      </c>
      <c r="I302" s="24">
        <v>28</v>
      </c>
      <c r="J302" s="25">
        <f>I302*100/I295</f>
        <v>6.557377049180328</v>
      </c>
      <c r="K302" s="11"/>
      <c r="L302" s="10"/>
      <c r="M302" s="24">
        <v>27</v>
      </c>
      <c r="N302" s="25">
        <f>M302*100/M295</f>
        <v>6.0674157303370784</v>
      </c>
      <c r="O302" s="24">
        <v>23</v>
      </c>
      <c r="P302" s="25">
        <f>O302*100/O295</f>
        <v>5.0549450549450547</v>
      </c>
    </row>
    <row r="303" spans="2:16" ht="25" customHeight="1" x14ac:dyDescent="0.3">
      <c r="B303" s="13" t="s">
        <v>16</v>
      </c>
      <c r="C303" s="9"/>
      <c r="D303" s="9"/>
      <c r="E303" s="9"/>
      <c r="F303" s="9"/>
      <c r="G303" s="9"/>
      <c r="H303" s="9"/>
      <c r="I303" s="24">
        <v>1</v>
      </c>
      <c r="J303" s="25">
        <f>I303*100/I295</f>
        <v>0.23419203747072601</v>
      </c>
      <c r="K303" s="24">
        <v>26</v>
      </c>
      <c r="L303" s="25">
        <f>K303*100/K295</f>
        <v>5.9496567505720828</v>
      </c>
      <c r="M303" s="24">
        <v>39</v>
      </c>
      <c r="N303" s="25">
        <f>M303*100/M295</f>
        <v>8.7640449438202239</v>
      </c>
      <c r="O303" s="24">
        <v>21</v>
      </c>
      <c r="P303" s="25">
        <f>O303*100/O295</f>
        <v>4.615384615384615</v>
      </c>
    </row>
    <row r="304" spans="2:16" ht="25" customHeight="1" x14ac:dyDescent="0.3">
      <c r="B304" s="13" t="s">
        <v>17</v>
      </c>
      <c r="C304" s="9"/>
      <c r="D304" s="9"/>
      <c r="E304" s="9"/>
      <c r="F304" s="9"/>
      <c r="G304" s="9"/>
      <c r="H304" s="9"/>
      <c r="I304" s="24">
        <v>3</v>
      </c>
      <c r="J304" s="25">
        <f>I304*100/I295</f>
        <v>0.70257611241217799</v>
      </c>
      <c r="K304" s="24">
        <v>7</v>
      </c>
      <c r="L304" s="25">
        <f>K304*100/K295</f>
        <v>1.6018306636155606</v>
      </c>
      <c r="M304" s="24">
        <v>4</v>
      </c>
      <c r="N304" s="25">
        <f>M304*100/M295</f>
        <v>0.898876404494382</v>
      </c>
      <c r="O304" s="24">
        <v>3</v>
      </c>
      <c r="P304" s="25">
        <f>O304*100/O295</f>
        <v>0.65934065934065933</v>
      </c>
    </row>
    <row r="305" spans="2:16" ht="25" customHeight="1" x14ac:dyDescent="0.3">
      <c r="B305" s="14" t="s">
        <v>18</v>
      </c>
      <c r="C305" s="9"/>
      <c r="D305" s="9"/>
      <c r="E305" s="9"/>
      <c r="F305" s="9"/>
      <c r="G305" s="18">
        <v>7</v>
      </c>
      <c r="H305" s="25">
        <f>G305*100/G295</f>
        <v>1.7632241813602014</v>
      </c>
      <c r="I305" s="24">
        <v>2</v>
      </c>
      <c r="J305" s="25">
        <f>I305*100/I295</f>
        <v>0.46838407494145201</v>
      </c>
      <c r="K305" s="24">
        <v>19</v>
      </c>
      <c r="L305" s="25">
        <f>K305*100/K295</f>
        <v>4.3478260869565215</v>
      </c>
      <c r="M305" s="24">
        <v>36</v>
      </c>
      <c r="N305" s="25">
        <f>M305*100/M295</f>
        <v>8.0898876404494384</v>
      </c>
      <c r="O305" s="24">
        <v>75</v>
      </c>
      <c r="P305" s="25">
        <f>O305*100/O295</f>
        <v>16.483516483516482</v>
      </c>
    </row>
    <row r="306" spans="2:16" ht="25" customHeight="1" x14ac:dyDescent="0.3">
      <c r="B306" s="14" t="s">
        <v>19</v>
      </c>
      <c r="C306" s="9"/>
      <c r="D306" s="9"/>
      <c r="E306" s="9"/>
      <c r="F306" s="9"/>
      <c r="G306" s="9"/>
      <c r="H306" s="9"/>
      <c r="I306" s="9"/>
      <c r="J306" s="9"/>
      <c r="K306" s="18">
        <v>1</v>
      </c>
      <c r="L306" s="25">
        <f>K306*100/K295</f>
        <v>0.2288329519450801</v>
      </c>
      <c r="M306" s="24">
        <v>1</v>
      </c>
      <c r="N306" s="25">
        <f>M306*100/M295</f>
        <v>0.2247191011235955</v>
      </c>
      <c r="O306" s="24">
        <v>1</v>
      </c>
      <c r="P306" s="25">
        <f>O306*100/O295</f>
        <v>0.21978021978021978</v>
      </c>
    </row>
    <row r="307" spans="2:16" ht="25" customHeight="1" x14ac:dyDescent="0.3">
      <c r="B307" s="13" t="s">
        <v>20</v>
      </c>
      <c r="C307" s="9"/>
      <c r="D307" s="9"/>
      <c r="E307" s="9"/>
      <c r="F307" s="9"/>
      <c r="G307" s="18">
        <v>2</v>
      </c>
      <c r="H307" s="25">
        <f>G307*100/G295</f>
        <v>0.50377833753148615</v>
      </c>
      <c r="I307" s="9"/>
      <c r="J307" s="9"/>
      <c r="K307" s="9"/>
      <c r="L307" s="9"/>
      <c r="M307" s="9"/>
      <c r="N307" s="9"/>
      <c r="O307" s="9"/>
      <c r="P307" s="9"/>
    </row>
    <row r="308" spans="2:16" ht="25" customHeight="1" x14ac:dyDescent="0.3">
      <c r="B308" s="13" t="s">
        <v>21</v>
      </c>
      <c r="C308" s="24">
        <v>0</v>
      </c>
      <c r="D308" s="25">
        <f>C308*100/C295</f>
        <v>0</v>
      </c>
      <c r="E308" s="18">
        <v>1</v>
      </c>
      <c r="F308" s="25">
        <f>E308*100/E295</f>
        <v>0.23419203747072601</v>
      </c>
      <c r="G308" s="9"/>
      <c r="H308" s="9"/>
      <c r="I308" s="24">
        <v>1</v>
      </c>
      <c r="J308" s="25">
        <f>I308*100/I295</f>
        <v>0.23419203747072601</v>
      </c>
      <c r="K308" s="24">
        <v>1</v>
      </c>
      <c r="L308" s="25">
        <f>K308*100/K295</f>
        <v>0.2288329519450801</v>
      </c>
      <c r="M308" s="24">
        <v>2</v>
      </c>
      <c r="N308" s="25">
        <f>M308*100/M295</f>
        <v>0.449438202247191</v>
      </c>
      <c r="O308" s="9"/>
      <c r="P308" s="9"/>
    </row>
    <row r="309" spans="2:16" ht="25" customHeight="1" x14ac:dyDescent="0.3">
      <c r="B309" s="14" t="s">
        <v>189</v>
      </c>
      <c r="C309" s="11"/>
      <c r="D309" s="10"/>
      <c r="E309" s="9"/>
      <c r="F309" s="10"/>
      <c r="G309" s="9"/>
      <c r="H309" s="9"/>
      <c r="I309" s="11"/>
      <c r="J309" s="10"/>
      <c r="K309" s="11"/>
      <c r="L309" s="10"/>
      <c r="M309" s="11"/>
      <c r="N309" s="10"/>
      <c r="O309" s="24">
        <v>0</v>
      </c>
      <c r="P309" s="25">
        <f>O309*100/O295</f>
        <v>0</v>
      </c>
    </row>
    <row r="310" spans="2:16" ht="25" customHeight="1" x14ac:dyDescent="0.3">
      <c r="B310" s="14" t="s">
        <v>23</v>
      </c>
      <c r="C310" s="9"/>
      <c r="D310" s="9"/>
      <c r="E310" s="18">
        <v>2</v>
      </c>
      <c r="F310" s="25">
        <f>E310*100/E295</f>
        <v>0.46838407494145201</v>
      </c>
      <c r="G310" s="9"/>
      <c r="H310" s="9"/>
      <c r="I310" s="24">
        <v>3</v>
      </c>
      <c r="J310" s="25">
        <f>I310*100/I295</f>
        <v>0.70257611241217799</v>
      </c>
      <c r="K310" s="24">
        <v>4</v>
      </c>
      <c r="L310" s="25">
        <f>K310*100/K295</f>
        <v>0.91533180778032042</v>
      </c>
      <c r="M310" s="24">
        <v>3</v>
      </c>
      <c r="N310" s="25">
        <f>M310*100/M295</f>
        <v>0.6741573033707865</v>
      </c>
      <c r="O310" s="24">
        <v>2</v>
      </c>
      <c r="P310" s="25">
        <f>O310*100/O295</f>
        <v>0.43956043956043955</v>
      </c>
    </row>
    <row r="311" spans="2:16" ht="25" customHeight="1" x14ac:dyDescent="0.3">
      <c r="B311" s="14" t="s">
        <v>25</v>
      </c>
      <c r="C311" s="18">
        <v>5</v>
      </c>
      <c r="D311" s="25">
        <f>C311*100/C295</f>
        <v>1.2224938875305624</v>
      </c>
      <c r="E311" s="18">
        <v>1</v>
      </c>
      <c r="F311" s="25">
        <f>E311*100/E295</f>
        <v>0.23419203747072601</v>
      </c>
      <c r="G311" s="18">
        <v>2</v>
      </c>
      <c r="H311" s="25">
        <f>G311*100/G295</f>
        <v>0.50377833753148615</v>
      </c>
      <c r="I311" s="24">
        <v>2</v>
      </c>
      <c r="J311" s="25">
        <f>I311*100/I295</f>
        <v>0.46838407494145201</v>
      </c>
      <c r="K311" s="24">
        <v>1</v>
      </c>
      <c r="L311" s="25">
        <f>K311*100/K295</f>
        <v>0.2288329519450801</v>
      </c>
      <c r="M311" s="24">
        <v>1</v>
      </c>
      <c r="N311" s="25">
        <f>M311*100/M295</f>
        <v>0.2247191011235955</v>
      </c>
      <c r="O311" s="24">
        <v>3</v>
      </c>
      <c r="P311" s="25">
        <f>O311*100/O295</f>
        <v>0.65934065934065933</v>
      </c>
    </row>
    <row r="312" spans="2:16" ht="25" customHeight="1" x14ac:dyDescent="0.3">
      <c r="B312" s="13" t="s">
        <v>26</v>
      </c>
      <c r="C312" s="9"/>
      <c r="D312" s="9"/>
      <c r="E312" s="9"/>
      <c r="F312" s="9"/>
      <c r="G312" s="18">
        <v>2</v>
      </c>
      <c r="H312" s="25">
        <f>G312*100/G295</f>
        <v>0.50377833753148615</v>
      </c>
      <c r="I312" s="24">
        <v>1</v>
      </c>
      <c r="J312" s="25">
        <f>I312*100/I295</f>
        <v>0.23419203747072601</v>
      </c>
      <c r="K312" s="11"/>
      <c r="L312" s="10"/>
      <c r="M312" s="11"/>
      <c r="N312" s="10"/>
      <c r="O312" s="11"/>
      <c r="P312" s="10"/>
    </row>
    <row r="313" spans="2:16" ht="25" customHeight="1" x14ac:dyDescent="0.3">
      <c r="B313" s="14" t="s">
        <v>28</v>
      </c>
      <c r="C313" s="9"/>
      <c r="D313" s="9"/>
      <c r="E313" s="9"/>
      <c r="F313" s="9"/>
      <c r="G313" s="9"/>
      <c r="H313" s="9"/>
      <c r="I313" s="24">
        <v>1</v>
      </c>
      <c r="J313" s="25">
        <f>I313*100/I295</f>
        <v>0.23419203747072601</v>
      </c>
      <c r="K313" s="11"/>
      <c r="L313" s="10"/>
      <c r="M313" s="11"/>
      <c r="N313" s="10"/>
      <c r="O313" s="11"/>
      <c r="P313" s="10"/>
    </row>
    <row r="314" spans="2:16" ht="25" customHeight="1" x14ac:dyDescent="0.3">
      <c r="B314" s="14" t="s">
        <v>29</v>
      </c>
      <c r="C314" s="18">
        <v>3</v>
      </c>
      <c r="D314" s="25">
        <f>C314*100/C295</f>
        <v>0.73349633251833746</v>
      </c>
      <c r="E314" s="18">
        <v>4</v>
      </c>
      <c r="F314" s="25">
        <f>E314*100/E295</f>
        <v>0.93676814988290402</v>
      </c>
      <c r="G314" s="18">
        <v>1</v>
      </c>
      <c r="H314" s="25">
        <f>G314*100/G295</f>
        <v>0.25188916876574308</v>
      </c>
      <c r="I314" s="9"/>
      <c r="J314" s="9"/>
      <c r="K314" s="9"/>
      <c r="L314" s="9"/>
      <c r="M314" s="9"/>
      <c r="N314" s="9"/>
      <c r="O314" s="9"/>
      <c r="P314" s="9"/>
    </row>
    <row r="315" spans="2:16" ht="25" customHeight="1" x14ac:dyDescent="0.3">
      <c r="B315" s="14" t="s">
        <v>30</v>
      </c>
      <c r="C315" s="9"/>
      <c r="D315" s="9"/>
      <c r="E315" s="9"/>
      <c r="F315" s="9"/>
      <c r="G315" s="18">
        <v>3</v>
      </c>
      <c r="H315" s="25">
        <f>G315*100/G295</f>
        <v>0.75566750629722923</v>
      </c>
      <c r="I315" s="24">
        <v>0</v>
      </c>
      <c r="J315" s="25">
        <f>I315*100/I295</f>
        <v>0</v>
      </c>
      <c r="K315" s="11"/>
      <c r="L315" s="10"/>
      <c r="M315" s="11"/>
      <c r="N315" s="10"/>
      <c r="O315" s="11"/>
      <c r="P315" s="10"/>
    </row>
    <row r="316" spans="2:16" ht="25" customHeight="1" x14ac:dyDescent="0.3">
      <c r="B316" s="14" t="s">
        <v>31</v>
      </c>
      <c r="C316" s="18">
        <v>309</v>
      </c>
      <c r="D316" s="25">
        <f>C316*100/C295</f>
        <v>75.55012224938875</v>
      </c>
      <c r="E316" s="18">
        <v>278</v>
      </c>
      <c r="F316" s="25">
        <f>E316*100/E295</f>
        <v>65.105386416861833</v>
      </c>
      <c r="G316" s="18">
        <v>300</v>
      </c>
      <c r="H316" s="25">
        <f>G316*100/G295</f>
        <v>75.566750629722918</v>
      </c>
      <c r="I316" s="24">
        <v>278</v>
      </c>
      <c r="J316" s="25">
        <f>I316*100/I295</f>
        <v>65.105386416861833</v>
      </c>
      <c r="K316" s="11"/>
      <c r="L316" s="10"/>
      <c r="M316" s="24">
        <v>267</v>
      </c>
      <c r="N316" s="25">
        <f>M316*100/M295</f>
        <v>60</v>
      </c>
      <c r="O316" s="24">
        <v>274</v>
      </c>
      <c r="P316" s="25">
        <f>O316*100/O295</f>
        <v>60.219780219780219</v>
      </c>
    </row>
    <row r="317" spans="2:16" ht="25" customHeight="1" x14ac:dyDescent="0.3">
      <c r="B317" s="14" t="s">
        <v>32</v>
      </c>
      <c r="C317" s="9"/>
      <c r="D317" s="10"/>
      <c r="E317" s="9"/>
      <c r="F317" s="10"/>
      <c r="G317" s="9"/>
      <c r="H317" s="10"/>
      <c r="I317" s="9"/>
      <c r="J317" s="10"/>
      <c r="K317" s="18">
        <v>312</v>
      </c>
      <c r="L317" s="25">
        <f>K317*100/K295</f>
        <v>71.395881006864983</v>
      </c>
      <c r="M317" s="9"/>
      <c r="N317" s="10"/>
      <c r="O317" s="9"/>
      <c r="P317" s="10"/>
    </row>
    <row r="318" spans="2:16" ht="25" customHeight="1" x14ac:dyDescent="0.3">
      <c r="B318" s="14" t="s">
        <v>47</v>
      </c>
      <c r="C318" s="9"/>
      <c r="D318" s="9"/>
      <c r="E318" s="9"/>
      <c r="F318" s="9"/>
      <c r="G318" s="24">
        <v>0</v>
      </c>
      <c r="H318" s="25">
        <f>G318*100/G295</f>
        <v>0</v>
      </c>
      <c r="I318" s="9"/>
      <c r="J318" s="9"/>
      <c r="K318" s="9"/>
      <c r="L318" s="9"/>
      <c r="M318" s="9"/>
      <c r="N318" s="9"/>
      <c r="O318" s="9"/>
      <c r="P318" s="9"/>
    </row>
    <row r="319" spans="2:16" ht="25" customHeight="1" x14ac:dyDescent="0.3">
      <c r="B319" s="14" t="s">
        <v>33</v>
      </c>
      <c r="C319" s="18">
        <v>17</v>
      </c>
      <c r="D319" s="25">
        <f>C319*100/C295</f>
        <v>4.1564792176039118</v>
      </c>
      <c r="E319" s="18">
        <v>12</v>
      </c>
      <c r="F319" s="25">
        <f>E319*100/E295</f>
        <v>2.810304449648712</v>
      </c>
      <c r="G319" s="9"/>
      <c r="H319" s="9"/>
      <c r="I319" s="24">
        <v>101</v>
      </c>
      <c r="J319" s="25">
        <f>I319*100/I295</f>
        <v>23.653395784543324</v>
      </c>
      <c r="K319" s="24">
        <v>48</v>
      </c>
      <c r="L319" s="25">
        <f>K319*100/K295</f>
        <v>10.983981693363845</v>
      </c>
      <c r="M319" s="24">
        <v>55</v>
      </c>
      <c r="N319" s="25">
        <f>M319*100/M295</f>
        <v>12.359550561797754</v>
      </c>
      <c r="O319" s="24">
        <v>43</v>
      </c>
      <c r="P319" s="25">
        <f>O319*100/O295</f>
        <v>9.4505494505494507</v>
      </c>
    </row>
    <row r="320" spans="2:16" ht="25" customHeight="1" x14ac:dyDescent="0.3">
      <c r="B320" s="14" t="s">
        <v>35</v>
      </c>
      <c r="C320" s="9"/>
      <c r="D320" s="9"/>
      <c r="E320" s="9"/>
      <c r="F320" s="9"/>
      <c r="G320" s="18">
        <v>9</v>
      </c>
      <c r="H320" s="25">
        <f>G320*100/G295</f>
        <v>2.2670025188916876</v>
      </c>
      <c r="I320" s="9"/>
      <c r="J320" s="9"/>
      <c r="K320" s="9"/>
      <c r="L320" s="9"/>
      <c r="M320" s="9"/>
      <c r="N320" s="9"/>
      <c r="O320" s="9"/>
      <c r="P320" s="9"/>
    </row>
    <row r="321" spans="2:20" ht="25" customHeight="1" x14ac:dyDescent="0.3">
      <c r="B321" s="14" t="s">
        <v>36</v>
      </c>
      <c r="C321" s="9"/>
      <c r="D321" s="9"/>
      <c r="E321" s="18">
        <v>5</v>
      </c>
      <c r="F321" s="25">
        <f>E321*100/E295</f>
        <v>1.1709601873536299</v>
      </c>
      <c r="G321" s="9"/>
      <c r="H321" s="9"/>
      <c r="I321" s="24">
        <v>0</v>
      </c>
      <c r="J321" s="25">
        <f>I321*100/I295</f>
        <v>0</v>
      </c>
      <c r="K321" s="24">
        <v>4</v>
      </c>
      <c r="L321" s="25">
        <f>K321*100/K295</f>
        <v>0.91533180778032042</v>
      </c>
      <c r="M321" s="24">
        <v>2</v>
      </c>
      <c r="N321" s="25">
        <f>M321*100/M295</f>
        <v>0.449438202247191</v>
      </c>
      <c r="O321" s="9"/>
      <c r="P321" s="9"/>
      <c r="T321" s="1" t="s">
        <v>42</v>
      </c>
    </row>
    <row r="322" spans="2:20" ht="25" customHeight="1" x14ac:dyDescent="0.3">
      <c r="B322" s="14" t="s">
        <v>188</v>
      </c>
      <c r="C322" s="9"/>
      <c r="D322" s="9"/>
      <c r="E322" s="9"/>
      <c r="F322" s="9"/>
      <c r="G322" s="9"/>
      <c r="H322" s="9"/>
      <c r="I322" s="9"/>
      <c r="J322" s="9"/>
      <c r="K322" s="9"/>
      <c r="L322" s="9"/>
      <c r="M322" s="9"/>
      <c r="N322" s="9"/>
      <c r="O322" s="24">
        <v>0</v>
      </c>
      <c r="P322" s="25">
        <f>O322*100/O295</f>
        <v>0</v>
      </c>
    </row>
    <row r="323" spans="2:20" ht="24.75" customHeight="1" x14ac:dyDescent="0.3">
      <c r="B323" s="14" t="s">
        <v>37</v>
      </c>
      <c r="C323" s="9"/>
      <c r="D323" s="9"/>
      <c r="E323" s="9"/>
      <c r="F323" s="9"/>
      <c r="G323" s="9"/>
      <c r="H323" s="9"/>
      <c r="I323" s="24">
        <v>0</v>
      </c>
      <c r="J323" s="25">
        <f>I323*100/I295</f>
        <v>0</v>
      </c>
      <c r="K323" s="11"/>
      <c r="L323" s="10"/>
      <c r="M323" s="11"/>
      <c r="N323" s="10"/>
      <c r="O323" s="11"/>
      <c r="P323" s="10"/>
    </row>
    <row r="324" spans="2:20" ht="26.25" customHeight="1" x14ac:dyDescent="0.3">
      <c r="B324" s="14" t="s">
        <v>38</v>
      </c>
      <c r="C324" s="9"/>
      <c r="D324" s="9"/>
      <c r="E324" s="9"/>
      <c r="F324" s="9"/>
      <c r="G324" s="9"/>
      <c r="H324" s="9"/>
      <c r="I324" s="24">
        <v>0</v>
      </c>
      <c r="J324" s="25">
        <f>I324*100/I295</f>
        <v>0</v>
      </c>
      <c r="K324" s="24">
        <v>0</v>
      </c>
      <c r="L324" s="25">
        <f>K324*100/K295</f>
        <v>0</v>
      </c>
      <c r="M324" s="24">
        <v>0</v>
      </c>
      <c r="N324" s="25">
        <f>M324*100/M295</f>
        <v>0</v>
      </c>
      <c r="O324" s="11"/>
      <c r="P324" s="10"/>
    </row>
    <row r="325" spans="2:20" ht="5.15" customHeight="1" x14ac:dyDescent="0.3">
      <c r="B325" s="15"/>
      <c r="C325" s="16"/>
      <c r="D325" s="16"/>
      <c r="E325" s="16"/>
      <c r="F325" s="16"/>
      <c r="G325" s="16"/>
      <c r="H325" s="16"/>
      <c r="I325" s="16"/>
      <c r="J325" s="16"/>
      <c r="K325" s="16"/>
      <c r="L325" s="16"/>
      <c r="M325" s="16"/>
      <c r="N325" s="16"/>
      <c r="O325" s="16"/>
      <c r="P325" s="16"/>
    </row>
    <row r="326" spans="2:20" ht="0.75" customHeight="1" x14ac:dyDescent="0.3">
      <c r="B326" s="7"/>
      <c r="C326" s="4"/>
      <c r="D326" s="5"/>
      <c r="E326" s="4"/>
      <c r="F326" s="5"/>
      <c r="G326" s="4"/>
      <c r="H326" s="5"/>
      <c r="I326" s="4"/>
      <c r="J326" s="5"/>
      <c r="K326" s="4"/>
      <c r="L326" s="5"/>
      <c r="M326" s="4"/>
      <c r="N326" s="5"/>
      <c r="O326" s="4"/>
      <c r="P326" s="5"/>
    </row>
    <row r="327" spans="2:20" ht="14.25" customHeight="1" x14ac:dyDescent="0.3">
      <c r="B327" s="7" t="s">
        <v>182</v>
      </c>
      <c r="C327" s="4"/>
      <c r="D327" s="5"/>
      <c r="E327" s="4"/>
      <c r="F327" s="5"/>
      <c r="G327" s="4"/>
      <c r="H327" s="5"/>
      <c r="I327" s="4"/>
      <c r="J327" s="5"/>
      <c r="K327" s="4"/>
      <c r="L327" s="5"/>
      <c r="M327" s="4"/>
      <c r="N327" s="5"/>
      <c r="O327" s="4"/>
      <c r="P327" s="5"/>
    </row>
    <row r="328" spans="2:20" ht="20.25" customHeight="1" x14ac:dyDescent="0.3">
      <c r="B328" s="71" t="s">
        <v>191</v>
      </c>
      <c r="C328" s="71"/>
      <c r="D328" s="71"/>
      <c r="E328" s="71"/>
      <c r="F328" s="71"/>
      <c r="G328" s="71"/>
      <c r="H328" s="71"/>
      <c r="I328" s="71"/>
      <c r="J328" s="71"/>
      <c r="K328" s="71"/>
      <c r="L328" s="71"/>
      <c r="M328" s="71"/>
      <c r="N328" s="71"/>
      <c r="O328" s="71"/>
      <c r="P328" s="71"/>
    </row>
    <row r="329" spans="2:20" x14ac:dyDescent="0.3">
      <c r="B329" s="71"/>
      <c r="C329" s="71"/>
      <c r="D329" s="71"/>
      <c r="E329" s="71"/>
      <c r="F329" s="71"/>
      <c r="G329" s="71"/>
      <c r="H329" s="71"/>
      <c r="I329" s="71"/>
      <c r="J329" s="71"/>
      <c r="K329" s="71"/>
      <c r="L329" s="71"/>
      <c r="M329" s="71"/>
      <c r="N329" s="71"/>
      <c r="O329" s="71"/>
      <c r="P329" s="71"/>
    </row>
  </sheetData>
  <mergeCells count="137">
    <mergeCell ref="B328:P329"/>
    <mergeCell ref="B287:P288"/>
    <mergeCell ref="B245:P246"/>
    <mergeCell ref="B290:P290"/>
    <mergeCell ref="B248:P248"/>
    <mergeCell ref="B206:P206"/>
    <mergeCell ref="B203:P204"/>
    <mergeCell ref="B165:P165"/>
    <mergeCell ref="B162:P163"/>
    <mergeCell ref="O167:P167"/>
    <mergeCell ref="O207:P207"/>
    <mergeCell ref="O208:P208"/>
    <mergeCell ref="O249:P249"/>
    <mergeCell ref="O250:P250"/>
    <mergeCell ref="O291:P291"/>
    <mergeCell ref="O292:P292"/>
    <mergeCell ref="B250:B251"/>
    <mergeCell ref="C250:D250"/>
    <mergeCell ref="E167:F167"/>
    <mergeCell ref="G167:H167"/>
    <mergeCell ref="I167:J167"/>
    <mergeCell ref="I208:J208"/>
    <mergeCell ref="E208:F208"/>
    <mergeCell ref="G208:H208"/>
    <mergeCell ref="B1:P1"/>
    <mergeCell ref="B2:P2"/>
    <mergeCell ref="B124:P124"/>
    <mergeCell ref="B121:P122"/>
    <mergeCell ref="B83:P83"/>
    <mergeCell ref="B80:P81"/>
    <mergeCell ref="B42:P42"/>
    <mergeCell ref="B39:P40"/>
    <mergeCell ref="O3:P3"/>
    <mergeCell ref="O4:P4"/>
    <mergeCell ref="O43:P43"/>
    <mergeCell ref="O44:P44"/>
    <mergeCell ref="O84:P84"/>
    <mergeCell ref="O85:P85"/>
    <mergeCell ref="K85:L85"/>
    <mergeCell ref="K3:L3"/>
    <mergeCell ref="K4:L4"/>
    <mergeCell ref="K43:L43"/>
    <mergeCell ref="K44:L44"/>
    <mergeCell ref="K84:L84"/>
    <mergeCell ref="C3:D3"/>
    <mergeCell ref="C4:D4"/>
    <mergeCell ref="E4:F4"/>
    <mergeCell ref="G4:H4"/>
    <mergeCell ref="O125:P125"/>
    <mergeCell ref="O126:P126"/>
    <mergeCell ref="O166:P166"/>
    <mergeCell ref="K292:L292"/>
    <mergeCell ref="K207:L207"/>
    <mergeCell ref="K208:L208"/>
    <mergeCell ref="K249:L249"/>
    <mergeCell ref="K250:L250"/>
    <mergeCell ref="K291:L291"/>
    <mergeCell ref="K125:L125"/>
    <mergeCell ref="K126:L126"/>
    <mergeCell ref="K166:L166"/>
    <mergeCell ref="K167:L167"/>
    <mergeCell ref="M167:N167"/>
    <mergeCell ref="M207:N207"/>
    <mergeCell ref="M208:N208"/>
    <mergeCell ref="M249:N249"/>
    <mergeCell ref="M250:N250"/>
    <mergeCell ref="M291:N291"/>
    <mergeCell ref="M292:N292"/>
    <mergeCell ref="C126:D126"/>
    <mergeCell ref="E126:F126"/>
    <mergeCell ref="G126:H126"/>
    <mergeCell ref="B85:B86"/>
    <mergeCell ref="C85:D85"/>
    <mergeCell ref="E85:F85"/>
    <mergeCell ref="G85:H85"/>
    <mergeCell ref="I85:J85"/>
    <mergeCell ref="C125:D125"/>
    <mergeCell ref="E125:F125"/>
    <mergeCell ref="G125:H125"/>
    <mergeCell ref="I125:J125"/>
    <mergeCell ref="C291:D291"/>
    <mergeCell ref="E291:F291"/>
    <mergeCell ref="G291:H291"/>
    <mergeCell ref="I291:J291"/>
    <mergeCell ref="B292:B293"/>
    <mergeCell ref="C292:D292"/>
    <mergeCell ref="E292:F292"/>
    <mergeCell ref="B167:B168"/>
    <mergeCell ref="C167:D167"/>
    <mergeCell ref="C249:D249"/>
    <mergeCell ref="E249:F249"/>
    <mergeCell ref="G292:H292"/>
    <mergeCell ref="I292:J292"/>
    <mergeCell ref="E250:F250"/>
    <mergeCell ref="G250:H250"/>
    <mergeCell ref="I250:J250"/>
    <mergeCell ref="I207:J207"/>
    <mergeCell ref="C208:D208"/>
    <mergeCell ref="C207:D207"/>
    <mergeCell ref="E207:F207"/>
    <mergeCell ref="G207:H207"/>
    <mergeCell ref="G249:H249"/>
    <mergeCell ref="I249:J249"/>
    <mergeCell ref="B208:B209"/>
    <mergeCell ref="E3:F3"/>
    <mergeCell ref="G3:H3"/>
    <mergeCell ref="I3:J3"/>
    <mergeCell ref="G44:H44"/>
    <mergeCell ref="I44:J44"/>
    <mergeCell ref="M3:N3"/>
    <mergeCell ref="M4:N4"/>
    <mergeCell ref="M43:N43"/>
    <mergeCell ref="M44:N44"/>
    <mergeCell ref="M84:N84"/>
    <mergeCell ref="M85:N85"/>
    <mergeCell ref="M125:N125"/>
    <mergeCell ref="M126:N126"/>
    <mergeCell ref="M166:N166"/>
    <mergeCell ref="B4:B5"/>
    <mergeCell ref="B44:B45"/>
    <mergeCell ref="C44:D44"/>
    <mergeCell ref="E44:F44"/>
    <mergeCell ref="C43:D43"/>
    <mergeCell ref="E43:F43"/>
    <mergeCell ref="G43:H43"/>
    <mergeCell ref="I43:J43"/>
    <mergeCell ref="C84:D84"/>
    <mergeCell ref="E84:F84"/>
    <mergeCell ref="G84:H84"/>
    <mergeCell ref="I84:J84"/>
    <mergeCell ref="I126:J126"/>
    <mergeCell ref="I4:J4"/>
    <mergeCell ref="C166:D166"/>
    <mergeCell ref="E166:F166"/>
    <mergeCell ref="G166:H166"/>
    <mergeCell ref="I166:J166"/>
    <mergeCell ref="B126:B127"/>
  </mergeCells>
  <hyperlinks>
    <hyperlink ref="R3" location="ÍNDICE!A1" display="(Voltar ao Índice)" xr:uid="{2051B7E6-4C42-4C1A-A23B-B85402C6D91C}"/>
  </hyperlinks>
  <printOptions horizontalCentered="1"/>
  <pageMargins left="0.47244094488188981" right="0.47244094488188981" top="0.6692913385826772" bottom="0.6692913385826772" header="0" footer="0"/>
  <pageSetup paperSize="9" scale="85" orientation="landscape" verticalDpi="0" r:id="rId1"/>
  <ignoredErrors>
    <ignoredError sqref="D91 E91:F91 G91:H91 I91:O91 D298 E298:F298 G298:H298 I298:J298 D256 H256 E256:G256 I256:N256 D214 E214:F214 G214:H214 I214:N214 D173 E173:F173 G173:H173 I173:J173 D132 E132:F132 G132:H132 I132:M132 N132:O132 K173:N173 K298:N298"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5FA76-31D8-49D5-9725-EA0BA52D464E}">
  <sheetPr codeName="Folha5">
    <pageSetUpPr fitToPage="1"/>
  </sheetPr>
  <dimension ref="B1:AL50"/>
  <sheetViews>
    <sheetView showGridLines="0" zoomScaleNormal="100" workbookViewId="0">
      <pane xSplit="2" topLeftCell="C1" activePane="topRight" state="frozen"/>
      <selection activeCell="B2" sqref="B2"/>
      <selection pane="topRight" activeCell="B1" sqref="B1:AF1"/>
    </sheetView>
  </sheetViews>
  <sheetFormatPr defaultColWidth="9.1796875" defaultRowHeight="14" x14ac:dyDescent="0.3"/>
  <cols>
    <col min="1" max="1" width="6.7265625" style="1" customWidth="1"/>
    <col min="2" max="2" width="16.453125" style="3" bestFit="1" customWidth="1"/>
    <col min="3" max="32" width="9.1796875" style="1"/>
    <col min="33" max="33" width="6.7265625" style="1" customWidth="1"/>
    <col min="34" max="34" width="13.26953125" style="1" bestFit="1" customWidth="1"/>
    <col min="35" max="16384" width="9.1796875" style="1"/>
  </cols>
  <sheetData>
    <row r="1" spans="2:38" ht="30" customHeight="1" x14ac:dyDescent="0.3">
      <c r="B1" s="72" t="s">
        <v>138</v>
      </c>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row>
    <row r="2" spans="2:38" ht="30" customHeight="1" x14ac:dyDescent="0.3">
      <c r="B2" s="63" t="s">
        <v>166</v>
      </c>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row>
    <row r="3" spans="2:38" x14ac:dyDescent="0.3">
      <c r="B3" s="17" t="s">
        <v>0</v>
      </c>
      <c r="C3" s="54">
        <v>1976</v>
      </c>
      <c r="D3" s="55"/>
      <c r="E3" s="54">
        <v>1980</v>
      </c>
      <c r="F3" s="55"/>
      <c r="G3" s="54">
        <v>1984</v>
      </c>
      <c r="H3" s="55"/>
      <c r="I3" s="54">
        <v>1988</v>
      </c>
      <c r="J3" s="55"/>
      <c r="K3" s="56">
        <v>1992</v>
      </c>
      <c r="L3" s="55"/>
      <c r="M3" s="56">
        <v>1996</v>
      </c>
      <c r="N3" s="55"/>
      <c r="O3" s="56">
        <v>2000</v>
      </c>
      <c r="P3" s="55"/>
      <c r="Q3" s="54">
        <v>2004</v>
      </c>
      <c r="R3" s="55"/>
      <c r="S3" s="56" t="s">
        <v>44</v>
      </c>
      <c r="T3" s="62"/>
      <c r="U3" s="54">
        <v>2011</v>
      </c>
      <c r="V3" s="55"/>
      <c r="W3" s="56" t="s">
        <v>45</v>
      </c>
      <c r="X3" s="55"/>
      <c r="Y3" s="56" t="s">
        <v>46</v>
      </c>
      <c r="Z3" s="55"/>
      <c r="AA3" s="56">
        <v>2023</v>
      </c>
      <c r="AB3" s="55"/>
      <c r="AC3" s="56">
        <v>2024</v>
      </c>
      <c r="AD3" s="55"/>
      <c r="AE3" s="56">
        <v>2025</v>
      </c>
      <c r="AF3" s="55"/>
      <c r="AH3" s="53" t="s">
        <v>158</v>
      </c>
    </row>
    <row r="4" spans="2:38" ht="15" customHeight="1" x14ac:dyDescent="0.3">
      <c r="B4" s="64" t="s">
        <v>2</v>
      </c>
      <c r="C4" s="57">
        <v>44739</v>
      </c>
      <c r="D4" s="58"/>
      <c r="E4" s="57">
        <v>44839</v>
      </c>
      <c r="F4" s="58"/>
      <c r="G4" s="57">
        <v>44848</v>
      </c>
      <c r="H4" s="58"/>
      <c r="I4" s="57">
        <v>44843</v>
      </c>
      <c r="J4" s="58"/>
      <c r="K4" s="59">
        <v>44845</v>
      </c>
      <c r="L4" s="58"/>
      <c r="M4" s="59">
        <v>44847</v>
      </c>
      <c r="N4" s="58"/>
      <c r="O4" s="59">
        <v>44849</v>
      </c>
      <c r="P4" s="58"/>
      <c r="Q4" s="57">
        <v>44851</v>
      </c>
      <c r="R4" s="58"/>
      <c r="S4" s="60">
        <v>44687</v>
      </c>
      <c r="T4" s="61"/>
      <c r="U4" s="66">
        <v>44843</v>
      </c>
      <c r="V4" s="67"/>
      <c r="W4" s="59">
        <v>44649</v>
      </c>
      <c r="X4" s="58"/>
      <c r="Y4" s="59">
        <v>44826</v>
      </c>
      <c r="Z4" s="58"/>
      <c r="AA4" s="59">
        <v>44828</v>
      </c>
      <c r="AB4" s="58"/>
      <c r="AC4" s="59">
        <v>45438</v>
      </c>
      <c r="AD4" s="58"/>
      <c r="AE4" s="59">
        <v>45739</v>
      </c>
      <c r="AF4" s="58"/>
    </row>
    <row r="5" spans="2:38" x14ac:dyDescent="0.3">
      <c r="B5" s="65"/>
      <c r="C5" s="37" t="s">
        <v>3</v>
      </c>
      <c r="D5" s="37" t="s">
        <v>4</v>
      </c>
      <c r="E5" s="37" t="s">
        <v>3</v>
      </c>
      <c r="F5" s="37" t="s">
        <v>4</v>
      </c>
      <c r="G5" s="37" t="s">
        <v>3</v>
      </c>
      <c r="H5" s="37" t="s">
        <v>4</v>
      </c>
      <c r="I5" s="37" t="s">
        <v>3</v>
      </c>
      <c r="J5" s="37" t="s">
        <v>4</v>
      </c>
      <c r="K5" s="37" t="s">
        <v>3</v>
      </c>
      <c r="L5" s="36" t="s">
        <v>4</v>
      </c>
      <c r="M5" s="37" t="s">
        <v>3</v>
      </c>
      <c r="N5" s="36" t="s">
        <v>4</v>
      </c>
      <c r="O5" s="35" t="s">
        <v>3</v>
      </c>
      <c r="P5" s="37" t="s">
        <v>4</v>
      </c>
      <c r="Q5" s="35" t="s">
        <v>3</v>
      </c>
      <c r="R5" s="38" t="s">
        <v>4</v>
      </c>
      <c r="S5" s="38" t="s">
        <v>3</v>
      </c>
      <c r="T5" s="38" t="s">
        <v>4</v>
      </c>
      <c r="U5" s="35" t="s">
        <v>3</v>
      </c>
      <c r="V5" s="37" t="s">
        <v>4</v>
      </c>
      <c r="W5" s="35" t="s">
        <v>3</v>
      </c>
      <c r="X5" s="37" t="s">
        <v>4</v>
      </c>
      <c r="Y5" s="35" t="s">
        <v>3</v>
      </c>
      <c r="Z5" s="37" t="s">
        <v>4</v>
      </c>
      <c r="AA5" s="35" t="s">
        <v>3</v>
      </c>
      <c r="AB5" s="37" t="s">
        <v>4</v>
      </c>
      <c r="AC5" s="44" t="s">
        <v>3</v>
      </c>
      <c r="AD5" s="44" t="s">
        <v>4</v>
      </c>
      <c r="AE5" s="44" t="s">
        <v>3</v>
      </c>
      <c r="AF5" s="44" t="s">
        <v>4</v>
      </c>
    </row>
    <row r="6" spans="2:38" ht="24.75" customHeight="1" x14ac:dyDescent="0.3">
      <c r="B6" s="12" t="s">
        <v>5</v>
      </c>
      <c r="C6" s="18">
        <v>14496</v>
      </c>
      <c r="D6" s="25">
        <v>100</v>
      </c>
      <c r="E6" s="18">
        <v>15135</v>
      </c>
      <c r="F6" s="25">
        <v>100</v>
      </c>
      <c r="G6" s="18">
        <v>16930</v>
      </c>
      <c r="H6" s="25">
        <v>100</v>
      </c>
      <c r="I6" s="18">
        <v>18755</v>
      </c>
      <c r="J6" s="25">
        <v>100</v>
      </c>
      <c r="K6" s="18">
        <v>20322</v>
      </c>
      <c r="L6" s="25">
        <v>100</v>
      </c>
      <c r="M6" s="18">
        <v>22274</v>
      </c>
      <c r="N6" s="25">
        <v>100</v>
      </c>
      <c r="O6" s="18">
        <v>22820</v>
      </c>
      <c r="P6" s="25">
        <v>100</v>
      </c>
      <c r="Q6" s="18">
        <v>27755</v>
      </c>
      <c r="R6" s="25">
        <v>100</v>
      </c>
      <c r="S6" s="18">
        <v>27435</v>
      </c>
      <c r="T6" s="25">
        <v>100</v>
      </c>
      <c r="U6" s="18">
        <v>32203</v>
      </c>
      <c r="V6" s="25">
        <v>100</v>
      </c>
      <c r="W6" s="18">
        <v>32230</v>
      </c>
      <c r="X6" s="25">
        <v>100</v>
      </c>
      <c r="Y6" s="18">
        <v>32621</v>
      </c>
      <c r="Z6" s="25">
        <v>100</v>
      </c>
      <c r="AA6" s="18">
        <v>32402</v>
      </c>
      <c r="AB6" s="25">
        <v>100</v>
      </c>
      <c r="AC6" s="18">
        <v>32586</v>
      </c>
      <c r="AD6" s="25">
        <v>100</v>
      </c>
      <c r="AE6" s="18">
        <v>32810</v>
      </c>
      <c r="AF6" s="25">
        <v>100</v>
      </c>
      <c r="AH6" s="21">
        <f>+U6-'CÂMARA DE LOBOS_FREG'!E6-'CÂMARA DE LOBOS_FREG'!E45-'CÂMARA DE LOBOS_FREG'!E86-'CÂMARA DE LOBOS_FREG'!E126-'CÂMARA DE LOBOS_FREG'!E166</f>
        <v>0</v>
      </c>
      <c r="AJ6" s="21">
        <f>+W6-'CÂMARA DE LOBOS_FREG'!G6-'CÂMARA DE LOBOS_FREG'!G45-'CÂMARA DE LOBOS_FREG'!G86-'CÂMARA DE LOBOS_FREG'!G126-'CÂMARA DE LOBOS_FREG'!G166</f>
        <v>0</v>
      </c>
      <c r="AL6" s="21">
        <f>+Y6-'CÂMARA DE LOBOS_FREG'!I6-'CÂMARA DE LOBOS_FREG'!I45-'CÂMARA DE LOBOS_FREG'!I86-'CÂMARA DE LOBOS_FREG'!I126-'CÂMARA DE LOBOS_FREG'!I166</f>
        <v>0</v>
      </c>
    </row>
    <row r="7" spans="2:38" ht="24.75" customHeight="1" x14ac:dyDescent="0.3">
      <c r="B7" s="13" t="s">
        <v>6</v>
      </c>
      <c r="C7" s="18">
        <v>11180</v>
      </c>
      <c r="D7" s="25">
        <f>C7*100/C6</f>
        <v>77.124724061810156</v>
      </c>
      <c r="E7" s="18">
        <v>12455</v>
      </c>
      <c r="F7" s="25">
        <f>E7*100/E6</f>
        <v>82.292699041955728</v>
      </c>
      <c r="G7" s="18">
        <v>12143</v>
      </c>
      <c r="H7" s="25">
        <f>G7*100/G6</f>
        <v>71.724748966331958</v>
      </c>
      <c r="I7" s="18">
        <v>12805</v>
      </c>
      <c r="J7" s="25">
        <f>I7*100/I6</f>
        <v>68.275126632897894</v>
      </c>
      <c r="K7" s="18">
        <v>13577</v>
      </c>
      <c r="L7" s="25">
        <f>K7*100/K6</f>
        <v>66.809369156579081</v>
      </c>
      <c r="M7" s="18">
        <v>14431</v>
      </c>
      <c r="N7" s="25">
        <f>M7*100/M6</f>
        <v>64.788542695519439</v>
      </c>
      <c r="O7" s="18">
        <v>13983</v>
      </c>
      <c r="P7" s="25">
        <f>O7*100/O6</f>
        <v>61.275197195442594</v>
      </c>
      <c r="Q7" s="18">
        <v>15832</v>
      </c>
      <c r="R7" s="25">
        <f>Q7*100/Q6</f>
        <v>57.041974419023596</v>
      </c>
      <c r="S7" s="18">
        <v>16671</v>
      </c>
      <c r="T7" s="25">
        <f>S7*100/S6</f>
        <v>60.765445598687805</v>
      </c>
      <c r="U7" s="18">
        <v>17744</v>
      </c>
      <c r="V7" s="25">
        <f>U7*100/U6</f>
        <v>55.10045647921001</v>
      </c>
      <c r="W7" s="18">
        <v>15106</v>
      </c>
      <c r="X7" s="25">
        <f>W7*100/W6</f>
        <v>46.869376357430966</v>
      </c>
      <c r="Y7" s="18">
        <v>16779</v>
      </c>
      <c r="Z7" s="25">
        <f>Y7*100/Y6</f>
        <v>51.436191410441126</v>
      </c>
      <c r="AA7" s="18">
        <v>16431</v>
      </c>
      <c r="AB7" s="25">
        <f>AA7*100/AA6</f>
        <v>50.709832726374913</v>
      </c>
      <c r="AC7" s="18">
        <v>16578</v>
      </c>
      <c r="AD7" s="25">
        <f>AC7*100/AC6</f>
        <v>50.874608727674463</v>
      </c>
      <c r="AE7" s="18">
        <v>17629</v>
      </c>
      <c r="AF7" s="25">
        <f>AE7*100/AE6</f>
        <v>53.730569948186528</v>
      </c>
      <c r="AH7" s="21">
        <f>+U7-'CÂMARA DE LOBOS_FREG'!E7-'CÂMARA DE LOBOS_FREG'!E46-'CÂMARA DE LOBOS_FREG'!E87-'CÂMARA DE LOBOS_FREG'!E127-'CÂMARA DE LOBOS_FREG'!E167</f>
        <v>0</v>
      </c>
      <c r="AJ7" s="21">
        <f>+W7-'CÂMARA DE LOBOS_FREG'!G7-'CÂMARA DE LOBOS_FREG'!G46-'CÂMARA DE LOBOS_FREG'!G87-'CÂMARA DE LOBOS_FREG'!G127-'CÂMARA DE LOBOS_FREG'!G167</f>
        <v>0</v>
      </c>
      <c r="AL7" s="21">
        <f>+Y7-'CÂMARA DE LOBOS_FREG'!I7-'CÂMARA DE LOBOS_FREG'!I46-'CÂMARA DE LOBOS_FREG'!I87-'CÂMARA DE LOBOS_FREG'!I127-'CÂMARA DE LOBOS_FREG'!I167</f>
        <v>0</v>
      </c>
    </row>
    <row r="8" spans="2:38" ht="24.75" customHeight="1" x14ac:dyDescent="0.3">
      <c r="B8" s="13" t="s">
        <v>7</v>
      </c>
      <c r="C8" s="18">
        <v>171</v>
      </c>
      <c r="D8" s="25">
        <f t="shared" ref="D8:D9" si="0">C8*100/C7</f>
        <v>1.5295169946332736</v>
      </c>
      <c r="E8" s="18">
        <v>64</v>
      </c>
      <c r="F8" s="25">
        <f t="shared" ref="F8" si="1">E8*100/E7</f>
        <v>0.51384985949417905</v>
      </c>
      <c r="G8" s="18">
        <v>27</v>
      </c>
      <c r="H8" s="25">
        <f>G8*100/G7</f>
        <v>0.2223503252902907</v>
      </c>
      <c r="I8" s="18">
        <v>57</v>
      </c>
      <c r="J8" s="25">
        <f>I8*100/I7</f>
        <v>0.44513861772745023</v>
      </c>
      <c r="K8" s="18">
        <v>63</v>
      </c>
      <c r="L8" s="25">
        <f>K8*100/K7</f>
        <v>0.46402003388082785</v>
      </c>
      <c r="M8" s="18">
        <v>58</v>
      </c>
      <c r="N8" s="25">
        <f>M8*100/M7</f>
        <v>0.40191254937287785</v>
      </c>
      <c r="O8" s="18">
        <v>65</v>
      </c>
      <c r="P8" s="25">
        <f>O8*100/O7</f>
        <v>0.46485017521275834</v>
      </c>
      <c r="Q8" s="18">
        <v>123</v>
      </c>
      <c r="R8" s="25">
        <f>Q8*100/Q7</f>
        <v>0.77690752905507832</v>
      </c>
      <c r="S8" s="18">
        <v>97</v>
      </c>
      <c r="T8" s="25">
        <f>S8*100/S7</f>
        <v>0.58184871933297344</v>
      </c>
      <c r="U8" s="18">
        <v>94</v>
      </c>
      <c r="V8" s="25">
        <f>U8*100/U7</f>
        <v>0.52975653742110007</v>
      </c>
      <c r="W8" s="18">
        <v>134</v>
      </c>
      <c r="X8" s="25">
        <f>W8*100/W7</f>
        <v>0.88706474248642919</v>
      </c>
      <c r="Y8" s="18">
        <v>93</v>
      </c>
      <c r="Z8" s="25">
        <f>Y8*100/Y7</f>
        <v>0.55426425889504738</v>
      </c>
      <c r="AA8" s="18">
        <v>109</v>
      </c>
      <c r="AB8" s="25">
        <f>AA8*100/AA7</f>
        <v>0.66338019597103037</v>
      </c>
      <c r="AC8" s="18">
        <v>71</v>
      </c>
      <c r="AD8" s="25">
        <f>AC8*100/AC7</f>
        <v>0.42827844130775727</v>
      </c>
      <c r="AE8" s="18">
        <v>99</v>
      </c>
      <c r="AF8" s="25">
        <f>AE8*100/AE7</f>
        <v>0.5615746780872426</v>
      </c>
      <c r="AH8" s="21">
        <f>+U8-'CÂMARA DE LOBOS_FREG'!E8-'CÂMARA DE LOBOS_FREG'!E47-'CÂMARA DE LOBOS_FREG'!E88-'CÂMARA DE LOBOS_FREG'!E128-'CÂMARA DE LOBOS_FREG'!E168</f>
        <v>0</v>
      </c>
      <c r="AJ8" s="21">
        <f>+W8-'CÂMARA DE LOBOS_FREG'!G8-'CÂMARA DE LOBOS_FREG'!G47-'CÂMARA DE LOBOS_FREG'!G88-'CÂMARA DE LOBOS_FREG'!G128-'CÂMARA DE LOBOS_FREG'!G168</f>
        <v>0</v>
      </c>
      <c r="AL8" s="21">
        <f>+Y8-'CÂMARA DE LOBOS_FREG'!I8-'CÂMARA DE LOBOS_FREG'!I47-'CÂMARA DE LOBOS_FREG'!I88-'CÂMARA DE LOBOS_FREG'!I128-'CÂMARA DE LOBOS_FREG'!I168</f>
        <v>0</v>
      </c>
    </row>
    <row r="9" spans="2:38" ht="24.75" customHeight="1" x14ac:dyDescent="0.3">
      <c r="B9" s="14" t="s">
        <v>8</v>
      </c>
      <c r="C9" s="24">
        <v>0</v>
      </c>
      <c r="D9" s="25">
        <f t="shared" si="0"/>
        <v>0</v>
      </c>
      <c r="E9" s="18">
        <v>349</v>
      </c>
      <c r="F9" s="25">
        <f>E9*100/E7</f>
        <v>2.8020875150541951</v>
      </c>
      <c r="G9" s="18">
        <v>247</v>
      </c>
      <c r="H9" s="25">
        <f>G9*100/G7</f>
        <v>2.0340937165445112</v>
      </c>
      <c r="I9" s="18">
        <v>197</v>
      </c>
      <c r="J9" s="25">
        <f>I9*100/I7</f>
        <v>1.5384615384615385</v>
      </c>
      <c r="K9" s="18">
        <v>208</v>
      </c>
      <c r="L9" s="25">
        <f>K9*100/K7</f>
        <v>1.5320026515430507</v>
      </c>
      <c r="M9" s="18">
        <v>180</v>
      </c>
      <c r="N9" s="25">
        <f>M9*100/M7</f>
        <v>1.2473148083985863</v>
      </c>
      <c r="O9" s="18">
        <v>176</v>
      </c>
      <c r="P9" s="25">
        <f>O9*100/O7</f>
        <v>1.2586712436530072</v>
      </c>
      <c r="Q9" s="18">
        <v>267</v>
      </c>
      <c r="R9" s="25">
        <f>Q9*100/Q7</f>
        <v>1.6864578069732188</v>
      </c>
      <c r="S9" s="18">
        <v>236</v>
      </c>
      <c r="T9" s="25">
        <f>S9*100/S7</f>
        <v>1.4156319356967189</v>
      </c>
      <c r="U9" s="18">
        <v>381</v>
      </c>
      <c r="V9" s="25">
        <f>U9*100/U7</f>
        <v>2.1472046889089271</v>
      </c>
      <c r="W9" s="18">
        <v>597</v>
      </c>
      <c r="X9" s="25">
        <f>W9*100/W7</f>
        <v>3.9520720243611809</v>
      </c>
      <c r="Y9" s="18">
        <v>339</v>
      </c>
      <c r="Z9" s="25">
        <f>Y9*100/Y7</f>
        <v>2.0203826211335598</v>
      </c>
      <c r="AA9" s="18">
        <v>339</v>
      </c>
      <c r="AB9" s="25">
        <f>AA9*100/AA7</f>
        <v>2.0631732700383423</v>
      </c>
      <c r="AC9" s="18">
        <v>279</v>
      </c>
      <c r="AD9" s="25">
        <f>AC9*100/AC7</f>
        <v>1.6829533116178068</v>
      </c>
      <c r="AE9" s="18">
        <v>302</v>
      </c>
      <c r="AF9" s="25">
        <f>AE9*100/AE7</f>
        <v>1.7130863917408814</v>
      </c>
      <c r="AH9" s="21">
        <f>+U9-'CÂMARA DE LOBOS_FREG'!E9-'CÂMARA DE LOBOS_FREG'!E48-'CÂMARA DE LOBOS_FREG'!E89-'CÂMARA DE LOBOS_FREG'!E129-'CÂMARA DE LOBOS_FREG'!E169</f>
        <v>0</v>
      </c>
      <c r="AJ9" s="21">
        <f>+W9-'CÂMARA DE LOBOS_FREG'!G9-'CÂMARA DE LOBOS_FREG'!G48-'CÂMARA DE LOBOS_FREG'!G89-'CÂMARA DE LOBOS_FREG'!G129-'CÂMARA DE LOBOS_FREG'!G169</f>
        <v>0</v>
      </c>
      <c r="AL9" s="21">
        <f>+Y9-'CÂMARA DE LOBOS_FREG'!I9-'CÂMARA DE LOBOS_FREG'!I48-'CÂMARA DE LOBOS_FREG'!I89-'CÂMARA DE LOBOS_FREG'!I129-'CÂMARA DE LOBOS_FREG'!I169</f>
        <v>0</v>
      </c>
    </row>
    <row r="10" spans="2:38" ht="24.75" customHeight="1" x14ac:dyDescent="0.3">
      <c r="B10" s="13" t="s">
        <v>10</v>
      </c>
      <c r="C10" s="9"/>
      <c r="D10" s="11"/>
      <c r="E10" s="11"/>
      <c r="F10" s="11"/>
      <c r="G10" s="11"/>
      <c r="H10" s="11"/>
      <c r="I10" s="11"/>
      <c r="J10" s="11"/>
      <c r="K10" s="11"/>
      <c r="L10" s="11"/>
      <c r="M10" s="11"/>
      <c r="N10" s="11"/>
      <c r="O10" s="11"/>
      <c r="P10" s="11"/>
      <c r="Q10" s="11"/>
      <c r="R10" s="11"/>
      <c r="S10" s="11"/>
      <c r="T10" s="11"/>
      <c r="U10" s="9"/>
      <c r="V10" s="10"/>
      <c r="W10" s="9"/>
      <c r="X10" s="10"/>
      <c r="Y10" s="18">
        <v>138</v>
      </c>
      <c r="Z10" s="25">
        <f>Y10*100/Y7</f>
        <v>0.82245664223136061</v>
      </c>
      <c r="AA10" s="9"/>
      <c r="AB10" s="10"/>
      <c r="AC10" s="9"/>
      <c r="AD10" s="10"/>
      <c r="AE10" s="9"/>
      <c r="AF10" s="10"/>
      <c r="AH10" s="21">
        <f>+U10-'CÂMARA DE LOBOS_FREG'!E10-'CÂMARA DE LOBOS_FREG'!E49-'CÂMARA DE LOBOS_FREG'!E90-'CÂMARA DE LOBOS_FREG'!E130-'CÂMARA DE LOBOS_FREG'!E170</f>
        <v>0</v>
      </c>
      <c r="AJ10" s="21">
        <f>+W10-'CÂMARA DE LOBOS_FREG'!G10-'CÂMARA DE LOBOS_FREG'!G49-'CÂMARA DE LOBOS_FREG'!G90-'CÂMARA DE LOBOS_FREG'!G130-'CÂMARA DE LOBOS_FREG'!G170</f>
        <v>0</v>
      </c>
      <c r="AL10" s="21">
        <f>+Y10-'CÂMARA DE LOBOS_FREG'!I10-'CÂMARA DE LOBOS_FREG'!I49-'CÂMARA DE LOBOS_FREG'!I90-'CÂMARA DE LOBOS_FREG'!I130-'CÂMARA DE LOBOS_FREG'!I170</f>
        <v>0</v>
      </c>
    </row>
    <row r="11" spans="2:38" ht="24.75" customHeight="1" x14ac:dyDescent="0.3">
      <c r="B11" s="14" t="s">
        <v>11</v>
      </c>
      <c r="C11" s="9"/>
      <c r="D11" s="11"/>
      <c r="E11" s="11"/>
      <c r="F11" s="11"/>
      <c r="G11" s="11"/>
      <c r="H11" s="11"/>
      <c r="I11" s="11"/>
      <c r="J11" s="11"/>
      <c r="K11" s="11"/>
      <c r="L11" s="11"/>
      <c r="M11" s="11"/>
      <c r="N11" s="11"/>
      <c r="O11" s="11"/>
      <c r="P11" s="11"/>
      <c r="Q11" s="11"/>
      <c r="R11" s="11"/>
      <c r="S11" s="11"/>
      <c r="T11" s="11"/>
      <c r="U11" s="9"/>
      <c r="V11" s="10"/>
      <c r="W11" s="9"/>
      <c r="X11" s="10"/>
      <c r="Y11" s="10"/>
      <c r="Z11" s="10"/>
      <c r="AA11" s="18">
        <v>90</v>
      </c>
      <c r="AB11" s="25">
        <f>AA11*100/AA7</f>
        <v>0.54774511593938291</v>
      </c>
      <c r="AC11" s="18">
        <v>111</v>
      </c>
      <c r="AD11" s="25">
        <f>AC11*100/AC7</f>
        <v>0.66956207021353598</v>
      </c>
      <c r="AE11" s="18">
        <v>133</v>
      </c>
      <c r="AF11" s="25">
        <f>AE11*100/AE7</f>
        <v>0.75443870894548759</v>
      </c>
      <c r="AH11" s="21"/>
      <c r="AJ11" s="21"/>
      <c r="AL11" s="21"/>
    </row>
    <row r="12" spans="2:38" ht="24.75" customHeight="1" x14ac:dyDescent="0.3">
      <c r="B12" s="14" t="s">
        <v>12</v>
      </c>
      <c r="C12" s="9"/>
      <c r="D12" s="11"/>
      <c r="E12" s="18">
        <v>246</v>
      </c>
      <c r="F12" s="25">
        <f>E12*100/E7</f>
        <v>1.9751103974307507</v>
      </c>
      <c r="G12" s="18">
        <v>152</v>
      </c>
      <c r="H12" s="25">
        <f>G12*100/G7</f>
        <v>1.2517499794120068</v>
      </c>
      <c r="I12" s="9"/>
      <c r="J12" s="10"/>
      <c r="K12" s="9"/>
      <c r="L12" s="10"/>
      <c r="M12" s="9"/>
      <c r="N12" s="10"/>
      <c r="O12" s="9"/>
      <c r="P12" s="10"/>
      <c r="Q12" s="9"/>
      <c r="R12" s="10"/>
      <c r="S12" s="9"/>
      <c r="T12" s="10"/>
      <c r="U12" s="9"/>
      <c r="V12" s="10"/>
      <c r="W12" s="9"/>
      <c r="X12" s="10"/>
      <c r="Y12" s="9"/>
      <c r="Z12" s="10"/>
      <c r="AA12" s="9"/>
      <c r="AB12" s="10"/>
      <c r="AC12" s="9"/>
      <c r="AD12" s="10"/>
      <c r="AE12" s="9"/>
      <c r="AF12" s="10"/>
      <c r="AH12" s="21"/>
      <c r="AJ12" s="21"/>
      <c r="AL12" s="21"/>
    </row>
    <row r="13" spans="2:38" ht="24.75" customHeight="1" x14ac:dyDescent="0.3">
      <c r="B13" s="13" t="s">
        <v>13</v>
      </c>
      <c r="C13" s="9"/>
      <c r="D13" s="11"/>
      <c r="E13" s="9"/>
      <c r="F13" s="10"/>
      <c r="G13" s="9"/>
      <c r="H13" s="10"/>
      <c r="I13" s="9"/>
      <c r="J13" s="10"/>
      <c r="K13" s="9"/>
      <c r="L13" s="10"/>
      <c r="M13" s="9"/>
      <c r="N13" s="10"/>
      <c r="O13" s="9"/>
      <c r="P13" s="10"/>
      <c r="Q13" s="18">
        <v>484</v>
      </c>
      <c r="R13" s="25">
        <f>Q13*100/Q7</f>
        <v>3.0570995452248608</v>
      </c>
      <c r="S13" s="18">
        <v>365</v>
      </c>
      <c r="T13" s="25">
        <f>S13*100/S7</f>
        <v>2.1894307480055186</v>
      </c>
      <c r="U13" s="18">
        <v>257</v>
      </c>
      <c r="V13" s="25">
        <f>U13*100/U7</f>
        <v>1.4483769161406672</v>
      </c>
      <c r="W13" s="18">
        <v>549</v>
      </c>
      <c r="X13" s="25">
        <f>W13*100/W7</f>
        <v>3.6343174897391766</v>
      </c>
      <c r="Y13" s="18">
        <v>322</v>
      </c>
      <c r="Z13" s="25">
        <f>Y13*100/Y7</f>
        <v>1.9190654985398414</v>
      </c>
      <c r="AA13" s="18">
        <v>350</v>
      </c>
      <c r="AB13" s="25">
        <f>AA13*100/AA7</f>
        <v>2.1301198953198224</v>
      </c>
      <c r="AC13" s="18">
        <v>234</v>
      </c>
      <c r="AD13" s="25">
        <f>AC13*100/AC7</f>
        <v>1.4115092290988056</v>
      </c>
      <c r="AE13" s="18">
        <v>200</v>
      </c>
      <c r="AF13" s="25">
        <f>AE13*100/AE7</f>
        <v>1.1344942991661466</v>
      </c>
      <c r="AH13" s="21">
        <f>+U13-'CÂMARA DE LOBOS_FREG'!E12-'CÂMARA DE LOBOS_FREG'!E51-'CÂMARA DE LOBOS_FREG'!E92-'CÂMARA DE LOBOS_FREG'!E132-'CÂMARA DE LOBOS_FREG'!E172</f>
        <v>0</v>
      </c>
      <c r="AJ13" s="21">
        <f>+W13-'CÂMARA DE LOBOS_FREG'!G12-'CÂMARA DE LOBOS_FREG'!G51-'CÂMARA DE LOBOS_FREG'!G92-'CÂMARA DE LOBOS_FREG'!G132-'CÂMARA DE LOBOS_FREG'!G172</f>
        <v>0</v>
      </c>
      <c r="AL13" s="21">
        <f>+Y13-'CÂMARA DE LOBOS_FREG'!I12-'CÂMARA DE LOBOS_FREG'!I51-'CÂMARA DE LOBOS_FREG'!I92-'CÂMARA DE LOBOS_FREG'!I132-'CÂMARA DE LOBOS_FREG'!I172</f>
        <v>0</v>
      </c>
    </row>
    <row r="14" spans="2:38" ht="24.75" customHeight="1" x14ac:dyDescent="0.3">
      <c r="B14" s="14" t="s">
        <v>14</v>
      </c>
      <c r="C14" s="18">
        <v>833</v>
      </c>
      <c r="D14" s="25">
        <f>C14*100/C7</f>
        <v>7.4508050089445437</v>
      </c>
      <c r="E14" s="18">
        <v>527</v>
      </c>
      <c r="F14" s="25">
        <f>E14*100/E7</f>
        <v>4.2312324367723804</v>
      </c>
      <c r="G14" s="18">
        <v>387</v>
      </c>
      <c r="H14" s="25">
        <f>G14*100/G7</f>
        <v>3.1870213291608334</v>
      </c>
      <c r="I14" s="18">
        <v>511</v>
      </c>
      <c r="J14" s="25">
        <f>I14*100/I7</f>
        <v>3.9906286606794219</v>
      </c>
      <c r="K14" s="18">
        <v>545</v>
      </c>
      <c r="L14" s="25">
        <f>K14*100/K7</f>
        <v>4.0141415629373203</v>
      </c>
      <c r="M14" s="18">
        <v>906</v>
      </c>
      <c r="N14" s="25">
        <f>M14*100/M7</f>
        <v>6.2781512022728849</v>
      </c>
      <c r="O14" s="18">
        <v>940</v>
      </c>
      <c r="P14" s="25">
        <f>O14*100/O7</f>
        <v>6.7224486876921974</v>
      </c>
      <c r="Q14" s="18">
        <v>914</v>
      </c>
      <c r="R14" s="25">
        <f>Q14*100/Q7</f>
        <v>5.7731177362304198</v>
      </c>
      <c r="S14" s="18">
        <v>760</v>
      </c>
      <c r="T14" s="25">
        <f>S14*100/S7</f>
        <v>4.5588147081758743</v>
      </c>
      <c r="U14" s="18">
        <v>2255</v>
      </c>
      <c r="V14" s="25">
        <f>U14*100/U7</f>
        <v>12.708521190261497</v>
      </c>
      <c r="W14" s="18">
        <v>2476</v>
      </c>
      <c r="X14" s="25">
        <f>W14*100/W7</f>
        <v>16.390838077585066</v>
      </c>
      <c r="Y14" s="18">
        <v>1240</v>
      </c>
      <c r="Z14" s="25">
        <f>Y14*100/Y7</f>
        <v>7.390190118600632</v>
      </c>
      <c r="AA14" s="9"/>
      <c r="AB14" s="10"/>
      <c r="AC14" s="18">
        <v>734</v>
      </c>
      <c r="AD14" s="25">
        <f>AC14*100/AC7</f>
        <v>4.4275545904210398</v>
      </c>
      <c r="AE14" s="18">
        <v>603</v>
      </c>
      <c r="AF14" s="25">
        <f>AE14*100/AE7</f>
        <v>3.4205003119859323</v>
      </c>
      <c r="AH14" s="21">
        <f>+U14-'CÂMARA DE LOBOS_FREG'!E13-'CÂMARA DE LOBOS_FREG'!E52-'CÂMARA DE LOBOS_FREG'!E93-'CÂMARA DE LOBOS_FREG'!E133-'CÂMARA DE LOBOS_FREG'!E173</f>
        <v>0</v>
      </c>
      <c r="AJ14" s="21">
        <f>+W14-'CÂMARA DE LOBOS_FREG'!G13-'CÂMARA DE LOBOS_FREG'!G52-'CÂMARA DE LOBOS_FREG'!G93-'CÂMARA DE LOBOS_FREG'!G133-'CÂMARA DE LOBOS_FREG'!G173</f>
        <v>0</v>
      </c>
      <c r="AL14" s="21">
        <f>+Y14-'CÂMARA DE LOBOS_FREG'!I13-'CÂMARA DE LOBOS_FREG'!I52-'CÂMARA DE LOBOS_FREG'!I93-'CÂMARA DE LOBOS_FREG'!I133-'CÂMARA DE LOBOS_FREG'!I173</f>
        <v>0</v>
      </c>
    </row>
    <row r="15" spans="2:38" ht="24.75" customHeight="1" x14ac:dyDescent="0.3">
      <c r="B15" s="13" t="s">
        <v>15</v>
      </c>
      <c r="C15" s="9"/>
      <c r="D15" s="11"/>
      <c r="E15" s="9"/>
      <c r="F15" s="10"/>
      <c r="G15" s="9"/>
      <c r="H15" s="10"/>
      <c r="I15" s="18">
        <v>284</v>
      </c>
      <c r="J15" s="25">
        <f>I15*100/I7</f>
        <v>2.217883639203436</v>
      </c>
      <c r="K15" s="9"/>
      <c r="L15" s="10"/>
      <c r="M15" s="9"/>
      <c r="N15" s="10"/>
      <c r="O15" s="9"/>
      <c r="P15" s="10"/>
      <c r="Q15" s="9"/>
      <c r="R15" s="10"/>
      <c r="S15" s="9"/>
      <c r="T15" s="10"/>
      <c r="U15" s="9"/>
      <c r="V15" s="10"/>
      <c r="W15" s="9"/>
      <c r="X15" s="10"/>
      <c r="Y15" s="9"/>
      <c r="Z15" s="10"/>
      <c r="AA15" s="9"/>
      <c r="AB15" s="10"/>
      <c r="AC15" s="9"/>
      <c r="AD15" s="10"/>
      <c r="AE15" s="9"/>
      <c r="AF15" s="10"/>
      <c r="AH15" s="21">
        <f>+U15-'CÂMARA DE LOBOS_FREG'!E14-'CÂMARA DE LOBOS_FREG'!E53-'CÂMARA DE LOBOS_FREG'!E94-'CÂMARA DE LOBOS_FREG'!E134-'CÂMARA DE LOBOS_FREG'!E174</f>
        <v>0</v>
      </c>
      <c r="AJ15" s="21">
        <f>+W15-'CÂMARA DE LOBOS_FREG'!G14-'CÂMARA DE LOBOS_FREG'!G53-'CÂMARA DE LOBOS_FREG'!G94-'CÂMARA DE LOBOS_FREG'!G134-'CÂMARA DE LOBOS_FREG'!G174</f>
        <v>0</v>
      </c>
    </row>
    <row r="16" spans="2:38" ht="24.75" customHeight="1" x14ac:dyDescent="0.3">
      <c r="B16" s="14" t="s">
        <v>16</v>
      </c>
      <c r="C16" s="9"/>
      <c r="D16" s="11"/>
      <c r="E16" s="9"/>
      <c r="F16" s="10"/>
      <c r="G16" s="9"/>
      <c r="H16" s="10"/>
      <c r="I16" s="10"/>
      <c r="J16" s="10"/>
      <c r="K16" s="10"/>
      <c r="L16" s="10"/>
      <c r="M16" s="9"/>
      <c r="N16" s="10"/>
      <c r="O16" s="9"/>
      <c r="P16" s="10"/>
      <c r="Q16" s="9"/>
      <c r="R16" s="10"/>
      <c r="S16" s="9"/>
      <c r="T16" s="10"/>
      <c r="U16" s="9"/>
      <c r="V16" s="10"/>
      <c r="W16" s="9"/>
      <c r="X16" s="10"/>
      <c r="Y16" s="18">
        <v>77</v>
      </c>
      <c r="Z16" s="25">
        <f>Y16*100/Y7</f>
        <v>0.45890696704213602</v>
      </c>
      <c r="AA16" s="18">
        <v>1863</v>
      </c>
      <c r="AB16" s="25">
        <f>AA16*100/AA7</f>
        <v>11.338323899945225</v>
      </c>
      <c r="AC16" s="18">
        <v>2018</v>
      </c>
      <c r="AD16" s="25">
        <f>AC16*100/AC7</f>
        <v>12.172759078296538</v>
      </c>
      <c r="AE16" s="18">
        <v>1360</v>
      </c>
      <c r="AF16" s="25">
        <f>AE16*100/AE7</f>
        <v>7.7145612343297971</v>
      </c>
      <c r="AH16" s="21">
        <f>+U16-'CÂMARA DE LOBOS_FREG'!E15-'CÂMARA DE LOBOS_FREG'!E54-'CÂMARA DE LOBOS_FREG'!E95-'CÂMARA DE LOBOS_FREG'!E135-'CÂMARA DE LOBOS_FREG'!E175</f>
        <v>0</v>
      </c>
      <c r="AJ16" s="21">
        <f>+W16-'CÂMARA DE LOBOS_FREG'!G15-'CÂMARA DE LOBOS_FREG'!G54-'CÂMARA DE LOBOS_FREG'!G95-'CÂMARA DE LOBOS_FREG'!G135-'CÂMARA DE LOBOS_FREG'!G175</f>
        <v>0</v>
      </c>
      <c r="AL16" s="21">
        <f>+Y16-'CÂMARA DE LOBOS_FREG'!I14-'CÂMARA DE LOBOS_FREG'!I53-'CÂMARA DE LOBOS_FREG'!I94-'CÂMARA DE LOBOS_FREG'!I134-'CÂMARA DE LOBOS_FREG'!I174</f>
        <v>0</v>
      </c>
    </row>
    <row r="17" spans="2:38" ht="24.75" customHeight="1" x14ac:dyDescent="0.3">
      <c r="B17" s="14" t="s">
        <v>48</v>
      </c>
      <c r="C17" s="9"/>
      <c r="D17" s="11"/>
      <c r="E17" s="9"/>
      <c r="F17" s="10"/>
      <c r="G17" s="9"/>
      <c r="H17" s="10"/>
      <c r="I17" s="10"/>
      <c r="J17" s="10"/>
      <c r="K17" s="10"/>
      <c r="L17" s="10"/>
      <c r="M17" s="9"/>
      <c r="N17" s="10"/>
      <c r="O17" s="9"/>
      <c r="P17" s="10"/>
      <c r="Q17" s="9"/>
      <c r="R17" s="10"/>
      <c r="S17" s="9"/>
      <c r="T17" s="10"/>
      <c r="U17" s="9"/>
      <c r="V17" s="10"/>
      <c r="W17" s="9"/>
      <c r="X17" s="10"/>
      <c r="Y17" s="9"/>
      <c r="Z17" s="10"/>
      <c r="AA17" s="9"/>
      <c r="AB17" s="10"/>
      <c r="AC17" s="9"/>
      <c r="AD17" s="10"/>
      <c r="AE17" s="9"/>
      <c r="AF17" s="10"/>
      <c r="AH17" s="21">
        <f>+U17-'CÂMARA DE LOBOS_FREG'!E16-'CÂMARA DE LOBOS_FREG'!E55-'CÂMARA DE LOBOS_FREG'!E96-'CÂMARA DE LOBOS_FREG'!E136-'CÂMARA DE LOBOS_FREG'!E176</f>
        <v>0</v>
      </c>
    </row>
    <row r="18" spans="2:38" ht="24.75" customHeight="1" x14ac:dyDescent="0.3">
      <c r="B18" s="13" t="s">
        <v>17</v>
      </c>
      <c r="C18" s="9"/>
      <c r="D18" s="11"/>
      <c r="E18" s="9"/>
      <c r="F18" s="10"/>
      <c r="G18" s="9"/>
      <c r="H18" s="10"/>
      <c r="I18" s="10"/>
      <c r="J18" s="10"/>
      <c r="K18" s="10"/>
      <c r="L18" s="10"/>
      <c r="M18" s="9"/>
      <c r="N18" s="10"/>
      <c r="O18" s="9"/>
      <c r="P18" s="10"/>
      <c r="Q18" s="9"/>
      <c r="R18" s="10"/>
      <c r="S18" s="9"/>
      <c r="T18" s="10"/>
      <c r="U18" s="9"/>
      <c r="V18" s="10"/>
      <c r="W18" s="9"/>
      <c r="X18" s="10"/>
      <c r="Y18" s="18">
        <v>77</v>
      </c>
      <c r="Z18" s="25">
        <f>Y18*100/Y7</f>
        <v>0.45890696704213602</v>
      </c>
      <c r="AA18" s="18">
        <v>331</v>
      </c>
      <c r="AB18" s="25">
        <f>AA18*100/AA7</f>
        <v>2.0144848152881747</v>
      </c>
      <c r="AC18" s="18">
        <v>332</v>
      </c>
      <c r="AD18" s="25">
        <f>AC18*100/AC7</f>
        <v>2.0026541199179637</v>
      </c>
      <c r="AE18" s="18">
        <v>304</v>
      </c>
      <c r="AF18" s="25">
        <f>AE18*100/AE7</f>
        <v>1.7244313347325431</v>
      </c>
      <c r="AH18" s="21">
        <f>+U18-'CÂMARA DE LOBOS_FREG'!E18-'CÂMARA DE LOBOS_FREG'!E57-'CÂMARA DE LOBOS_FREG'!E98-'CÂMARA DE LOBOS_FREG'!E138-'CÂMARA DE LOBOS_FREG'!E178</f>
        <v>0</v>
      </c>
      <c r="AJ18" s="21">
        <f>+W19-'CÂMARA DE LOBOS_FREG'!G16-'CÂMARA DE LOBOS_FREG'!G55-'CÂMARA DE LOBOS_FREG'!G96-'CÂMARA DE LOBOS_FREG'!G136-'CÂMARA DE LOBOS_FREG'!G176</f>
        <v>0</v>
      </c>
      <c r="AL18" s="21">
        <f>+Y19-'CÂMARA DE LOBOS_FREG'!I16-'CÂMARA DE LOBOS_FREG'!I55-'CÂMARA DE LOBOS_FREG'!I96-'CÂMARA DE LOBOS_FREG'!I136-'CÂMARA DE LOBOS_FREG'!I176</f>
        <v>0</v>
      </c>
    </row>
    <row r="19" spans="2:38" ht="24.75" customHeight="1" x14ac:dyDescent="0.3">
      <c r="B19" s="14" t="s">
        <v>18</v>
      </c>
      <c r="C19" s="9"/>
      <c r="D19" s="11"/>
      <c r="E19" s="9"/>
      <c r="F19" s="10"/>
      <c r="G19" s="9"/>
      <c r="H19" s="10"/>
      <c r="I19" s="10"/>
      <c r="J19" s="10"/>
      <c r="K19" s="9"/>
      <c r="L19" s="10"/>
      <c r="M19" s="9"/>
      <c r="N19" s="10"/>
      <c r="O19" s="9"/>
      <c r="P19" s="10"/>
      <c r="Q19" s="9"/>
      <c r="R19" s="10"/>
      <c r="S19" s="9"/>
      <c r="T19" s="10"/>
      <c r="U19" s="9"/>
      <c r="V19" s="10"/>
      <c r="W19" s="18">
        <v>791</v>
      </c>
      <c r="X19" s="25">
        <f>W19*100/W7</f>
        <v>5.2363299351251156</v>
      </c>
      <c r="Y19" s="18">
        <v>277</v>
      </c>
      <c r="Z19" s="25">
        <f>Y19*100/Y7</f>
        <v>1.6508731152035283</v>
      </c>
      <c r="AA19" s="18">
        <v>1274</v>
      </c>
      <c r="AB19" s="25">
        <f>AA19*100/AA7</f>
        <v>7.7536364189641533</v>
      </c>
      <c r="AC19" s="18">
        <v>2055</v>
      </c>
      <c r="AD19" s="25">
        <f>AC19*100/AC7</f>
        <v>12.395946435034382</v>
      </c>
      <c r="AE19" s="18">
        <v>2712</v>
      </c>
      <c r="AF19" s="25">
        <f>AE19*100/AE7</f>
        <v>15.383742696692948</v>
      </c>
      <c r="AL19" s="21">
        <f>+Y20-'CÂMARA DE LOBOS_FREG'!I18-'CÂMARA DE LOBOS_FREG'!I57-'CÂMARA DE LOBOS_FREG'!I98-'CÂMARA DE LOBOS_FREG'!I138-'CÂMARA DE LOBOS_FREG'!I178</f>
        <v>0</v>
      </c>
    </row>
    <row r="20" spans="2:38" ht="24.75" customHeight="1" x14ac:dyDescent="0.3">
      <c r="B20" s="13" t="s">
        <v>49</v>
      </c>
      <c r="C20" s="9"/>
      <c r="D20" s="11"/>
      <c r="E20" s="9"/>
      <c r="F20" s="10"/>
      <c r="G20" s="9"/>
      <c r="H20" s="10"/>
      <c r="I20" s="10"/>
      <c r="J20" s="10"/>
      <c r="K20" s="9"/>
      <c r="L20" s="10"/>
      <c r="M20" s="9"/>
      <c r="N20" s="10"/>
      <c r="O20" s="9"/>
      <c r="P20" s="10"/>
      <c r="Q20" s="9"/>
      <c r="R20" s="10"/>
      <c r="S20" s="9"/>
      <c r="T20" s="10"/>
      <c r="U20" s="9"/>
      <c r="V20" s="10"/>
      <c r="W20" s="10"/>
      <c r="X20" s="10"/>
      <c r="Y20" s="10"/>
      <c r="Z20" s="10"/>
      <c r="AA20" s="24">
        <v>133</v>
      </c>
      <c r="AB20" s="25">
        <f>AA20*100/AA7</f>
        <v>0.80944556022153247</v>
      </c>
      <c r="AC20" s="24">
        <v>108</v>
      </c>
      <c r="AD20" s="25">
        <f>AC20*100/AC7</f>
        <v>0.65146579804560256</v>
      </c>
      <c r="AE20" s="24">
        <v>157</v>
      </c>
      <c r="AF20" s="25">
        <f>AE20*100/AE7</f>
        <v>0.89057802484542514</v>
      </c>
    </row>
    <row r="21" spans="2:38" ht="24.75" customHeight="1" x14ac:dyDescent="0.3">
      <c r="B21" s="14" t="s">
        <v>20</v>
      </c>
      <c r="C21" s="9"/>
      <c r="D21" s="11"/>
      <c r="E21" s="9"/>
      <c r="F21" s="10"/>
      <c r="G21" s="9"/>
      <c r="H21" s="10"/>
      <c r="I21" s="10"/>
      <c r="J21" s="10"/>
      <c r="K21" s="9"/>
      <c r="L21" s="10"/>
      <c r="M21" s="9"/>
      <c r="N21" s="10"/>
      <c r="O21" s="9"/>
      <c r="P21" s="10"/>
      <c r="Q21" s="9"/>
      <c r="R21" s="10"/>
      <c r="S21" s="9"/>
      <c r="T21" s="10"/>
      <c r="U21" s="9"/>
      <c r="V21" s="10"/>
      <c r="W21" s="18">
        <v>196</v>
      </c>
      <c r="X21" s="25">
        <f>W21*100/W7</f>
        <v>1.2974976830398517</v>
      </c>
      <c r="Y21" s="10"/>
      <c r="Z21" s="10"/>
      <c r="AA21" s="10"/>
      <c r="AB21" s="10"/>
      <c r="AC21" s="10"/>
      <c r="AD21" s="10"/>
      <c r="AE21" s="10"/>
      <c r="AF21" s="10"/>
      <c r="AH21" s="21">
        <f>+U18-'CÂMARA DE LOBOS_FREG'!E18-'CÂMARA DE LOBOS_FREG'!E57-'CÂMARA DE LOBOS_FREG'!E98-'CÂMARA DE LOBOS_FREG'!E138-'CÂMARA DE LOBOS_FREG'!E178</f>
        <v>0</v>
      </c>
      <c r="AJ21" s="21">
        <f>+W21-'CÂMARA DE LOBOS_FREG'!G18-'CÂMARA DE LOBOS_FREG'!G57-'CÂMARA DE LOBOS_FREG'!G98-'CÂMARA DE LOBOS_FREG'!G138-'CÂMARA DE LOBOS_FREG'!G178</f>
        <v>0</v>
      </c>
      <c r="AL21" s="21">
        <f>+Y21-'CÂMARA DE LOBOS_FREG'!I18-'CÂMARA DE LOBOS_FREG'!I57-'CÂMARA DE LOBOS_FREG'!I98-'CÂMARA DE LOBOS_FREG'!I138-'CÂMARA DE LOBOS_FREG'!I178</f>
        <v>0</v>
      </c>
    </row>
    <row r="22" spans="2:38" ht="24.75" customHeight="1" x14ac:dyDescent="0.3">
      <c r="B22" s="13" t="s">
        <v>21</v>
      </c>
      <c r="C22" s="9"/>
      <c r="D22" s="11"/>
      <c r="E22" s="9"/>
      <c r="F22" s="10"/>
      <c r="G22" s="9"/>
      <c r="H22" s="10"/>
      <c r="I22" s="9"/>
      <c r="J22" s="10"/>
      <c r="K22" s="9"/>
      <c r="L22" s="10"/>
      <c r="M22" s="9"/>
      <c r="N22" s="10"/>
      <c r="O22" s="9"/>
      <c r="P22" s="10"/>
      <c r="Q22" s="9"/>
      <c r="R22" s="10"/>
      <c r="S22" s="18">
        <v>924</v>
      </c>
      <c r="T22" s="25">
        <f>S22*100/S7</f>
        <v>5.5425589346769844</v>
      </c>
      <c r="U22" s="18">
        <v>908</v>
      </c>
      <c r="V22" s="25">
        <f>U22*100/U7</f>
        <v>5.1172227231740308</v>
      </c>
      <c r="W22" s="10"/>
      <c r="X22" s="10"/>
      <c r="Y22" s="18">
        <v>98</v>
      </c>
      <c r="Z22" s="25">
        <f>Y22*100/Y7</f>
        <v>0.58406341259908223</v>
      </c>
      <c r="AA22" s="18">
        <v>148</v>
      </c>
      <c r="AB22" s="25">
        <f>AA22*100/AA7</f>
        <v>0.90073641287809625</v>
      </c>
      <c r="AC22" s="18">
        <v>119</v>
      </c>
      <c r="AD22" s="25">
        <f>AC22*100/AC7</f>
        <v>0.71781879599469178</v>
      </c>
      <c r="AE22" s="10"/>
      <c r="AF22" s="10"/>
      <c r="AH22" s="21">
        <f>+U22-'CÂMARA DE LOBOS_FREG'!E19-'CÂMARA DE LOBOS_FREG'!E58-'CÂMARA DE LOBOS_FREG'!E99-'CÂMARA DE LOBOS_FREG'!E139-'CÂMARA DE LOBOS_FREG'!E179</f>
        <v>0</v>
      </c>
      <c r="AJ22" s="21">
        <f>+W22-'CÂMARA DE LOBOS_FREG'!G19-'CÂMARA DE LOBOS_FREG'!G58-'CÂMARA DE LOBOS_FREG'!G99-'CÂMARA DE LOBOS_FREG'!G139-'CÂMARA DE LOBOS_FREG'!G179</f>
        <v>0</v>
      </c>
      <c r="AL22" s="21">
        <f>+Y22-'CÂMARA DE LOBOS_FREG'!I19-'CÂMARA DE LOBOS_FREG'!I58-'CÂMARA DE LOBOS_FREG'!I99-'CÂMARA DE LOBOS_FREG'!I139-'CÂMARA DE LOBOS_FREG'!I179</f>
        <v>0</v>
      </c>
    </row>
    <row r="23" spans="2:38" ht="24.75" customHeight="1" x14ac:dyDescent="0.3">
      <c r="B23" s="14" t="s">
        <v>22</v>
      </c>
      <c r="C23" s="24">
        <v>0</v>
      </c>
      <c r="D23" s="25">
        <f>C23*100/C7</f>
        <v>0</v>
      </c>
      <c r="E23" s="9"/>
      <c r="F23" s="10"/>
      <c r="G23" s="9"/>
      <c r="H23" s="10"/>
      <c r="I23" s="9"/>
      <c r="J23" s="10"/>
      <c r="K23" s="9"/>
      <c r="L23" s="10"/>
      <c r="M23" s="9"/>
      <c r="N23" s="10"/>
      <c r="O23" s="9"/>
      <c r="P23" s="10"/>
      <c r="Q23" s="9"/>
      <c r="R23" s="10"/>
      <c r="S23" s="10"/>
      <c r="T23" s="10"/>
      <c r="U23" s="9"/>
      <c r="V23" s="10"/>
      <c r="W23" s="10"/>
      <c r="X23" s="10"/>
      <c r="Y23" s="10"/>
      <c r="Z23" s="10"/>
      <c r="AA23" s="10"/>
      <c r="AB23" s="10"/>
      <c r="AC23" s="10"/>
      <c r="AD23" s="10"/>
      <c r="AE23" s="10"/>
      <c r="AF23" s="10"/>
    </row>
    <row r="24" spans="2:38" ht="24.75" customHeight="1" x14ac:dyDescent="0.3">
      <c r="B24" s="14" t="s">
        <v>50</v>
      </c>
      <c r="C24" s="9"/>
      <c r="D24" s="10"/>
      <c r="E24" s="9"/>
      <c r="F24" s="10"/>
      <c r="G24" s="9"/>
      <c r="H24" s="10"/>
      <c r="I24" s="9"/>
      <c r="J24" s="10"/>
      <c r="K24" s="9"/>
      <c r="L24" s="10"/>
      <c r="M24" s="9"/>
      <c r="N24" s="10"/>
      <c r="O24" s="9"/>
      <c r="P24" s="10"/>
      <c r="Q24" s="9"/>
      <c r="R24" s="10"/>
      <c r="S24" s="10"/>
      <c r="T24" s="10"/>
      <c r="U24" s="9"/>
      <c r="V24" s="10"/>
      <c r="W24" s="10"/>
      <c r="X24" s="10"/>
      <c r="Y24" s="10"/>
      <c r="Z24" s="10"/>
      <c r="AA24" s="10"/>
      <c r="AB24" s="10"/>
      <c r="AC24" s="10"/>
      <c r="AD24" s="10"/>
      <c r="AE24" s="10"/>
      <c r="AF24" s="10"/>
      <c r="AH24" s="21">
        <f>+U26-'CÂMARA DE LOBOS_FREG'!E21-'CÂMARA DE LOBOS_FREG'!E60-'CÂMARA DE LOBOS_FREG'!E101-'CÂMARA DE LOBOS_FREG'!E141-'CÂMARA DE LOBOS_FREG'!E181</f>
        <v>0</v>
      </c>
      <c r="AJ24" s="21">
        <f>+W26-'CÂMARA DE LOBOS_FREG'!G21-'CÂMARA DE LOBOS_FREG'!G60-'CÂMARA DE LOBOS_FREG'!G101-'CÂMARA DE LOBOS_FREG'!G141-'CÂMARA DE LOBOS_FREG'!G181</f>
        <v>0</v>
      </c>
      <c r="AL24" s="21">
        <f>+Y26-'CÂMARA DE LOBOS_FREG'!I21-'CÂMARA DE LOBOS_FREG'!I60-'CÂMARA DE LOBOS_FREG'!I101-'CÂMARA DE LOBOS_FREG'!I141-'CÂMARA DE LOBOS_FREG'!I181</f>
        <v>0</v>
      </c>
    </row>
    <row r="25" spans="2:38" ht="24.75" customHeight="1" x14ac:dyDescent="0.3">
      <c r="B25" s="14" t="s">
        <v>189</v>
      </c>
      <c r="C25" s="9"/>
      <c r="D25" s="10"/>
      <c r="E25" s="9"/>
      <c r="F25" s="10"/>
      <c r="G25" s="9"/>
      <c r="H25" s="10"/>
      <c r="I25" s="9"/>
      <c r="J25" s="10"/>
      <c r="K25" s="9"/>
      <c r="L25" s="10"/>
      <c r="M25" s="9"/>
      <c r="N25" s="10"/>
      <c r="O25" s="9"/>
      <c r="P25" s="10"/>
      <c r="Q25" s="9"/>
      <c r="R25" s="10"/>
      <c r="S25" s="10"/>
      <c r="T25" s="10"/>
      <c r="U25" s="9"/>
      <c r="V25" s="10"/>
      <c r="W25" s="10"/>
      <c r="X25" s="10"/>
      <c r="Y25" s="10"/>
      <c r="Z25" s="10"/>
      <c r="AA25" s="10"/>
      <c r="AB25" s="10"/>
      <c r="AC25" s="10"/>
      <c r="AD25" s="10"/>
      <c r="AE25" s="24">
        <v>56</v>
      </c>
      <c r="AF25" s="25">
        <f>AE25*100/AE7</f>
        <v>0.31765840376652105</v>
      </c>
      <c r="AH25" s="21"/>
      <c r="AJ25" s="21"/>
      <c r="AL25" s="21"/>
    </row>
    <row r="26" spans="2:38" ht="24.75" customHeight="1" x14ac:dyDescent="0.3">
      <c r="B26" s="14" t="s">
        <v>23</v>
      </c>
      <c r="C26" s="9"/>
      <c r="D26" s="10"/>
      <c r="E26" s="9"/>
      <c r="F26" s="10"/>
      <c r="G26" s="9"/>
      <c r="H26" s="10"/>
      <c r="I26" s="9"/>
      <c r="J26" s="10"/>
      <c r="K26" s="9"/>
      <c r="L26" s="10"/>
      <c r="M26" s="9"/>
      <c r="N26" s="10"/>
      <c r="O26" s="9"/>
      <c r="P26" s="10"/>
      <c r="Q26" s="9"/>
      <c r="R26" s="10"/>
      <c r="S26" s="10"/>
      <c r="T26" s="10"/>
      <c r="U26" s="18">
        <v>315</v>
      </c>
      <c r="V26" s="25">
        <f>U26*100/U7</f>
        <v>1.7752479711451759</v>
      </c>
      <c r="W26" s="10"/>
      <c r="X26" s="10"/>
      <c r="Y26" s="18">
        <v>247</v>
      </c>
      <c r="Z26" s="25">
        <f>Y26*100/Y7</f>
        <v>1.4720781929793194</v>
      </c>
      <c r="AA26" s="18">
        <v>353</v>
      </c>
      <c r="AB26" s="25">
        <f>AA26*100/AA7</f>
        <v>2.1483780658511349</v>
      </c>
      <c r="AC26" s="18">
        <v>363</v>
      </c>
      <c r="AD26" s="25">
        <f>AC26*100/AC7</f>
        <v>2.1896489323199422</v>
      </c>
      <c r="AE26" s="18">
        <v>326</v>
      </c>
      <c r="AF26" s="25">
        <f>AE26*100/AE7</f>
        <v>1.8492257076408192</v>
      </c>
      <c r="AH26" s="21">
        <f>+U26-'CÂMARA DE LOBOS_FREG'!E21-'CÂMARA DE LOBOS_FREG'!E60-'CÂMARA DE LOBOS_FREG'!E101-'CÂMARA DE LOBOS_FREG'!E141-'CÂMARA DE LOBOS_FREG'!E181</f>
        <v>0</v>
      </c>
      <c r="AJ26" s="21">
        <f>+W26-'CÂMARA DE LOBOS_FREG'!G21-'CÂMARA DE LOBOS_FREG'!G60-'CÂMARA DE LOBOS_FREG'!G101-'CÂMARA DE LOBOS_FREG'!G141-'CÂMARA DE LOBOS_FREG'!G181</f>
        <v>0</v>
      </c>
      <c r="AL26" s="21">
        <f>+Y26-'CÂMARA DE LOBOS_FREG'!I21-'CÂMARA DE LOBOS_FREG'!I60-'CÂMARA DE LOBOS_FREG'!I101-'CÂMARA DE LOBOS_FREG'!I141-'CÂMARA DE LOBOS_FREG'!I181</f>
        <v>0</v>
      </c>
    </row>
    <row r="27" spans="2:38" ht="24.75" customHeight="1" x14ac:dyDescent="0.3">
      <c r="B27" s="13" t="s">
        <v>24</v>
      </c>
      <c r="C27" s="18">
        <v>128</v>
      </c>
      <c r="D27" s="25">
        <f>C27*100/C7</f>
        <v>1.144901610017889</v>
      </c>
      <c r="E27" s="9"/>
      <c r="F27" s="10"/>
      <c r="G27" s="9"/>
      <c r="H27" s="10"/>
      <c r="I27" s="9"/>
      <c r="J27" s="10"/>
      <c r="K27" s="9"/>
      <c r="L27" s="10"/>
      <c r="M27" s="9"/>
      <c r="N27" s="10"/>
      <c r="O27" s="9"/>
      <c r="P27" s="10"/>
      <c r="Q27" s="9"/>
      <c r="R27" s="10"/>
      <c r="S27" s="10"/>
      <c r="T27" s="10"/>
      <c r="U27" s="9"/>
      <c r="V27" s="10"/>
      <c r="W27" s="10"/>
      <c r="X27" s="10"/>
      <c r="Y27" s="10"/>
      <c r="Z27" s="10"/>
      <c r="AA27" s="10"/>
      <c r="AB27" s="10"/>
      <c r="AC27" s="10"/>
      <c r="AD27" s="10"/>
      <c r="AE27" s="10"/>
      <c r="AF27" s="10"/>
      <c r="AH27" s="21">
        <f>+U27-'CÂMARA DE LOBOS_FREG'!E24-'CÂMARA DE LOBOS_FREG'!E63-'CÂMARA DE LOBOS_FREG'!E104-'CÂMARA DE LOBOS_FREG'!E144-'CÂMARA DE LOBOS_FREG'!E184</f>
        <v>0</v>
      </c>
      <c r="AJ27" s="21">
        <f>+W27-'CÂMARA DE LOBOS_FREG'!G24-'CÂMARA DE LOBOS_FREG'!G63-'CÂMARA DE LOBOS_FREG'!G104-'CÂMARA DE LOBOS_FREG'!G144-'CÂMARA DE LOBOS_FREG'!G184</f>
        <v>0</v>
      </c>
    </row>
    <row r="28" spans="2:38" ht="24.75" customHeight="1" x14ac:dyDescent="0.3">
      <c r="B28" s="14" t="s">
        <v>25</v>
      </c>
      <c r="C28" s="9"/>
      <c r="D28" s="11"/>
      <c r="E28" s="9"/>
      <c r="F28" s="10"/>
      <c r="G28" s="9"/>
      <c r="H28" s="10"/>
      <c r="I28" s="9"/>
      <c r="J28" s="10"/>
      <c r="K28" s="18">
        <v>466</v>
      </c>
      <c r="L28" s="25">
        <f>K28*100/K7</f>
        <v>3.4322751712454886</v>
      </c>
      <c r="M28" s="18">
        <v>815</v>
      </c>
      <c r="N28" s="25">
        <f>M28*100/M7</f>
        <v>5.6475642713602658</v>
      </c>
      <c r="O28" s="18">
        <v>617</v>
      </c>
      <c r="P28" s="25">
        <f>O28*100/O7</f>
        <v>4.4125008939426449</v>
      </c>
      <c r="Q28" s="18">
        <v>818</v>
      </c>
      <c r="R28" s="25">
        <f>Q28*100/Q7</f>
        <v>5.1667508842849923</v>
      </c>
      <c r="S28" s="18">
        <v>655</v>
      </c>
      <c r="T28" s="25">
        <f>S28*100/S7</f>
        <v>3.9289784655989441</v>
      </c>
      <c r="U28" s="18">
        <v>573</v>
      </c>
      <c r="V28" s="25">
        <f>U28*100/U7</f>
        <v>3.2292605951307483</v>
      </c>
      <c r="W28" s="18">
        <v>819</v>
      </c>
      <c r="X28" s="25">
        <f>W28*100/W7</f>
        <v>5.4216867469879517</v>
      </c>
      <c r="Y28" s="18">
        <v>315</v>
      </c>
      <c r="Z28" s="25">
        <f>Y28*100/Y7</f>
        <v>1.8773466833541927</v>
      </c>
      <c r="AA28" s="18">
        <v>415</v>
      </c>
      <c r="AB28" s="25">
        <f>AA28*100/AA7</f>
        <v>2.5257135901649321</v>
      </c>
      <c r="AC28" s="18">
        <v>270</v>
      </c>
      <c r="AD28" s="25">
        <f>AC28*100/AC7</f>
        <v>1.6286644951140066</v>
      </c>
      <c r="AE28" s="18">
        <v>292</v>
      </c>
      <c r="AF28" s="25">
        <f>AE28*100/AE7</f>
        <v>1.6563616767825742</v>
      </c>
      <c r="AH28" s="21">
        <f>+U28-'CÂMARA DE LOBOS_FREG'!E22-'CÂMARA DE LOBOS_FREG'!E61-'CÂMARA DE LOBOS_FREG'!E102-'CÂMARA DE LOBOS_FREG'!E142-'CÂMARA DE LOBOS_FREG'!E182</f>
        <v>0</v>
      </c>
      <c r="AJ28" s="21">
        <f>+W28-'CÂMARA DE LOBOS_FREG'!G22-'CÂMARA DE LOBOS_FREG'!G61-'CÂMARA DE LOBOS_FREG'!G102-'CÂMARA DE LOBOS_FREG'!G142-'CÂMARA DE LOBOS_FREG'!G182</f>
        <v>0</v>
      </c>
      <c r="AL28" s="21">
        <f>+Y28-'CÂMARA DE LOBOS_FREG'!I22-'CÂMARA DE LOBOS_FREG'!I61-'CÂMARA DE LOBOS_FREG'!I102-'CÂMARA DE LOBOS_FREG'!I142-'CÂMARA DE LOBOS_FREG'!I182</f>
        <v>0</v>
      </c>
    </row>
    <row r="29" spans="2:38" ht="24.75" customHeight="1" x14ac:dyDescent="0.3">
      <c r="B29" s="13" t="s">
        <v>26</v>
      </c>
      <c r="C29" s="9"/>
      <c r="D29" s="11"/>
      <c r="E29" s="18">
        <v>40</v>
      </c>
      <c r="F29" s="25">
        <f>E29*100/E7</f>
        <v>0.32115616218386189</v>
      </c>
      <c r="G29" s="18">
        <v>86</v>
      </c>
      <c r="H29" s="25">
        <f>G29*100/G7</f>
        <v>0.70822696203574076</v>
      </c>
      <c r="I29" s="24">
        <v>0</v>
      </c>
      <c r="J29" s="25">
        <f>I29*100/I7</f>
        <v>0</v>
      </c>
      <c r="K29" s="9"/>
      <c r="L29" s="10"/>
      <c r="M29" s="9"/>
      <c r="N29" s="10"/>
      <c r="O29" s="9"/>
      <c r="P29" s="10"/>
      <c r="Q29" s="9"/>
      <c r="R29" s="10"/>
      <c r="S29" s="10"/>
      <c r="T29" s="10"/>
      <c r="U29" s="9"/>
      <c r="V29" s="10"/>
      <c r="W29" s="18">
        <v>283</v>
      </c>
      <c r="X29" s="25">
        <f>W29*100/W7</f>
        <v>1.873427777042235</v>
      </c>
      <c r="Y29" s="18">
        <v>96</v>
      </c>
      <c r="Z29" s="25">
        <f>Y29*100/Y7</f>
        <v>0.57214375111746829</v>
      </c>
      <c r="AA29" s="9"/>
      <c r="AB29" s="10"/>
      <c r="AC29" s="9"/>
      <c r="AD29" s="10"/>
      <c r="AE29" s="9"/>
      <c r="AF29" s="10"/>
      <c r="AH29" s="21">
        <f>+U29-'CÂMARA DE LOBOS_FREG'!E23-'CÂMARA DE LOBOS_FREG'!E62-'CÂMARA DE LOBOS_FREG'!E103-'CÂMARA DE LOBOS_FREG'!E143-'CÂMARA DE LOBOS_FREG'!E183</f>
        <v>0</v>
      </c>
      <c r="AJ29" s="21">
        <f>+W29-'CÂMARA DE LOBOS_FREG'!G23-'CÂMARA DE LOBOS_FREG'!G62-'CÂMARA DE LOBOS_FREG'!G103-'CÂMARA DE LOBOS_FREG'!G143-'CÂMARA DE LOBOS_FREG'!G183</f>
        <v>0</v>
      </c>
      <c r="AL29" s="21">
        <f>+Y29-'CÂMARA DE LOBOS_FREG'!I23-'CÂMARA DE LOBOS_FREG'!I62-'CÂMARA DE LOBOS_FREG'!I103-'CÂMARA DE LOBOS_FREG'!I143-'CÂMARA DE LOBOS_FREG'!I183</f>
        <v>0</v>
      </c>
    </row>
    <row r="30" spans="2:38" ht="24.75" customHeight="1" x14ac:dyDescent="0.3">
      <c r="B30" s="14" t="s">
        <v>27</v>
      </c>
      <c r="C30" s="9"/>
      <c r="D30" s="11"/>
      <c r="E30" s="9"/>
      <c r="F30" s="10"/>
      <c r="G30" s="9"/>
      <c r="H30" s="10"/>
      <c r="I30" s="24">
        <v>0</v>
      </c>
      <c r="J30" s="25">
        <f>I30*100/I7</f>
        <v>0</v>
      </c>
      <c r="K30" s="24">
        <v>0</v>
      </c>
      <c r="L30" s="25">
        <f>K30*100/K7</f>
        <v>0</v>
      </c>
      <c r="M30" s="18">
        <v>45</v>
      </c>
      <c r="N30" s="25">
        <f>M30*100/M7</f>
        <v>0.31182870209964658</v>
      </c>
      <c r="O30" s="9"/>
      <c r="P30" s="10"/>
      <c r="Q30" s="9"/>
      <c r="R30" s="10"/>
      <c r="S30" s="10"/>
      <c r="T30" s="10"/>
      <c r="U30" s="9"/>
      <c r="V30" s="10"/>
      <c r="W30" s="10"/>
      <c r="X30" s="10"/>
      <c r="Y30" s="10"/>
      <c r="Z30" s="10"/>
      <c r="AA30" s="10"/>
      <c r="AB30" s="10"/>
      <c r="AC30" s="10"/>
      <c r="AD30" s="10"/>
      <c r="AE30" s="10"/>
      <c r="AF30" s="10"/>
      <c r="AH30" s="21">
        <f>+U30-'CÂMARA DE LOBOS_FREG'!E24-'CÂMARA DE LOBOS_FREG'!E63-'CÂMARA DE LOBOS_FREG'!E104-'CÂMARA DE LOBOS_FREG'!E144-'CÂMARA DE LOBOS_FREG'!E184</f>
        <v>0</v>
      </c>
      <c r="AJ30" s="21">
        <f>+W30-'CÂMARA DE LOBOS_FREG'!G24-'CÂMARA DE LOBOS_FREG'!G63-'CÂMARA DE LOBOS_FREG'!G104-'CÂMARA DE LOBOS_FREG'!G144-'CÂMARA DE LOBOS_FREG'!G184</f>
        <v>0</v>
      </c>
      <c r="AL30" s="21"/>
    </row>
    <row r="31" spans="2:38" ht="24.75" customHeight="1" x14ac:dyDescent="0.3">
      <c r="B31" s="14" t="s">
        <v>28</v>
      </c>
      <c r="C31" s="9"/>
      <c r="D31" s="11"/>
      <c r="E31" s="9"/>
      <c r="F31" s="10"/>
      <c r="G31" s="9"/>
      <c r="H31" s="10"/>
      <c r="I31" s="10"/>
      <c r="J31" s="10"/>
      <c r="K31" s="10"/>
      <c r="L31" s="10"/>
      <c r="M31" s="10"/>
      <c r="N31" s="10"/>
      <c r="O31" s="10"/>
      <c r="P31" s="10"/>
      <c r="Q31" s="9"/>
      <c r="R31" s="10"/>
      <c r="S31" s="10"/>
      <c r="T31" s="10"/>
      <c r="U31" s="9"/>
      <c r="V31" s="10"/>
      <c r="W31" s="10"/>
      <c r="X31" s="10"/>
      <c r="Y31" s="18">
        <v>84</v>
      </c>
      <c r="Z31" s="25">
        <f>Y31*100/Y7</f>
        <v>0.50062578222778475</v>
      </c>
      <c r="AA31" s="9"/>
      <c r="AB31" s="10"/>
      <c r="AC31" s="9"/>
      <c r="AD31" s="10"/>
      <c r="AE31" s="9"/>
      <c r="AF31" s="10"/>
      <c r="AH31" s="21">
        <f>+U31-'CÂMARA DE LOBOS_FREG'!E24-'CÂMARA DE LOBOS_FREG'!E63-'CÂMARA DE LOBOS_FREG'!E104-'CÂMARA DE LOBOS_FREG'!E144-'CÂMARA DE LOBOS_FREG'!E184</f>
        <v>0</v>
      </c>
      <c r="AJ31" s="21">
        <f>+W31-'CÂMARA DE LOBOS_FREG'!G24-'CÂMARA DE LOBOS_FREG'!G63-'CÂMARA DE LOBOS_FREG'!G104-'CÂMARA DE LOBOS_FREG'!G144-'CÂMARA DE LOBOS_FREG'!G184</f>
        <v>0</v>
      </c>
      <c r="AL31" s="21">
        <f>+Y31-'CÂMARA DE LOBOS_FREG'!I24-'CÂMARA DE LOBOS_FREG'!I63-'CÂMARA DE LOBOS_FREG'!I104-'CÂMARA DE LOBOS_FREG'!I144-'CÂMARA DE LOBOS_FREG'!I184</f>
        <v>0</v>
      </c>
    </row>
    <row r="32" spans="2:38" ht="24.75" customHeight="1" x14ac:dyDescent="0.3">
      <c r="B32" s="14" t="s">
        <v>29</v>
      </c>
      <c r="C32" s="9"/>
      <c r="D32" s="11"/>
      <c r="E32" s="9"/>
      <c r="F32" s="10"/>
      <c r="G32" s="9"/>
      <c r="H32" s="10"/>
      <c r="I32" s="9"/>
      <c r="J32" s="10"/>
      <c r="K32" s="9"/>
      <c r="L32" s="10"/>
      <c r="M32" s="9"/>
      <c r="N32" s="10"/>
      <c r="O32" s="9"/>
      <c r="P32" s="10"/>
      <c r="Q32" s="9"/>
      <c r="R32" s="10"/>
      <c r="S32" s="18">
        <v>193</v>
      </c>
      <c r="T32" s="25">
        <f>S32*100/S7</f>
        <v>1.1576989982604522</v>
      </c>
      <c r="U32" s="18">
        <v>389</v>
      </c>
      <c r="V32" s="25">
        <f>U32*100/U7</f>
        <v>2.1922903516681695</v>
      </c>
      <c r="W32" s="18">
        <v>303</v>
      </c>
      <c r="X32" s="25">
        <f>W32*100/W7</f>
        <v>2.0058254998014036</v>
      </c>
      <c r="Y32" s="10"/>
      <c r="Z32" s="10"/>
      <c r="AA32" s="10"/>
      <c r="AB32" s="10"/>
      <c r="AC32" s="10"/>
      <c r="AD32" s="10"/>
      <c r="AE32" s="10"/>
      <c r="AF32" s="10"/>
      <c r="AH32" s="21">
        <f>+U32-'CÂMARA DE LOBOS_FREG'!E25-'CÂMARA DE LOBOS_FREG'!E64-'CÂMARA DE LOBOS_FREG'!E105-'CÂMARA DE LOBOS_FREG'!E145-'CÂMARA DE LOBOS_FREG'!E185</f>
        <v>0</v>
      </c>
      <c r="AJ32" s="21">
        <f>+W32-'CÂMARA DE LOBOS_FREG'!G25-'CÂMARA DE LOBOS_FREG'!G64-'CÂMARA DE LOBOS_FREG'!G105-'CÂMARA DE LOBOS_FREG'!G145-'CÂMARA DE LOBOS_FREG'!G185</f>
        <v>0</v>
      </c>
      <c r="AL32" s="21">
        <f>+Y32-'CÂMARA DE LOBOS_FREG'!I25-'CÂMARA DE LOBOS_FREG'!I64-'CÂMARA DE LOBOS_FREG'!I105-'CÂMARA DE LOBOS_FREG'!I145-'CÂMARA DE LOBOS_FREG'!I185</f>
        <v>0</v>
      </c>
    </row>
    <row r="33" spans="2:38" ht="24.75" customHeight="1" x14ac:dyDescent="0.3">
      <c r="B33" s="14" t="s">
        <v>30</v>
      </c>
      <c r="C33" s="9"/>
      <c r="D33" s="11"/>
      <c r="E33" s="9"/>
      <c r="F33" s="10"/>
      <c r="G33" s="9"/>
      <c r="H33" s="10"/>
      <c r="I33" s="9"/>
      <c r="J33" s="10"/>
      <c r="K33" s="9"/>
      <c r="L33" s="10"/>
      <c r="M33" s="9"/>
      <c r="N33" s="10"/>
      <c r="O33" s="9"/>
      <c r="P33" s="10"/>
      <c r="Q33" s="9"/>
      <c r="R33" s="10"/>
      <c r="S33" s="10"/>
      <c r="T33" s="10"/>
      <c r="U33" s="9"/>
      <c r="V33" s="10"/>
      <c r="W33" s="18">
        <v>195</v>
      </c>
      <c r="X33" s="25">
        <f>W33*100/W7</f>
        <v>1.2908777969018932</v>
      </c>
      <c r="Y33" s="18">
        <v>41</v>
      </c>
      <c r="Z33" s="25">
        <f>Y33*100/Y7</f>
        <v>0.24435306037308541</v>
      </c>
      <c r="AA33" s="9"/>
      <c r="AB33" s="10"/>
      <c r="AC33" s="9"/>
      <c r="AD33" s="10"/>
      <c r="AE33" s="9"/>
      <c r="AF33" s="10"/>
      <c r="AH33" s="21">
        <f>+U33-'CÂMARA DE LOBOS_FREG'!E26-'CÂMARA DE LOBOS_FREG'!E65-'CÂMARA DE LOBOS_FREG'!E106-'CÂMARA DE LOBOS_FREG'!E146-'CÂMARA DE LOBOS_FREG'!E186</f>
        <v>0</v>
      </c>
      <c r="AJ33" s="21">
        <f>+W33-'CÂMARA DE LOBOS_FREG'!G26-'CÂMARA DE LOBOS_FREG'!G65-'CÂMARA DE LOBOS_FREG'!G106-'CÂMARA DE LOBOS_FREG'!G146-'CÂMARA DE LOBOS_FREG'!G186</f>
        <v>0</v>
      </c>
      <c r="AL33" s="21">
        <f>+Y33-'CÂMARA DE LOBOS_FREG'!I26-'CÂMARA DE LOBOS_FREG'!I65-'CÂMARA DE LOBOS_FREG'!I106-'CÂMARA DE LOBOS_FREG'!I146-'CÂMARA DE LOBOS_FREG'!I186</f>
        <v>0</v>
      </c>
    </row>
    <row r="34" spans="2:38" ht="24.75" customHeight="1" x14ac:dyDescent="0.3">
      <c r="B34" s="14" t="s">
        <v>31</v>
      </c>
      <c r="C34" s="18">
        <v>8096</v>
      </c>
      <c r="D34" s="25">
        <f>C34*100/C7</f>
        <v>72.415026833631487</v>
      </c>
      <c r="E34" s="18">
        <v>9156</v>
      </c>
      <c r="F34" s="25">
        <f>E34*100/E7</f>
        <v>73.512645523885993</v>
      </c>
      <c r="G34" s="18">
        <v>9735</v>
      </c>
      <c r="H34" s="25">
        <f>G34*100/G7</f>
        <v>80.169645062999265</v>
      </c>
      <c r="I34" s="18">
        <v>9482</v>
      </c>
      <c r="J34" s="25">
        <f>I34*100/I7</f>
        <v>74.049199531433032</v>
      </c>
      <c r="K34" s="18">
        <v>9559</v>
      </c>
      <c r="L34" s="25">
        <f>K34*100/K7</f>
        <v>70.405833394711649</v>
      </c>
      <c r="M34" s="18">
        <v>10069</v>
      </c>
      <c r="N34" s="25">
        <f>M34*100/M7</f>
        <v>69.773404476474255</v>
      </c>
      <c r="O34" s="18">
        <v>9483</v>
      </c>
      <c r="P34" s="25">
        <f>O34*100/O7</f>
        <v>67.818064792962886</v>
      </c>
      <c r="Q34" s="18">
        <v>10149</v>
      </c>
      <c r="R34" s="25">
        <f>Q34*100/Q7</f>
        <v>64.104345629105609</v>
      </c>
      <c r="S34" s="18">
        <v>12107</v>
      </c>
      <c r="T34" s="25">
        <f>S34*100/S7</f>
        <v>72.623117989322779</v>
      </c>
      <c r="U34" s="18">
        <v>10188</v>
      </c>
      <c r="V34" s="25">
        <f>U34*100/U7</f>
        <v>57.416591523895399</v>
      </c>
      <c r="W34" s="18">
        <v>7321</v>
      </c>
      <c r="X34" s="25">
        <f>W34*100/W7</f>
        <v>48.464186415993645</v>
      </c>
      <c r="Y34" s="18">
        <v>7838</v>
      </c>
      <c r="Z34" s="25">
        <f>Y34*100/Y7</f>
        <v>46.713153346444962</v>
      </c>
      <c r="AA34" s="9"/>
      <c r="AB34" s="10"/>
      <c r="AC34" s="18">
        <v>6784</v>
      </c>
      <c r="AD34" s="25">
        <f>AC34*100/AC7</f>
        <v>40.921703462420076</v>
      </c>
      <c r="AE34" s="18">
        <v>8654</v>
      </c>
      <c r="AF34" s="25">
        <f>AE34*100/AE7</f>
        <v>49.089568324919171</v>
      </c>
      <c r="AH34" s="21">
        <f>+U34-'CÂMARA DE LOBOS_FREG'!E27-'CÂMARA DE LOBOS_FREG'!E66-'CÂMARA DE LOBOS_FREG'!E107-'CÂMARA DE LOBOS_FREG'!E147-'CÂMARA DE LOBOS_FREG'!E187</f>
        <v>0</v>
      </c>
      <c r="AJ34" s="21">
        <f>+W34-'CÂMARA DE LOBOS_FREG'!G27-'CÂMARA DE LOBOS_FREG'!G66-'CÂMARA DE LOBOS_FREG'!G107-'CÂMARA DE LOBOS_FREG'!G147-'CÂMARA DE LOBOS_FREG'!G187</f>
        <v>0</v>
      </c>
      <c r="AL34" s="21">
        <f>+Y34-'CÂMARA DE LOBOS_FREG'!I27-'CÂMARA DE LOBOS_FREG'!I66-'CÂMARA DE LOBOS_FREG'!I107-'CÂMARA DE LOBOS_FREG'!I147-'CÂMARA DE LOBOS_FREG'!I187</f>
        <v>0</v>
      </c>
    </row>
    <row r="35" spans="2:38" ht="24.75" customHeight="1" x14ac:dyDescent="0.3">
      <c r="B35" s="14" t="s">
        <v>32</v>
      </c>
      <c r="C35" s="9"/>
      <c r="D35" s="10"/>
      <c r="E35" s="9"/>
      <c r="F35" s="10"/>
      <c r="G35" s="9"/>
      <c r="H35" s="10"/>
      <c r="I35" s="9"/>
      <c r="J35" s="10"/>
      <c r="K35" s="9"/>
      <c r="L35" s="10"/>
      <c r="M35" s="9"/>
      <c r="N35" s="10"/>
      <c r="O35" s="9"/>
      <c r="P35" s="10"/>
      <c r="Q35" s="9"/>
      <c r="R35" s="10"/>
      <c r="S35" s="10"/>
      <c r="T35" s="10"/>
      <c r="U35" s="9"/>
      <c r="V35" s="10"/>
      <c r="W35" s="10"/>
      <c r="X35" s="10"/>
      <c r="Y35" s="10"/>
      <c r="Z35" s="10"/>
      <c r="AA35" s="18">
        <v>7804</v>
      </c>
      <c r="AB35" s="25">
        <f>AA35*100/AA7</f>
        <v>47.495587608788263</v>
      </c>
      <c r="AC35" s="9"/>
      <c r="AD35" s="10"/>
      <c r="AE35" s="9"/>
      <c r="AF35" s="10"/>
      <c r="AH35" s="21">
        <f>+U35-'CÂMARA DE LOBOS_FREG'!E30-'CÂMARA DE LOBOS_FREG'!E69-'CÂMARA DE LOBOS_FREG'!E110-'CÂMARA DE LOBOS_FREG'!E150-'CÂMARA DE LOBOS_FREG'!E190</f>
        <v>0</v>
      </c>
    </row>
    <row r="36" spans="2:38" ht="24.75" customHeight="1" x14ac:dyDescent="0.3">
      <c r="B36" s="14" t="s">
        <v>51</v>
      </c>
      <c r="C36" s="9"/>
      <c r="D36" s="10"/>
      <c r="E36" s="9"/>
      <c r="F36" s="10"/>
      <c r="G36" s="9"/>
      <c r="H36" s="10"/>
      <c r="I36" s="9"/>
      <c r="J36" s="10"/>
      <c r="K36" s="9"/>
      <c r="L36" s="10"/>
      <c r="M36" s="9"/>
      <c r="N36" s="10"/>
      <c r="O36" s="9"/>
      <c r="P36" s="10"/>
      <c r="Q36" s="9"/>
      <c r="R36" s="10"/>
      <c r="S36" s="10"/>
      <c r="T36" s="10"/>
      <c r="U36" s="9"/>
      <c r="V36" s="10"/>
      <c r="W36" s="10"/>
      <c r="X36" s="10"/>
      <c r="Y36" s="10"/>
      <c r="Z36" s="10"/>
      <c r="AA36" s="10"/>
      <c r="AB36" s="10"/>
      <c r="AC36" s="10"/>
      <c r="AD36" s="10"/>
      <c r="AE36" s="18">
        <v>84</v>
      </c>
      <c r="AF36" s="25">
        <f>AE36*100/AE7</f>
        <v>0.4764876056497816</v>
      </c>
    </row>
    <row r="37" spans="2:38" ht="24.75" customHeight="1" x14ac:dyDescent="0.3">
      <c r="B37" s="14" t="s">
        <v>47</v>
      </c>
      <c r="C37" s="9"/>
      <c r="D37" s="10"/>
      <c r="E37" s="9"/>
      <c r="F37" s="10"/>
      <c r="G37" s="9"/>
      <c r="H37" s="10"/>
      <c r="I37" s="9"/>
      <c r="J37" s="10"/>
      <c r="K37" s="9"/>
      <c r="L37" s="10"/>
      <c r="M37" s="9"/>
      <c r="N37" s="10"/>
      <c r="O37" s="9"/>
      <c r="P37" s="10"/>
      <c r="Q37" s="9"/>
      <c r="R37" s="10"/>
      <c r="S37" s="10"/>
      <c r="T37" s="10"/>
      <c r="U37" s="9"/>
      <c r="V37" s="10"/>
      <c r="W37" s="18">
        <v>105</v>
      </c>
      <c r="X37" s="25">
        <f>W37*100/W7</f>
        <v>0.69508804448563488</v>
      </c>
      <c r="Y37" s="10"/>
      <c r="Z37" s="10"/>
      <c r="AA37" s="10"/>
      <c r="AB37" s="10"/>
      <c r="AC37" s="10"/>
      <c r="AD37" s="10"/>
      <c r="AE37" s="10"/>
      <c r="AF37" s="10"/>
      <c r="AH37" s="21">
        <f>+U37-'CÂMARA DE LOBOS_FREG'!E32-'CÂMARA DE LOBOS_FREG'!E71-'CÂMARA DE LOBOS_FREG'!E112-'CÂMARA DE LOBOS_FREG'!E152-'CÂMARA DE LOBOS_FREG'!E192</f>
        <v>0</v>
      </c>
      <c r="AJ37" s="21">
        <f>+W37-'CÂMARA DE LOBOS_FREG'!G30-'CÂMARA DE LOBOS_FREG'!G69-'CÂMARA DE LOBOS_FREG'!G110-'CÂMARA DE LOBOS_FREG'!G150-'CÂMARA DE LOBOS_FREG'!G190</f>
        <v>0</v>
      </c>
      <c r="AL37" s="21">
        <f>+Y37-'CÂMARA DE LOBOS_FREG'!I30-'CÂMARA DE LOBOS_FREG'!I69-'CÂMARA DE LOBOS_FREG'!I110-'CÂMARA DE LOBOS_FREG'!I150-'CÂMARA DE LOBOS_FREG'!I190</f>
        <v>0</v>
      </c>
    </row>
    <row r="38" spans="2:38" ht="24.75" customHeight="1" x14ac:dyDescent="0.3">
      <c r="B38" s="14" t="s">
        <v>33</v>
      </c>
      <c r="C38" s="27">
        <v>1607</v>
      </c>
      <c r="D38" s="26">
        <f>C38*100/C7</f>
        <v>14.373881932021467</v>
      </c>
      <c r="E38" s="18">
        <v>1423</v>
      </c>
      <c r="F38" s="25">
        <f>E38*100/E7</f>
        <v>11.425130469690886</v>
      </c>
      <c r="G38" s="18">
        <v>1206</v>
      </c>
      <c r="H38" s="25">
        <f>G38*100/G7</f>
        <v>9.9316478629663187</v>
      </c>
      <c r="I38" s="18">
        <v>1730</v>
      </c>
      <c r="J38" s="25">
        <f>I38*100/I7</f>
        <v>13.510347520499804</v>
      </c>
      <c r="K38" s="18">
        <v>2293</v>
      </c>
      <c r="L38" s="25">
        <f>K38*100/K7</f>
        <v>16.888856153789497</v>
      </c>
      <c r="M38" s="18">
        <v>1837</v>
      </c>
      <c r="N38" s="25">
        <f>M38*100/M7</f>
        <v>12.729540572378907</v>
      </c>
      <c r="O38" s="18">
        <v>2114</v>
      </c>
      <c r="P38" s="25">
        <f>O38*100/O7</f>
        <v>15.118358006150325</v>
      </c>
      <c r="Q38" s="18">
        <v>3077</v>
      </c>
      <c r="R38" s="25">
        <f>Q38*100/Q7</f>
        <v>19.435320869125821</v>
      </c>
      <c r="S38" s="18">
        <v>1334</v>
      </c>
      <c r="T38" s="25">
        <f>S38*100/S7</f>
        <v>8.001919500929759</v>
      </c>
      <c r="U38" s="18">
        <v>1401</v>
      </c>
      <c r="V38" s="25">
        <f>U38*100/U7</f>
        <v>7.8956266907123531</v>
      </c>
      <c r="W38" s="10"/>
      <c r="X38" s="10"/>
      <c r="Y38" s="18">
        <v>4696</v>
      </c>
      <c r="Z38" s="25">
        <f>Y38*100/Y7</f>
        <v>27.98736515882949</v>
      </c>
      <c r="AA38" s="18">
        <v>2902</v>
      </c>
      <c r="AB38" s="25">
        <f>AA38*100/AA7</f>
        <v>17.661736960623212</v>
      </c>
      <c r="AC38" s="18">
        <v>2824</v>
      </c>
      <c r="AD38" s="25">
        <f>AC38*100/AC7</f>
        <v>17.034624200747981</v>
      </c>
      <c r="AE38" s="18">
        <v>2237</v>
      </c>
      <c r="AF38" s="25">
        <f>AE38*100/AE7</f>
        <v>12.68931873617335</v>
      </c>
      <c r="AH38" s="21">
        <f>+U38-'CÂMARA DE LOBOS_FREG'!E31-'CÂMARA DE LOBOS_FREG'!E70-'CÂMARA DE LOBOS_FREG'!E111-'CÂMARA DE LOBOS_FREG'!E151-'CÂMARA DE LOBOS_FREG'!E191</f>
        <v>0</v>
      </c>
      <c r="AJ38" s="21">
        <f>+W38-'CÂMARA DE LOBOS_FREG'!G31-'CÂMARA DE LOBOS_FREG'!G70-'CÂMARA DE LOBOS_FREG'!G111-'CÂMARA DE LOBOS_FREG'!G151-'CÂMARA DE LOBOS_FREG'!G191</f>
        <v>0</v>
      </c>
      <c r="AL38" s="21">
        <f>+Y38-'CÂMARA DE LOBOS_FREG'!I31-'CÂMARA DE LOBOS_FREG'!I70-'CÂMARA DE LOBOS_FREG'!I111-'CÂMARA DE LOBOS_FREG'!I151-'CÂMARA DE LOBOS_FREG'!I191</f>
        <v>0</v>
      </c>
    </row>
    <row r="39" spans="2:38" ht="24.75" customHeight="1" x14ac:dyDescent="0.3">
      <c r="B39" s="14" t="s">
        <v>35</v>
      </c>
      <c r="C39" s="9"/>
      <c r="D39" s="10"/>
      <c r="E39" s="9"/>
      <c r="F39" s="10"/>
      <c r="G39" s="9"/>
      <c r="H39" s="10"/>
      <c r="I39" s="9"/>
      <c r="J39" s="10"/>
      <c r="K39" s="9"/>
      <c r="L39" s="10"/>
      <c r="M39" s="9"/>
      <c r="N39" s="10"/>
      <c r="O39" s="9"/>
      <c r="P39" s="10"/>
      <c r="Q39" s="9"/>
      <c r="R39" s="10"/>
      <c r="S39" s="10"/>
      <c r="T39" s="10"/>
      <c r="U39" s="9"/>
      <c r="V39" s="10"/>
      <c r="W39" s="18">
        <v>1337</v>
      </c>
      <c r="X39" s="25">
        <f>W39*100/W7</f>
        <v>8.8507877664504164</v>
      </c>
      <c r="Y39" s="9"/>
      <c r="Z39" s="10"/>
      <c r="AA39" s="9"/>
      <c r="AB39" s="10"/>
      <c r="AC39" s="9"/>
      <c r="AD39" s="10"/>
      <c r="AE39" s="10"/>
      <c r="AF39" s="10"/>
      <c r="AH39" s="21">
        <f>+U39-'CÂMARA DE LOBOS_FREG'!E32-'CÂMARA DE LOBOS_FREG'!E71-'CÂMARA DE LOBOS_FREG'!E112-'CÂMARA DE LOBOS_FREG'!E152-'CÂMARA DE LOBOS_FREG'!E192</f>
        <v>0</v>
      </c>
      <c r="AJ39" s="21">
        <f>+W39-'CÂMARA DE LOBOS_FREG'!G32-'CÂMARA DE LOBOS_FREG'!G71-'CÂMARA DE LOBOS_FREG'!G112-'CÂMARA DE LOBOS_FREG'!G152-'CÂMARA DE LOBOS_FREG'!G192</f>
        <v>0</v>
      </c>
      <c r="AL39" s="21">
        <f>+Y39-'CÂMARA DE LOBOS_FREG'!I32-'CÂMARA DE LOBOS_FREG'!I71-'CÂMARA DE LOBOS_FREG'!I112-'CÂMARA DE LOBOS_FREG'!I152-'CÂMARA DE LOBOS_FREG'!I192</f>
        <v>0</v>
      </c>
    </row>
    <row r="40" spans="2:38" ht="24.75" customHeight="1" x14ac:dyDescent="0.3">
      <c r="B40" s="13" t="s">
        <v>34</v>
      </c>
      <c r="C40" s="9"/>
      <c r="D40" s="10"/>
      <c r="E40" s="9"/>
      <c r="F40" s="10"/>
      <c r="G40" s="9"/>
      <c r="H40" s="10"/>
      <c r="I40" s="9"/>
      <c r="J40" s="10"/>
      <c r="K40" s="24">
        <v>0</v>
      </c>
      <c r="L40" s="25">
        <f>K40*100/K7</f>
        <v>0</v>
      </c>
      <c r="M40" s="18">
        <v>57</v>
      </c>
      <c r="N40" s="25">
        <f>M40*100/M7</f>
        <v>0.39498302265955237</v>
      </c>
      <c r="O40" s="18">
        <v>126</v>
      </c>
      <c r="P40" s="25">
        <f>O40*100/O7</f>
        <v>0.90109418579703926</v>
      </c>
      <c r="Q40" s="9"/>
      <c r="R40" s="10"/>
      <c r="S40" s="10"/>
      <c r="T40" s="10"/>
      <c r="U40" s="9"/>
      <c r="V40" s="10"/>
      <c r="W40" s="9"/>
      <c r="X40" s="10"/>
      <c r="Y40" s="9"/>
      <c r="Z40" s="10"/>
      <c r="AA40" s="9"/>
      <c r="AB40" s="10"/>
      <c r="AC40" s="9"/>
      <c r="AD40" s="10"/>
      <c r="AE40" s="10"/>
      <c r="AF40" s="10"/>
    </row>
    <row r="41" spans="2:38" ht="24.75" customHeight="1" x14ac:dyDescent="0.3">
      <c r="B41" s="14" t="s">
        <v>36</v>
      </c>
      <c r="C41" s="9"/>
      <c r="D41" s="10"/>
      <c r="E41" s="9"/>
      <c r="F41" s="10"/>
      <c r="G41" s="9"/>
      <c r="H41" s="10"/>
      <c r="I41" s="9"/>
      <c r="J41" s="10"/>
      <c r="K41" s="9"/>
      <c r="L41" s="10"/>
      <c r="M41" s="9"/>
      <c r="N41" s="10"/>
      <c r="O41" s="9"/>
      <c r="P41" s="10"/>
      <c r="Q41" s="9"/>
      <c r="R41" s="10"/>
      <c r="S41" s="10"/>
      <c r="T41" s="10"/>
      <c r="U41" s="18">
        <v>983</v>
      </c>
      <c r="V41" s="25">
        <f>U41*100/U7</f>
        <v>5.5399008115419299</v>
      </c>
      <c r="W41" s="9"/>
      <c r="X41" s="10"/>
      <c r="Y41" s="18">
        <v>216</v>
      </c>
      <c r="Z41" s="25">
        <f>Y41*100/Y7</f>
        <v>1.2873234400143037</v>
      </c>
      <c r="AA41" s="18">
        <v>227</v>
      </c>
      <c r="AB41" s="25">
        <f>AA41*100/AA7</f>
        <v>1.3815349035359989</v>
      </c>
      <c r="AC41" s="18">
        <v>199</v>
      </c>
      <c r="AD41" s="25">
        <f>AC41*100/AC7</f>
        <v>1.2003860538062492</v>
      </c>
      <c r="AE41" s="10"/>
      <c r="AF41" s="10"/>
      <c r="AG41" s="21"/>
      <c r="AI41" s="21"/>
      <c r="AL41" s="21">
        <f>+Y41-'CÂMARA DE LOBOS_FREG'!I33-'CÂMARA DE LOBOS_FREG'!I72-'CÂMARA DE LOBOS_FREG'!I113-'CÂMARA DE LOBOS_FREG'!I153-'CÂMARA DE LOBOS_FREG'!I193</f>
        <v>0</v>
      </c>
    </row>
    <row r="42" spans="2:38" ht="24.75" customHeight="1" x14ac:dyDescent="0.3">
      <c r="B42" s="14" t="s">
        <v>188</v>
      </c>
      <c r="C42" s="9"/>
      <c r="D42" s="10"/>
      <c r="E42" s="9"/>
      <c r="F42" s="10"/>
      <c r="G42" s="9"/>
      <c r="H42" s="10"/>
      <c r="I42" s="9"/>
      <c r="J42" s="10"/>
      <c r="K42" s="9"/>
      <c r="L42" s="10"/>
      <c r="M42" s="9"/>
      <c r="N42" s="10"/>
      <c r="O42" s="9"/>
      <c r="P42" s="10"/>
      <c r="Q42" s="9"/>
      <c r="R42" s="10"/>
      <c r="S42" s="10"/>
      <c r="T42" s="10"/>
      <c r="U42" s="10"/>
      <c r="V42" s="10"/>
      <c r="W42" s="10"/>
      <c r="X42" s="10"/>
      <c r="Y42" s="10"/>
      <c r="Z42" s="10"/>
      <c r="AA42" s="10"/>
      <c r="AB42" s="10"/>
      <c r="AC42" s="10"/>
      <c r="AD42" s="10"/>
      <c r="AE42" s="18">
        <v>110</v>
      </c>
      <c r="AF42" s="25">
        <f>AE42*100/AE7</f>
        <v>0.62397186454138065</v>
      </c>
      <c r="AG42" s="21"/>
      <c r="AI42" s="21"/>
      <c r="AL42" s="21"/>
    </row>
    <row r="43" spans="2:38" ht="24.75" customHeight="1" x14ac:dyDescent="0.3">
      <c r="B43" s="14" t="s">
        <v>37</v>
      </c>
      <c r="C43" s="9"/>
      <c r="D43" s="10"/>
      <c r="E43" s="9"/>
      <c r="F43" s="10"/>
      <c r="G43" s="9"/>
      <c r="H43" s="10"/>
      <c r="I43" s="9"/>
      <c r="J43" s="10"/>
      <c r="K43" s="9"/>
      <c r="L43" s="10"/>
      <c r="M43" s="9"/>
      <c r="N43" s="10"/>
      <c r="O43" s="9"/>
      <c r="P43" s="10"/>
      <c r="Q43" s="9"/>
      <c r="R43" s="10"/>
      <c r="S43" s="10"/>
      <c r="T43" s="10"/>
      <c r="U43" s="10"/>
      <c r="V43" s="10"/>
      <c r="W43" s="10"/>
      <c r="X43" s="10"/>
      <c r="Y43" s="18">
        <v>223</v>
      </c>
      <c r="Z43" s="25">
        <f>Y43*100/Y7</f>
        <v>1.3290422551999523</v>
      </c>
      <c r="AA43" s="9"/>
      <c r="AB43" s="10"/>
      <c r="AC43" s="9"/>
      <c r="AD43" s="10"/>
      <c r="AE43" s="10"/>
      <c r="AF43" s="10"/>
      <c r="AG43" s="21"/>
      <c r="AI43" s="21"/>
      <c r="AL43" s="21">
        <f>+Y43-'CÂMARA DE LOBOS_FREG'!I35-'CÂMARA DE LOBOS_FREG'!I74-'CÂMARA DE LOBOS_FREG'!I115-'CÂMARA DE LOBOS_FREG'!I155-'CÂMARA DE LOBOS_FREG'!I195</f>
        <v>0</v>
      </c>
    </row>
    <row r="44" spans="2:38" ht="24.75" customHeight="1" x14ac:dyDescent="0.3">
      <c r="B44" s="14" t="s">
        <v>38</v>
      </c>
      <c r="C44" s="9"/>
      <c r="D44" s="10"/>
      <c r="E44" s="9"/>
      <c r="F44" s="10"/>
      <c r="G44" s="9"/>
      <c r="H44" s="10"/>
      <c r="I44" s="9"/>
      <c r="J44" s="10"/>
      <c r="K44" s="9"/>
      <c r="L44" s="10"/>
      <c r="M44" s="9"/>
      <c r="N44" s="10"/>
      <c r="O44" s="9"/>
      <c r="P44" s="10"/>
      <c r="Q44" s="9"/>
      <c r="R44" s="10"/>
      <c r="S44" s="10"/>
      <c r="T44" s="10"/>
      <c r="U44" s="10"/>
      <c r="V44" s="10"/>
      <c r="W44" s="10"/>
      <c r="X44" s="10"/>
      <c r="Y44" s="18">
        <v>362</v>
      </c>
      <c r="Z44" s="25">
        <f>Y44*100/Y7</f>
        <v>2.15745872817212</v>
      </c>
      <c r="AA44" s="18">
        <v>93</v>
      </c>
      <c r="AB44" s="25">
        <f>AA44*100/AA7</f>
        <v>0.56600328647069564</v>
      </c>
      <c r="AC44" s="18">
        <v>77</v>
      </c>
      <c r="AD44" s="25">
        <f>AC44*100/AC7</f>
        <v>0.4644709856436241</v>
      </c>
      <c r="AE44" s="10"/>
      <c r="AF44" s="10"/>
      <c r="AG44" s="21"/>
      <c r="AI44" s="21"/>
      <c r="AL44" s="21">
        <f>+Y44-'CÂMARA DE LOBOS_FREG'!I36-'CÂMARA DE LOBOS_FREG'!I75-'CÂMARA DE LOBOS_FREG'!I116-'CÂMARA DE LOBOS_FREG'!I156-'CÂMARA DE LOBOS_FREG'!I196</f>
        <v>0</v>
      </c>
    </row>
    <row r="45" spans="2:38" ht="24.75" customHeight="1" x14ac:dyDescent="0.3">
      <c r="B45" s="14" t="s">
        <v>39</v>
      </c>
      <c r="C45" s="9"/>
      <c r="D45" s="10"/>
      <c r="E45" s="18">
        <v>242</v>
      </c>
      <c r="F45" s="25">
        <f>E45*100/E7</f>
        <v>1.9429947812123645</v>
      </c>
      <c r="G45" s="9"/>
      <c r="H45" s="10"/>
      <c r="I45" s="9"/>
      <c r="J45" s="10"/>
      <c r="K45" s="9"/>
      <c r="L45" s="10"/>
      <c r="M45" s="9"/>
      <c r="N45" s="10"/>
      <c r="O45" s="9"/>
      <c r="P45" s="10"/>
      <c r="Q45" s="9"/>
      <c r="R45" s="10"/>
      <c r="S45" s="10"/>
      <c r="T45" s="10"/>
      <c r="U45" s="9"/>
      <c r="V45" s="10"/>
      <c r="W45" s="10"/>
      <c r="X45" s="10"/>
      <c r="Y45" s="9"/>
      <c r="Z45" s="10"/>
      <c r="AA45" s="9"/>
      <c r="AB45" s="10"/>
      <c r="AC45" s="9"/>
      <c r="AD45" s="10"/>
      <c r="AE45" s="9"/>
      <c r="AF45" s="10"/>
      <c r="AG45" s="21"/>
      <c r="AI45" s="21"/>
      <c r="AL45" s="21"/>
    </row>
    <row r="46" spans="2:38" ht="24.75" customHeight="1" x14ac:dyDescent="0.3">
      <c r="B46" s="14" t="s">
        <v>40</v>
      </c>
      <c r="C46" s="18">
        <v>345</v>
      </c>
      <c r="D46" s="25">
        <f>C46*100/C7</f>
        <v>3.0858676207513418</v>
      </c>
      <c r="E46" s="18">
        <v>408</v>
      </c>
      <c r="F46" s="25">
        <f>E46*100/E7</f>
        <v>3.2757928542753914</v>
      </c>
      <c r="G46" s="18">
        <v>303</v>
      </c>
      <c r="H46" s="25">
        <f>G46*100/G7</f>
        <v>2.4952647615910402</v>
      </c>
      <c r="I46" s="18">
        <v>544</v>
      </c>
      <c r="J46" s="25">
        <f>I46*100/I7</f>
        <v>4.2483404919953145</v>
      </c>
      <c r="K46" s="18">
        <v>443</v>
      </c>
      <c r="L46" s="25">
        <f>K46*100/K7</f>
        <v>3.2628710318921708</v>
      </c>
      <c r="M46" s="18">
        <v>464</v>
      </c>
      <c r="N46" s="25">
        <f>M46*100/M7</f>
        <v>3.2153003949830228</v>
      </c>
      <c r="O46" s="18">
        <v>462</v>
      </c>
      <c r="P46" s="25">
        <f>O46*100/O7</f>
        <v>3.3040120145891438</v>
      </c>
      <c r="Q46" s="9"/>
      <c r="R46" s="10"/>
      <c r="S46" s="10"/>
      <c r="T46" s="10"/>
      <c r="U46" s="9"/>
      <c r="V46" s="10"/>
      <c r="W46" s="10"/>
      <c r="X46" s="10"/>
      <c r="Y46" s="9"/>
      <c r="Z46" s="10"/>
      <c r="AA46" s="9"/>
      <c r="AB46" s="10"/>
      <c r="AC46" s="9"/>
      <c r="AD46" s="10"/>
      <c r="AE46" s="9"/>
      <c r="AF46" s="10"/>
      <c r="AG46" s="21"/>
      <c r="AL46" s="21">
        <f>+Y46-'CÂMARA DE LOBOS_FREG'!I38-'CÂMARA DE LOBOS_FREG'!I78-'CÂMARA DE LOBOS_FREG'!I118-'CÂMARA DE LOBOS_FREG'!I158-'CÂMARA DE LOBOS_FREG'!I199</f>
        <v>0</v>
      </c>
    </row>
    <row r="47" spans="2:38" ht="5.15" customHeight="1" x14ac:dyDescent="0.3">
      <c r="B47" s="15"/>
      <c r="C47" s="16"/>
      <c r="D47" s="16"/>
      <c r="E47" s="16"/>
      <c r="F47" s="16"/>
      <c r="G47" s="19"/>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row>
    <row r="48" spans="2:38" x14ac:dyDescent="0.3">
      <c r="B48" s="7" t="s">
        <v>186</v>
      </c>
      <c r="C48" s="4"/>
      <c r="D48" s="5"/>
      <c r="E48" s="4"/>
      <c r="F48" s="5"/>
      <c r="G48" s="20"/>
      <c r="H48" s="5"/>
      <c r="I48" s="4"/>
      <c r="J48" s="5"/>
      <c r="K48" s="4"/>
      <c r="L48" s="5"/>
      <c r="M48" s="4"/>
      <c r="N48" s="5"/>
      <c r="O48" s="4"/>
      <c r="P48" s="5"/>
      <c r="Q48" s="4"/>
      <c r="R48" s="5"/>
      <c r="S48" s="4"/>
      <c r="T48" s="5"/>
      <c r="U48" s="4"/>
      <c r="V48" s="5"/>
      <c r="W48" s="4"/>
      <c r="X48" s="5"/>
      <c r="Y48" s="4"/>
      <c r="Z48" s="5"/>
      <c r="AA48" s="4"/>
      <c r="AB48" s="5"/>
      <c r="AC48" s="4"/>
      <c r="AD48" s="5"/>
      <c r="AE48" s="4"/>
      <c r="AF48" s="5"/>
    </row>
    <row r="49" spans="2:32" ht="13.9" customHeight="1" x14ac:dyDescent="0.3">
      <c r="B49" s="75" t="s">
        <v>187</v>
      </c>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row>
    <row r="50" spans="2:32" ht="26.25" customHeight="1" x14ac:dyDescent="0.3">
      <c r="B50" s="75"/>
      <c r="C50" s="75"/>
      <c r="D50" s="75"/>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row>
  </sheetData>
  <mergeCells count="34">
    <mergeCell ref="AE3:AF3"/>
    <mergeCell ref="AE4:AF4"/>
    <mergeCell ref="B1:AF1"/>
    <mergeCell ref="B2:AF2"/>
    <mergeCell ref="B49:AF50"/>
    <mergeCell ref="AA3:AB3"/>
    <mergeCell ref="AA4:AB4"/>
    <mergeCell ref="Y4:Z4"/>
    <mergeCell ref="U3:V3"/>
    <mergeCell ref="W3:X3"/>
    <mergeCell ref="Y3:Z3"/>
    <mergeCell ref="B4:B5"/>
    <mergeCell ref="C4:D4"/>
    <mergeCell ref="E4:F4"/>
    <mergeCell ref="G4:H4"/>
    <mergeCell ref="I4:J4"/>
    <mergeCell ref="K4:L4"/>
    <mergeCell ref="M4:N4"/>
    <mergeCell ref="O4:P4"/>
    <mergeCell ref="AC3:AD3"/>
    <mergeCell ref="AC4:AD4"/>
    <mergeCell ref="Q4:R4"/>
    <mergeCell ref="U4:V4"/>
    <mergeCell ref="W4:X4"/>
    <mergeCell ref="M3:N3"/>
    <mergeCell ref="O3:P3"/>
    <mergeCell ref="Q3:R3"/>
    <mergeCell ref="S3:T3"/>
    <mergeCell ref="S4:T4"/>
    <mergeCell ref="C3:D3"/>
    <mergeCell ref="E3:F3"/>
    <mergeCell ref="G3:H3"/>
    <mergeCell ref="I3:J3"/>
    <mergeCell ref="K3:L3"/>
  </mergeCells>
  <hyperlinks>
    <hyperlink ref="AH3" location="ÍNDICE!A1" display="(Voltar ao Índice)" xr:uid="{1C6547E4-A8DD-48DC-87D6-5CD7ADBE8E87}"/>
  </hyperlinks>
  <printOptions horizontalCentered="1"/>
  <pageMargins left="0.47244094488188981" right="0.47244094488188981" top="0.6692913385826772" bottom="0.6692913385826772" header="0" footer="0"/>
  <pageSetup paperSize="9" scale="43" orientation="landscape" verticalDpi="0" r:id="rId1"/>
  <ignoredErrors>
    <ignoredError sqref="AH38"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7E653-0302-4AC7-97AC-907BD28DEC4A}">
  <sheetPr codeName="Folha6"/>
  <dimension ref="B1:S207"/>
  <sheetViews>
    <sheetView showGridLines="0" zoomScaleNormal="100" workbookViewId="0">
      <selection activeCell="B1" sqref="B1:P1"/>
    </sheetView>
  </sheetViews>
  <sheetFormatPr defaultColWidth="9.1796875" defaultRowHeight="14" x14ac:dyDescent="0.3"/>
  <cols>
    <col min="1" max="1" width="6.7265625" style="1" customWidth="1"/>
    <col min="2" max="2" width="16.453125" style="3" bestFit="1" customWidth="1"/>
    <col min="3" max="16" width="9.1796875" style="1"/>
    <col min="17" max="17" width="6.7265625" style="1" customWidth="1"/>
    <col min="18" max="18" width="13.26953125" style="1" bestFit="1" customWidth="1"/>
    <col min="19" max="16384" width="9.1796875" style="1"/>
  </cols>
  <sheetData>
    <row r="1" spans="2:18" ht="30" customHeight="1" x14ac:dyDescent="0.3">
      <c r="B1" s="72" t="s">
        <v>139</v>
      </c>
      <c r="C1" s="72"/>
      <c r="D1" s="72"/>
      <c r="E1" s="72"/>
      <c r="F1" s="72"/>
      <c r="G1" s="72"/>
      <c r="H1" s="72"/>
      <c r="I1" s="72"/>
      <c r="J1" s="72"/>
      <c r="K1" s="72"/>
      <c r="L1" s="72"/>
      <c r="M1" s="72"/>
      <c r="N1" s="72"/>
      <c r="O1" s="72"/>
      <c r="P1" s="72"/>
    </row>
    <row r="2" spans="2:18" ht="30" customHeight="1" x14ac:dyDescent="0.3">
      <c r="B2" s="63" t="s">
        <v>167</v>
      </c>
      <c r="C2" s="63"/>
      <c r="D2" s="63"/>
      <c r="E2" s="63"/>
      <c r="F2" s="63"/>
      <c r="G2" s="63"/>
      <c r="H2" s="63"/>
      <c r="I2" s="63"/>
      <c r="J2" s="63"/>
      <c r="K2" s="63"/>
      <c r="L2" s="63"/>
      <c r="M2" s="63"/>
      <c r="N2" s="63"/>
      <c r="O2" s="63"/>
      <c r="P2" s="63"/>
    </row>
    <row r="3" spans="2:18" ht="15" customHeight="1" x14ac:dyDescent="0.3">
      <c r="B3" s="17" t="s">
        <v>0</v>
      </c>
      <c r="C3" s="56">
        <v>2007</v>
      </c>
      <c r="D3" s="62"/>
      <c r="E3" s="54">
        <v>2011</v>
      </c>
      <c r="F3" s="55"/>
      <c r="G3" s="56">
        <v>2015</v>
      </c>
      <c r="H3" s="55"/>
      <c r="I3" s="56">
        <v>2019</v>
      </c>
      <c r="J3" s="55"/>
      <c r="K3" s="56">
        <v>2023</v>
      </c>
      <c r="L3" s="55"/>
      <c r="M3" s="56">
        <v>2024</v>
      </c>
      <c r="N3" s="55"/>
      <c r="O3" s="56">
        <v>2025</v>
      </c>
      <c r="P3" s="55"/>
      <c r="R3" s="53" t="s">
        <v>158</v>
      </c>
    </row>
    <row r="4" spans="2:18" ht="15" customHeight="1" x14ac:dyDescent="0.3">
      <c r="B4" s="64" t="s">
        <v>2</v>
      </c>
      <c r="C4" s="60">
        <v>44687</v>
      </c>
      <c r="D4" s="61"/>
      <c r="E4" s="66">
        <v>44843</v>
      </c>
      <c r="F4" s="67"/>
      <c r="G4" s="59">
        <v>44649</v>
      </c>
      <c r="H4" s="58"/>
      <c r="I4" s="59">
        <v>44826</v>
      </c>
      <c r="J4" s="58"/>
      <c r="K4" s="59">
        <v>44828</v>
      </c>
      <c r="L4" s="58"/>
      <c r="M4" s="59">
        <v>45438</v>
      </c>
      <c r="N4" s="58"/>
      <c r="O4" s="59">
        <v>45739</v>
      </c>
      <c r="P4" s="58"/>
    </row>
    <row r="5" spans="2:18" ht="15" customHeight="1" x14ac:dyDescent="0.3">
      <c r="B5" s="65"/>
      <c r="C5" s="38" t="s">
        <v>3</v>
      </c>
      <c r="D5" s="38" t="s">
        <v>4</v>
      </c>
      <c r="E5" s="35" t="s">
        <v>3</v>
      </c>
      <c r="F5" s="37" t="s">
        <v>4</v>
      </c>
      <c r="G5" s="35" t="s">
        <v>3</v>
      </c>
      <c r="H5" s="37" t="s">
        <v>4</v>
      </c>
      <c r="I5" s="35" t="s">
        <v>3</v>
      </c>
      <c r="J5" s="37" t="s">
        <v>4</v>
      </c>
      <c r="K5" s="35" t="s">
        <v>3</v>
      </c>
      <c r="L5" s="37" t="s">
        <v>4</v>
      </c>
      <c r="M5" s="44" t="s">
        <v>3</v>
      </c>
      <c r="N5" s="44" t="s">
        <v>4</v>
      </c>
      <c r="O5" s="44" t="s">
        <v>3</v>
      </c>
      <c r="P5" s="44" t="s">
        <v>4</v>
      </c>
    </row>
    <row r="6" spans="2:18" ht="24.75" customHeight="1" x14ac:dyDescent="0.3">
      <c r="B6" s="12" t="s">
        <v>5</v>
      </c>
      <c r="C6" s="18">
        <v>12879</v>
      </c>
      <c r="D6" s="25">
        <v>100</v>
      </c>
      <c r="E6" s="18">
        <v>15402</v>
      </c>
      <c r="F6" s="25">
        <v>100</v>
      </c>
      <c r="G6" s="18">
        <v>15643</v>
      </c>
      <c r="H6" s="25">
        <v>100</v>
      </c>
      <c r="I6" s="18">
        <v>16080</v>
      </c>
      <c r="J6" s="25">
        <v>100</v>
      </c>
      <c r="K6" s="18">
        <v>16073</v>
      </c>
      <c r="L6" s="25">
        <v>100</v>
      </c>
      <c r="M6" s="18">
        <v>16217</v>
      </c>
      <c r="N6" s="25">
        <v>100</v>
      </c>
      <c r="O6" s="18">
        <v>16349</v>
      </c>
      <c r="P6" s="25">
        <v>100</v>
      </c>
    </row>
    <row r="7" spans="2:18" ht="24.75" customHeight="1" x14ac:dyDescent="0.3">
      <c r="B7" s="13" t="s">
        <v>6</v>
      </c>
      <c r="C7" s="18">
        <v>7566</v>
      </c>
      <c r="D7" s="25">
        <f>C7*100/C6</f>
        <v>58.746797111576988</v>
      </c>
      <c r="E7" s="18">
        <v>8179</v>
      </c>
      <c r="F7" s="25">
        <f>E7*100/E6</f>
        <v>53.103493052850283</v>
      </c>
      <c r="G7" s="18">
        <v>6750</v>
      </c>
      <c r="H7" s="25">
        <f>G7*100/G6</f>
        <v>43.150290864923605</v>
      </c>
      <c r="I7" s="18">
        <v>7833</v>
      </c>
      <c r="J7" s="25">
        <f>I7*100/I6</f>
        <v>48.712686567164177</v>
      </c>
      <c r="K7" s="18">
        <v>7667</v>
      </c>
      <c r="L7" s="25">
        <f>K7*100/K6</f>
        <v>47.701113668885711</v>
      </c>
      <c r="M7" s="18">
        <v>7880</v>
      </c>
      <c r="N7" s="25">
        <f>M7*100/M6</f>
        <v>48.590984769069493</v>
      </c>
      <c r="O7" s="18">
        <v>8351</v>
      </c>
      <c r="P7" s="25">
        <f>O7*100/O6</f>
        <v>51.079576732521865</v>
      </c>
    </row>
    <row r="8" spans="2:18" ht="24.75" customHeight="1" x14ac:dyDescent="0.3">
      <c r="B8" s="13" t="s">
        <v>7</v>
      </c>
      <c r="C8" s="18">
        <v>52</v>
      </c>
      <c r="D8" s="25">
        <f>C8*100/C7</f>
        <v>0.6872852233676976</v>
      </c>
      <c r="E8" s="18">
        <v>35</v>
      </c>
      <c r="F8" s="25">
        <f>E8*100/E7</f>
        <v>0.42792517422667808</v>
      </c>
      <c r="G8" s="18">
        <v>64</v>
      </c>
      <c r="H8" s="25">
        <f>G8*100/G7</f>
        <v>0.94814814814814818</v>
      </c>
      <c r="I8" s="18">
        <v>41</v>
      </c>
      <c r="J8" s="25">
        <f>I8*100/I7</f>
        <v>0.52342652878845908</v>
      </c>
      <c r="K8" s="18">
        <v>45</v>
      </c>
      <c r="L8" s="25">
        <f>K8*100/K7</f>
        <v>0.58693100299986956</v>
      </c>
      <c r="M8" s="18">
        <v>29</v>
      </c>
      <c r="N8" s="25">
        <f>M8*100/M7</f>
        <v>0.36802030456852791</v>
      </c>
      <c r="O8" s="18">
        <v>49</v>
      </c>
      <c r="P8" s="25">
        <f>O8*100/O7</f>
        <v>0.58675607711651301</v>
      </c>
    </row>
    <row r="9" spans="2:18" ht="24.75" customHeight="1" x14ac:dyDescent="0.3">
      <c r="B9" s="14" t="s">
        <v>8</v>
      </c>
      <c r="C9" s="18">
        <v>85</v>
      </c>
      <c r="D9" s="25">
        <f>C9*100/C7</f>
        <v>1.1234469997356595</v>
      </c>
      <c r="E9" s="18">
        <v>132</v>
      </c>
      <c r="F9" s="25">
        <f>E9*100/E7</f>
        <v>1.613889228512043</v>
      </c>
      <c r="G9" s="18">
        <v>226</v>
      </c>
      <c r="H9" s="25">
        <f>G9*100/G7</f>
        <v>3.3481481481481481</v>
      </c>
      <c r="I9" s="18">
        <v>112</v>
      </c>
      <c r="J9" s="25">
        <f>I9*100/I7</f>
        <v>1.4298480786416443</v>
      </c>
      <c r="K9" s="18">
        <v>124</v>
      </c>
      <c r="L9" s="25">
        <f>K9*100/K7</f>
        <v>1.6173209860440851</v>
      </c>
      <c r="M9" s="18">
        <v>112</v>
      </c>
      <c r="N9" s="25">
        <f>M9*100/M7</f>
        <v>1.4213197969543148</v>
      </c>
      <c r="O9" s="18">
        <v>120</v>
      </c>
      <c r="P9" s="25">
        <f>O9*100/O7</f>
        <v>1.4369536582445217</v>
      </c>
    </row>
    <row r="10" spans="2:18" ht="24.75" customHeight="1" x14ac:dyDescent="0.3">
      <c r="B10" s="13" t="s">
        <v>10</v>
      </c>
      <c r="C10" s="9"/>
      <c r="D10" s="11"/>
      <c r="E10" s="9"/>
      <c r="F10" s="10"/>
      <c r="G10" s="9"/>
      <c r="H10" s="10"/>
      <c r="I10" s="18">
        <v>61</v>
      </c>
      <c r="J10" s="25">
        <f>I10*100/I7</f>
        <v>0.77875654283160989</v>
      </c>
      <c r="K10" s="9"/>
      <c r="L10" s="10"/>
      <c r="M10" s="9"/>
      <c r="N10" s="10"/>
      <c r="O10" s="9"/>
      <c r="P10" s="10"/>
    </row>
    <row r="11" spans="2:18" ht="24.75" customHeight="1" x14ac:dyDescent="0.3">
      <c r="B11" s="13" t="s">
        <v>11</v>
      </c>
      <c r="C11" s="9"/>
      <c r="D11" s="11"/>
      <c r="E11" s="9"/>
      <c r="F11" s="10"/>
      <c r="G11" s="9"/>
      <c r="H11" s="10"/>
      <c r="I11" s="10"/>
      <c r="J11" s="10"/>
      <c r="K11" s="18">
        <v>48</v>
      </c>
      <c r="L11" s="25">
        <f>K11*100/K7</f>
        <v>0.62605973653319424</v>
      </c>
      <c r="M11" s="18">
        <v>64</v>
      </c>
      <c r="N11" s="25">
        <f>M11*100/M7</f>
        <v>0.81218274111675126</v>
      </c>
      <c r="O11" s="18">
        <v>57</v>
      </c>
      <c r="P11" s="25">
        <f>O11*100/O7</f>
        <v>0.6825529876661478</v>
      </c>
    </row>
    <row r="12" spans="2:18" ht="24.75" customHeight="1" x14ac:dyDescent="0.3">
      <c r="B12" s="13" t="s">
        <v>13</v>
      </c>
      <c r="C12" s="18">
        <v>158</v>
      </c>
      <c r="D12" s="25">
        <f>C12*100/C7</f>
        <v>2.0882897171556967</v>
      </c>
      <c r="E12" s="18">
        <v>104</v>
      </c>
      <c r="F12" s="25">
        <f>E12*100/E7</f>
        <v>1.2715490891307006</v>
      </c>
      <c r="G12" s="18">
        <v>241</v>
      </c>
      <c r="H12" s="25">
        <f>G12*100/G7</f>
        <v>3.5703703703703704</v>
      </c>
      <c r="I12" s="18">
        <v>144</v>
      </c>
      <c r="J12" s="25">
        <f>I12*100/I7</f>
        <v>1.8383761011106856</v>
      </c>
      <c r="K12" s="18">
        <v>163</v>
      </c>
      <c r="L12" s="25">
        <f>K12*100/K7</f>
        <v>2.1259945219773053</v>
      </c>
      <c r="M12" s="18">
        <v>111</v>
      </c>
      <c r="N12" s="25">
        <f>M12*100/M7</f>
        <v>1.4086294416243654</v>
      </c>
      <c r="O12" s="18">
        <v>95</v>
      </c>
      <c r="P12" s="25">
        <f>O12*100/O7</f>
        <v>1.1375883127769129</v>
      </c>
    </row>
    <row r="13" spans="2:18" ht="24.75" customHeight="1" x14ac:dyDescent="0.3">
      <c r="B13" s="14" t="s">
        <v>14</v>
      </c>
      <c r="C13" s="18">
        <v>353</v>
      </c>
      <c r="D13" s="25">
        <f>C13*100/C7</f>
        <v>4.6656093047845628</v>
      </c>
      <c r="E13" s="18">
        <v>1196</v>
      </c>
      <c r="F13" s="25">
        <f>E13*100/E7</f>
        <v>14.622814525003056</v>
      </c>
      <c r="G13" s="18">
        <v>1107</v>
      </c>
      <c r="H13" s="25">
        <f>G13*100/G7</f>
        <v>16.399999999999999</v>
      </c>
      <c r="I13" s="18">
        <v>580</v>
      </c>
      <c r="J13" s="25">
        <f>I13*100/I7</f>
        <v>7.4045704072513727</v>
      </c>
      <c r="K13" s="9"/>
      <c r="L13" s="10"/>
      <c r="M13" s="18">
        <v>379</v>
      </c>
      <c r="N13" s="25">
        <f>M13*100/M7</f>
        <v>4.8096446700507611</v>
      </c>
      <c r="O13" s="18">
        <v>292</v>
      </c>
      <c r="P13" s="25">
        <f>O13*100/O7</f>
        <v>3.4965872350616691</v>
      </c>
    </row>
    <row r="14" spans="2:18" ht="24.75" customHeight="1" x14ac:dyDescent="0.3">
      <c r="B14" s="14" t="s">
        <v>16</v>
      </c>
      <c r="C14" s="9"/>
      <c r="D14" s="10"/>
      <c r="E14" s="9"/>
      <c r="F14" s="10"/>
      <c r="G14" s="9"/>
      <c r="H14" s="10"/>
      <c r="I14" s="18">
        <v>43</v>
      </c>
      <c r="J14" s="25">
        <f>I14*100/I7</f>
        <v>0.54895953019277421</v>
      </c>
      <c r="K14" s="18">
        <v>914</v>
      </c>
      <c r="L14" s="25">
        <f>K14*100/K7</f>
        <v>11.92122081648624</v>
      </c>
      <c r="M14" s="18">
        <v>990</v>
      </c>
      <c r="N14" s="25">
        <f>M14*100/M7</f>
        <v>12.563451776649746</v>
      </c>
      <c r="O14" s="18">
        <v>639</v>
      </c>
      <c r="P14" s="25">
        <f>O14*100/O7</f>
        <v>7.651778230152078</v>
      </c>
    </row>
    <row r="15" spans="2:18" ht="24.75" customHeight="1" x14ac:dyDescent="0.3">
      <c r="B15" s="13" t="s">
        <v>17</v>
      </c>
      <c r="C15" s="9"/>
      <c r="D15" s="10"/>
      <c r="E15" s="9"/>
      <c r="F15" s="10"/>
      <c r="G15" s="9"/>
      <c r="H15" s="10"/>
      <c r="I15" s="18">
        <v>46</v>
      </c>
      <c r="J15" s="25">
        <f>I15*100/I7</f>
        <v>0.58725903229924681</v>
      </c>
      <c r="K15" s="18">
        <v>174</v>
      </c>
      <c r="L15" s="25">
        <f>K15*100/K7</f>
        <v>2.2694665449328291</v>
      </c>
      <c r="M15" s="18">
        <v>185</v>
      </c>
      <c r="N15" s="25">
        <f>M15*100/M7</f>
        <v>2.3477157360406093</v>
      </c>
      <c r="O15" s="18">
        <v>168</v>
      </c>
      <c r="P15" s="25">
        <f>O15*100/O7</f>
        <v>2.0117351215423303</v>
      </c>
    </row>
    <row r="16" spans="2:18" ht="24.75" customHeight="1" x14ac:dyDescent="0.3">
      <c r="B16" s="14" t="s">
        <v>18</v>
      </c>
      <c r="C16" s="9"/>
      <c r="D16" s="10"/>
      <c r="E16" s="9"/>
      <c r="F16" s="10"/>
      <c r="G16" s="18">
        <v>427</v>
      </c>
      <c r="H16" s="25">
        <f>G16*100/G7</f>
        <v>6.325925925925926</v>
      </c>
      <c r="I16" s="18">
        <v>171</v>
      </c>
      <c r="J16" s="25">
        <f>I16*100/I7</f>
        <v>2.1830716200689393</v>
      </c>
      <c r="K16" s="18">
        <v>740</v>
      </c>
      <c r="L16" s="25">
        <f>K16*100/K7</f>
        <v>9.6517542715534113</v>
      </c>
      <c r="M16" s="18">
        <v>1169</v>
      </c>
      <c r="N16" s="25">
        <f>M16*100/M7</f>
        <v>14.835025380710659</v>
      </c>
      <c r="O16" s="18">
        <v>1504</v>
      </c>
      <c r="P16" s="25">
        <f>O16*100/O7</f>
        <v>18.009819183331338</v>
      </c>
    </row>
    <row r="17" spans="2:16" ht="24.75" customHeight="1" x14ac:dyDescent="0.3">
      <c r="B17" s="14" t="s">
        <v>19</v>
      </c>
      <c r="C17" s="9"/>
      <c r="D17" s="10"/>
      <c r="E17" s="9"/>
      <c r="F17" s="10"/>
      <c r="G17" s="10"/>
      <c r="H17" s="10"/>
      <c r="I17" s="10"/>
      <c r="J17" s="10"/>
      <c r="K17" s="24">
        <v>52</v>
      </c>
      <c r="L17" s="25">
        <f>K17*100/K7</f>
        <v>0.67823138124429372</v>
      </c>
      <c r="M17" s="18">
        <v>42</v>
      </c>
      <c r="N17" s="25">
        <f>M17*100/M7</f>
        <v>0.53299492385786806</v>
      </c>
      <c r="O17" s="18">
        <v>52</v>
      </c>
      <c r="P17" s="25">
        <f>O17*100/O7</f>
        <v>0.62267991857262606</v>
      </c>
    </row>
    <row r="18" spans="2:16" ht="24.75" customHeight="1" x14ac:dyDescent="0.3">
      <c r="B18" s="14" t="s">
        <v>20</v>
      </c>
      <c r="C18" s="9"/>
      <c r="D18" s="10"/>
      <c r="E18" s="9"/>
      <c r="F18" s="10"/>
      <c r="G18" s="18">
        <v>98</v>
      </c>
      <c r="H18" s="25">
        <f>G18*100/G7</f>
        <v>1.4518518518518519</v>
      </c>
      <c r="I18" s="9"/>
      <c r="J18" s="10"/>
      <c r="K18" s="9"/>
      <c r="L18" s="10"/>
      <c r="M18" s="9"/>
      <c r="N18" s="10"/>
      <c r="O18" s="9"/>
      <c r="P18" s="10"/>
    </row>
    <row r="19" spans="2:16" ht="24.75" customHeight="1" x14ac:dyDescent="0.3">
      <c r="B19" s="13" t="s">
        <v>21</v>
      </c>
      <c r="C19" s="18">
        <v>422</v>
      </c>
      <c r="D19" s="25">
        <f>C19*100/C7</f>
        <v>5.5775839280993917</v>
      </c>
      <c r="E19" s="18">
        <v>328</v>
      </c>
      <c r="F19" s="25">
        <f>E19*100/E7</f>
        <v>4.01027020418144</v>
      </c>
      <c r="G19" s="9"/>
      <c r="H19" s="10"/>
      <c r="I19" s="18">
        <v>45</v>
      </c>
      <c r="J19" s="25">
        <f>I19*100/I7</f>
        <v>0.57449253159708924</v>
      </c>
      <c r="K19" s="18">
        <v>68</v>
      </c>
      <c r="L19" s="25">
        <f>K19*100/K7</f>
        <v>0.88691796008869184</v>
      </c>
      <c r="M19" s="18">
        <v>48</v>
      </c>
      <c r="N19" s="25">
        <f>M19*100/M7</f>
        <v>0.6091370558375635</v>
      </c>
      <c r="O19" s="9"/>
      <c r="P19" s="10"/>
    </row>
    <row r="20" spans="2:16" ht="24.75" customHeight="1" x14ac:dyDescent="0.3">
      <c r="B20" s="14" t="s">
        <v>189</v>
      </c>
      <c r="C20" s="9"/>
      <c r="D20" s="9"/>
      <c r="E20" s="9"/>
      <c r="F20" s="9"/>
      <c r="G20" s="9"/>
      <c r="H20" s="10"/>
      <c r="I20" s="9"/>
      <c r="J20" s="10"/>
      <c r="K20" s="9"/>
      <c r="L20" s="10"/>
      <c r="M20" s="9"/>
      <c r="N20" s="10"/>
      <c r="O20" s="18">
        <v>30</v>
      </c>
      <c r="P20" s="25">
        <f>O20*100/O7</f>
        <v>0.35923841456113043</v>
      </c>
    </row>
    <row r="21" spans="2:16" ht="24.75" customHeight="1" x14ac:dyDescent="0.3">
      <c r="B21" s="14" t="s">
        <v>23</v>
      </c>
      <c r="C21" s="9"/>
      <c r="D21" s="10"/>
      <c r="E21" s="18">
        <v>148</v>
      </c>
      <c r="F21" s="25">
        <f>E21*100/E7</f>
        <v>1.8095121653013815</v>
      </c>
      <c r="G21" s="9"/>
      <c r="H21" s="10"/>
      <c r="I21" s="18">
        <v>122</v>
      </c>
      <c r="J21" s="25">
        <f>I21*100/I7</f>
        <v>1.5575130856632198</v>
      </c>
      <c r="K21" s="18">
        <v>187</v>
      </c>
      <c r="L21" s="25">
        <f>K21*100/K7</f>
        <v>2.4390243902439024</v>
      </c>
      <c r="M21" s="18">
        <v>175</v>
      </c>
      <c r="N21" s="25">
        <f>M21*100/M7</f>
        <v>2.2208121827411169</v>
      </c>
      <c r="O21" s="18">
        <v>144</v>
      </c>
      <c r="P21" s="25">
        <f>O21*100/O7</f>
        <v>1.7243443898934259</v>
      </c>
    </row>
    <row r="22" spans="2:16" ht="24.75" customHeight="1" x14ac:dyDescent="0.3">
      <c r="B22" s="14" t="s">
        <v>25</v>
      </c>
      <c r="C22" s="18">
        <v>305</v>
      </c>
      <c r="D22" s="25">
        <f>C22*100/C7</f>
        <v>4.0311921755220723</v>
      </c>
      <c r="E22" s="18">
        <v>248</v>
      </c>
      <c r="F22" s="25">
        <f>E22*100/E7</f>
        <v>3.0321555202347477</v>
      </c>
      <c r="G22" s="18">
        <v>394</v>
      </c>
      <c r="H22" s="25">
        <f>G22*100/G7</f>
        <v>5.837037037037037</v>
      </c>
      <c r="I22" s="18">
        <v>150</v>
      </c>
      <c r="J22" s="25">
        <f>I22*100/I7</f>
        <v>1.9149751053236308</v>
      </c>
      <c r="K22" s="18">
        <v>195</v>
      </c>
      <c r="L22" s="25">
        <f>K22*100/K7</f>
        <v>2.5433676796661016</v>
      </c>
      <c r="M22" s="18">
        <v>109</v>
      </c>
      <c r="N22" s="25">
        <f>M22*100/M7</f>
        <v>1.383248730964467</v>
      </c>
      <c r="O22" s="18">
        <v>124</v>
      </c>
      <c r="P22" s="25">
        <f>O22*100/O7</f>
        <v>1.4848521135193391</v>
      </c>
    </row>
    <row r="23" spans="2:16" ht="24.75" customHeight="1" x14ac:dyDescent="0.3">
      <c r="B23" s="13" t="s">
        <v>26</v>
      </c>
      <c r="C23" s="9"/>
      <c r="D23" s="10"/>
      <c r="E23" s="9"/>
      <c r="F23" s="10"/>
      <c r="G23" s="18">
        <v>104</v>
      </c>
      <c r="H23" s="25">
        <f>G23*100/G7</f>
        <v>1.5407407407407407</v>
      </c>
      <c r="I23" s="18">
        <v>41</v>
      </c>
      <c r="J23" s="25">
        <f>I23*100/I7</f>
        <v>0.52342652878845908</v>
      </c>
      <c r="K23" s="9"/>
      <c r="L23" s="10"/>
      <c r="M23" s="9"/>
      <c r="N23" s="10"/>
      <c r="O23" s="9"/>
      <c r="P23" s="10"/>
    </row>
    <row r="24" spans="2:16" ht="24.75" customHeight="1" x14ac:dyDescent="0.3">
      <c r="B24" s="14" t="s">
        <v>28</v>
      </c>
      <c r="C24" s="9"/>
      <c r="D24" s="10"/>
      <c r="E24" s="9"/>
      <c r="F24" s="10"/>
      <c r="G24" s="9"/>
      <c r="H24" s="10"/>
      <c r="I24" s="18">
        <v>34</v>
      </c>
      <c r="J24" s="25">
        <f>I24*100/I7</f>
        <v>0.43406102387335632</v>
      </c>
      <c r="K24" s="9"/>
      <c r="L24" s="10"/>
      <c r="M24" s="9"/>
      <c r="N24" s="10"/>
      <c r="O24" s="9"/>
      <c r="P24" s="10"/>
    </row>
    <row r="25" spans="2:16" ht="24.75" customHeight="1" x14ac:dyDescent="0.3">
      <c r="B25" s="14" t="s">
        <v>29</v>
      </c>
      <c r="C25" s="18">
        <v>94</v>
      </c>
      <c r="D25" s="25">
        <f>C25*100/C7</f>
        <v>1.2424002114723764</v>
      </c>
      <c r="E25" s="18">
        <v>195</v>
      </c>
      <c r="F25" s="25">
        <f>E25*100/E7</f>
        <v>2.3841545421200636</v>
      </c>
      <c r="G25" s="18">
        <v>126</v>
      </c>
      <c r="H25" s="25">
        <f>G25*100/G7</f>
        <v>1.8666666666666667</v>
      </c>
      <c r="I25" s="9"/>
      <c r="J25" s="10"/>
      <c r="K25" s="9"/>
      <c r="L25" s="10"/>
      <c r="M25" s="9"/>
      <c r="N25" s="10"/>
      <c r="O25" s="9"/>
      <c r="P25" s="10"/>
    </row>
    <row r="26" spans="2:16" ht="24.75" customHeight="1" x14ac:dyDescent="0.3">
      <c r="B26" s="14" t="s">
        <v>30</v>
      </c>
      <c r="C26" s="9"/>
      <c r="D26" s="10"/>
      <c r="E26" s="9"/>
      <c r="F26" s="10"/>
      <c r="G26" s="18">
        <v>99</v>
      </c>
      <c r="H26" s="25">
        <f>G26*100/G7</f>
        <v>1.4666666666666666</v>
      </c>
      <c r="I26" s="18">
        <v>13</v>
      </c>
      <c r="J26" s="25">
        <f>I26*100/I7</f>
        <v>0.165964509128048</v>
      </c>
      <c r="K26" s="9"/>
      <c r="L26" s="10"/>
      <c r="M26" s="9"/>
      <c r="N26" s="10"/>
      <c r="O26" s="9"/>
      <c r="P26" s="10"/>
    </row>
    <row r="27" spans="2:16" ht="24.75" customHeight="1" x14ac:dyDescent="0.3">
      <c r="B27" s="14" t="s">
        <v>31</v>
      </c>
      <c r="C27" s="18">
        <v>5460</v>
      </c>
      <c r="D27" s="25">
        <f>C27*100/C7</f>
        <v>72.164948453608247</v>
      </c>
      <c r="E27" s="18">
        <v>4589</v>
      </c>
      <c r="F27" s="25">
        <f>E27*100/E7</f>
        <v>56.10710355789216</v>
      </c>
      <c r="G27" s="18">
        <v>3115</v>
      </c>
      <c r="H27" s="25">
        <f>G27*100/G7</f>
        <v>46.148148148148145</v>
      </c>
      <c r="I27" s="18">
        <v>3399</v>
      </c>
      <c r="J27" s="25">
        <f>I27*100/I7</f>
        <v>43.393335886633473</v>
      </c>
      <c r="K27" s="9"/>
      <c r="L27" s="10"/>
      <c r="M27" s="18">
        <v>2881</v>
      </c>
      <c r="N27" s="25">
        <f>M27*100/M7</f>
        <v>36.560913705583758</v>
      </c>
      <c r="O27" s="18">
        <v>3877</v>
      </c>
      <c r="P27" s="25">
        <f>O27*100/O7</f>
        <v>46.42557777511675</v>
      </c>
    </row>
    <row r="28" spans="2:16" ht="24.75" customHeight="1" x14ac:dyDescent="0.3">
      <c r="B28" s="14" t="s">
        <v>32</v>
      </c>
      <c r="C28" s="9"/>
      <c r="D28" s="10"/>
      <c r="E28" s="9"/>
      <c r="F28" s="10"/>
      <c r="G28" s="9"/>
      <c r="H28" s="10"/>
      <c r="I28" s="9"/>
      <c r="J28" s="10"/>
      <c r="K28" s="18">
        <v>3407</v>
      </c>
      <c r="L28" s="25">
        <f>K28*100/K7</f>
        <v>44.437198382679014</v>
      </c>
      <c r="M28" s="9"/>
      <c r="N28" s="10"/>
      <c r="O28" s="9"/>
      <c r="P28" s="10"/>
    </row>
    <row r="29" spans="2:16" ht="24.75" customHeight="1" x14ac:dyDescent="0.3">
      <c r="B29" s="14" t="s">
        <v>190</v>
      </c>
      <c r="C29" s="9"/>
      <c r="D29" s="10"/>
      <c r="E29" s="9"/>
      <c r="F29" s="10"/>
      <c r="G29" s="9"/>
      <c r="H29" s="10"/>
      <c r="I29" s="9"/>
      <c r="J29" s="10"/>
      <c r="K29" s="10"/>
      <c r="L29" s="10"/>
      <c r="M29" s="9"/>
      <c r="N29" s="10"/>
      <c r="O29" s="18">
        <v>40</v>
      </c>
      <c r="P29" s="25">
        <f>O29*100/O7</f>
        <v>0.47898455274817386</v>
      </c>
    </row>
    <row r="30" spans="2:16" ht="24.75" customHeight="1" x14ac:dyDescent="0.3">
      <c r="B30" s="14" t="s">
        <v>47</v>
      </c>
      <c r="C30" s="9"/>
      <c r="D30" s="10"/>
      <c r="E30" s="9"/>
      <c r="F30" s="10"/>
      <c r="G30" s="18">
        <v>50</v>
      </c>
      <c r="H30" s="25">
        <f>G30*100/G7</f>
        <v>0.7407407407407407</v>
      </c>
      <c r="I30" s="9"/>
      <c r="J30" s="10"/>
      <c r="K30" s="9"/>
      <c r="L30" s="10"/>
      <c r="M30" s="9"/>
      <c r="N30" s="10"/>
      <c r="O30" s="9"/>
      <c r="P30" s="10"/>
    </row>
    <row r="31" spans="2:16" ht="24.75" customHeight="1" x14ac:dyDescent="0.3">
      <c r="B31" s="14" t="s">
        <v>33</v>
      </c>
      <c r="C31" s="18">
        <v>637</v>
      </c>
      <c r="D31" s="25">
        <f>C31*100/C7</f>
        <v>8.4192439862542958</v>
      </c>
      <c r="E31" s="18">
        <v>717</v>
      </c>
      <c r="F31" s="25">
        <f>E31*100/E7</f>
        <v>8.7663528548722329</v>
      </c>
      <c r="G31" s="9"/>
      <c r="H31" s="10"/>
      <c r="I31" s="18">
        <v>2480</v>
      </c>
      <c r="J31" s="25">
        <f>I31*100/I7</f>
        <v>31.660921741350695</v>
      </c>
      <c r="K31" s="18">
        <v>1444</v>
      </c>
      <c r="L31" s="25">
        <f>K31*100/K7</f>
        <v>18.833963740706924</v>
      </c>
      <c r="M31" s="18">
        <v>1458</v>
      </c>
      <c r="N31" s="25">
        <f>M31*100/M7</f>
        <v>18.502538071065988</v>
      </c>
      <c r="O31" s="18">
        <v>1110</v>
      </c>
      <c r="P31" s="25">
        <f>O31*100/O7</f>
        <v>13.291821338761824</v>
      </c>
    </row>
    <row r="32" spans="2:16" ht="24.75" customHeight="1" x14ac:dyDescent="0.3">
      <c r="B32" s="14" t="s">
        <v>35</v>
      </c>
      <c r="C32" s="9"/>
      <c r="D32" s="10"/>
      <c r="E32" s="9"/>
      <c r="F32" s="10"/>
      <c r="G32" s="18">
        <v>699</v>
      </c>
      <c r="H32" s="25">
        <f>G32*100/G7</f>
        <v>10.355555555555556</v>
      </c>
      <c r="I32" s="9"/>
      <c r="J32" s="10"/>
      <c r="K32" s="9"/>
      <c r="L32" s="10"/>
      <c r="M32" s="9"/>
      <c r="N32" s="10"/>
      <c r="O32" s="9"/>
      <c r="P32" s="10"/>
    </row>
    <row r="33" spans="2:19" ht="24.75" customHeight="1" x14ac:dyDescent="0.3">
      <c r="B33" s="14" t="s">
        <v>36</v>
      </c>
      <c r="C33" s="10"/>
      <c r="D33" s="10"/>
      <c r="E33" s="18">
        <v>487</v>
      </c>
      <c r="F33" s="25">
        <f>E33*100/E7</f>
        <v>5.9542731385254921</v>
      </c>
      <c r="G33" s="9"/>
      <c r="H33" s="10"/>
      <c r="I33" s="18">
        <v>95</v>
      </c>
      <c r="J33" s="25">
        <f>I33*100/I7</f>
        <v>1.2128175667049661</v>
      </c>
      <c r="K33" s="18">
        <v>70</v>
      </c>
      <c r="L33" s="25">
        <f>K33*100/K7</f>
        <v>0.91300378244424152</v>
      </c>
      <c r="M33" s="18">
        <v>91</v>
      </c>
      <c r="N33" s="25">
        <f>M33*100/M7</f>
        <v>1.1548223350253808</v>
      </c>
      <c r="O33" s="9"/>
      <c r="P33" s="10"/>
    </row>
    <row r="34" spans="2:19" ht="24.75" customHeight="1" x14ac:dyDescent="0.3">
      <c r="B34" s="14" t="s">
        <v>188</v>
      </c>
      <c r="C34" s="10"/>
      <c r="D34" s="10"/>
      <c r="E34" s="10"/>
      <c r="F34" s="10"/>
      <c r="G34" s="10"/>
      <c r="H34" s="10"/>
      <c r="I34" s="10"/>
      <c r="J34" s="10"/>
      <c r="K34" s="10"/>
      <c r="L34" s="10"/>
      <c r="M34" s="10"/>
      <c r="N34" s="10"/>
      <c r="O34" s="18">
        <v>50</v>
      </c>
      <c r="P34" s="25">
        <f>O34*100/O7</f>
        <v>0.59873069093521736</v>
      </c>
    </row>
    <row r="35" spans="2:19" ht="24.75" customHeight="1" x14ac:dyDescent="0.3">
      <c r="B35" s="14" t="s">
        <v>37</v>
      </c>
      <c r="C35" s="10"/>
      <c r="D35" s="10"/>
      <c r="E35" s="10"/>
      <c r="F35" s="10"/>
      <c r="G35" s="9"/>
      <c r="H35" s="10"/>
      <c r="I35" s="18">
        <v>99</v>
      </c>
      <c r="J35" s="25">
        <f>I35*100/I7</f>
        <v>1.2638835695135964</v>
      </c>
      <c r="K35" s="9"/>
      <c r="L35" s="10"/>
      <c r="M35" s="9"/>
      <c r="N35" s="10"/>
      <c r="O35" s="9"/>
      <c r="P35" s="10"/>
    </row>
    <row r="36" spans="2:19" ht="24.75" customHeight="1" x14ac:dyDescent="0.3">
      <c r="B36" s="14" t="s">
        <v>38</v>
      </c>
      <c r="C36" s="10"/>
      <c r="D36" s="10"/>
      <c r="E36" s="10"/>
      <c r="F36" s="10"/>
      <c r="G36" s="9"/>
      <c r="H36" s="10"/>
      <c r="I36" s="18">
        <v>157</v>
      </c>
      <c r="J36" s="25">
        <f>I36*100/I7</f>
        <v>2.0043406102387338</v>
      </c>
      <c r="K36" s="18">
        <v>36</v>
      </c>
      <c r="L36" s="25">
        <f>K36*100/K7</f>
        <v>0.46954480239989566</v>
      </c>
      <c r="M36" s="18">
        <v>37</v>
      </c>
      <c r="N36" s="25">
        <f>M36*100/M7</f>
        <v>0.46954314720812185</v>
      </c>
      <c r="O36" s="9"/>
      <c r="P36" s="10"/>
      <c r="S36" s="1" t="s">
        <v>42</v>
      </c>
    </row>
    <row r="37" spans="2:19" ht="3.75" customHeight="1" x14ac:dyDescent="0.3">
      <c r="B37" s="15"/>
      <c r="C37" s="16"/>
      <c r="D37" s="16"/>
      <c r="E37" s="16"/>
      <c r="F37" s="16"/>
      <c r="G37" s="16"/>
      <c r="H37" s="16"/>
      <c r="I37" s="16"/>
      <c r="J37" s="16"/>
      <c r="K37" s="16"/>
      <c r="L37" s="16"/>
      <c r="M37" s="16"/>
      <c r="N37" s="16"/>
      <c r="O37" s="16"/>
      <c r="P37" s="16"/>
    </row>
    <row r="38" spans="2:19" ht="14.25" customHeight="1" x14ac:dyDescent="0.3">
      <c r="B38" s="7" t="s">
        <v>193</v>
      </c>
      <c r="C38" s="4"/>
      <c r="D38" s="5"/>
      <c r="E38" s="4"/>
      <c r="F38" s="5"/>
      <c r="G38" s="4"/>
      <c r="H38" s="5"/>
      <c r="I38" s="4"/>
      <c r="J38" s="5"/>
    </row>
    <row r="39" spans="2:19" ht="44.25" customHeight="1" x14ac:dyDescent="0.3">
      <c r="B39" s="75" t="s">
        <v>192</v>
      </c>
      <c r="C39" s="75"/>
      <c r="D39" s="75"/>
      <c r="E39" s="75"/>
      <c r="F39" s="75"/>
      <c r="G39" s="75"/>
      <c r="H39" s="75"/>
      <c r="I39" s="75"/>
      <c r="J39" s="75"/>
      <c r="K39" s="75"/>
      <c r="L39" s="75"/>
      <c r="M39" s="75"/>
      <c r="N39" s="75"/>
      <c r="O39" s="75"/>
      <c r="P39" s="75"/>
    </row>
    <row r="40" spans="2:19" ht="14.25" customHeight="1" x14ac:dyDescent="0.3"/>
    <row r="41" spans="2:19" ht="30" customHeight="1" x14ac:dyDescent="0.3">
      <c r="B41" s="63" t="s">
        <v>168</v>
      </c>
      <c r="C41" s="63"/>
      <c r="D41" s="63"/>
      <c r="E41" s="63"/>
      <c r="F41" s="63"/>
      <c r="G41" s="63"/>
      <c r="H41" s="63"/>
      <c r="I41" s="63"/>
      <c r="J41" s="63"/>
      <c r="K41" s="63"/>
      <c r="L41" s="63"/>
      <c r="M41" s="63"/>
      <c r="N41" s="63"/>
      <c r="O41" s="63"/>
      <c r="P41" s="63"/>
    </row>
    <row r="42" spans="2:19" ht="15" customHeight="1" x14ac:dyDescent="0.3">
      <c r="B42" s="17" t="s">
        <v>0</v>
      </c>
      <c r="C42" s="56">
        <v>2007</v>
      </c>
      <c r="D42" s="62"/>
      <c r="E42" s="54">
        <v>2011</v>
      </c>
      <c r="F42" s="55"/>
      <c r="G42" s="56">
        <v>2015</v>
      </c>
      <c r="H42" s="55"/>
      <c r="I42" s="56">
        <v>2019</v>
      </c>
      <c r="J42" s="55"/>
      <c r="K42" s="56">
        <v>2023</v>
      </c>
      <c r="L42" s="55"/>
      <c r="M42" s="56">
        <v>2024</v>
      </c>
      <c r="N42" s="55"/>
      <c r="O42" s="56">
        <v>2025</v>
      </c>
      <c r="P42" s="55"/>
    </row>
    <row r="43" spans="2:19" ht="15" customHeight="1" x14ac:dyDescent="0.3">
      <c r="B43" s="64" t="s">
        <v>2</v>
      </c>
      <c r="C43" s="60">
        <v>44687</v>
      </c>
      <c r="D43" s="61"/>
      <c r="E43" s="66">
        <v>44843</v>
      </c>
      <c r="F43" s="67"/>
      <c r="G43" s="59">
        <v>44649</v>
      </c>
      <c r="H43" s="58"/>
      <c r="I43" s="59">
        <v>44826</v>
      </c>
      <c r="J43" s="58"/>
      <c r="K43" s="59">
        <v>44828</v>
      </c>
      <c r="L43" s="58"/>
      <c r="M43" s="59">
        <v>45438</v>
      </c>
      <c r="N43" s="58"/>
      <c r="O43" s="59">
        <v>45739</v>
      </c>
      <c r="P43" s="58"/>
    </row>
    <row r="44" spans="2:19" ht="15" customHeight="1" x14ac:dyDescent="0.3">
      <c r="B44" s="65"/>
      <c r="C44" s="38" t="s">
        <v>3</v>
      </c>
      <c r="D44" s="38" t="s">
        <v>4</v>
      </c>
      <c r="E44" s="35" t="s">
        <v>3</v>
      </c>
      <c r="F44" s="37" t="s">
        <v>4</v>
      </c>
      <c r="G44" s="35" t="s">
        <v>3</v>
      </c>
      <c r="H44" s="37" t="s">
        <v>4</v>
      </c>
      <c r="I44" s="35" t="s">
        <v>3</v>
      </c>
      <c r="J44" s="37" t="s">
        <v>4</v>
      </c>
      <c r="K44" s="35" t="s">
        <v>3</v>
      </c>
      <c r="L44" s="37" t="s">
        <v>4</v>
      </c>
      <c r="M44" s="35" t="s">
        <v>3</v>
      </c>
      <c r="N44" s="37" t="s">
        <v>4</v>
      </c>
      <c r="O44" s="35" t="s">
        <v>3</v>
      </c>
      <c r="P44" s="37" t="s">
        <v>4</v>
      </c>
    </row>
    <row r="45" spans="2:19" ht="25" customHeight="1" x14ac:dyDescent="0.3">
      <c r="B45" s="12" t="s">
        <v>5</v>
      </c>
      <c r="C45" s="18">
        <v>1847</v>
      </c>
      <c r="D45" s="25">
        <v>100</v>
      </c>
      <c r="E45" s="18">
        <v>2125</v>
      </c>
      <c r="F45" s="25">
        <v>100</v>
      </c>
      <c r="G45" s="18">
        <v>2050</v>
      </c>
      <c r="H45" s="25">
        <v>100</v>
      </c>
      <c r="I45" s="18">
        <v>2008</v>
      </c>
      <c r="J45" s="25">
        <v>100</v>
      </c>
      <c r="K45" s="18">
        <v>1828</v>
      </c>
      <c r="L45" s="25">
        <v>100</v>
      </c>
      <c r="M45" s="18">
        <v>1805</v>
      </c>
      <c r="N45" s="25">
        <v>100</v>
      </c>
      <c r="O45" s="18">
        <v>1806</v>
      </c>
      <c r="P45" s="25">
        <v>100</v>
      </c>
    </row>
    <row r="46" spans="2:19" ht="25" customHeight="1" x14ac:dyDescent="0.3">
      <c r="B46" s="13" t="s">
        <v>6</v>
      </c>
      <c r="C46" s="18">
        <v>977</v>
      </c>
      <c r="D46" s="25">
        <f>C46*100/C45</f>
        <v>52.896589063345964</v>
      </c>
      <c r="E46" s="18">
        <v>1086</v>
      </c>
      <c r="F46" s="25">
        <f>E46*100/E45</f>
        <v>51.10588235294118</v>
      </c>
      <c r="G46" s="18">
        <v>914</v>
      </c>
      <c r="H46" s="25">
        <f>G46*100/G45</f>
        <v>44.585365853658537</v>
      </c>
      <c r="I46" s="18">
        <v>1018</v>
      </c>
      <c r="J46" s="25">
        <f>I46*100/I45</f>
        <v>50.697211155378483</v>
      </c>
      <c r="K46" s="18">
        <v>981</v>
      </c>
      <c r="L46" s="25">
        <f>K46*100/K45</f>
        <v>53.665207877461704</v>
      </c>
      <c r="M46" s="18">
        <v>939</v>
      </c>
      <c r="N46" s="25">
        <f>M46*100/M45</f>
        <v>52.022160664819943</v>
      </c>
      <c r="O46" s="18">
        <v>1046</v>
      </c>
      <c r="P46" s="25">
        <f>O46*100/O45</f>
        <v>57.918050941306753</v>
      </c>
    </row>
    <row r="47" spans="2:19" ht="25" customHeight="1" x14ac:dyDescent="0.3">
      <c r="B47" s="13" t="s">
        <v>7</v>
      </c>
      <c r="C47" s="18">
        <v>3</v>
      </c>
      <c r="D47" s="25">
        <f>C47*100/C46</f>
        <v>0.30706243602865918</v>
      </c>
      <c r="E47" s="18">
        <v>5</v>
      </c>
      <c r="F47" s="25">
        <f>E47*100/E46</f>
        <v>0.46040515653775321</v>
      </c>
      <c r="G47" s="18">
        <v>2</v>
      </c>
      <c r="H47" s="25">
        <f>G47*100/G46</f>
        <v>0.21881838074398249</v>
      </c>
      <c r="I47" s="18">
        <v>3</v>
      </c>
      <c r="J47" s="25">
        <f>I47*100/I46</f>
        <v>0.29469548133595286</v>
      </c>
      <c r="K47" s="18">
        <v>4</v>
      </c>
      <c r="L47" s="25">
        <f>K47*100/K46</f>
        <v>0.4077471967380224</v>
      </c>
      <c r="M47" s="18">
        <v>9</v>
      </c>
      <c r="N47" s="25">
        <f>M47*100/M46</f>
        <v>0.95846645367412142</v>
      </c>
      <c r="O47" s="18">
        <v>5</v>
      </c>
      <c r="P47" s="25">
        <f>O47*100/O46</f>
        <v>0.47801147227533458</v>
      </c>
    </row>
    <row r="48" spans="2:19" ht="25" customHeight="1" x14ac:dyDescent="0.3">
      <c r="B48" s="14" t="s">
        <v>8</v>
      </c>
      <c r="C48" s="18">
        <v>29</v>
      </c>
      <c r="D48" s="25">
        <f>C48*100/C46</f>
        <v>2.968270214943705</v>
      </c>
      <c r="E48" s="18">
        <v>28</v>
      </c>
      <c r="F48" s="25">
        <f>E48*100/E46</f>
        <v>2.5782688766114181</v>
      </c>
      <c r="G48" s="18">
        <v>36</v>
      </c>
      <c r="H48" s="25">
        <f>G48*100/G46</f>
        <v>3.9387308533916849</v>
      </c>
      <c r="I48" s="18">
        <v>25</v>
      </c>
      <c r="J48" s="25">
        <f>I48*100/I46</f>
        <v>2.4557956777996073</v>
      </c>
      <c r="K48" s="18">
        <v>30</v>
      </c>
      <c r="L48" s="25">
        <f>K48*100/K46</f>
        <v>3.0581039755351682</v>
      </c>
      <c r="M48" s="18">
        <v>18</v>
      </c>
      <c r="N48" s="25">
        <f>M48*100/M46</f>
        <v>1.9169329073482428</v>
      </c>
      <c r="O48" s="18">
        <v>29</v>
      </c>
      <c r="P48" s="25">
        <f>O48*100/O46</f>
        <v>2.7724665391969405</v>
      </c>
    </row>
    <row r="49" spans="2:16" ht="25" customHeight="1" x14ac:dyDescent="0.3">
      <c r="B49" s="13" t="s">
        <v>10</v>
      </c>
      <c r="C49" s="9"/>
      <c r="D49" s="11"/>
      <c r="E49" s="9"/>
      <c r="F49" s="10"/>
      <c r="G49" s="9"/>
      <c r="H49" s="10"/>
      <c r="I49" s="18">
        <v>25</v>
      </c>
      <c r="J49" s="25">
        <f>I49*100/I46</f>
        <v>2.4557956777996073</v>
      </c>
      <c r="K49" s="9"/>
      <c r="L49" s="10"/>
      <c r="M49" s="9"/>
      <c r="N49" s="10"/>
      <c r="O49" s="9"/>
      <c r="P49" s="10"/>
    </row>
    <row r="50" spans="2:16" ht="25" customHeight="1" x14ac:dyDescent="0.3">
      <c r="B50" s="13" t="s">
        <v>11</v>
      </c>
      <c r="C50" s="9"/>
      <c r="D50" s="11"/>
      <c r="E50" s="9"/>
      <c r="F50" s="10"/>
      <c r="G50" s="9"/>
      <c r="H50" s="10"/>
      <c r="I50" s="10"/>
      <c r="J50" s="10"/>
      <c r="K50" s="18">
        <v>11</v>
      </c>
      <c r="L50" s="25">
        <f>K50*100/K46</f>
        <v>1.1213047910295617</v>
      </c>
      <c r="M50" s="18">
        <v>3</v>
      </c>
      <c r="N50" s="25">
        <f>M50*100/M46</f>
        <v>0.31948881789137379</v>
      </c>
      <c r="O50" s="18">
        <v>10</v>
      </c>
      <c r="P50" s="25">
        <f>O50*100/O46</f>
        <v>0.95602294455066916</v>
      </c>
    </row>
    <row r="51" spans="2:16" ht="25" customHeight="1" x14ac:dyDescent="0.3">
      <c r="B51" s="13" t="s">
        <v>13</v>
      </c>
      <c r="C51" s="18">
        <v>10</v>
      </c>
      <c r="D51" s="25">
        <f>C51*100/C46</f>
        <v>1.0235414534288638</v>
      </c>
      <c r="E51" s="18">
        <v>16</v>
      </c>
      <c r="F51" s="25">
        <f>E51*100/E46</f>
        <v>1.4732965009208103</v>
      </c>
      <c r="G51" s="18">
        <v>20</v>
      </c>
      <c r="H51" s="25">
        <f>G51*100/G46</f>
        <v>2.1881838074398248</v>
      </c>
      <c r="I51" s="18">
        <v>11</v>
      </c>
      <c r="J51" s="25">
        <f>I51*100/I46</f>
        <v>1.080550098231827</v>
      </c>
      <c r="K51" s="18">
        <v>12</v>
      </c>
      <c r="L51" s="25">
        <f>K51*100/K46</f>
        <v>1.2232415902140672</v>
      </c>
      <c r="M51" s="18">
        <v>13</v>
      </c>
      <c r="N51" s="25">
        <f>M51*100/M46</f>
        <v>1.3844515441959531</v>
      </c>
      <c r="O51" s="18">
        <v>7</v>
      </c>
      <c r="P51" s="25">
        <f>O51*100/O46</f>
        <v>0.6692160611854685</v>
      </c>
    </row>
    <row r="52" spans="2:16" ht="25" customHeight="1" x14ac:dyDescent="0.3">
      <c r="B52" s="14" t="s">
        <v>14</v>
      </c>
      <c r="C52" s="18">
        <v>56</v>
      </c>
      <c r="D52" s="25">
        <f>C52*100/C46</f>
        <v>5.7318321392016376</v>
      </c>
      <c r="E52" s="18">
        <v>80</v>
      </c>
      <c r="F52" s="25">
        <f>E52*100/E46</f>
        <v>7.3664825046040514</v>
      </c>
      <c r="G52" s="18">
        <v>95</v>
      </c>
      <c r="H52" s="25">
        <f>G52*100/G46</f>
        <v>10.393873085339168</v>
      </c>
      <c r="I52" s="18">
        <v>57</v>
      </c>
      <c r="J52" s="25">
        <f>I52*100/I46</f>
        <v>5.5992141453831037</v>
      </c>
      <c r="K52" s="9"/>
      <c r="L52" s="10"/>
      <c r="M52" s="27">
        <v>38</v>
      </c>
      <c r="N52" s="25">
        <f>M52*100/M46</f>
        <v>4.0468583599574011</v>
      </c>
      <c r="O52" s="27">
        <v>23</v>
      </c>
      <c r="P52" s="25">
        <f>O52*100/O46</f>
        <v>2.1988527724665392</v>
      </c>
    </row>
    <row r="53" spans="2:16" ht="25" customHeight="1" x14ac:dyDescent="0.3">
      <c r="B53" s="14" t="s">
        <v>16</v>
      </c>
      <c r="C53" s="9"/>
      <c r="D53" s="10"/>
      <c r="E53" s="9"/>
      <c r="F53" s="10"/>
      <c r="G53" s="9"/>
      <c r="H53" s="10"/>
      <c r="I53" s="18">
        <v>4</v>
      </c>
      <c r="J53" s="25">
        <f>I53*100/I46</f>
        <v>0.39292730844793711</v>
      </c>
      <c r="K53" s="18">
        <v>48</v>
      </c>
      <c r="L53" s="25">
        <f>K53*100/K46</f>
        <v>4.8929663608562688</v>
      </c>
      <c r="M53" s="18">
        <v>65</v>
      </c>
      <c r="N53" s="25">
        <f>M53*100/M46</f>
        <v>6.9222577209797658</v>
      </c>
      <c r="O53" s="18">
        <v>47</v>
      </c>
      <c r="P53" s="25">
        <f>O53*100/O46</f>
        <v>4.4933078393881454</v>
      </c>
    </row>
    <row r="54" spans="2:16" ht="25" customHeight="1" x14ac:dyDescent="0.3">
      <c r="B54" s="13" t="s">
        <v>17</v>
      </c>
      <c r="C54" s="9"/>
      <c r="D54" s="10"/>
      <c r="E54" s="9"/>
      <c r="F54" s="10"/>
      <c r="G54" s="9"/>
      <c r="H54" s="10"/>
      <c r="I54" s="18">
        <v>6</v>
      </c>
      <c r="J54" s="25">
        <f>I54*100/I46</f>
        <v>0.58939096267190572</v>
      </c>
      <c r="K54" s="18">
        <v>14</v>
      </c>
      <c r="L54" s="25">
        <f>K54*100/K46</f>
        <v>1.4271151885830784</v>
      </c>
      <c r="M54" s="18">
        <v>13</v>
      </c>
      <c r="N54" s="25">
        <f>M54*100/M46</f>
        <v>1.3844515441959531</v>
      </c>
      <c r="O54" s="18">
        <v>10</v>
      </c>
      <c r="P54" s="25">
        <f>O54*100/O46</f>
        <v>0.95602294455066916</v>
      </c>
    </row>
    <row r="55" spans="2:16" ht="25" customHeight="1" x14ac:dyDescent="0.3">
      <c r="B55" s="14" t="s">
        <v>18</v>
      </c>
      <c r="C55" s="9"/>
      <c r="D55" s="10"/>
      <c r="E55" s="9"/>
      <c r="F55" s="10"/>
      <c r="G55" s="18">
        <v>23</v>
      </c>
      <c r="H55" s="25">
        <f>G55*100/G46</f>
        <v>2.5164113785557989</v>
      </c>
      <c r="I55" s="18">
        <v>5</v>
      </c>
      <c r="J55" s="25">
        <f>I55*100/I46</f>
        <v>0.49115913555992141</v>
      </c>
      <c r="K55" s="18">
        <v>28</v>
      </c>
      <c r="L55" s="25">
        <f>K55*100/K46</f>
        <v>2.8542303771661568</v>
      </c>
      <c r="M55" s="18">
        <v>47</v>
      </c>
      <c r="N55" s="25">
        <f>M55*100/M46</f>
        <v>5.0053248136315229</v>
      </c>
      <c r="O55" s="18">
        <v>87</v>
      </c>
      <c r="P55" s="25">
        <f>O55*100/O46</f>
        <v>8.3173996175908229</v>
      </c>
    </row>
    <row r="56" spans="2:16" ht="25" customHeight="1" x14ac:dyDescent="0.3">
      <c r="B56" s="14" t="s">
        <v>19</v>
      </c>
      <c r="C56" s="9"/>
      <c r="D56" s="10"/>
      <c r="E56" s="9"/>
      <c r="F56" s="10"/>
      <c r="G56" s="10"/>
      <c r="H56" s="10"/>
      <c r="I56" s="10"/>
      <c r="J56" s="10"/>
      <c r="K56" s="24">
        <v>8</v>
      </c>
      <c r="L56" s="25">
        <f>K56*100/K46</f>
        <v>0.8154943934760448</v>
      </c>
      <c r="M56" s="18">
        <v>7</v>
      </c>
      <c r="N56" s="25">
        <f>M56*100/M46</f>
        <v>0.74547390841320549</v>
      </c>
      <c r="O56" s="18">
        <v>8</v>
      </c>
      <c r="P56" s="25">
        <f>O56*100/O46</f>
        <v>0.76481835564053535</v>
      </c>
    </row>
    <row r="57" spans="2:16" ht="25" customHeight="1" x14ac:dyDescent="0.3">
      <c r="B57" s="14" t="s">
        <v>20</v>
      </c>
      <c r="C57" s="9"/>
      <c r="D57" s="10"/>
      <c r="E57" s="9"/>
      <c r="F57" s="10"/>
      <c r="G57" s="18">
        <v>12</v>
      </c>
      <c r="H57" s="25">
        <f>G57*100/G46</f>
        <v>1.3129102844638949</v>
      </c>
      <c r="I57" s="9"/>
      <c r="J57" s="10"/>
      <c r="K57" s="9"/>
      <c r="L57" s="10"/>
      <c r="M57" s="9"/>
      <c r="N57" s="10"/>
      <c r="O57" s="9"/>
      <c r="P57" s="10"/>
    </row>
    <row r="58" spans="2:16" ht="25" customHeight="1" x14ac:dyDescent="0.3">
      <c r="B58" s="13" t="s">
        <v>21</v>
      </c>
      <c r="C58" s="18">
        <v>19</v>
      </c>
      <c r="D58" s="25">
        <f>C58*100/C46</f>
        <v>1.9447287615148414</v>
      </c>
      <c r="E58" s="18">
        <v>19</v>
      </c>
      <c r="F58" s="25">
        <f>E58*100/E46</f>
        <v>1.7495395948434622</v>
      </c>
      <c r="G58" s="9"/>
      <c r="H58" s="10"/>
      <c r="I58" s="18">
        <v>5</v>
      </c>
      <c r="J58" s="25">
        <f>I58*100/I46</f>
        <v>0.49115913555992141</v>
      </c>
      <c r="K58" s="18">
        <v>6</v>
      </c>
      <c r="L58" s="25">
        <f>K58*100/K46</f>
        <v>0.6116207951070336</v>
      </c>
      <c r="M58" s="18">
        <v>6</v>
      </c>
      <c r="N58" s="25">
        <f>M58*100/M46</f>
        <v>0.63897763578274758</v>
      </c>
      <c r="O58" s="9"/>
      <c r="P58" s="10"/>
    </row>
    <row r="59" spans="2:16" ht="25" customHeight="1" x14ac:dyDescent="0.3">
      <c r="B59" s="14" t="s">
        <v>189</v>
      </c>
      <c r="C59" s="9"/>
      <c r="D59" s="9"/>
      <c r="E59" s="9"/>
      <c r="F59" s="9"/>
      <c r="G59" s="9"/>
      <c r="H59" s="10"/>
      <c r="I59" s="9"/>
      <c r="J59" s="10"/>
      <c r="K59" s="9"/>
      <c r="L59" s="10"/>
      <c r="M59" s="9"/>
      <c r="N59" s="10"/>
      <c r="O59" s="18">
        <v>1</v>
      </c>
      <c r="P59" s="25">
        <f>O59*100/O46</f>
        <v>9.5602294455066919E-2</v>
      </c>
    </row>
    <row r="60" spans="2:16" ht="25" customHeight="1" x14ac:dyDescent="0.3">
      <c r="B60" s="14" t="s">
        <v>23</v>
      </c>
      <c r="C60" s="9"/>
      <c r="D60" s="10"/>
      <c r="E60" s="18">
        <v>15</v>
      </c>
      <c r="F60" s="25">
        <f>E60*100/E46</f>
        <v>1.3812154696132597</v>
      </c>
      <c r="G60" s="9"/>
      <c r="H60" s="10"/>
      <c r="I60" s="18">
        <v>19</v>
      </c>
      <c r="J60" s="25">
        <f>I60*100/I46</f>
        <v>1.8664047151277015</v>
      </c>
      <c r="K60" s="18">
        <v>16</v>
      </c>
      <c r="L60" s="25">
        <f>K60*100/K46</f>
        <v>1.6309887869520896</v>
      </c>
      <c r="M60" s="18">
        <v>16</v>
      </c>
      <c r="N60" s="25">
        <f>M60*100/M46</f>
        <v>1.703940362087327</v>
      </c>
      <c r="O60" s="18">
        <v>21</v>
      </c>
      <c r="P60" s="25">
        <f>O60*100/O46</f>
        <v>2.0076481835564053</v>
      </c>
    </row>
    <row r="61" spans="2:16" ht="25" customHeight="1" x14ac:dyDescent="0.3">
      <c r="B61" s="14" t="s">
        <v>25</v>
      </c>
      <c r="C61" s="18">
        <v>63</v>
      </c>
      <c r="D61" s="25">
        <f>C61*100/C46</f>
        <v>6.4483111566018421</v>
      </c>
      <c r="E61" s="18">
        <v>89</v>
      </c>
      <c r="F61" s="25">
        <f>E61*100/E46</f>
        <v>8.195211786372008</v>
      </c>
      <c r="G61" s="18">
        <v>90</v>
      </c>
      <c r="H61" s="25">
        <f>G61*100/G46</f>
        <v>9.8468271334792128</v>
      </c>
      <c r="I61" s="18">
        <v>45</v>
      </c>
      <c r="J61" s="25">
        <f>I61*100/I46</f>
        <v>4.4204322200392925</v>
      </c>
      <c r="K61" s="18">
        <v>53</v>
      </c>
      <c r="L61" s="25">
        <f>K61*100/K46</f>
        <v>5.4026503567787971</v>
      </c>
      <c r="M61" s="18">
        <v>42</v>
      </c>
      <c r="N61" s="25">
        <f>M61*100/M46</f>
        <v>4.4728434504792336</v>
      </c>
      <c r="O61" s="18">
        <v>49</v>
      </c>
      <c r="P61" s="25">
        <f>O61*100/O46</f>
        <v>4.6845124282982793</v>
      </c>
    </row>
    <row r="62" spans="2:16" ht="25" customHeight="1" x14ac:dyDescent="0.3">
      <c r="B62" s="13" t="s">
        <v>26</v>
      </c>
      <c r="C62" s="9"/>
      <c r="D62" s="10"/>
      <c r="E62" s="9"/>
      <c r="F62" s="10"/>
      <c r="G62" s="18">
        <v>16</v>
      </c>
      <c r="H62" s="25">
        <f>G62*100/G46</f>
        <v>1.7505470459518599</v>
      </c>
      <c r="I62" s="18">
        <v>9</v>
      </c>
      <c r="J62" s="25">
        <f>I62*100/I46</f>
        <v>0.88408644400785852</v>
      </c>
      <c r="K62" s="9"/>
      <c r="L62" s="10"/>
      <c r="M62" s="9"/>
      <c r="N62" s="10"/>
      <c r="O62" s="9"/>
      <c r="P62" s="10"/>
    </row>
    <row r="63" spans="2:16" ht="25" customHeight="1" x14ac:dyDescent="0.3">
      <c r="B63" s="14" t="s">
        <v>28</v>
      </c>
      <c r="C63" s="9"/>
      <c r="D63" s="10"/>
      <c r="E63" s="9"/>
      <c r="F63" s="10"/>
      <c r="G63" s="9"/>
      <c r="H63" s="10"/>
      <c r="I63" s="18">
        <v>5</v>
      </c>
      <c r="J63" s="25">
        <f>I63*100/I46</f>
        <v>0.49115913555992141</v>
      </c>
      <c r="K63" s="9"/>
      <c r="L63" s="10"/>
      <c r="M63" s="9"/>
      <c r="N63" s="10"/>
      <c r="O63" s="9"/>
      <c r="P63" s="10"/>
    </row>
    <row r="64" spans="2:16" ht="25" customHeight="1" x14ac:dyDescent="0.3">
      <c r="B64" s="14" t="s">
        <v>29</v>
      </c>
      <c r="C64" s="18">
        <v>10</v>
      </c>
      <c r="D64" s="25">
        <f>C64*100/C46</f>
        <v>1.0235414534288638</v>
      </c>
      <c r="E64" s="18">
        <v>17</v>
      </c>
      <c r="F64" s="25">
        <f>E64*100/E46</f>
        <v>1.565377532228361</v>
      </c>
      <c r="G64" s="18">
        <v>11</v>
      </c>
      <c r="H64" s="25">
        <f>G64*100/G46</f>
        <v>1.2035010940919038</v>
      </c>
      <c r="I64" s="9"/>
      <c r="J64" s="10"/>
      <c r="K64" s="9"/>
      <c r="L64" s="10"/>
      <c r="M64" s="9"/>
      <c r="N64" s="10"/>
      <c r="O64" s="9"/>
      <c r="P64" s="10"/>
    </row>
    <row r="65" spans="2:16" ht="25" customHeight="1" x14ac:dyDescent="0.3">
      <c r="B65" s="14" t="s">
        <v>30</v>
      </c>
      <c r="C65" s="9"/>
      <c r="D65" s="10"/>
      <c r="E65" s="9"/>
      <c r="F65" s="10"/>
      <c r="G65" s="18">
        <v>9</v>
      </c>
      <c r="H65" s="25">
        <f>G65*100/G46</f>
        <v>0.98468271334792123</v>
      </c>
      <c r="I65" s="18">
        <v>6</v>
      </c>
      <c r="J65" s="25">
        <f>I65*100/I46</f>
        <v>0.58939096267190572</v>
      </c>
      <c r="K65" s="9"/>
      <c r="L65" s="10"/>
      <c r="M65" s="9"/>
      <c r="N65" s="10"/>
      <c r="O65" s="9"/>
      <c r="P65" s="10"/>
    </row>
    <row r="66" spans="2:16" ht="25" customHeight="1" x14ac:dyDescent="0.3">
      <c r="B66" s="14" t="s">
        <v>31</v>
      </c>
      <c r="C66" s="18">
        <v>751</v>
      </c>
      <c r="D66" s="25">
        <f>C66*100/C46</f>
        <v>76.86796315250767</v>
      </c>
      <c r="E66" s="18">
        <v>735</v>
      </c>
      <c r="F66" s="25">
        <f>E66*100/E46</f>
        <v>67.679558011049721</v>
      </c>
      <c r="G66" s="18">
        <v>565</v>
      </c>
      <c r="H66" s="25">
        <f>G66*100/G46</f>
        <v>61.816192560175054</v>
      </c>
      <c r="I66" s="18">
        <v>621</v>
      </c>
      <c r="J66" s="25">
        <f>I66*100/I46</f>
        <v>61.00196463654224</v>
      </c>
      <c r="K66" s="9"/>
      <c r="L66" s="10"/>
      <c r="M66" s="27">
        <v>529</v>
      </c>
      <c r="N66" s="25">
        <f>M66*100/M46</f>
        <v>56.336528221512246</v>
      </c>
      <c r="O66" s="27">
        <v>651</v>
      </c>
      <c r="P66" s="25">
        <f>O66*100/O46</f>
        <v>62.237093690248564</v>
      </c>
    </row>
    <row r="67" spans="2:16" ht="25" customHeight="1" x14ac:dyDescent="0.3">
      <c r="B67" s="14" t="s">
        <v>32</v>
      </c>
      <c r="C67" s="9"/>
      <c r="D67" s="10"/>
      <c r="E67" s="9"/>
      <c r="F67" s="10"/>
      <c r="G67" s="9"/>
      <c r="H67" s="10"/>
      <c r="I67" s="9"/>
      <c r="J67" s="10"/>
      <c r="K67" s="18">
        <v>613</v>
      </c>
      <c r="L67" s="25">
        <f>K67*100/K46</f>
        <v>62.487257900101937</v>
      </c>
      <c r="M67" s="9"/>
      <c r="N67" s="10"/>
      <c r="O67" s="9"/>
      <c r="P67" s="10"/>
    </row>
    <row r="68" spans="2:16" ht="25" customHeight="1" x14ac:dyDescent="0.3">
      <c r="B68" s="14" t="s">
        <v>190</v>
      </c>
      <c r="C68" s="9"/>
      <c r="D68" s="10"/>
      <c r="E68" s="9"/>
      <c r="F68" s="10"/>
      <c r="G68" s="9"/>
      <c r="H68" s="10"/>
      <c r="I68" s="9"/>
      <c r="J68" s="10"/>
      <c r="K68" s="10"/>
      <c r="L68" s="10"/>
      <c r="M68" s="9"/>
      <c r="N68" s="10"/>
      <c r="O68" s="18">
        <v>4</v>
      </c>
      <c r="P68" s="25">
        <f>O68*100/O46</f>
        <v>0.38240917782026768</v>
      </c>
    </row>
    <row r="69" spans="2:16" ht="25" customHeight="1" x14ac:dyDescent="0.3">
      <c r="B69" s="14" t="s">
        <v>47</v>
      </c>
      <c r="C69" s="9"/>
      <c r="D69" s="10"/>
      <c r="E69" s="9"/>
      <c r="F69" s="10"/>
      <c r="G69" s="18">
        <v>3</v>
      </c>
      <c r="H69" s="25">
        <f>G69*100/G46</f>
        <v>0.32822757111597373</v>
      </c>
      <c r="I69" s="9"/>
      <c r="J69" s="10"/>
      <c r="K69" s="9"/>
      <c r="L69" s="10"/>
      <c r="M69" s="9"/>
      <c r="N69" s="10"/>
      <c r="O69" s="9"/>
      <c r="P69" s="10"/>
    </row>
    <row r="70" spans="2:16" ht="25" customHeight="1" x14ac:dyDescent="0.3">
      <c r="B70" s="14" t="s">
        <v>33</v>
      </c>
      <c r="C70" s="18">
        <v>36</v>
      </c>
      <c r="D70" s="25">
        <f>C70*100/C46</f>
        <v>3.6847492323439099</v>
      </c>
      <c r="E70" s="18">
        <v>33</v>
      </c>
      <c r="F70" s="25">
        <f>E70*100/E46</f>
        <v>3.0386740331491713</v>
      </c>
      <c r="G70" s="9"/>
      <c r="H70" s="10"/>
      <c r="I70" s="18">
        <v>136</v>
      </c>
      <c r="J70" s="25">
        <f>I70*100/I46</f>
        <v>13.359528487229863</v>
      </c>
      <c r="K70" s="18">
        <v>103</v>
      </c>
      <c r="L70" s="25">
        <f>K70*100/K46</f>
        <v>10.499490316004078</v>
      </c>
      <c r="M70" s="18">
        <v>111</v>
      </c>
      <c r="N70" s="25">
        <f>M70*100/M46</f>
        <v>11.821086261980831</v>
      </c>
      <c r="O70" s="18">
        <v>88</v>
      </c>
      <c r="P70" s="25">
        <f>O70*100/O46</f>
        <v>8.413001912045889</v>
      </c>
    </row>
    <row r="71" spans="2:16" ht="25" customHeight="1" x14ac:dyDescent="0.3">
      <c r="B71" s="14" t="s">
        <v>35</v>
      </c>
      <c r="C71" s="9"/>
      <c r="D71" s="10"/>
      <c r="E71" s="9"/>
      <c r="F71" s="10"/>
      <c r="G71" s="18">
        <v>32</v>
      </c>
      <c r="H71" s="25">
        <f>G71*100/G46</f>
        <v>3.5010940919037199</v>
      </c>
      <c r="I71" s="9"/>
      <c r="J71" s="10"/>
      <c r="K71" s="9"/>
      <c r="L71" s="10"/>
      <c r="M71" s="9"/>
      <c r="N71" s="10"/>
      <c r="O71" s="9"/>
      <c r="P71" s="10"/>
    </row>
    <row r="72" spans="2:16" ht="25" customHeight="1" x14ac:dyDescent="0.3">
      <c r="B72" s="14" t="s">
        <v>36</v>
      </c>
      <c r="C72" s="10"/>
      <c r="D72" s="10"/>
      <c r="E72" s="18">
        <v>49</v>
      </c>
      <c r="F72" s="25">
        <f>E72*100/E46</f>
        <v>4.5119705340699818</v>
      </c>
      <c r="G72" s="9"/>
      <c r="H72" s="10"/>
      <c r="I72" s="18">
        <v>15</v>
      </c>
      <c r="J72" s="25">
        <f>I72*100/I46</f>
        <v>1.4734774066797642</v>
      </c>
      <c r="K72" s="18">
        <v>29</v>
      </c>
      <c r="L72" s="25">
        <f>K72*100/K46</f>
        <v>2.9561671763506627</v>
      </c>
      <c r="M72" s="18">
        <v>17</v>
      </c>
      <c r="N72" s="25">
        <f>M72*100/M46</f>
        <v>1.8104366347177849</v>
      </c>
      <c r="O72" s="9"/>
      <c r="P72" s="10"/>
    </row>
    <row r="73" spans="2:16" ht="25" customHeight="1" x14ac:dyDescent="0.3">
      <c r="B73" s="14" t="s">
        <v>188</v>
      </c>
      <c r="C73" s="10"/>
      <c r="D73" s="10"/>
      <c r="E73" s="10"/>
      <c r="F73" s="10"/>
      <c r="G73" s="10"/>
      <c r="H73" s="10"/>
      <c r="I73" s="10"/>
      <c r="J73" s="10"/>
      <c r="K73" s="10"/>
      <c r="L73" s="10"/>
      <c r="M73" s="10"/>
      <c r="N73" s="10"/>
      <c r="O73" s="18">
        <v>6</v>
      </c>
      <c r="P73" s="25">
        <f>O73*100/O46</f>
        <v>0.57361376673040154</v>
      </c>
    </row>
    <row r="74" spans="2:16" ht="25" customHeight="1" x14ac:dyDescent="0.3">
      <c r="B74" s="14" t="s">
        <v>37</v>
      </c>
      <c r="C74" s="10"/>
      <c r="D74" s="10"/>
      <c r="E74" s="10"/>
      <c r="F74" s="10"/>
      <c r="G74" s="9"/>
      <c r="H74" s="10"/>
      <c r="I74" s="18">
        <v>7</v>
      </c>
      <c r="J74" s="25">
        <f>I74*100/I46</f>
        <v>0.68762278978389002</v>
      </c>
      <c r="K74" s="9"/>
      <c r="L74" s="10"/>
      <c r="M74" s="9"/>
      <c r="N74" s="10"/>
      <c r="O74" s="9"/>
      <c r="P74" s="10"/>
    </row>
    <row r="75" spans="2:16" ht="25.5" customHeight="1" x14ac:dyDescent="0.3">
      <c r="B75" s="14" t="s">
        <v>38</v>
      </c>
      <c r="C75" s="10"/>
      <c r="D75" s="10"/>
      <c r="E75" s="10"/>
      <c r="F75" s="10"/>
      <c r="G75" s="9"/>
      <c r="H75" s="10"/>
      <c r="I75" s="18">
        <v>14</v>
      </c>
      <c r="J75" s="25">
        <f>I75*100/I46</f>
        <v>1.37524557956778</v>
      </c>
      <c r="K75" s="18">
        <v>6</v>
      </c>
      <c r="L75" s="25">
        <f>K75*100/K46</f>
        <v>0.6116207951070336</v>
      </c>
      <c r="M75" s="18">
        <v>5</v>
      </c>
      <c r="N75" s="25">
        <f>M75*100/M46</f>
        <v>0.53248136315228967</v>
      </c>
      <c r="O75" s="9"/>
      <c r="P75" s="10"/>
    </row>
    <row r="76" spans="2:16" ht="5.15" customHeight="1" x14ac:dyDescent="0.3">
      <c r="B76" s="15"/>
      <c r="C76" s="16"/>
      <c r="D76" s="16"/>
      <c r="E76" s="16"/>
      <c r="F76" s="16"/>
      <c r="G76" s="16"/>
      <c r="H76" s="16"/>
      <c r="I76" s="16"/>
      <c r="J76" s="16"/>
      <c r="K76" s="16"/>
      <c r="L76" s="16"/>
      <c r="M76" s="16"/>
      <c r="N76" s="16"/>
      <c r="O76" s="16"/>
      <c r="P76" s="16"/>
    </row>
    <row r="77" spans="2:16" ht="3.75" customHeight="1" x14ac:dyDescent="0.3">
      <c r="B77" s="7"/>
      <c r="C77" s="4"/>
      <c r="D77" s="5"/>
      <c r="E77" s="4"/>
      <c r="F77" s="5"/>
      <c r="G77" s="4"/>
      <c r="H77" s="5"/>
      <c r="I77" s="4"/>
      <c r="J77" s="5"/>
    </row>
    <row r="78" spans="2:16" ht="14.25" customHeight="1" x14ac:dyDescent="0.3">
      <c r="B78" s="7" t="s">
        <v>193</v>
      </c>
      <c r="C78" s="4"/>
      <c r="D78" s="5"/>
      <c r="E78" s="4"/>
      <c r="F78" s="5"/>
      <c r="G78" s="4"/>
      <c r="H78" s="5"/>
      <c r="I78" s="4"/>
      <c r="J78" s="5"/>
    </row>
    <row r="79" spans="2:16" ht="44.25" customHeight="1" x14ac:dyDescent="0.3">
      <c r="B79" s="75" t="s">
        <v>192</v>
      </c>
      <c r="C79" s="75"/>
      <c r="D79" s="75"/>
      <c r="E79" s="75"/>
      <c r="F79" s="75"/>
      <c r="G79" s="75"/>
      <c r="H79" s="75"/>
      <c r="I79" s="75"/>
      <c r="J79" s="75"/>
      <c r="K79" s="75"/>
      <c r="L79" s="75"/>
      <c r="M79" s="75"/>
      <c r="N79" s="75"/>
      <c r="O79" s="75"/>
      <c r="P79" s="75"/>
    </row>
    <row r="80" spans="2:16" ht="2.25" customHeight="1" x14ac:dyDescent="0.3"/>
    <row r="81" spans="2:16" ht="14.25" customHeight="1" x14ac:dyDescent="0.3"/>
    <row r="82" spans="2:16" ht="30" customHeight="1" x14ac:dyDescent="0.3">
      <c r="B82" s="63" t="s">
        <v>169</v>
      </c>
      <c r="C82" s="63"/>
      <c r="D82" s="63"/>
      <c r="E82" s="63"/>
      <c r="F82" s="63"/>
      <c r="G82" s="63"/>
      <c r="H82" s="63"/>
      <c r="I82" s="63"/>
      <c r="J82" s="63"/>
      <c r="K82" s="63"/>
      <c r="L82" s="63"/>
      <c r="M82" s="63"/>
      <c r="N82" s="63"/>
      <c r="O82" s="63"/>
      <c r="P82" s="63"/>
    </row>
    <row r="83" spans="2:16" ht="15" customHeight="1" x14ac:dyDescent="0.3">
      <c r="B83" s="17" t="s">
        <v>0</v>
      </c>
      <c r="C83" s="56">
        <v>2007</v>
      </c>
      <c r="D83" s="62"/>
      <c r="E83" s="54">
        <v>2011</v>
      </c>
      <c r="F83" s="55"/>
      <c r="G83" s="56">
        <v>2015</v>
      </c>
      <c r="H83" s="55"/>
      <c r="I83" s="56">
        <v>2019</v>
      </c>
      <c r="J83" s="55"/>
      <c r="K83" s="56">
        <v>2023</v>
      </c>
      <c r="L83" s="55"/>
      <c r="M83" s="56">
        <v>2024</v>
      </c>
      <c r="N83" s="55"/>
      <c r="O83" s="56">
        <v>2025</v>
      </c>
      <c r="P83" s="55"/>
    </row>
    <row r="84" spans="2:16" ht="15" customHeight="1" x14ac:dyDescent="0.3">
      <c r="B84" s="64" t="s">
        <v>2</v>
      </c>
      <c r="C84" s="60">
        <v>44687</v>
      </c>
      <c r="D84" s="61"/>
      <c r="E84" s="66">
        <v>44843</v>
      </c>
      <c r="F84" s="67"/>
      <c r="G84" s="59">
        <v>44649</v>
      </c>
      <c r="H84" s="58"/>
      <c r="I84" s="59">
        <v>44826</v>
      </c>
      <c r="J84" s="58"/>
      <c r="K84" s="59">
        <v>44828</v>
      </c>
      <c r="L84" s="58"/>
      <c r="M84" s="59">
        <v>45438</v>
      </c>
      <c r="N84" s="58"/>
      <c r="O84" s="59">
        <v>45739</v>
      </c>
      <c r="P84" s="58"/>
    </row>
    <row r="85" spans="2:16" ht="15" customHeight="1" x14ac:dyDescent="0.3">
      <c r="B85" s="65"/>
      <c r="C85" s="38" t="s">
        <v>3</v>
      </c>
      <c r="D85" s="38" t="s">
        <v>4</v>
      </c>
      <c r="E85" s="35" t="s">
        <v>3</v>
      </c>
      <c r="F85" s="37" t="s">
        <v>4</v>
      </c>
      <c r="G85" s="35" t="s">
        <v>3</v>
      </c>
      <c r="H85" s="37" t="s">
        <v>4</v>
      </c>
      <c r="I85" s="35" t="s">
        <v>3</v>
      </c>
      <c r="J85" s="37" t="s">
        <v>4</v>
      </c>
      <c r="K85" s="35" t="s">
        <v>3</v>
      </c>
      <c r="L85" s="37" t="s">
        <v>4</v>
      </c>
      <c r="M85" s="35" t="s">
        <v>3</v>
      </c>
      <c r="N85" s="37" t="s">
        <v>4</v>
      </c>
      <c r="O85" s="35" t="s">
        <v>3</v>
      </c>
      <c r="P85" s="37" t="s">
        <v>4</v>
      </c>
    </row>
    <row r="86" spans="2:16" ht="25" customHeight="1" x14ac:dyDescent="0.3">
      <c r="B86" s="12" t="s">
        <v>5</v>
      </c>
      <c r="C86" s="18">
        <v>7923</v>
      </c>
      <c r="D86" s="25">
        <v>100</v>
      </c>
      <c r="E86" s="18">
        <v>9509</v>
      </c>
      <c r="F86" s="25">
        <v>100</v>
      </c>
      <c r="G86" s="18">
        <v>9440</v>
      </c>
      <c r="H86" s="25">
        <v>100</v>
      </c>
      <c r="I86" s="18">
        <v>9473</v>
      </c>
      <c r="J86" s="25">
        <v>100</v>
      </c>
      <c r="K86" s="18">
        <v>9592</v>
      </c>
      <c r="L86" s="25">
        <v>100</v>
      </c>
      <c r="M86" s="18">
        <v>9654</v>
      </c>
      <c r="N86" s="25">
        <v>100</v>
      </c>
      <c r="O86" s="18">
        <v>9690</v>
      </c>
      <c r="P86" s="25">
        <v>100</v>
      </c>
    </row>
    <row r="87" spans="2:16" ht="25" customHeight="1" x14ac:dyDescent="0.3">
      <c r="B87" s="13" t="s">
        <v>6</v>
      </c>
      <c r="C87" s="18">
        <v>5238</v>
      </c>
      <c r="D87" s="25">
        <f>C87*100/C86</f>
        <v>66.111321469140478</v>
      </c>
      <c r="E87" s="18">
        <v>5463</v>
      </c>
      <c r="F87" s="25">
        <f>E87*100/E86</f>
        <v>57.450836050057838</v>
      </c>
      <c r="G87" s="18">
        <v>4774</v>
      </c>
      <c r="H87" s="25">
        <f>G87*100/G86</f>
        <v>50.572033898305087</v>
      </c>
      <c r="I87" s="18">
        <v>5144</v>
      </c>
      <c r="J87" s="25">
        <f>I87*100/I86</f>
        <v>54.301699567190965</v>
      </c>
      <c r="K87" s="18">
        <v>5127</v>
      </c>
      <c r="L87" s="25">
        <f>K87*100/K86</f>
        <v>53.450792326939116</v>
      </c>
      <c r="M87" s="18">
        <v>5142</v>
      </c>
      <c r="N87" s="25">
        <f>M87*100/M86</f>
        <v>53.26289620882536</v>
      </c>
      <c r="O87" s="18">
        <v>5450</v>
      </c>
      <c r="P87" s="25">
        <f>O87*100/O86</f>
        <v>56.243550051599584</v>
      </c>
    </row>
    <row r="88" spans="2:16" ht="25" customHeight="1" x14ac:dyDescent="0.3">
      <c r="B88" s="13" t="s">
        <v>7</v>
      </c>
      <c r="C88" s="18">
        <v>28</v>
      </c>
      <c r="D88" s="25">
        <f>C88*100/C87</f>
        <v>0.53455517373043149</v>
      </c>
      <c r="E88" s="18">
        <v>41</v>
      </c>
      <c r="F88" s="25">
        <f>E88*100/E87</f>
        <v>0.75050338641771919</v>
      </c>
      <c r="G88" s="18">
        <v>44</v>
      </c>
      <c r="H88" s="25">
        <f>G88*100/G87</f>
        <v>0.92165898617511521</v>
      </c>
      <c r="I88" s="18">
        <v>34</v>
      </c>
      <c r="J88" s="25">
        <f>I88*100/I87</f>
        <v>0.66096423017107309</v>
      </c>
      <c r="K88" s="18">
        <v>38</v>
      </c>
      <c r="L88" s="25">
        <f>K88*100/K87</f>
        <v>0.74117417593134383</v>
      </c>
      <c r="M88" s="18">
        <v>24</v>
      </c>
      <c r="N88" s="25">
        <f>M88*100/M87</f>
        <v>0.46674445740956827</v>
      </c>
      <c r="O88" s="18">
        <v>24</v>
      </c>
      <c r="P88" s="25">
        <f>O88*100/O87</f>
        <v>0.44036697247706424</v>
      </c>
    </row>
    <row r="89" spans="2:16" ht="25" customHeight="1" x14ac:dyDescent="0.3">
      <c r="B89" s="14" t="s">
        <v>8</v>
      </c>
      <c r="C89" s="18">
        <v>73</v>
      </c>
      <c r="D89" s="25">
        <f>C89*100/C87</f>
        <v>1.3936617029400535</v>
      </c>
      <c r="E89" s="18">
        <v>145</v>
      </c>
      <c r="F89" s="25">
        <f>E89*100/E87</f>
        <v>2.6542192934285191</v>
      </c>
      <c r="G89" s="18">
        <v>210</v>
      </c>
      <c r="H89" s="25">
        <f>G89*100/G87</f>
        <v>4.3988269794721404</v>
      </c>
      <c r="I89" s="18">
        <v>135</v>
      </c>
      <c r="J89" s="25">
        <f>I89*100/I87</f>
        <v>2.624416796267496</v>
      </c>
      <c r="K89" s="18">
        <v>125</v>
      </c>
      <c r="L89" s="25">
        <f>K89*100/K87</f>
        <v>2.4380729471425786</v>
      </c>
      <c r="M89" s="18">
        <v>118</v>
      </c>
      <c r="N89" s="25">
        <f>M89*100/M87</f>
        <v>2.294826915597044</v>
      </c>
      <c r="O89" s="18">
        <v>115</v>
      </c>
      <c r="P89" s="25">
        <f>O89*100/O87</f>
        <v>2.1100917431192658</v>
      </c>
    </row>
    <row r="90" spans="2:16" ht="25" customHeight="1" x14ac:dyDescent="0.3">
      <c r="B90" s="13" t="s">
        <v>10</v>
      </c>
      <c r="C90" s="9"/>
      <c r="D90" s="11"/>
      <c r="E90" s="9"/>
      <c r="F90" s="10"/>
      <c r="G90" s="9"/>
      <c r="H90" s="10"/>
      <c r="I90" s="18">
        <v>23</v>
      </c>
      <c r="J90" s="25">
        <f>I90*100/I87</f>
        <v>0.44712286158631415</v>
      </c>
      <c r="K90" s="9"/>
      <c r="L90" s="10"/>
      <c r="M90" s="9"/>
      <c r="N90" s="10"/>
      <c r="O90" s="9"/>
      <c r="P90" s="10"/>
    </row>
    <row r="91" spans="2:16" ht="25" customHeight="1" x14ac:dyDescent="0.3">
      <c r="B91" s="13" t="s">
        <v>11</v>
      </c>
      <c r="C91" s="9"/>
      <c r="D91" s="11"/>
      <c r="E91" s="9"/>
      <c r="F91" s="10"/>
      <c r="G91" s="9"/>
      <c r="H91" s="10"/>
      <c r="I91" s="10"/>
      <c r="J91" s="10"/>
      <c r="K91" s="18">
        <v>25</v>
      </c>
      <c r="L91" s="25">
        <f>K91*100/K87</f>
        <v>0.48761458942851571</v>
      </c>
      <c r="M91" s="18">
        <v>29</v>
      </c>
      <c r="N91" s="25">
        <f>M91*100/M87</f>
        <v>0.56398288603656166</v>
      </c>
      <c r="O91" s="18">
        <v>43</v>
      </c>
      <c r="P91" s="25">
        <f>O91*100/O87</f>
        <v>0.78899082568807344</v>
      </c>
    </row>
    <row r="92" spans="2:16" ht="25" customHeight="1" x14ac:dyDescent="0.3">
      <c r="B92" s="13" t="s">
        <v>13</v>
      </c>
      <c r="C92" s="18">
        <v>127</v>
      </c>
      <c r="D92" s="25">
        <f>C92*100/C87</f>
        <v>2.4245895379915998</v>
      </c>
      <c r="E92" s="18">
        <v>94</v>
      </c>
      <c r="F92" s="25">
        <f>E92*100/E87</f>
        <v>1.7206663005674538</v>
      </c>
      <c r="G92" s="18">
        <v>203</v>
      </c>
      <c r="H92" s="25">
        <f>G92*100/G87</f>
        <v>4.2521994134897358</v>
      </c>
      <c r="I92" s="18">
        <v>114</v>
      </c>
      <c r="J92" s="25">
        <f>I92*100/I87</f>
        <v>2.2161741835147746</v>
      </c>
      <c r="K92" s="18">
        <v>127</v>
      </c>
      <c r="L92" s="25">
        <f>K92*100/K87</f>
        <v>2.4770821142968598</v>
      </c>
      <c r="M92" s="18">
        <v>75</v>
      </c>
      <c r="N92" s="25">
        <f>M92*100/M87</f>
        <v>1.4585764294049008</v>
      </c>
      <c r="O92" s="18">
        <v>69</v>
      </c>
      <c r="P92" s="25">
        <f>O92*100/O87</f>
        <v>1.2660550458715596</v>
      </c>
    </row>
    <row r="93" spans="2:16" ht="25" customHeight="1" x14ac:dyDescent="0.3">
      <c r="B93" s="14" t="s">
        <v>14</v>
      </c>
      <c r="C93" s="18">
        <v>248</v>
      </c>
      <c r="D93" s="25">
        <f>C93*100/C87</f>
        <v>4.7346315387552504</v>
      </c>
      <c r="E93" s="18">
        <v>680</v>
      </c>
      <c r="F93" s="25">
        <f>E93*100/E87</f>
        <v>12.447373238147538</v>
      </c>
      <c r="G93" s="18">
        <v>789</v>
      </c>
      <c r="H93" s="25">
        <f>G93*100/G87</f>
        <v>16.527021365731041</v>
      </c>
      <c r="I93" s="18">
        <v>424</v>
      </c>
      <c r="J93" s="25">
        <f>I93*100/I87</f>
        <v>8.2426127527216178</v>
      </c>
      <c r="K93" s="9"/>
      <c r="L93" s="10"/>
      <c r="M93" s="27">
        <v>219</v>
      </c>
      <c r="N93" s="25">
        <f>M93*100/M87</f>
        <v>4.2590431738623105</v>
      </c>
      <c r="O93" s="27">
        <v>186</v>
      </c>
      <c r="P93" s="25">
        <f>O93*100/O87</f>
        <v>3.4128440366972477</v>
      </c>
    </row>
    <row r="94" spans="2:16" ht="25" customHeight="1" x14ac:dyDescent="0.3">
      <c r="B94" s="14" t="s">
        <v>16</v>
      </c>
      <c r="C94" s="9"/>
      <c r="D94" s="10"/>
      <c r="E94" s="9"/>
      <c r="F94" s="10"/>
      <c r="G94" s="9"/>
      <c r="H94" s="10"/>
      <c r="I94" s="18">
        <v>22</v>
      </c>
      <c r="J94" s="25">
        <f>I94*100/I87</f>
        <v>0.42768273716951788</v>
      </c>
      <c r="K94" s="18">
        <v>620</v>
      </c>
      <c r="L94" s="25">
        <f>K94*100/K87</f>
        <v>12.092841817827189</v>
      </c>
      <c r="M94" s="18">
        <v>635</v>
      </c>
      <c r="N94" s="25">
        <f>M94*100/M87</f>
        <v>12.34928043562816</v>
      </c>
      <c r="O94" s="18">
        <v>467</v>
      </c>
      <c r="P94" s="25">
        <f>O94*100/O87</f>
        <v>8.5688073394495419</v>
      </c>
    </row>
    <row r="95" spans="2:16" ht="25" customHeight="1" x14ac:dyDescent="0.3">
      <c r="B95" s="13" t="s">
        <v>17</v>
      </c>
      <c r="C95" s="9"/>
      <c r="D95" s="10"/>
      <c r="E95" s="9"/>
      <c r="F95" s="10"/>
      <c r="G95" s="9"/>
      <c r="H95" s="10"/>
      <c r="I95" s="18">
        <v>13</v>
      </c>
      <c r="J95" s="25">
        <f>I95*100/I87</f>
        <v>0.25272161741835147</v>
      </c>
      <c r="K95" s="18">
        <v>95</v>
      </c>
      <c r="L95" s="25">
        <f>K95*100/K87</f>
        <v>1.8529354398283597</v>
      </c>
      <c r="M95" s="18">
        <v>98</v>
      </c>
      <c r="N95" s="25">
        <f>M95*100/M87</f>
        <v>1.9058732010890704</v>
      </c>
      <c r="O95" s="18">
        <v>95</v>
      </c>
      <c r="P95" s="25">
        <f>O95*100/O87</f>
        <v>1.7431192660550459</v>
      </c>
    </row>
    <row r="96" spans="2:16" ht="25" customHeight="1" x14ac:dyDescent="0.3">
      <c r="B96" s="14" t="s">
        <v>18</v>
      </c>
      <c r="C96" s="9"/>
      <c r="D96" s="10"/>
      <c r="E96" s="9"/>
      <c r="F96" s="10"/>
      <c r="G96" s="18">
        <v>197</v>
      </c>
      <c r="H96" s="25">
        <f>G96*100/G87</f>
        <v>4.1265186426476745</v>
      </c>
      <c r="I96" s="18">
        <v>69</v>
      </c>
      <c r="J96" s="25">
        <f>I96*100/I87</f>
        <v>1.3413685847589425</v>
      </c>
      <c r="K96" s="18">
        <v>345</v>
      </c>
      <c r="L96" s="25">
        <f>K96*100/K87</f>
        <v>6.7290813341135163</v>
      </c>
      <c r="M96" s="18">
        <v>587</v>
      </c>
      <c r="N96" s="25">
        <f>M96*100/M87</f>
        <v>11.415791520809023</v>
      </c>
      <c r="O96" s="18">
        <v>740</v>
      </c>
      <c r="P96" s="25">
        <f>O96*100/O87</f>
        <v>13.577981651376147</v>
      </c>
    </row>
    <row r="97" spans="2:16" ht="25" customHeight="1" x14ac:dyDescent="0.3">
      <c r="B97" s="14" t="s">
        <v>19</v>
      </c>
      <c r="C97" s="9"/>
      <c r="D97" s="10"/>
      <c r="E97" s="9"/>
      <c r="F97" s="10"/>
      <c r="G97" s="10"/>
      <c r="H97" s="10"/>
      <c r="I97" s="10"/>
      <c r="J97" s="10"/>
      <c r="K97" s="24">
        <v>46</v>
      </c>
      <c r="L97" s="25">
        <f>K97*100/K87</f>
        <v>0.89721084454846889</v>
      </c>
      <c r="M97" s="18">
        <v>39</v>
      </c>
      <c r="N97" s="25">
        <f>M97*100/M87</f>
        <v>0.75845974329054844</v>
      </c>
      <c r="O97" s="18">
        <v>59</v>
      </c>
      <c r="P97" s="25">
        <f>O97*100/O87</f>
        <v>1.0825688073394495</v>
      </c>
    </row>
    <row r="98" spans="2:16" ht="25" customHeight="1" x14ac:dyDescent="0.3">
      <c r="B98" s="14" t="s">
        <v>20</v>
      </c>
      <c r="C98" s="9"/>
      <c r="D98" s="10"/>
      <c r="E98" s="9"/>
      <c r="F98" s="10"/>
      <c r="G98" s="18">
        <v>42</v>
      </c>
      <c r="H98" s="25">
        <f>G98*100/G87</f>
        <v>0.87976539589442815</v>
      </c>
      <c r="I98" s="9"/>
      <c r="J98" s="10"/>
      <c r="K98" s="9"/>
      <c r="L98" s="10"/>
      <c r="M98" s="9"/>
      <c r="N98" s="10"/>
      <c r="O98" s="9"/>
      <c r="P98" s="10"/>
    </row>
    <row r="99" spans="2:16" ht="25" customHeight="1" x14ac:dyDescent="0.3">
      <c r="B99" s="13" t="s">
        <v>21</v>
      </c>
      <c r="C99" s="18">
        <v>259</v>
      </c>
      <c r="D99" s="25">
        <f>C99*100/C87</f>
        <v>4.9446353570064909</v>
      </c>
      <c r="E99" s="18">
        <v>365</v>
      </c>
      <c r="F99" s="25">
        <f>E99*100/E87</f>
        <v>6.6813106351821343</v>
      </c>
      <c r="G99" s="9"/>
      <c r="H99" s="10"/>
      <c r="I99" s="18">
        <v>31</v>
      </c>
      <c r="J99" s="25">
        <f>I99*100/I87</f>
        <v>0.60264385692068434</v>
      </c>
      <c r="K99" s="18">
        <v>45</v>
      </c>
      <c r="L99" s="25">
        <f>K99*100/K87</f>
        <v>0.87770626097132831</v>
      </c>
      <c r="M99" s="18">
        <v>40</v>
      </c>
      <c r="N99" s="25">
        <f>M99*100/M87</f>
        <v>0.77790742901594712</v>
      </c>
      <c r="O99" s="9"/>
      <c r="P99" s="10"/>
    </row>
    <row r="100" spans="2:16" ht="25" customHeight="1" x14ac:dyDescent="0.3">
      <c r="B100" s="14" t="s">
        <v>189</v>
      </c>
      <c r="C100" s="9"/>
      <c r="D100" s="10"/>
      <c r="E100" s="9"/>
      <c r="F100" s="10"/>
      <c r="G100" s="9"/>
      <c r="H100" s="10"/>
      <c r="I100" s="9"/>
      <c r="J100" s="10"/>
      <c r="K100" s="9"/>
      <c r="L100" s="10"/>
      <c r="M100" s="9"/>
      <c r="N100" s="10"/>
      <c r="O100" s="18">
        <v>17</v>
      </c>
      <c r="P100" s="25">
        <f>O100*100/O87</f>
        <v>0.31192660550458717</v>
      </c>
    </row>
    <row r="101" spans="2:16" ht="25" customHeight="1" x14ac:dyDescent="0.3">
      <c r="B101" s="14" t="s">
        <v>23</v>
      </c>
      <c r="C101" s="9"/>
      <c r="D101" s="10"/>
      <c r="E101" s="18">
        <v>102</v>
      </c>
      <c r="F101" s="25">
        <f>E101*100/E87</f>
        <v>1.8671059857221306</v>
      </c>
      <c r="G101" s="9"/>
      <c r="H101" s="10"/>
      <c r="I101" s="18">
        <v>74</v>
      </c>
      <c r="J101" s="25">
        <f>I101*100/I87</f>
        <v>1.4385692068429239</v>
      </c>
      <c r="K101" s="18">
        <v>100</v>
      </c>
      <c r="L101" s="25">
        <f>K101*100/K87</f>
        <v>1.9504583577140628</v>
      </c>
      <c r="M101" s="18">
        <v>119</v>
      </c>
      <c r="N101" s="25">
        <f>M101*100/M87</f>
        <v>2.3142746013224427</v>
      </c>
      <c r="O101" s="18">
        <v>106</v>
      </c>
      <c r="P101" s="25">
        <f>O101*100/O87</f>
        <v>1.9449541284403671</v>
      </c>
    </row>
    <row r="102" spans="2:16" ht="25" customHeight="1" x14ac:dyDescent="0.3">
      <c r="B102" s="14" t="s">
        <v>25</v>
      </c>
      <c r="C102" s="18">
        <v>139</v>
      </c>
      <c r="D102" s="25">
        <f>C102*100/C87</f>
        <v>2.6536846124474991</v>
      </c>
      <c r="E102" s="18">
        <v>121</v>
      </c>
      <c r="F102" s="25">
        <f>E102*100/E87</f>
        <v>2.2149002379644882</v>
      </c>
      <c r="G102" s="18">
        <v>199</v>
      </c>
      <c r="H102" s="25">
        <f>G102*100/G87</f>
        <v>4.1684122329283619</v>
      </c>
      <c r="I102" s="18">
        <v>76</v>
      </c>
      <c r="J102" s="25">
        <f>I102*100/I87</f>
        <v>1.4774494556765163</v>
      </c>
      <c r="K102" s="18">
        <v>110</v>
      </c>
      <c r="L102" s="25">
        <f>K102*100/K87</f>
        <v>2.1455041934854693</v>
      </c>
      <c r="M102" s="18">
        <v>78</v>
      </c>
      <c r="N102" s="25">
        <f>M102*100/M87</f>
        <v>1.5169194865810969</v>
      </c>
      <c r="O102" s="18">
        <v>71</v>
      </c>
      <c r="P102" s="25">
        <f>O102*100/O87</f>
        <v>1.3027522935779816</v>
      </c>
    </row>
    <row r="103" spans="2:16" ht="25" customHeight="1" x14ac:dyDescent="0.3">
      <c r="B103" s="13" t="s">
        <v>26</v>
      </c>
      <c r="C103" s="9"/>
      <c r="D103" s="10"/>
      <c r="E103" s="9"/>
      <c r="F103" s="10"/>
      <c r="G103" s="18">
        <v>93</v>
      </c>
      <c r="H103" s="25">
        <f>G103*100/G87</f>
        <v>1.948051948051948</v>
      </c>
      <c r="I103" s="18">
        <v>33</v>
      </c>
      <c r="J103" s="25">
        <f>I103*100/I87</f>
        <v>0.64152410575427687</v>
      </c>
      <c r="K103" s="9"/>
      <c r="L103" s="10"/>
      <c r="M103" s="9"/>
      <c r="N103" s="10"/>
      <c r="O103" s="9"/>
      <c r="P103" s="10"/>
    </row>
    <row r="104" spans="2:16" ht="25" customHeight="1" x14ac:dyDescent="0.3">
      <c r="B104" s="14" t="s">
        <v>28</v>
      </c>
      <c r="C104" s="9"/>
      <c r="D104" s="10"/>
      <c r="E104" s="9"/>
      <c r="F104" s="10"/>
      <c r="G104" s="9"/>
      <c r="H104" s="10"/>
      <c r="I104" s="18">
        <v>33</v>
      </c>
      <c r="J104" s="25">
        <f>I104*100/I87</f>
        <v>0.64152410575427687</v>
      </c>
      <c r="K104" s="9"/>
      <c r="L104" s="10"/>
      <c r="M104" s="9"/>
      <c r="N104" s="10"/>
      <c r="O104" s="9"/>
      <c r="P104" s="10"/>
    </row>
    <row r="105" spans="2:16" ht="25" customHeight="1" x14ac:dyDescent="0.3">
      <c r="B105" s="14" t="s">
        <v>29</v>
      </c>
      <c r="C105" s="18">
        <v>50</v>
      </c>
      <c r="D105" s="25">
        <f>C105*100/C87</f>
        <v>0.95456281023291334</v>
      </c>
      <c r="E105" s="18">
        <v>112</v>
      </c>
      <c r="F105" s="25">
        <f>E105*100/E87</f>
        <v>2.0501555921654768</v>
      </c>
      <c r="G105" s="18">
        <v>90</v>
      </c>
      <c r="H105" s="25">
        <f>G105*100/G87</f>
        <v>1.8852115626309174</v>
      </c>
      <c r="I105" s="9"/>
      <c r="J105" s="10"/>
      <c r="K105" s="9"/>
      <c r="L105" s="10"/>
      <c r="M105" s="9"/>
      <c r="N105" s="10"/>
      <c r="O105" s="9"/>
      <c r="P105" s="10"/>
    </row>
    <row r="106" spans="2:16" ht="25" customHeight="1" x14ac:dyDescent="0.3">
      <c r="B106" s="14" t="s">
        <v>30</v>
      </c>
      <c r="C106" s="9"/>
      <c r="D106" s="10"/>
      <c r="E106" s="9"/>
      <c r="F106" s="10"/>
      <c r="G106" s="18">
        <v>60</v>
      </c>
      <c r="H106" s="25">
        <f>G106*100/G87</f>
        <v>1.2568077084206117</v>
      </c>
      <c r="I106" s="18">
        <v>15</v>
      </c>
      <c r="J106" s="25">
        <f>I106*100/I87</f>
        <v>0.29160186625194401</v>
      </c>
      <c r="K106" s="9"/>
      <c r="L106" s="10"/>
      <c r="M106" s="9"/>
      <c r="N106" s="10"/>
      <c r="O106" s="9"/>
      <c r="P106" s="10"/>
    </row>
    <row r="107" spans="2:16" ht="25" customHeight="1" x14ac:dyDescent="0.3">
      <c r="B107" s="14" t="s">
        <v>31</v>
      </c>
      <c r="C107" s="18">
        <v>3969</v>
      </c>
      <c r="D107" s="25">
        <f>C107*100/C87</f>
        <v>75.773195876288653</v>
      </c>
      <c r="E107" s="18">
        <v>3210</v>
      </c>
      <c r="F107" s="25">
        <f>E107*100/E87</f>
        <v>58.758923668314111</v>
      </c>
      <c r="G107" s="18">
        <v>2473</v>
      </c>
      <c r="H107" s="25">
        <f>G107*100/G87</f>
        <v>51.801424382069541</v>
      </c>
      <c r="I107" s="18">
        <v>2574</v>
      </c>
      <c r="J107" s="25">
        <f>I107*100/I87</f>
        <v>50.038880248833593</v>
      </c>
      <c r="K107" s="9"/>
      <c r="L107" s="10"/>
      <c r="M107" s="27">
        <v>2285</v>
      </c>
      <c r="N107" s="25">
        <f>M107*100/M87</f>
        <v>44.43796188253598</v>
      </c>
      <c r="O107" s="27">
        <v>2770</v>
      </c>
      <c r="P107" s="25">
        <f>O107*100/O87</f>
        <v>50.825688073394495</v>
      </c>
    </row>
    <row r="108" spans="2:16" ht="25" customHeight="1" x14ac:dyDescent="0.3">
      <c r="B108" s="14" t="s">
        <v>32</v>
      </c>
      <c r="C108" s="9"/>
      <c r="D108" s="10"/>
      <c r="E108" s="9"/>
      <c r="F108" s="10"/>
      <c r="G108" s="9"/>
      <c r="H108" s="10"/>
      <c r="I108" s="9"/>
      <c r="J108" s="10"/>
      <c r="K108" s="18">
        <v>2559</v>
      </c>
      <c r="L108" s="25">
        <f>K108*100/K87</f>
        <v>49.912229373902868</v>
      </c>
      <c r="M108" s="9"/>
      <c r="N108" s="10"/>
      <c r="O108" s="9"/>
      <c r="P108" s="10"/>
    </row>
    <row r="109" spans="2:16" ht="25" customHeight="1" x14ac:dyDescent="0.3">
      <c r="B109" s="14" t="s">
        <v>190</v>
      </c>
      <c r="C109" s="9"/>
      <c r="D109" s="10"/>
      <c r="E109" s="9"/>
      <c r="F109" s="10"/>
      <c r="G109" s="9"/>
      <c r="H109" s="10"/>
      <c r="I109" s="9"/>
      <c r="J109" s="10"/>
      <c r="K109" s="10"/>
      <c r="L109" s="10"/>
      <c r="M109" s="10"/>
      <c r="N109" s="10"/>
      <c r="O109" s="27">
        <v>25</v>
      </c>
      <c r="P109" s="25">
        <f>O109*100/O87</f>
        <v>0.45871559633027525</v>
      </c>
    </row>
    <row r="110" spans="2:16" ht="25" customHeight="1" x14ac:dyDescent="0.3">
      <c r="B110" s="14" t="s">
        <v>47</v>
      </c>
      <c r="C110" s="9"/>
      <c r="D110" s="10"/>
      <c r="E110" s="9"/>
      <c r="F110" s="10"/>
      <c r="G110" s="18">
        <v>31</v>
      </c>
      <c r="H110" s="25">
        <f>G110*100/G87</f>
        <v>0.64935064935064934</v>
      </c>
      <c r="I110" s="9"/>
      <c r="J110" s="10"/>
      <c r="K110" s="9"/>
      <c r="L110" s="10"/>
      <c r="M110" s="9"/>
      <c r="N110" s="10"/>
      <c r="O110" s="9"/>
      <c r="P110" s="10"/>
    </row>
    <row r="111" spans="2:16" ht="25" customHeight="1" x14ac:dyDescent="0.3">
      <c r="B111" s="14" t="s">
        <v>33</v>
      </c>
      <c r="C111" s="18">
        <v>345</v>
      </c>
      <c r="D111" s="25">
        <f>C111*100/C87</f>
        <v>6.5864833906071016</v>
      </c>
      <c r="E111" s="18">
        <v>357</v>
      </c>
      <c r="F111" s="25">
        <f>E111*100/E87</f>
        <v>6.5348709500274573</v>
      </c>
      <c r="G111" s="9"/>
      <c r="H111" s="10"/>
      <c r="I111" s="18">
        <v>1239</v>
      </c>
      <c r="J111" s="25">
        <f>I111*100/I87</f>
        <v>24.086314152410576</v>
      </c>
      <c r="K111" s="18">
        <v>792</v>
      </c>
      <c r="L111" s="25">
        <f>K111*100/K87</f>
        <v>15.447630193095378</v>
      </c>
      <c r="M111" s="18">
        <v>720</v>
      </c>
      <c r="N111" s="25">
        <f>M111*100/M87</f>
        <v>14.002333722287048</v>
      </c>
      <c r="O111" s="18">
        <v>632</v>
      </c>
      <c r="P111" s="25">
        <f>O111*100/O87</f>
        <v>11.596330275229358</v>
      </c>
    </row>
    <row r="112" spans="2:16" ht="25" customHeight="1" x14ac:dyDescent="0.3">
      <c r="B112" s="14" t="s">
        <v>35</v>
      </c>
      <c r="C112" s="9"/>
      <c r="D112" s="10"/>
      <c r="E112" s="9"/>
      <c r="F112" s="10"/>
      <c r="G112" s="18">
        <v>343</v>
      </c>
      <c r="H112" s="25">
        <f>G112*100/G87</f>
        <v>7.1847507331378297</v>
      </c>
      <c r="I112" s="9"/>
      <c r="J112" s="10"/>
      <c r="K112" s="9"/>
      <c r="L112" s="10"/>
      <c r="M112" s="9"/>
      <c r="N112" s="10"/>
      <c r="O112" s="9"/>
      <c r="P112" s="10"/>
    </row>
    <row r="113" spans="2:16" ht="25" customHeight="1" x14ac:dyDescent="0.3">
      <c r="B113" s="14" t="s">
        <v>36</v>
      </c>
      <c r="C113" s="10"/>
      <c r="D113" s="10"/>
      <c r="E113" s="18">
        <v>236</v>
      </c>
      <c r="F113" s="25">
        <f>E113*100/E87</f>
        <v>4.3199707120629691</v>
      </c>
      <c r="G113" s="9"/>
      <c r="H113" s="10"/>
      <c r="I113" s="18">
        <v>61</v>
      </c>
      <c r="J113" s="25">
        <f>I113*100/I87</f>
        <v>1.1858475894245724</v>
      </c>
      <c r="K113" s="18">
        <v>73</v>
      </c>
      <c r="L113" s="25">
        <f>K113*100/K87</f>
        <v>1.4238346011312659</v>
      </c>
      <c r="M113" s="18">
        <v>56</v>
      </c>
      <c r="N113" s="25">
        <f>M113*100/M87</f>
        <v>1.089070400622326</v>
      </c>
      <c r="O113" s="9"/>
      <c r="P113" s="10"/>
    </row>
    <row r="114" spans="2:16" ht="25" customHeight="1" x14ac:dyDescent="0.3">
      <c r="B114" s="14" t="s">
        <v>188</v>
      </c>
      <c r="C114" s="10"/>
      <c r="D114" s="10"/>
      <c r="E114" s="10"/>
      <c r="F114" s="10"/>
      <c r="G114" s="10"/>
      <c r="H114" s="10"/>
      <c r="I114" s="10"/>
      <c r="J114" s="10"/>
      <c r="K114" s="10"/>
      <c r="L114" s="10"/>
      <c r="M114" s="10"/>
      <c r="N114" s="10"/>
      <c r="O114" s="18">
        <v>31</v>
      </c>
      <c r="P114" s="25">
        <f>O114*100/O87</f>
        <v>0.56880733944954132</v>
      </c>
    </row>
    <row r="115" spans="2:16" ht="25" customHeight="1" x14ac:dyDescent="0.3">
      <c r="B115" s="14" t="s">
        <v>37</v>
      </c>
      <c r="C115" s="10"/>
      <c r="D115" s="10"/>
      <c r="E115" s="10"/>
      <c r="F115" s="10"/>
      <c r="G115" s="9"/>
      <c r="H115" s="10"/>
      <c r="I115" s="18">
        <v>61</v>
      </c>
      <c r="J115" s="25">
        <f>I115*100/I87</f>
        <v>1.1858475894245724</v>
      </c>
      <c r="K115" s="9"/>
      <c r="L115" s="10"/>
      <c r="M115" s="9"/>
      <c r="N115" s="10"/>
      <c r="O115" s="9"/>
      <c r="P115" s="10"/>
    </row>
    <row r="116" spans="2:16" ht="24.75" customHeight="1" x14ac:dyDescent="0.3">
      <c r="B116" s="14" t="s">
        <v>38</v>
      </c>
      <c r="C116" s="10"/>
      <c r="D116" s="10"/>
      <c r="E116" s="10"/>
      <c r="F116" s="10"/>
      <c r="G116" s="9"/>
      <c r="H116" s="10"/>
      <c r="I116" s="18">
        <v>113</v>
      </c>
      <c r="J116" s="25">
        <f>I116*100/I87</f>
        <v>2.1967340590979783</v>
      </c>
      <c r="K116" s="18">
        <v>27</v>
      </c>
      <c r="L116" s="25">
        <f>K116*100/K87</f>
        <v>0.52662375658279692</v>
      </c>
      <c r="M116" s="18">
        <v>20</v>
      </c>
      <c r="N116" s="25">
        <f>M116*100/M87</f>
        <v>0.38895371450797356</v>
      </c>
      <c r="O116" s="9"/>
      <c r="P116" s="10"/>
    </row>
    <row r="117" spans="2:16" ht="5.15" customHeight="1" x14ac:dyDescent="0.3">
      <c r="B117" s="15"/>
      <c r="C117" s="16"/>
      <c r="D117" s="16"/>
      <c r="E117" s="16"/>
      <c r="F117" s="16"/>
      <c r="G117" s="16"/>
      <c r="H117" s="16"/>
      <c r="I117" s="16"/>
      <c r="J117" s="16"/>
      <c r="K117" s="16"/>
      <c r="L117" s="16"/>
      <c r="M117" s="16"/>
      <c r="N117" s="16"/>
      <c r="O117" s="16"/>
      <c r="P117" s="16"/>
    </row>
    <row r="118" spans="2:16" ht="14.25" customHeight="1" x14ac:dyDescent="0.3">
      <c r="B118" s="7" t="s">
        <v>193</v>
      </c>
      <c r="C118" s="4"/>
      <c r="D118" s="5"/>
      <c r="E118" s="4"/>
      <c r="F118" s="5"/>
      <c r="G118" s="4"/>
      <c r="H118" s="5"/>
      <c r="I118" s="4"/>
      <c r="J118" s="5"/>
    </row>
    <row r="119" spans="2:16" ht="44.25" customHeight="1" x14ac:dyDescent="0.3">
      <c r="B119" s="75" t="s">
        <v>192</v>
      </c>
      <c r="C119" s="75"/>
      <c r="D119" s="75"/>
      <c r="E119" s="75"/>
      <c r="F119" s="75"/>
      <c r="G119" s="75"/>
      <c r="H119" s="75"/>
      <c r="I119" s="75"/>
      <c r="J119" s="75"/>
      <c r="K119" s="75"/>
      <c r="L119" s="75"/>
      <c r="M119" s="75"/>
      <c r="N119" s="75"/>
      <c r="O119" s="75"/>
      <c r="P119" s="75"/>
    </row>
    <row r="121" spans="2:16" ht="1.5" customHeight="1" x14ac:dyDescent="0.3"/>
    <row r="122" spans="2:16" ht="30" customHeight="1" x14ac:dyDescent="0.3">
      <c r="B122" s="63" t="s">
        <v>71</v>
      </c>
      <c r="C122" s="63"/>
      <c r="D122" s="63"/>
      <c r="E122" s="63"/>
      <c r="F122" s="63"/>
      <c r="G122" s="63"/>
      <c r="H122" s="63"/>
      <c r="I122" s="63"/>
      <c r="J122" s="63"/>
      <c r="K122" s="63"/>
      <c r="L122" s="63"/>
      <c r="M122" s="63"/>
      <c r="N122" s="63"/>
      <c r="O122" s="63"/>
      <c r="P122" s="63"/>
    </row>
    <row r="123" spans="2:16" ht="15" customHeight="1" x14ac:dyDescent="0.3">
      <c r="B123" s="17" t="s">
        <v>0</v>
      </c>
      <c r="C123" s="56">
        <v>2007</v>
      </c>
      <c r="D123" s="62"/>
      <c r="E123" s="54">
        <v>2011</v>
      </c>
      <c r="F123" s="55"/>
      <c r="G123" s="56">
        <v>2015</v>
      </c>
      <c r="H123" s="55"/>
      <c r="I123" s="56">
        <v>2019</v>
      </c>
      <c r="J123" s="55"/>
      <c r="K123" s="56">
        <v>2023</v>
      </c>
      <c r="L123" s="55"/>
      <c r="M123" s="56">
        <v>2024</v>
      </c>
      <c r="N123" s="55"/>
      <c r="O123" s="56">
        <v>2025</v>
      </c>
      <c r="P123" s="55"/>
    </row>
    <row r="124" spans="2:16" ht="15" customHeight="1" x14ac:dyDescent="0.3">
      <c r="B124" s="64" t="s">
        <v>2</v>
      </c>
      <c r="C124" s="60">
        <v>44687</v>
      </c>
      <c r="D124" s="61"/>
      <c r="E124" s="66">
        <v>44843</v>
      </c>
      <c r="F124" s="67"/>
      <c r="G124" s="59">
        <v>44649</v>
      </c>
      <c r="H124" s="58"/>
      <c r="I124" s="59">
        <v>44826</v>
      </c>
      <c r="J124" s="58"/>
      <c r="K124" s="59">
        <v>44828</v>
      </c>
      <c r="L124" s="58"/>
      <c r="M124" s="59">
        <v>45438</v>
      </c>
      <c r="N124" s="58"/>
      <c r="O124" s="59">
        <v>45739</v>
      </c>
      <c r="P124" s="58"/>
    </row>
    <row r="125" spans="2:16" ht="15" customHeight="1" x14ac:dyDescent="0.3">
      <c r="B125" s="65"/>
      <c r="C125" s="38" t="s">
        <v>3</v>
      </c>
      <c r="D125" s="38" t="s">
        <v>4</v>
      </c>
      <c r="E125" s="35" t="s">
        <v>3</v>
      </c>
      <c r="F125" s="37" t="s">
        <v>4</v>
      </c>
      <c r="G125" s="35" t="s">
        <v>3</v>
      </c>
      <c r="H125" s="37" t="s">
        <v>4</v>
      </c>
      <c r="I125" s="35" t="s">
        <v>3</v>
      </c>
      <c r="J125" s="37" t="s">
        <v>4</v>
      </c>
      <c r="K125" s="35" t="s">
        <v>3</v>
      </c>
      <c r="L125" s="37" t="s">
        <v>4</v>
      </c>
      <c r="M125" s="35" t="s">
        <v>3</v>
      </c>
      <c r="N125" s="37" t="s">
        <v>4</v>
      </c>
      <c r="O125" s="35" t="s">
        <v>3</v>
      </c>
      <c r="P125" s="37" t="s">
        <v>4</v>
      </c>
    </row>
    <row r="126" spans="2:16" ht="25" customHeight="1" x14ac:dyDescent="0.3">
      <c r="B126" s="12" t="s">
        <v>5</v>
      </c>
      <c r="C126" s="18">
        <v>1869</v>
      </c>
      <c r="D126" s="25">
        <v>100</v>
      </c>
      <c r="E126" s="18">
        <v>1952</v>
      </c>
      <c r="F126" s="25">
        <v>100</v>
      </c>
      <c r="G126" s="18">
        <v>1918</v>
      </c>
      <c r="H126" s="25">
        <v>100</v>
      </c>
      <c r="I126" s="18">
        <v>1949</v>
      </c>
      <c r="J126" s="25">
        <v>100</v>
      </c>
      <c r="K126" s="18">
        <v>1924</v>
      </c>
      <c r="L126" s="25">
        <v>100</v>
      </c>
      <c r="M126" s="18">
        <v>1937</v>
      </c>
      <c r="N126" s="25">
        <v>100</v>
      </c>
      <c r="O126" s="18">
        <v>1968</v>
      </c>
      <c r="P126" s="25">
        <v>100</v>
      </c>
    </row>
    <row r="127" spans="2:16" ht="25" customHeight="1" x14ac:dyDescent="0.3">
      <c r="B127" s="13" t="s">
        <v>6</v>
      </c>
      <c r="C127" s="18">
        <v>1183</v>
      </c>
      <c r="D127" s="25">
        <f>C127*100/C126</f>
        <v>63.295880149812731</v>
      </c>
      <c r="E127" s="18">
        <v>1187</v>
      </c>
      <c r="F127" s="25">
        <f>E127*100/E126</f>
        <v>60.809426229508198</v>
      </c>
      <c r="G127" s="18">
        <v>1073</v>
      </c>
      <c r="H127" s="25">
        <f>G127*100/G126</f>
        <v>55.943691345151201</v>
      </c>
      <c r="I127" s="18">
        <v>1099</v>
      </c>
      <c r="J127" s="25">
        <f>I127*100/I126</f>
        <v>56.387891226269879</v>
      </c>
      <c r="K127" s="18">
        <v>1085</v>
      </c>
      <c r="L127" s="25">
        <f>K127*100/K126</f>
        <v>56.392931392931395</v>
      </c>
      <c r="M127" s="18">
        <v>1088</v>
      </c>
      <c r="N127" s="25">
        <f>M127*100/M126</f>
        <v>56.169334021683014</v>
      </c>
      <c r="O127" s="18">
        <v>1159</v>
      </c>
      <c r="P127" s="25">
        <f>O127*100/O126</f>
        <v>58.892276422764226</v>
      </c>
    </row>
    <row r="128" spans="2:16" ht="25" customHeight="1" x14ac:dyDescent="0.3">
      <c r="B128" s="13" t="s">
        <v>7</v>
      </c>
      <c r="C128" s="18">
        <v>4</v>
      </c>
      <c r="D128" s="25">
        <f>C128*100/C127</f>
        <v>0.33812341504649196</v>
      </c>
      <c r="E128" s="18">
        <v>5</v>
      </c>
      <c r="F128" s="25">
        <f>E128*100/E127</f>
        <v>0.42122999157540014</v>
      </c>
      <c r="G128" s="18">
        <v>10</v>
      </c>
      <c r="H128" s="25">
        <f>G128*100/G127</f>
        <v>0.93196644920782856</v>
      </c>
      <c r="I128" s="18">
        <v>7</v>
      </c>
      <c r="J128" s="25">
        <f>I128*100/I127</f>
        <v>0.63694267515923564</v>
      </c>
      <c r="K128" s="18">
        <v>5</v>
      </c>
      <c r="L128" s="25">
        <f>K128*100/K127</f>
        <v>0.46082949308755761</v>
      </c>
      <c r="M128" s="18">
        <v>4</v>
      </c>
      <c r="N128" s="25">
        <f>M128*100/M127</f>
        <v>0.36764705882352944</v>
      </c>
      <c r="O128" s="18">
        <v>6</v>
      </c>
      <c r="P128" s="25">
        <f>O128*100/O127</f>
        <v>0.51768766177739434</v>
      </c>
    </row>
    <row r="129" spans="2:19" ht="25" customHeight="1" x14ac:dyDescent="0.3">
      <c r="B129" s="14" t="s">
        <v>8</v>
      </c>
      <c r="C129" s="18">
        <v>11</v>
      </c>
      <c r="D129" s="25">
        <f>C129*100/C127</f>
        <v>0.92983939137785288</v>
      </c>
      <c r="E129" s="18">
        <v>20</v>
      </c>
      <c r="F129" s="25">
        <f>E129*100/E127</f>
        <v>1.6849199663016006</v>
      </c>
      <c r="G129" s="18">
        <v>45</v>
      </c>
      <c r="H129" s="25">
        <f>G129*100/G127</f>
        <v>4.193849021435228</v>
      </c>
      <c r="I129" s="18">
        <v>24</v>
      </c>
      <c r="J129" s="25">
        <f>I129*100/I127</f>
        <v>2.1838034576888079</v>
      </c>
      <c r="K129" s="18">
        <v>26</v>
      </c>
      <c r="L129" s="25">
        <f>K129*100/K127</f>
        <v>2.3963133640552994</v>
      </c>
      <c r="M129" s="18">
        <v>11</v>
      </c>
      <c r="N129" s="25">
        <f>M129*100/M127</f>
        <v>1.0110294117647058</v>
      </c>
      <c r="O129" s="18">
        <v>12</v>
      </c>
      <c r="P129" s="25">
        <f>O129*100/O127</f>
        <v>1.0353753235547887</v>
      </c>
    </row>
    <row r="130" spans="2:19" ht="25" customHeight="1" x14ac:dyDescent="0.3">
      <c r="B130" s="13" t="s">
        <v>10</v>
      </c>
      <c r="C130" s="9"/>
      <c r="D130" s="11"/>
      <c r="E130" s="9"/>
      <c r="F130" s="10"/>
      <c r="G130" s="9"/>
      <c r="H130" s="10"/>
      <c r="I130" s="18">
        <v>22</v>
      </c>
      <c r="J130" s="25">
        <f>I130*100/I127</f>
        <v>2.0018198362147408</v>
      </c>
      <c r="K130" s="9"/>
      <c r="L130" s="10"/>
      <c r="M130" s="9"/>
      <c r="N130" s="10"/>
      <c r="O130" s="9"/>
      <c r="P130" s="10"/>
    </row>
    <row r="131" spans="2:19" ht="25" customHeight="1" x14ac:dyDescent="0.3">
      <c r="B131" s="13" t="s">
        <v>11</v>
      </c>
      <c r="C131" s="9"/>
      <c r="D131" s="11"/>
      <c r="E131" s="9"/>
      <c r="F131" s="10"/>
      <c r="G131" s="9"/>
      <c r="H131" s="10"/>
      <c r="I131" s="10"/>
      <c r="J131" s="10"/>
      <c r="K131" s="18">
        <v>4</v>
      </c>
      <c r="L131" s="25">
        <f>K131*100/K127</f>
        <v>0.3686635944700461</v>
      </c>
      <c r="M131" s="18">
        <v>4</v>
      </c>
      <c r="N131" s="25">
        <f>M131*100/M127</f>
        <v>0.36764705882352944</v>
      </c>
      <c r="O131" s="18">
        <v>8</v>
      </c>
      <c r="P131" s="25">
        <f>O131*100/O127</f>
        <v>0.69025021570319245</v>
      </c>
    </row>
    <row r="132" spans="2:19" ht="25" customHeight="1" x14ac:dyDescent="0.3">
      <c r="B132" s="13" t="s">
        <v>13</v>
      </c>
      <c r="C132" s="18">
        <v>21</v>
      </c>
      <c r="D132" s="25">
        <f>C132*100/C127</f>
        <v>1.7751479289940828</v>
      </c>
      <c r="E132" s="18">
        <v>15</v>
      </c>
      <c r="F132" s="25">
        <f>E132*100/E127</f>
        <v>1.2636899747262005</v>
      </c>
      <c r="G132" s="18">
        <v>35</v>
      </c>
      <c r="H132" s="25">
        <f>G132*100/G127</f>
        <v>3.2618825722273996</v>
      </c>
      <c r="I132" s="18">
        <v>18</v>
      </c>
      <c r="J132" s="25">
        <f>I132*100/I127</f>
        <v>1.6378525932666059</v>
      </c>
      <c r="K132" s="18">
        <v>19</v>
      </c>
      <c r="L132" s="25">
        <f>K132*100/K127</f>
        <v>1.7511520737327189</v>
      </c>
      <c r="M132" s="18">
        <v>9</v>
      </c>
      <c r="N132" s="25">
        <f>M132*100/M127</f>
        <v>0.82720588235294112</v>
      </c>
      <c r="O132" s="18">
        <v>18</v>
      </c>
      <c r="P132" s="25">
        <f>O132*100/O127</f>
        <v>1.5530629853321829</v>
      </c>
    </row>
    <row r="133" spans="2:19" ht="25" customHeight="1" x14ac:dyDescent="0.3">
      <c r="B133" s="14" t="s">
        <v>14</v>
      </c>
      <c r="C133" s="18">
        <v>47</v>
      </c>
      <c r="D133" s="25">
        <f>C133*100/C127</f>
        <v>3.9729501267962806</v>
      </c>
      <c r="E133" s="18">
        <v>124</v>
      </c>
      <c r="F133" s="25">
        <f>E133*100/E127</f>
        <v>10.446503791069924</v>
      </c>
      <c r="G133" s="18">
        <v>171</v>
      </c>
      <c r="H133" s="25">
        <f>G133*100/G127</f>
        <v>15.936626281453867</v>
      </c>
      <c r="I133" s="18">
        <v>77</v>
      </c>
      <c r="J133" s="25">
        <f>I133*100/I127</f>
        <v>7.0063694267515926</v>
      </c>
      <c r="K133" s="9"/>
      <c r="L133" s="10"/>
      <c r="M133" s="27">
        <v>43</v>
      </c>
      <c r="N133" s="25">
        <f>M133*100/M127</f>
        <v>3.9522058823529411</v>
      </c>
      <c r="O133" s="27">
        <v>44</v>
      </c>
      <c r="P133" s="25">
        <f>O133*100/O127</f>
        <v>3.7963761863675582</v>
      </c>
    </row>
    <row r="134" spans="2:19" ht="25" customHeight="1" x14ac:dyDescent="0.3">
      <c r="B134" s="14" t="s">
        <v>16</v>
      </c>
      <c r="C134" s="9"/>
      <c r="D134" s="10"/>
      <c r="E134" s="9"/>
      <c r="F134" s="10"/>
      <c r="G134" s="9"/>
      <c r="H134" s="10"/>
      <c r="I134" s="18">
        <v>3</v>
      </c>
      <c r="J134" s="25">
        <f>I134*100/I127</f>
        <v>0.27297543221110099</v>
      </c>
      <c r="K134" s="18">
        <v>108</v>
      </c>
      <c r="L134" s="25">
        <f>K134*100/K127</f>
        <v>9.9539170506912438</v>
      </c>
      <c r="M134" s="18">
        <v>145</v>
      </c>
      <c r="N134" s="25">
        <f>M134*100/M127</f>
        <v>13.327205882352942</v>
      </c>
      <c r="O134" s="18">
        <v>91</v>
      </c>
      <c r="P134" s="25">
        <f>O134*100/O127</f>
        <v>7.8515962036238136</v>
      </c>
      <c r="S134" s="1" t="s">
        <v>42</v>
      </c>
    </row>
    <row r="135" spans="2:19" ht="25" customHeight="1" x14ac:dyDescent="0.3">
      <c r="B135" s="13" t="s">
        <v>17</v>
      </c>
      <c r="C135" s="9"/>
      <c r="D135" s="10"/>
      <c r="E135" s="9"/>
      <c r="F135" s="10"/>
      <c r="G135" s="9"/>
      <c r="H135" s="10"/>
      <c r="I135" s="18">
        <v>5</v>
      </c>
      <c r="J135" s="25">
        <f>I135*100/I127</f>
        <v>0.45495905368516831</v>
      </c>
      <c r="K135" s="18">
        <v>22</v>
      </c>
      <c r="L135" s="25">
        <f>K135*100/K127</f>
        <v>2.0276497695852536</v>
      </c>
      <c r="M135" s="18">
        <v>19</v>
      </c>
      <c r="N135" s="25">
        <f>M135*100/M127</f>
        <v>1.7463235294117647</v>
      </c>
      <c r="O135" s="18">
        <v>18</v>
      </c>
      <c r="P135" s="25">
        <f>O135*100/O127</f>
        <v>1.5530629853321829</v>
      </c>
    </row>
    <row r="136" spans="2:19" ht="25" customHeight="1" x14ac:dyDescent="0.3">
      <c r="B136" s="14" t="s">
        <v>18</v>
      </c>
      <c r="C136" s="9"/>
      <c r="D136" s="10"/>
      <c r="E136" s="9"/>
      <c r="F136" s="10"/>
      <c r="G136" s="18">
        <v>84</v>
      </c>
      <c r="H136" s="25">
        <f>G136*100/G127</f>
        <v>7.8285181733457598</v>
      </c>
      <c r="I136" s="18">
        <v>18</v>
      </c>
      <c r="J136" s="25">
        <f>I136*100/I127</f>
        <v>1.6378525932666059</v>
      </c>
      <c r="K136" s="18">
        <v>72</v>
      </c>
      <c r="L136" s="25">
        <f>K136*100/K127</f>
        <v>6.6359447004608292</v>
      </c>
      <c r="M136" s="18">
        <v>122</v>
      </c>
      <c r="N136" s="25">
        <f>M136*100/M127</f>
        <v>11.213235294117647</v>
      </c>
      <c r="O136" s="18">
        <v>179</v>
      </c>
      <c r="P136" s="25">
        <f>O136*100/O127</f>
        <v>15.44434857635893</v>
      </c>
    </row>
    <row r="137" spans="2:19" ht="25" customHeight="1" x14ac:dyDescent="0.3">
      <c r="B137" s="14" t="s">
        <v>19</v>
      </c>
      <c r="C137" s="9"/>
      <c r="D137" s="10"/>
      <c r="E137" s="9"/>
      <c r="F137" s="10"/>
      <c r="G137" s="10"/>
      <c r="H137" s="10"/>
      <c r="I137" s="10"/>
      <c r="J137" s="10"/>
      <c r="K137" s="24">
        <v>14</v>
      </c>
      <c r="L137" s="25">
        <f>K137*100/K127</f>
        <v>1.2903225806451613</v>
      </c>
      <c r="M137" s="18">
        <v>5</v>
      </c>
      <c r="N137" s="25">
        <f>M137*100/M127</f>
        <v>0.45955882352941174</v>
      </c>
      <c r="O137" s="18">
        <v>14</v>
      </c>
      <c r="P137" s="25">
        <f>O137*100/O127</f>
        <v>1.2079378774805867</v>
      </c>
    </row>
    <row r="138" spans="2:19" ht="25" customHeight="1" x14ac:dyDescent="0.3">
      <c r="B138" s="14" t="s">
        <v>20</v>
      </c>
      <c r="C138" s="9"/>
      <c r="D138" s="10"/>
      <c r="E138" s="9"/>
      <c r="F138" s="10"/>
      <c r="G138" s="18">
        <v>20</v>
      </c>
      <c r="H138" s="25">
        <f>G138*100/G127</f>
        <v>1.8639328984156571</v>
      </c>
      <c r="I138" s="9"/>
      <c r="J138" s="10"/>
      <c r="K138" s="9"/>
      <c r="L138" s="10"/>
      <c r="M138" s="9"/>
      <c r="N138" s="10"/>
      <c r="O138" s="9"/>
      <c r="P138" s="10"/>
    </row>
    <row r="139" spans="2:19" ht="25" customHeight="1" x14ac:dyDescent="0.3">
      <c r="B139" s="13" t="s">
        <v>21</v>
      </c>
      <c r="C139" s="18">
        <v>88</v>
      </c>
      <c r="D139" s="25">
        <f>C139*100/C127</f>
        <v>7.438715131022823</v>
      </c>
      <c r="E139" s="18">
        <v>72</v>
      </c>
      <c r="F139" s="25">
        <f>E139*100/E127</f>
        <v>6.0657118786857627</v>
      </c>
      <c r="G139" s="9"/>
      <c r="H139" s="10"/>
      <c r="I139" s="18">
        <v>7</v>
      </c>
      <c r="J139" s="25">
        <f>I139*100/I127</f>
        <v>0.63694267515923564</v>
      </c>
      <c r="K139" s="18">
        <v>12</v>
      </c>
      <c r="L139" s="25">
        <f>K139*100/K127</f>
        <v>1.1059907834101383</v>
      </c>
      <c r="M139" s="18">
        <v>10</v>
      </c>
      <c r="N139" s="25">
        <f>M139*100/M127</f>
        <v>0.91911764705882348</v>
      </c>
      <c r="O139" s="9"/>
      <c r="P139" s="10"/>
    </row>
    <row r="140" spans="2:19" ht="25" customHeight="1" x14ac:dyDescent="0.3">
      <c r="B140" s="14" t="s">
        <v>189</v>
      </c>
      <c r="C140" s="9"/>
      <c r="D140" s="10"/>
      <c r="E140" s="10"/>
      <c r="F140" s="10"/>
      <c r="G140" s="9"/>
      <c r="H140" s="10"/>
      <c r="I140" s="9"/>
      <c r="J140" s="10"/>
      <c r="K140" s="9"/>
      <c r="L140" s="10"/>
      <c r="M140" s="9"/>
      <c r="N140" s="10"/>
      <c r="O140" s="18">
        <v>2</v>
      </c>
      <c r="P140" s="25">
        <f>O140*100/O127</f>
        <v>0.17256255392579811</v>
      </c>
    </row>
    <row r="141" spans="2:19" ht="25" customHeight="1" x14ac:dyDescent="0.3">
      <c r="B141" s="14" t="s">
        <v>23</v>
      </c>
      <c r="C141" s="9"/>
      <c r="D141" s="10"/>
      <c r="E141" s="18">
        <v>19</v>
      </c>
      <c r="F141" s="25">
        <f>E141*100/E127</f>
        <v>1.6006739679865207</v>
      </c>
      <c r="G141" s="9"/>
      <c r="H141" s="10"/>
      <c r="I141" s="18">
        <v>14</v>
      </c>
      <c r="J141" s="25">
        <f>I141*100/I127</f>
        <v>1.2738853503184713</v>
      </c>
      <c r="K141" s="18">
        <v>20</v>
      </c>
      <c r="L141" s="25">
        <f>K141*100/K127</f>
        <v>1.8433179723502304</v>
      </c>
      <c r="M141" s="18">
        <v>24</v>
      </c>
      <c r="N141" s="25">
        <f>M141*100/M127</f>
        <v>2.2058823529411766</v>
      </c>
      <c r="O141" s="18">
        <v>21</v>
      </c>
      <c r="P141" s="25">
        <f>O141*100/O127</f>
        <v>1.81190681622088</v>
      </c>
    </row>
    <row r="142" spans="2:19" ht="25" customHeight="1" x14ac:dyDescent="0.3">
      <c r="B142" s="14" t="s">
        <v>25</v>
      </c>
      <c r="C142" s="18">
        <v>31</v>
      </c>
      <c r="D142" s="25">
        <f>C142*100/C127</f>
        <v>2.620456466610313</v>
      </c>
      <c r="E142" s="18">
        <v>28</v>
      </c>
      <c r="F142" s="25">
        <f>E142*100/E127</f>
        <v>2.3588879528222408</v>
      </c>
      <c r="G142" s="18">
        <v>32</v>
      </c>
      <c r="H142" s="25">
        <f>G142*100/G127</f>
        <v>2.9822926374650511</v>
      </c>
      <c r="I142" s="18">
        <v>11</v>
      </c>
      <c r="J142" s="25">
        <f>I142*100/I127</f>
        <v>1.0009099181073704</v>
      </c>
      <c r="K142" s="18">
        <v>19</v>
      </c>
      <c r="L142" s="25">
        <f>K142*100/K127</f>
        <v>1.7511520737327189</v>
      </c>
      <c r="M142" s="18">
        <v>11</v>
      </c>
      <c r="N142" s="25">
        <f>M142*100/M127</f>
        <v>1.0110294117647058</v>
      </c>
      <c r="O142" s="18">
        <v>16</v>
      </c>
      <c r="P142" s="25">
        <f>O142*100/O127</f>
        <v>1.3805004314063849</v>
      </c>
    </row>
    <row r="143" spans="2:19" ht="25" customHeight="1" x14ac:dyDescent="0.3">
      <c r="B143" s="13" t="s">
        <v>26</v>
      </c>
      <c r="C143" s="9"/>
      <c r="D143" s="10"/>
      <c r="E143" s="9"/>
      <c r="F143" s="10"/>
      <c r="G143" s="18">
        <v>31</v>
      </c>
      <c r="H143" s="25">
        <f>G143*100/G127</f>
        <v>2.8890959925442683</v>
      </c>
      <c r="I143" s="18">
        <v>2</v>
      </c>
      <c r="J143" s="25">
        <f>I143*100/I127</f>
        <v>0.18198362147406733</v>
      </c>
      <c r="K143" s="9"/>
      <c r="L143" s="10"/>
      <c r="M143" s="9"/>
      <c r="N143" s="10"/>
      <c r="O143" s="9"/>
      <c r="P143" s="10"/>
    </row>
    <row r="144" spans="2:19" ht="25" customHeight="1" x14ac:dyDescent="0.3">
      <c r="B144" s="14" t="s">
        <v>28</v>
      </c>
      <c r="C144" s="9"/>
      <c r="D144" s="10"/>
      <c r="E144" s="9"/>
      <c r="F144" s="10"/>
      <c r="G144" s="9"/>
      <c r="H144" s="10"/>
      <c r="I144" s="18">
        <v>5</v>
      </c>
      <c r="J144" s="25">
        <f>I144*100/I127</f>
        <v>0.45495905368516831</v>
      </c>
      <c r="K144" s="9"/>
      <c r="L144" s="10"/>
      <c r="M144" s="9"/>
      <c r="N144" s="10"/>
      <c r="O144" s="9"/>
      <c r="P144" s="10"/>
    </row>
    <row r="145" spans="2:16" ht="25" customHeight="1" x14ac:dyDescent="0.3">
      <c r="B145" s="14" t="s">
        <v>29</v>
      </c>
      <c r="C145" s="18">
        <v>14</v>
      </c>
      <c r="D145" s="25">
        <f>C145*100/C127</f>
        <v>1.1834319526627219</v>
      </c>
      <c r="E145" s="18">
        <v>29</v>
      </c>
      <c r="F145" s="25">
        <f>E145*100/E127</f>
        <v>2.4431339511373209</v>
      </c>
      <c r="G145" s="18">
        <v>25</v>
      </c>
      <c r="H145" s="25">
        <f>G145*100/G127</f>
        <v>2.3299161230195713</v>
      </c>
      <c r="I145" s="9"/>
      <c r="J145" s="10"/>
      <c r="K145" s="9"/>
      <c r="L145" s="10"/>
      <c r="M145" s="9"/>
      <c r="N145" s="10"/>
      <c r="O145" s="9"/>
      <c r="P145" s="10"/>
    </row>
    <row r="146" spans="2:16" ht="25" customHeight="1" x14ac:dyDescent="0.3">
      <c r="B146" s="14" t="s">
        <v>30</v>
      </c>
      <c r="C146" s="9"/>
      <c r="D146" s="10"/>
      <c r="E146" s="9"/>
      <c r="F146" s="10"/>
      <c r="G146" s="18">
        <v>15</v>
      </c>
      <c r="H146" s="25">
        <f>G146*100/G127</f>
        <v>1.3979496738117427</v>
      </c>
      <c r="I146" s="18">
        <v>2</v>
      </c>
      <c r="J146" s="25">
        <f>I146*100/I127</f>
        <v>0.18198362147406733</v>
      </c>
      <c r="K146" s="9"/>
      <c r="L146" s="10"/>
      <c r="M146" s="9"/>
      <c r="N146" s="10"/>
      <c r="O146" s="9"/>
      <c r="P146" s="10"/>
    </row>
    <row r="147" spans="2:16" ht="25" customHeight="1" x14ac:dyDescent="0.3">
      <c r="B147" s="14" t="s">
        <v>31</v>
      </c>
      <c r="C147" s="18">
        <v>865</v>
      </c>
      <c r="D147" s="25">
        <f>C147*100/C127</f>
        <v>73.119188503803883</v>
      </c>
      <c r="E147" s="18">
        <v>713</v>
      </c>
      <c r="F147" s="25">
        <f>E147*100/E127</f>
        <v>60.067396798652062</v>
      </c>
      <c r="G147" s="18">
        <v>503</v>
      </c>
      <c r="H147" s="25">
        <f>G147*100/G127</f>
        <v>46.877912395153771</v>
      </c>
      <c r="I147" s="18">
        <v>537</v>
      </c>
      <c r="J147" s="25">
        <f>I147*100/I127</f>
        <v>48.862602365787076</v>
      </c>
      <c r="K147" s="9"/>
      <c r="L147" s="10"/>
      <c r="M147" s="27">
        <v>471</v>
      </c>
      <c r="N147" s="25">
        <f>M147*100/M127</f>
        <v>43.290441176470587</v>
      </c>
      <c r="O147" s="27">
        <v>585</v>
      </c>
      <c r="P147" s="25">
        <f>O147*100/O127</f>
        <v>50.474547023295948</v>
      </c>
    </row>
    <row r="148" spans="2:16" ht="25" customHeight="1" x14ac:dyDescent="0.3">
      <c r="B148" s="14" t="s">
        <v>32</v>
      </c>
      <c r="C148" s="9"/>
      <c r="D148" s="10"/>
      <c r="E148" s="9"/>
      <c r="F148" s="10"/>
      <c r="G148" s="9"/>
      <c r="H148" s="10"/>
      <c r="I148" s="9"/>
      <c r="J148" s="10"/>
      <c r="K148" s="18">
        <v>540</v>
      </c>
      <c r="L148" s="25">
        <f>K148*100/K127</f>
        <v>49.769585253456221</v>
      </c>
      <c r="M148" s="9"/>
      <c r="N148" s="10"/>
      <c r="O148" s="9"/>
      <c r="P148" s="10"/>
    </row>
    <row r="149" spans="2:16" ht="25" customHeight="1" x14ac:dyDescent="0.3">
      <c r="B149" s="14" t="s">
        <v>190</v>
      </c>
      <c r="C149" s="9"/>
      <c r="D149" s="10"/>
      <c r="E149" s="9"/>
      <c r="F149" s="10"/>
      <c r="G149" s="9"/>
      <c r="H149" s="10"/>
      <c r="I149" s="9"/>
      <c r="J149" s="10"/>
      <c r="K149" s="10"/>
      <c r="L149" s="10"/>
      <c r="M149" s="10"/>
      <c r="N149" s="10"/>
      <c r="O149" s="27">
        <v>6</v>
      </c>
      <c r="P149" s="25">
        <f>O149*100/O127</f>
        <v>0.51768766177739434</v>
      </c>
    </row>
    <row r="150" spans="2:16" ht="25" customHeight="1" x14ac:dyDescent="0.3">
      <c r="B150" s="14" t="s">
        <v>47</v>
      </c>
      <c r="C150" s="9"/>
      <c r="D150" s="10"/>
      <c r="E150" s="9"/>
      <c r="F150" s="10"/>
      <c r="G150" s="18">
        <v>3</v>
      </c>
      <c r="H150" s="25">
        <f>G150*100/G127</f>
        <v>0.27958993476234856</v>
      </c>
      <c r="I150" s="9"/>
      <c r="J150" s="10"/>
      <c r="K150" s="9"/>
      <c r="L150" s="10"/>
      <c r="M150" s="9"/>
      <c r="N150" s="10"/>
      <c r="O150" s="9"/>
      <c r="P150" s="10"/>
    </row>
    <row r="151" spans="2:16" ht="25" customHeight="1" x14ac:dyDescent="0.3">
      <c r="B151" s="14" t="s">
        <v>33</v>
      </c>
      <c r="C151" s="18">
        <v>102</v>
      </c>
      <c r="D151" s="25">
        <f>C151*100/C127</f>
        <v>8.6221470836855456</v>
      </c>
      <c r="E151" s="18">
        <v>89</v>
      </c>
      <c r="F151" s="25">
        <f>E151*100/E127</f>
        <v>7.4978938500421233</v>
      </c>
      <c r="G151" s="9"/>
      <c r="H151" s="10"/>
      <c r="I151" s="18">
        <v>299</v>
      </c>
      <c r="J151" s="25">
        <f>I151*100/I127</f>
        <v>27.206551410373066</v>
      </c>
      <c r="K151" s="18">
        <v>193</v>
      </c>
      <c r="L151" s="25">
        <f>K151*100/K127</f>
        <v>17.788018433179722</v>
      </c>
      <c r="M151" s="18">
        <v>195</v>
      </c>
      <c r="N151" s="25">
        <f>M151*100/M127</f>
        <v>17.922794117647058</v>
      </c>
      <c r="O151" s="18">
        <v>133</v>
      </c>
      <c r="P151" s="25">
        <f>O151*100/O127</f>
        <v>11.475409836065573</v>
      </c>
    </row>
    <row r="152" spans="2:16" ht="25" customHeight="1" x14ac:dyDescent="0.3">
      <c r="B152" s="14" t="s">
        <v>35</v>
      </c>
      <c r="C152" s="9"/>
      <c r="D152" s="10"/>
      <c r="E152" s="9"/>
      <c r="F152" s="10"/>
      <c r="G152" s="18">
        <v>99</v>
      </c>
      <c r="H152" s="25">
        <f>G152*100/G127</f>
        <v>9.2264678471575028</v>
      </c>
      <c r="I152" s="9"/>
      <c r="J152" s="10"/>
      <c r="K152" s="9"/>
      <c r="L152" s="10"/>
      <c r="M152" s="9"/>
      <c r="N152" s="10"/>
      <c r="O152" s="9"/>
      <c r="P152" s="10"/>
    </row>
    <row r="153" spans="2:16" ht="25" customHeight="1" x14ac:dyDescent="0.3">
      <c r="B153" s="14" t="s">
        <v>36</v>
      </c>
      <c r="C153" s="10"/>
      <c r="D153" s="10"/>
      <c r="E153" s="18">
        <v>73</v>
      </c>
      <c r="F153" s="25">
        <f>E153*100/E127</f>
        <v>6.1499578770008423</v>
      </c>
      <c r="G153" s="9"/>
      <c r="H153" s="10"/>
      <c r="I153" s="18">
        <v>4</v>
      </c>
      <c r="J153" s="25">
        <f>I153*100/I127</f>
        <v>0.36396724294813465</v>
      </c>
      <c r="K153" s="18">
        <v>16</v>
      </c>
      <c r="L153" s="25">
        <f>K153*100/K127</f>
        <v>1.4746543778801844</v>
      </c>
      <c r="M153" s="18">
        <v>12</v>
      </c>
      <c r="N153" s="25">
        <f>M153*100/M127</f>
        <v>1.1029411764705883</v>
      </c>
      <c r="O153" s="9"/>
      <c r="P153" s="10"/>
    </row>
    <row r="154" spans="2:16" ht="25" customHeight="1" x14ac:dyDescent="0.3">
      <c r="B154" s="14" t="s">
        <v>188</v>
      </c>
      <c r="C154" s="10"/>
      <c r="D154" s="10"/>
      <c r="E154" s="10"/>
      <c r="F154" s="10"/>
      <c r="G154" s="10"/>
      <c r="H154" s="10"/>
      <c r="I154" s="10"/>
      <c r="J154" s="10"/>
      <c r="K154" s="10"/>
      <c r="L154" s="10"/>
      <c r="M154" s="10"/>
      <c r="N154" s="10"/>
      <c r="O154" s="18">
        <v>6</v>
      </c>
      <c r="P154" s="25">
        <f>O154*100/O127</f>
        <v>0.51768766177739434</v>
      </c>
    </row>
    <row r="155" spans="2:16" ht="25" customHeight="1" x14ac:dyDescent="0.3">
      <c r="B155" s="14" t="s">
        <v>37</v>
      </c>
      <c r="C155" s="10"/>
      <c r="D155" s="10"/>
      <c r="E155" s="10"/>
      <c r="F155" s="10"/>
      <c r="G155" s="9"/>
      <c r="H155" s="10"/>
      <c r="I155" s="18">
        <v>12</v>
      </c>
      <c r="J155" s="25">
        <f>I155*100/I127</f>
        <v>1.091901728844404</v>
      </c>
      <c r="K155" s="9"/>
      <c r="L155" s="10"/>
      <c r="M155" s="9"/>
      <c r="N155" s="10"/>
      <c r="O155" s="9"/>
      <c r="P155" s="10"/>
    </row>
    <row r="156" spans="2:16" ht="24.75" customHeight="1" x14ac:dyDescent="0.3">
      <c r="B156" s="14" t="s">
        <v>38</v>
      </c>
      <c r="C156" s="10"/>
      <c r="D156" s="10"/>
      <c r="E156" s="10"/>
      <c r="F156" s="10"/>
      <c r="G156" s="9"/>
      <c r="H156" s="10"/>
      <c r="I156" s="18">
        <v>32</v>
      </c>
      <c r="J156" s="25">
        <f>I156*100/I127</f>
        <v>2.9117379435850772</v>
      </c>
      <c r="K156" s="18">
        <v>15</v>
      </c>
      <c r="L156" s="25">
        <f>K156*100/K127</f>
        <v>1.3824884792626728</v>
      </c>
      <c r="M156" s="18">
        <v>3</v>
      </c>
      <c r="N156" s="25">
        <f>M156*100/M127</f>
        <v>0.27573529411764708</v>
      </c>
      <c r="O156" s="9"/>
      <c r="P156" s="10"/>
    </row>
    <row r="157" spans="2:16" ht="5.15" customHeight="1" x14ac:dyDescent="0.3">
      <c r="B157" s="15"/>
      <c r="C157" s="16"/>
      <c r="D157" s="16"/>
      <c r="E157" s="16"/>
      <c r="F157" s="16"/>
      <c r="G157" s="16"/>
      <c r="H157" s="16"/>
      <c r="I157" s="16"/>
      <c r="J157" s="16"/>
      <c r="K157" s="16"/>
      <c r="L157" s="16"/>
      <c r="M157" s="16"/>
      <c r="N157" s="16"/>
      <c r="O157" s="16"/>
      <c r="P157" s="16"/>
    </row>
    <row r="158" spans="2:16" ht="14.25" customHeight="1" x14ac:dyDescent="0.3">
      <c r="B158" s="7" t="s">
        <v>193</v>
      </c>
      <c r="C158" s="4"/>
      <c r="D158" s="5"/>
      <c r="E158" s="4"/>
      <c r="F158" s="5"/>
      <c r="G158" s="4"/>
      <c r="H158" s="5"/>
      <c r="I158" s="4"/>
      <c r="J158" s="5"/>
    </row>
    <row r="159" spans="2:16" ht="44.25" customHeight="1" x14ac:dyDescent="0.3">
      <c r="B159" s="75" t="s">
        <v>192</v>
      </c>
      <c r="C159" s="75"/>
      <c r="D159" s="75"/>
      <c r="E159" s="75"/>
      <c r="F159" s="75"/>
      <c r="G159" s="75"/>
      <c r="H159" s="75"/>
      <c r="I159" s="75"/>
      <c r="J159" s="75"/>
      <c r="K159" s="75"/>
      <c r="L159" s="75"/>
      <c r="M159" s="75"/>
      <c r="N159" s="75"/>
      <c r="O159" s="75"/>
      <c r="P159" s="75"/>
    </row>
    <row r="160" spans="2:16" ht="2.25" customHeight="1" x14ac:dyDescent="0.3"/>
    <row r="161" spans="2:16" ht="14.25" customHeight="1" x14ac:dyDescent="0.3"/>
    <row r="162" spans="2:16" ht="30" customHeight="1" x14ac:dyDescent="0.3">
      <c r="B162" s="63" t="s">
        <v>170</v>
      </c>
      <c r="C162" s="63"/>
      <c r="D162" s="63"/>
      <c r="E162" s="63"/>
      <c r="F162" s="63"/>
      <c r="G162" s="63"/>
      <c r="H162" s="63"/>
      <c r="I162" s="63"/>
      <c r="J162" s="63"/>
      <c r="K162" s="63"/>
      <c r="L162" s="63"/>
      <c r="M162" s="63"/>
      <c r="N162" s="63"/>
      <c r="O162" s="63"/>
      <c r="P162" s="63"/>
    </row>
    <row r="163" spans="2:16" ht="15" customHeight="1" x14ac:dyDescent="0.3">
      <c r="B163" s="17" t="s">
        <v>0</v>
      </c>
      <c r="C163" s="56">
        <v>2007</v>
      </c>
      <c r="D163" s="62"/>
      <c r="E163" s="54">
        <v>2011</v>
      </c>
      <c r="F163" s="55"/>
      <c r="G163" s="56">
        <v>2015</v>
      </c>
      <c r="H163" s="55"/>
      <c r="I163" s="56">
        <v>2019</v>
      </c>
      <c r="J163" s="55"/>
      <c r="K163" s="56">
        <v>2023</v>
      </c>
      <c r="L163" s="55"/>
      <c r="M163" s="56">
        <v>2024</v>
      </c>
      <c r="N163" s="55"/>
      <c r="O163" s="56">
        <v>2025</v>
      </c>
      <c r="P163" s="55"/>
    </row>
    <row r="164" spans="2:16" ht="15" customHeight="1" x14ac:dyDescent="0.3">
      <c r="B164" s="64" t="s">
        <v>2</v>
      </c>
      <c r="C164" s="60">
        <v>44687</v>
      </c>
      <c r="D164" s="61"/>
      <c r="E164" s="66">
        <v>44843</v>
      </c>
      <c r="F164" s="67"/>
      <c r="G164" s="59">
        <v>44649</v>
      </c>
      <c r="H164" s="58"/>
      <c r="I164" s="59">
        <v>44826</v>
      </c>
      <c r="J164" s="58"/>
      <c r="K164" s="59">
        <v>44828</v>
      </c>
      <c r="L164" s="58"/>
      <c r="M164" s="59">
        <v>45438</v>
      </c>
      <c r="N164" s="58"/>
      <c r="O164" s="59">
        <v>45739</v>
      </c>
      <c r="P164" s="58"/>
    </row>
    <row r="165" spans="2:16" ht="15" customHeight="1" x14ac:dyDescent="0.3">
      <c r="B165" s="65"/>
      <c r="C165" s="38" t="s">
        <v>3</v>
      </c>
      <c r="D165" s="38" t="s">
        <v>4</v>
      </c>
      <c r="E165" s="35" t="s">
        <v>3</v>
      </c>
      <c r="F165" s="37" t="s">
        <v>4</v>
      </c>
      <c r="G165" s="35" t="s">
        <v>3</v>
      </c>
      <c r="H165" s="37" t="s">
        <v>4</v>
      </c>
      <c r="I165" s="35" t="s">
        <v>3</v>
      </c>
      <c r="J165" s="37" t="s">
        <v>4</v>
      </c>
      <c r="K165" s="35" t="s">
        <v>3</v>
      </c>
      <c r="L165" s="37" t="s">
        <v>4</v>
      </c>
      <c r="M165" s="35" t="s">
        <v>3</v>
      </c>
      <c r="N165" s="37" t="s">
        <v>4</v>
      </c>
      <c r="O165" s="35" t="s">
        <v>3</v>
      </c>
      <c r="P165" s="37" t="s">
        <v>4</v>
      </c>
    </row>
    <row r="166" spans="2:16" ht="25" customHeight="1" x14ac:dyDescent="0.3">
      <c r="B166" s="12" t="s">
        <v>5</v>
      </c>
      <c r="C166" s="18">
        <v>2917</v>
      </c>
      <c r="D166" s="25">
        <v>100</v>
      </c>
      <c r="E166" s="18">
        <v>3215</v>
      </c>
      <c r="F166" s="25">
        <v>100</v>
      </c>
      <c r="G166" s="18">
        <v>3179</v>
      </c>
      <c r="H166" s="25">
        <v>100</v>
      </c>
      <c r="I166" s="18">
        <v>3111</v>
      </c>
      <c r="J166" s="25">
        <v>100</v>
      </c>
      <c r="K166" s="18">
        <v>2985</v>
      </c>
      <c r="L166" s="25">
        <v>100</v>
      </c>
      <c r="M166" s="18">
        <v>2973</v>
      </c>
      <c r="N166" s="25">
        <v>100</v>
      </c>
      <c r="O166" s="18">
        <v>2997</v>
      </c>
      <c r="P166" s="25">
        <v>100</v>
      </c>
    </row>
    <row r="167" spans="2:16" ht="25" customHeight="1" x14ac:dyDescent="0.3">
      <c r="B167" s="13" t="s">
        <v>6</v>
      </c>
      <c r="C167" s="18">
        <v>1707</v>
      </c>
      <c r="D167" s="25">
        <f>C167*100/C166</f>
        <v>58.5190263969832</v>
      </c>
      <c r="E167" s="18">
        <v>1829</v>
      </c>
      <c r="F167" s="25">
        <f>E167*100/E166</f>
        <v>56.889580093312595</v>
      </c>
      <c r="G167" s="18">
        <v>1595</v>
      </c>
      <c r="H167" s="25">
        <f>G167*100/G166</f>
        <v>50.173010380622834</v>
      </c>
      <c r="I167" s="18">
        <v>1685</v>
      </c>
      <c r="J167" s="25">
        <f>I167*100/I166</f>
        <v>54.162648666023784</v>
      </c>
      <c r="K167" s="18">
        <v>1571</v>
      </c>
      <c r="L167" s="25">
        <f>K167*100/K166</f>
        <v>52.629815745393635</v>
      </c>
      <c r="M167" s="18">
        <v>1529</v>
      </c>
      <c r="N167" s="25">
        <f>M167*100/M166</f>
        <v>51.429532458795826</v>
      </c>
      <c r="O167" s="18">
        <v>1623</v>
      </c>
      <c r="P167" s="25">
        <f>O167*100/O166</f>
        <v>54.154154154154156</v>
      </c>
    </row>
    <row r="168" spans="2:16" ht="25" customHeight="1" x14ac:dyDescent="0.3">
      <c r="B168" s="13" t="s">
        <v>7</v>
      </c>
      <c r="C168" s="18">
        <v>10</v>
      </c>
      <c r="D168" s="25">
        <f>C168*100/C167</f>
        <v>0.58582308142940831</v>
      </c>
      <c r="E168" s="18">
        <v>8</v>
      </c>
      <c r="F168" s="25">
        <f>E168*100/E167</f>
        <v>0.43739748496446146</v>
      </c>
      <c r="G168" s="18">
        <v>14</v>
      </c>
      <c r="H168" s="25">
        <f>G168*100/G167</f>
        <v>0.87774294670846398</v>
      </c>
      <c r="I168" s="18">
        <v>8</v>
      </c>
      <c r="J168" s="25">
        <f>I168*100/I167</f>
        <v>0.47477744807121663</v>
      </c>
      <c r="K168" s="18">
        <v>17</v>
      </c>
      <c r="L168" s="25">
        <f>K168*100/K167</f>
        <v>1.0821133036282622</v>
      </c>
      <c r="M168" s="18">
        <v>5</v>
      </c>
      <c r="N168" s="25">
        <f>M168*100/M167</f>
        <v>0.32701111837802488</v>
      </c>
      <c r="O168" s="18">
        <v>15</v>
      </c>
      <c r="P168" s="25">
        <f>O168*100/O167</f>
        <v>0.92421441774491686</v>
      </c>
    </row>
    <row r="169" spans="2:16" ht="25" customHeight="1" x14ac:dyDescent="0.3">
      <c r="B169" s="14" t="s">
        <v>8</v>
      </c>
      <c r="C169" s="18">
        <v>38</v>
      </c>
      <c r="D169" s="25">
        <f>C169*100/C167</f>
        <v>2.2261277094317515</v>
      </c>
      <c r="E169" s="18">
        <v>56</v>
      </c>
      <c r="F169" s="25">
        <f>E169*100/E167</f>
        <v>3.0617823947512304</v>
      </c>
      <c r="G169" s="18">
        <v>80</v>
      </c>
      <c r="H169" s="25">
        <f>G169*100/G167</f>
        <v>5.015673981191223</v>
      </c>
      <c r="I169" s="18">
        <v>43</v>
      </c>
      <c r="J169" s="25">
        <f>I169*100/I167</f>
        <v>2.5519287833827895</v>
      </c>
      <c r="K169" s="18">
        <v>34</v>
      </c>
      <c r="L169" s="25">
        <f>K169*100/K167</f>
        <v>2.1642266072565244</v>
      </c>
      <c r="M169" s="18">
        <v>20</v>
      </c>
      <c r="N169" s="25">
        <f>M169*100/M167</f>
        <v>1.3080444735120995</v>
      </c>
      <c r="O169" s="18">
        <v>26</v>
      </c>
      <c r="P169" s="25">
        <f>O169*100/O167</f>
        <v>1.6019716574245224</v>
      </c>
    </row>
    <row r="170" spans="2:16" ht="25" customHeight="1" x14ac:dyDescent="0.3">
      <c r="B170" s="13" t="s">
        <v>10</v>
      </c>
      <c r="C170" s="9"/>
      <c r="D170" s="11"/>
      <c r="E170" s="9"/>
      <c r="F170" s="10"/>
      <c r="G170" s="9"/>
      <c r="H170" s="10"/>
      <c r="I170" s="18">
        <v>7</v>
      </c>
      <c r="J170" s="25">
        <f>I170*100/I167</f>
        <v>0.41543026706231456</v>
      </c>
      <c r="K170" s="9"/>
      <c r="L170" s="10"/>
      <c r="M170" s="9"/>
      <c r="N170" s="10"/>
      <c r="O170" s="9"/>
      <c r="P170" s="10"/>
    </row>
    <row r="171" spans="2:16" ht="25" customHeight="1" x14ac:dyDescent="0.3">
      <c r="B171" s="13" t="s">
        <v>11</v>
      </c>
      <c r="C171" s="9"/>
      <c r="D171" s="11"/>
      <c r="E171" s="9"/>
      <c r="F171" s="10"/>
      <c r="G171" s="9"/>
      <c r="H171" s="10"/>
      <c r="I171" s="10"/>
      <c r="J171" s="10"/>
      <c r="K171" s="18">
        <v>2</v>
      </c>
      <c r="L171" s="25">
        <f>K171*100/K167</f>
        <v>0.1273074474856779</v>
      </c>
      <c r="M171" s="18">
        <v>11</v>
      </c>
      <c r="N171" s="25">
        <f>M171*100/M167</f>
        <v>0.71942446043165464</v>
      </c>
      <c r="O171" s="18">
        <v>15</v>
      </c>
      <c r="P171" s="25">
        <f>O171*100/O167</f>
        <v>0.92421441774491686</v>
      </c>
    </row>
    <row r="172" spans="2:16" ht="25" customHeight="1" x14ac:dyDescent="0.3">
      <c r="B172" s="13" t="s">
        <v>13</v>
      </c>
      <c r="C172" s="18">
        <v>49</v>
      </c>
      <c r="D172" s="25">
        <f>C172*100/C167</f>
        <v>2.8705330990041009</v>
      </c>
      <c r="E172" s="18">
        <v>28</v>
      </c>
      <c r="F172" s="25">
        <f>E172*100/E167</f>
        <v>1.5308911973756152</v>
      </c>
      <c r="G172" s="18">
        <v>50</v>
      </c>
      <c r="H172" s="25">
        <f>G172*100/G167</f>
        <v>3.134796238244514</v>
      </c>
      <c r="I172" s="18">
        <v>35</v>
      </c>
      <c r="J172" s="25">
        <f>I172*100/I167</f>
        <v>2.0771513353115729</v>
      </c>
      <c r="K172" s="18">
        <v>29</v>
      </c>
      <c r="L172" s="25">
        <f>K172*100/K167</f>
        <v>1.8459579885423296</v>
      </c>
      <c r="M172" s="18">
        <v>26</v>
      </c>
      <c r="N172" s="25">
        <f>M172*100/M167</f>
        <v>1.7004578155657293</v>
      </c>
      <c r="O172" s="18">
        <v>11</v>
      </c>
      <c r="P172" s="25">
        <f>O172*100/O167</f>
        <v>0.67775723967960566</v>
      </c>
    </row>
    <row r="173" spans="2:16" ht="25" customHeight="1" x14ac:dyDescent="0.3">
      <c r="B173" s="14" t="s">
        <v>14</v>
      </c>
      <c r="C173" s="18">
        <v>56</v>
      </c>
      <c r="D173" s="25">
        <f>C173*100/C167</f>
        <v>3.2806092560046864</v>
      </c>
      <c r="E173" s="18">
        <v>175</v>
      </c>
      <c r="F173" s="25">
        <f>E173*100/E167</f>
        <v>9.568069983597594</v>
      </c>
      <c r="G173" s="18">
        <v>314</v>
      </c>
      <c r="H173" s="25">
        <f>G173*100/G167</f>
        <v>19.686520376175547</v>
      </c>
      <c r="I173" s="18">
        <v>102</v>
      </c>
      <c r="J173" s="25">
        <f>I173*100/I167</f>
        <v>6.0534124629080122</v>
      </c>
      <c r="K173" s="9"/>
      <c r="L173" s="10"/>
      <c r="M173" s="27">
        <v>55</v>
      </c>
      <c r="N173" s="25">
        <f>M173*100/M167</f>
        <v>3.5971223021582732</v>
      </c>
      <c r="O173" s="27">
        <v>58</v>
      </c>
      <c r="P173" s="25">
        <f>O173*100/O167</f>
        <v>3.5736290819470118</v>
      </c>
    </row>
    <row r="174" spans="2:16" ht="25" customHeight="1" x14ac:dyDescent="0.3">
      <c r="B174" s="14" t="s">
        <v>16</v>
      </c>
      <c r="C174" s="9"/>
      <c r="D174" s="10"/>
      <c r="E174" s="9"/>
      <c r="F174" s="10"/>
      <c r="G174" s="9"/>
      <c r="H174" s="10"/>
      <c r="I174" s="18">
        <v>5</v>
      </c>
      <c r="J174" s="25">
        <f>I174*100/I167</f>
        <v>0.29673590504451036</v>
      </c>
      <c r="K174" s="18">
        <v>173</v>
      </c>
      <c r="L174" s="25">
        <f>K174*100/K167</f>
        <v>11.01209420751114</v>
      </c>
      <c r="M174" s="18">
        <v>183</v>
      </c>
      <c r="N174" s="25">
        <f>M174*100/M167</f>
        <v>11.96860693263571</v>
      </c>
      <c r="O174" s="18">
        <v>116</v>
      </c>
      <c r="P174" s="25">
        <f>O174*100/O167</f>
        <v>7.1472581638940236</v>
      </c>
    </row>
    <row r="175" spans="2:16" ht="25" customHeight="1" x14ac:dyDescent="0.3">
      <c r="B175" s="13" t="s">
        <v>17</v>
      </c>
      <c r="C175" s="9"/>
      <c r="D175" s="10"/>
      <c r="E175" s="9"/>
      <c r="F175" s="10"/>
      <c r="G175" s="9"/>
      <c r="H175" s="10"/>
      <c r="I175" s="18">
        <v>7</v>
      </c>
      <c r="J175" s="25">
        <f>I175*100/I167</f>
        <v>0.41543026706231456</v>
      </c>
      <c r="K175" s="18">
        <v>26</v>
      </c>
      <c r="L175" s="25">
        <f>K175*100/K167</f>
        <v>1.6549968173138128</v>
      </c>
      <c r="M175" s="18">
        <v>17</v>
      </c>
      <c r="N175" s="25">
        <f>M175*100/M167</f>
        <v>1.1118378024852844</v>
      </c>
      <c r="O175" s="18">
        <v>13</v>
      </c>
      <c r="P175" s="25">
        <f>O175*100/O167</f>
        <v>0.80098582871226121</v>
      </c>
    </row>
    <row r="176" spans="2:16" ht="25" customHeight="1" x14ac:dyDescent="0.3">
      <c r="B176" s="14" t="s">
        <v>18</v>
      </c>
      <c r="C176" s="9"/>
      <c r="D176" s="10"/>
      <c r="E176" s="9"/>
      <c r="F176" s="10"/>
      <c r="G176" s="18">
        <v>60</v>
      </c>
      <c r="H176" s="25">
        <f>G176*100/G167</f>
        <v>3.761755485893417</v>
      </c>
      <c r="I176" s="18">
        <v>14</v>
      </c>
      <c r="J176" s="25">
        <f>I176*100/I167</f>
        <v>0.83086053412462912</v>
      </c>
      <c r="K176" s="18">
        <v>89</v>
      </c>
      <c r="L176" s="25">
        <f>K176*100/K167</f>
        <v>5.6651814131126672</v>
      </c>
      <c r="M176" s="18">
        <v>130</v>
      </c>
      <c r="N176" s="25">
        <f>M176*100/M167</f>
        <v>8.502289077828646</v>
      </c>
      <c r="O176" s="18">
        <v>202</v>
      </c>
      <c r="P176" s="25">
        <f>O176*100/O167</f>
        <v>12.446087492298213</v>
      </c>
    </row>
    <row r="177" spans="2:16" ht="25" customHeight="1" x14ac:dyDescent="0.3">
      <c r="B177" s="14" t="s">
        <v>19</v>
      </c>
      <c r="C177" s="9"/>
      <c r="D177" s="10"/>
      <c r="E177" s="9"/>
      <c r="F177" s="10"/>
      <c r="G177" s="10"/>
      <c r="H177" s="10"/>
      <c r="I177" s="10"/>
      <c r="J177" s="10"/>
      <c r="K177" s="24">
        <v>13</v>
      </c>
      <c r="L177" s="25">
        <f>K177*100/K167</f>
        <v>0.82749840865690638</v>
      </c>
      <c r="M177" s="18">
        <v>15</v>
      </c>
      <c r="N177" s="25">
        <f>M177*100/M167</f>
        <v>0.98103335513407453</v>
      </c>
      <c r="O177" s="18">
        <v>24</v>
      </c>
      <c r="P177" s="25">
        <f>O177*100/O167</f>
        <v>1.478743068391867</v>
      </c>
    </row>
    <row r="178" spans="2:16" ht="25" customHeight="1" x14ac:dyDescent="0.3">
      <c r="B178" s="14" t="s">
        <v>20</v>
      </c>
      <c r="C178" s="9"/>
      <c r="D178" s="10"/>
      <c r="E178" s="9"/>
      <c r="F178" s="10"/>
      <c r="G178" s="18">
        <v>24</v>
      </c>
      <c r="H178" s="25">
        <f>G178*100/G167</f>
        <v>1.5047021943573669</v>
      </c>
      <c r="I178" s="9"/>
      <c r="J178" s="10"/>
      <c r="K178" s="9"/>
      <c r="L178" s="10"/>
      <c r="M178" s="9"/>
      <c r="N178" s="10"/>
      <c r="O178" s="9"/>
      <c r="P178" s="10"/>
    </row>
    <row r="179" spans="2:16" ht="25" customHeight="1" x14ac:dyDescent="0.3">
      <c r="B179" s="13" t="s">
        <v>21</v>
      </c>
      <c r="C179" s="18">
        <v>136</v>
      </c>
      <c r="D179" s="25">
        <f>C179*100/C167</f>
        <v>7.9671939074399534</v>
      </c>
      <c r="E179" s="18">
        <v>124</v>
      </c>
      <c r="F179" s="25">
        <f>E179*100/E167</f>
        <v>6.7796610169491522</v>
      </c>
      <c r="G179" s="9"/>
      <c r="H179" s="10"/>
      <c r="I179" s="18">
        <v>10</v>
      </c>
      <c r="J179" s="25">
        <f>I179*100/I167</f>
        <v>0.59347181008902072</v>
      </c>
      <c r="K179" s="18">
        <v>17</v>
      </c>
      <c r="L179" s="25">
        <f>K179*100/K167</f>
        <v>1.0821133036282622</v>
      </c>
      <c r="M179" s="18">
        <v>15</v>
      </c>
      <c r="N179" s="25">
        <f>M179*100/M167</f>
        <v>0.98103335513407453</v>
      </c>
      <c r="O179" s="24">
        <v>0</v>
      </c>
      <c r="P179" s="25">
        <f>O179*100/O167</f>
        <v>0</v>
      </c>
    </row>
    <row r="180" spans="2:16" ht="25" customHeight="1" x14ac:dyDescent="0.3">
      <c r="B180" s="14" t="s">
        <v>189</v>
      </c>
      <c r="C180" s="9"/>
      <c r="D180" s="10"/>
      <c r="E180" s="9"/>
      <c r="F180" s="10"/>
      <c r="G180" s="9"/>
      <c r="H180" s="10"/>
      <c r="I180" s="9"/>
      <c r="J180" s="10"/>
      <c r="K180" s="9"/>
      <c r="L180" s="10"/>
      <c r="M180" s="9"/>
      <c r="N180" s="10"/>
      <c r="O180" s="18">
        <v>6</v>
      </c>
      <c r="P180" s="25">
        <f>O180*100/O167</f>
        <v>0.36968576709796674</v>
      </c>
    </row>
    <row r="181" spans="2:16" ht="25" customHeight="1" x14ac:dyDescent="0.3">
      <c r="B181" s="14" t="s">
        <v>23</v>
      </c>
      <c r="C181" s="9"/>
      <c r="D181" s="10"/>
      <c r="E181" s="18">
        <v>31</v>
      </c>
      <c r="F181" s="25">
        <f>E181*100/E167</f>
        <v>1.6949152542372881</v>
      </c>
      <c r="G181" s="9"/>
      <c r="H181" s="10"/>
      <c r="I181" s="18">
        <v>18</v>
      </c>
      <c r="J181" s="25">
        <f>I181*100/I167</f>
        <v>1.0682492581602374</v>
      </c>
      <c r="K181" s="18">
        <v>30</v>
      </c>
      <c r="L181" s="25">
        <f>K181*100/K167</f>
        <v>1.9096117122851686</v>
      </c>
      <c r="M181" s="18">
        <v>29</v>
      </c>
      <c r="N181" s="25">
        <f>M181*100/M167</f>
        <v>1.8966644865925442</v>
      </c>
      <c r="O181" s="18">
        <v>34</v>
      </c>
      <c r="P181" s="25">
        <f>O181*100/O167</f>
        <v>2.0948860135551448</v>
      </c>
    </row>
    <row r="182" spans="2:16" ht="25" customHeight="1" x14ac:dyDescent="0.3">
      <c r="B182" s="14" t="s">
        <v>25</v>
      </c>
      <c r="C182" s="18">
        <v>117</v>
      </c>
      <c r="D182" s="25">
        <f>C182*100/C167</f>
        <v>6.8541300527240772</v>
      </c>
      <c r="E182" s="18">
        <v>87</v>
      </c>
      <c r="F182" s="25">
        <f>E182*100/E167</f>
        <v>4.756697648988518</v>
      </c>
      <c r="G182" s="18">
        <v>104</v>
      </c>
      <c r="H182" s="25">
        <f>G182*100/G167</f>
        <v>6.5203761755485896</v>
      </c>
      <c r="I182" s="18">
        <v>33</v>
      </c>
      <c r="J182" s="25">
        <f>I182*100/I167</f>
        <v>1.9584569732937684</v>
      </c>
      <c r="K182" s="18">
        <v>38</v>
      </c>
      <c r="L182" s="25">
        <f>K182*100/K167</f>
        <v>2.4188415022278802</v>
      </c>
      <c r="M182" s="18">
        <v>30</v>
      </c>
      <c r="N182" s="25">
        <f>M182*100/M167</f>
        <v>1.9620667102681491</v>
      </c>
      <c r="O182" s="18">
        <v>32</v>
      </c>
      <c r="P182" s="25">
        <f>O182*100/O167</f>
        <v>1.9716574245224892</v>
      </c>
    </row>
    <row r="183" spans="2:16" ht="25" customHeight="1" x14ac:dyDescent="0.3">
      <c r="B183" s="13" t="s">
        <v>26</v>
      </c>
      <c r="C183" s="9"/>
      <c r="D183" s="10"/>
      <c r="E183" s="9"/>
      <c r="F183" s="10"/>
      <c r="G183" s="18">
        <v>39</v>
      </c>
      <c r="H183" s="25">
        <f>G183*100/G167</f>
        <v>2.4451410658307209</v>
      </c>
      <c r="I183" s="18">
        <v>11</v>
      </c>
      <c r="J183" s="25">
        <f>I183*100/I167</f>
        <v>0.65281899109792285</v>
      </c>
      <c r="K183" s="9"/>
      <c r="L183" s="10"/>
      <c r="M183" s="9"/>
      <c r="N183" s="10"/>
      <c r="O183" s="9"/>
      <c r="P183" s="10"/>
    </row>
    <row r="184" spans="2:16" ht="25" customHeight="1" x14ac:dyDescent="0.3">
      <c r="B184" s="14" t="s">
        <v>28</v>
      </c>
      <c r="C184" s="9"/>
      <c r="D184" s="10"/>
      <c r="E184" s="9"/>
      <c r="F184" s="10"/>
      <c r="G184" s="9"/>
      <c r="H184" s="10"/>
      <c r="I184" s="18">
        <v>7</v>
      </c>
      <c r="J184" s="25">
        <f>I184*100/I167</f>
        <v>0.41543026706231456</v>
      </c>
      <c r="K184" s="9"/>
      <c r="L184" s="10"/>
      <c r="M184" s="9"/>
      <c r="N184" s="10"/>
      <c r="O184" s="9"/>
      <c r="P184" s="10"/>
    </row>
    <row r="185" spans="2:16" ht="25" customHeight="1" x14ac:dyDescent="0.3">
      <c r="B185" s="14" t="s">
        <v>29</v>
      </c>
      <c r="C185" s="18">
        <v>25</v>
      </c>
      <c r="D185" s="25">
        <f>C185*100/C167</f>
        <v>1.4645577035735209</v>
      </c>
      <c r="E185" s="18">
        <v>36</v>
      </c>
      <c r="F185" s="25">
        <f>E185*100/E167</f>
        <v>1.9682886823400765</v>
      </c>
      <c r="G185" s="18">
        <v>51</v>
      </c>
      <c r="H185" s="25">
        <f>G185*100/G167</f>
        <v>3.1974921630094042</v>
      </c>
      <c r="I185" s="9"/>
      <c r="J185" s="10"/>
      <c r="K185" s="9"/>
      <c r="L185" s="10"/>
      <c r="M185" s="9"/>
      <c r="N185" s="10"/>
      <c r="O185" s="9"/>
      <c r="P185" s="10"/>
    </row>
    <row r="186" spans="2:16" ht="25" customHeight="1" x14ac:dyDescent="0.3">
      <c r="B186" s="14" t="s">
        <v>30</v>
      </c>
      <c r="C186" s="9"/>
      <c r="D186" s="10"/>
      <c r="E186" s="9"/>
      <c r="F186" s="10"/>
      <c r="G186" s="18">
        <v>12</v>
      </c>
      <c r="H186" s="25">
        <f>G186*100/G167</f>
        <v>0.75235109717868343</v>
      </c>
      <c r="I186" s="18">
        <v>5</v>
      </c>
      <c r="J186" s="25">
        <f>I186*100/I167</f>
        <v>0.29673590504451036</v>
      </c>
      <c r="K186" s="9"/>
      <c r="L186" s="10"/>
      <c r="M186" s="9"/>
      <c r="N186" s="10"/>
      <c r="O186" s="9"/>
      <c r="P186" s="10"/>
    </row>
    <row r="187" spans="2:16" ht="25" customHeight="1" x14ac:dyDescent="0.3">
      <c r="B187" s="14" t="s">
        <v>31</v>
      </c>
      <c r="C187" s="18">
        <v>1062</v>
      </c>
      <c r="D187" s="25">
        <f>C187*100/C167</f>
        <v>62.214411247803163</v>
      </c>
      <c r="E187" s="18">
        <v>941</v>
      </c>
      <c r="F187" s="25">
        <f>E187*100/E167</f>
        <v>51.448879168944778</v>
      </c>
      <c r="G187" s="18">
        <v>665</v>
      </c>
      <c r="H187" s="25">
        <f>G187*100/G167</f>
        <v>41.692789968652036</v>
      </c>
      <c r="I187" s="18">
        <v>707</v>
      </c>
      <c r="J187" s="25">
        <f>I187*100/I167</f>
        <v>41.958456973293771</v>
      </c>
      <c r="K187" s="9"/>
      <c r="L187" s="10"/>
      <c r="M187" s="18">
        <v>618</v>
      </c>
      <c r="N187" s="25">
        <f>M187*100/M167</f>
        <v>40.41857423152387</v>
      </c>
      <c r="O187" s="18">
        <v>771</v>
      </c>
      <c r="P187" s="25">
        <f>O187*100/O167</f>
        <v>47.504621072088725</v>
      </c>
    </row>
    <row r="188" spans="2:16" ht="25" customHeight="1" x14ac:dyDescent="0.3">
      <c r="B188" s="14" t="s">
        <v>32</v>
      </c>
      <c r="C188" s="9"/>
      <c r="D188" s="10"/>
      <c r="E188" s="9"/>
      <c r="F188" s="10"/>
      <c r="G188" s="9"/>
      <c r="H188" s="10"/>
      <c r="I188" s="9"/>
      <c r="J188" s="10"/>
      <c r="K188" s="18">
        <v>685</v>
      </c>
      <c r="L188" s="25">
        <f>K188*100/K167</f>
        <v>43.602800763844684</v>
      </c>
      <c r="M188" s="9"/>
      <c r="N188" s="10"/>
      <c r="O188" s="9"/>
      <c r="P188" s="10"/>
    </row>
    <row r="189" spans="2:16" ht="25" customHeight="1" x14ac:dyDescent="0.3">
      <c r="B189" s="14" t="s">
        <v>190</v>
      </c>
      <c r="C189" s="9"/>
      <c r="D189" s="10"/>
      <c r="E189" s="9"/>
      <c r="F189" s="10"/>
      <c r="G189" s="9"/>
      <c r="H189" s="10"/>
      <c r="I189" s="9"/>
      <c r="J189" s="10"/>
      <c r="K189" s="10"/>
      <c r="L189" s="10"/>
      <c r="M189" s="10"/>
      <c r="N189" s="10"/>
      <c r="O189" s="18">
        <v>9</v>
      </c>
      <c r="P189" s="25">
        <f>O189*100/O167</f>
        <v>0.55452865064695012</v>
      </c>
    </row>
    <row r="190" spans="2:16" ht="25" customHeight="1" x14ac:dyDescent="0.3">
      <c r="B190" s="14" t="s">
        <v>47</v>
      </c>
      <c r="C190" s="9"/>
      <c r="D190" s="10"/>
      <c r="E190" s="9"/>
      <c r="F190" s="10"/>
      <c r="G190" s="18">
        <v>18</v>
      </c>
      <c r="H190" s="25">
        <f>G190*100/G167</f>
        <v>1.128526645768025</v>
      </c>
      <c r="I190" s="9"/>
      <c r="J190" s="10"/>
      <c r="K190" s="9"/>
      <c r="L190" s="10"/>
      <c r="M190" s="9"/>
      <c r="N190" s="10"/>
      <c r="O190" s="9"/>
      <c r="P190" s="10"/>
    </row>
    <row r="191" spans="2:16" ht="25" customHeight="1" x14ac:dyDescent="0.3">
      <c r="B191" s="14" t="s">
        <v>33</v>
      </c>
      <c r="C191" s="18">
        <v>214</v>
      </c>
      <c r="D191" s="25">
        <f>C191*100/C167</f>
        <v>12.536613942589337</v>
      </c>
      <c r="E191" s="18">
        <v>205</v>
      </c>
      <c r="F191" s="25">
        <f>E191*100/E167</f>
        <v>11.208310552214325</v>
      </c>
      <c r="G191" s="9"/>
      <c r="H191" s="10"/>
      <c r="I191" s="18">
        <v>542</v>
      </c>
      <c r="J191" s="25">
        <f>I191*100/I167</f>
        <v>32.166172106824924</v>
      </c>
      <c r="K191" s="18">
        <v>370</v>
      </c>
      <c r="L191" s="25">
        <f>K191*100/K167</f>
        <v>23.551877784850415</v>
      </c>
      <c r="M191" s="18">
        <v>340</v>
      </c>
      <c r="N191" s="25">
        <f>M191*100/M167</f>
        <v>22.23675604970569</v>
      </c>
      <c r="O191" s="18">
        <v>274</v>
      </c>
      <c r="P191" s="25">
        <f>O191*100/O167</f>
        <v>16.882316697473815</v>
      </c>
    </row>
    <row r="192" spans="2:16" ht="25" customHeight="1" x14ac:dyDescent="0.3">
      <c r="B192" s="14" t="s">
        <v>35</v>
      </c>
      <c r="C192" s="9"/>
      <c r="D192" s="10"/>
      <c r="E192" s="9"/>
      <c r="F192" s="10"/>
      <c r="G192" s="18">
        <v>164</v>
      </c>
      <c r="H192" s="25">
        <f>G192*100/G167</f>
        <v>10.282131661442007</v>
      </c>
      <c r="I192" s="9"/>
      <c r="J192" s="10"/>
      <c r="K192" s="9"/>
      <c r="L192" s="10"/>
      <c r="M192" s="9"/>
      <c r="N192" s="10"/>
      <c r="O192" s="9"/>
      <c r="P192" s="10"/>
    </row>
    <row r="193" spans="2:16" ht="25" customHeight="1" x14ac:dyDescent="0.3">
      <c r="B193" s="14" t="s">
        <v>36</v>
      </c>
      <c r="C193" s="10"/>
      <c r="D193" s="10"/>
      <c r="E193" s="18">
        <v>138</v>
      </c>
      <c r="F193" s="25">
        <f>E193*100/E167</f>
        <v>7.5451066156369597</v>
      </c>
      <c r="G193" s="9"/>
      <c r="H193" s="10"/>
      <c r="I193" s="18">
        <v>41</v>
      </c>
      <c r="J193" s="25">
        <f>I193*100/I167</f>
        <v>2.4332344213649852</v>
      </c>
      <c r="K193" s="18">
        <v>39</v>
      </c>
      <c r="L193" s="25">
        <f>K193*100/K167</f>
        <v>2.4824952259707191</v>
      </c>
      <c r="M193" s="18">
        <v>23</v>
      </c>
      <c r="N193" s="25">
        <f>M193*100/M167</f>
        <v>1.5042511445389144</v>
      </c>
      <c r="O193" s="9"/>
      <c r="P193" s="10"/>
    </row>
    <row r="194" spans="2:16" ht="25" customHeight="1" x14ac:dyDescent="0.3">
      <c r="B194" s="14" t="s">
        <v>188</v>
      </c>
      <c r="C194" s="10"/>
      <c r="D194" s="10"/>
      <c r="E194" s="10"/>
      <c r="F194" s="10"/>
      <c r="G194" s="10"/>
      <c r="H194" s="10"/>
      <c r="I194" s="10"/>
      <c r="J194" s="10"/>
      <c r="K194" s="10"/>
      <c r="L194" s="10"/>
      <c r="M194" s="10"/>
      <c r="N194" s="10"/>
      <c r="O194" s="18">
        <v>17</v>
      </c>
      <c r="P194" s="25">
        <f>O194*100/O167</f>
        <v>1.0474430067775724</v>
      </c>
    </row>
    <row r="195" spans="2:16" ht="25" customHeight="1" x14ac:dyDescent="0.3">
      <c r="B195" s="14" t="s">
        <v>37</v>
      </c>
      <c r="C195" s="10"/>
      <c r="D195" s="10"/>
      <c r="E195" s="10"/>
      <c r="F195" s="10"/>
      <c r="G195" s="9"/>
      <c r="H195" s="10"/>
      <c r="I195" s="18">
        <v>44</v>
      </c>
      <c r="J195" s="25">
        <f>I195*100/I167</f>
        <v>2.6112759643916914</v>
      </c>
      <c r="K195" s="9"/>
      <c r="L195" s="10"/>
      <c r="M195" s="9"/>
      <c r="N195" s="10"/>
      <c r="O195" s="9"/>
      <c r="P195" s="10"/>
    </row>
    <row r="196" spans="2:16" ht="24.75" customHeight="1" x14ac:dyDescent="0.3">
      <c r="B196" s="14" t="s">
        <v>38</v>
      </c>
      <c r="C196" s="10"/>
      <c r="D196" s="10"/>
      <c r="E196" s="10"/>
      <c r="F196" s="10"/>
      <c r="G196" s="9"/>
      <c r="H196" s="10"/>
      <c r="I196" s="18">
        <v>46</v>
      </c>
      <c r="J196" s="25">
        <f>I196*100/I167</f>
        <v>2.7299703264094957</v>
      </c>
      <c r="K196" s="18">
        <v>9</v>
      </c>
      <c r="L196" s="25">
        <f>K196*100/K167</f>
        <v>0.57288351368555057</v>
      </c>
      <c r="M196" s="18">
        <v>12</v>
      </c>
      <c r="N196" s="25">
        <f>M196*100/M167</f>
        <v>0.78482668410725964</v>
      </c>
      <c r="O196" s="9"/>
      <c r="P196" s="10"/>
    </row>
    <row r="197" spans="2:16" ht="5.15" customHeight="1" x14ac:dyDescent="0.3">
      <c r="B197" s="15"/>
      <c r="C197" s="16"/>
      <c r="D197" s="16"/>
      <c r="E197" s="16"/>
      <c r="F197" s="16"/>
      <c r="G197" s="16"/>
      <c r="H197" s="16"/>
      <c r="I197" s="16"/>
      <c r="J197" s="16"/>
      <c r="K197" s="16"/>
      <c r="L197" s="16"/>
      <c r="M197" s="16"/>
      <c r="N197" s="16"/>
      <c r="O197" s="16"/>
      <c r="P197" s="16"/>
    </row>
    <row r="198" spans="2:16" ht="0.75" customHeight="1" x14ac:dyDescent="0.3">
      <c r="B198" s="7"/>
      <c r="C198" s="4"/>
      <c r="D198" s="5"/>
      <c r="E198" s="4"/>
      <c r="F198" s="5"/>
      <c r="G198" s="4"/>
      <c r="H198" s="5"/>
      <c r="I198" s="4"/>
      <c r="J198" s="5"/>
    </row>
    <row r="199" spans="2:16" ht="14.25" customHeight="1" x14ac:dyDescent="0.3">
      <c r="B199" s="7" t="s">
        <v>193</v>
      </c>
      <c r="C199" s="4"/>
      <c r="D199" s="5"/>
      <c r="E199" s="4"/>
      <c r="F199" s="5"/>
      <c r="G199" s="4"/>
      <c r="H199" s="5"/>
      <c r="I199" s="4"/>
      <c r="J199" s="5"/>
    </row>
    <row r="200" spans="2:16" ht="44.25" customHeight="1" x14ac:dyDescent="0.3">
      <c r="B200" s="75" t="s">
        <v>192</v>
      </c>
      <c r="C200" s="75"/>
      <c r="D200" s="75"/>
      <c r="E200" s="75"/>
      <c r="F200" s="75"/>
      <c r="G200" s="75"/>
      <c r="H200" s="75"/>
      <c r="I200" s="75"/>
      <c r="J200" s="75"/>
      <c r="K200" s="75"/>
      <c r="L200" s="75"/>
      <c r="M200" s="75"/>
      <c r="N200" s="75"/>
      <c r="O200" s="75"/>
      <c r="P200" s="75"/>
    </row>
    <row r="207" spans="2:16" x14ac:dyDescent="0.3">
      <c r="J207" s="1" t="s">
        <v>42</v>
      </c>
    </row>
  </sheetData>
  <mergeCells count="86">
    <mergeCell ref="M124:N124"/>
    <mergeCell ref="B164:B165"/>
    <mergeCell ref="C164:D164"/>
    <mergeCell ref="E164:F164"/>
    <mergeCell ref="K124:L124"/>
    <mergeCell ref="K163:L163"/>
    <mergeCell ref="K164:L164"/>
    <mergeCell ref="C163:D163"/>
    <mergeCell ref="E163:F163"/>
    <mergeCell ref="G163:H163"/>
    <mergeCell ref="I163:J163"/>
    <mergeCell ref="I124:J124"/>
    <mergeCell ref="B124:B125"/>
    <mergeCell ref="C124:D124"/>
    <mergeCell ref="E124:F124"/>
    <mergeCell ref="G124:H124"/>
    <mergeCell ref="M123:N123"/>
    <mergeCell ref="B84:B85"/>
    <mergeCell ref="K4:L4"/>
    <mergeCell ref="M3:N3"/>
    <mergeCell ref="M4:N4"/>
    <mergeCell ref="M42:N42"/>
    <mergeCell ref="M43:N43"/>
    <mergeCell ref="G4:H4"/>
    <mergeCell ref="K3:L3"/>
    <mergeCell ref="C42:D42"/>
    <mergeCell ref="E42:F42"/>
    <mergeCell ref="G42:H42"/>
    <mergeCell ref="C43:D43"/>
    <mergeCell ref="M84:N84"/>
    <mergeCell ref="B43:B44"/>
    <mergeCell ref="C83:D83"/>
    <mergeCell ref="B4:B5"/>
    <mergeCell ref="C3:D3"/>
    <mergeCell ref="C4:D4"/>
    <mergeCell ref="E4:F4"/>
    <mergeCell ref="I4:J4"/>
    <mergeCell ref="I84:J84"/>
    <mergeCell ref="K84:L84"/>
    <mergeCell ref="E3:F3"/>
    <mergeCell ref="G3:H3"/>
    <mergeCell ref="I3:J3"/>
    <mergeCell ref="K83:L83"/>
    <mergeCell ref="I42:J42"/>
    <mergeCell ref="E83:F83"/>
    <mergeCell ref="G83:H83"/>
    <mergeCell ref="I83:J83"/>
    <mergeCell ref="K123:L123"/>
    <mergeCell ref="G164:H164"/>
    <mergeCell ref="I164:J164"/>
    <mergeCell ref="C123:D123"/>
    <mergeCell ref="E123:F123"/>
    <mergeCell ref="G123:H123"/>
    <mergeCell ref="I123:J123"/>
    <mergeCell ref="B200:P200"/>
    <mergeCell ref="B159:P159"/>
    <mergeCell ref="B119:P119"/>
    <mergeCell ref="B79:P79"/>
    <mergeCell ref="B39:P39"/>
    <mergeCell ref="B162:P162"/>
    <mergeCell ref="O84:P84"/>
    <mergeCell ref="O123:P123"/>
    <mergeCell ref="O124:P124"/>
    <mergeCell ref="O163:P163"/>
    <mergeCell ref="O164:P164"/>
    <mergeCell ref="O42:P42"/>
    <mergeCell ref="O43:P43"/>
    <mergeCell ref="O83:P83"/>
    <mergeCell ref="M163:N163"/>
    <mergeCell ref="M164:N164"/>
    <mergeCell ref="B1:P1"/>
    <mergeCell ref="B2:P2"/>
    <mergeCell ref="B41:P41"/>
    <mergeCell ref="B82:P82"/>
    <mergeCell ref="B122:P122"/>
    <mergeCell ref="O3:P3"/>
    <mergeCell ref="O4:P4"/>
    <mergeCell ref="M83:N83"/>
    <mergeCell ref="I43:J43"/>
    <mergeCell ref="K42:L42"/>
    <mergeCell ref="K43:L43"/>
    <mergeCell ref="E43:F43"/>
    <mergeCell ref="G43:H43"/>
    <mergeCell ref="C84:D84"/>
    <mergeCell ref="E84:F84"/>
    <mergeCell ref="G84:H84"/>
  </mergeCells>
  <hyperlinks>
    <hyperlink ref="R3" location="ÍNDICE!A1" display="(Voltar ao Índice)" xr:uid="{8763EB77-BDDC-481F-B15A-10ACD3AF19AE}"/>
  </hyperlinks>
  <printOptions horizontalCentered="1"/>
  <pageMargins left="0.47244094488188981" right="0.47244094488188981" top="0.6692913385826772" bottom="0.6692913385826772" header="0" footer="0"/>
  <pageSetup paperSize="9" scale="85"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7B28C-740F-4EC0-AAB3-DB8E6053C41A}">
  <sheetPr codeName="Folha7">
    <pageSetUpPr fitToPage="1"/>
  </sheetPr>
  <dimension ref="B1:AH50"/>
  <sheetViews>
    <sheetView showGridLines="0" zoomScaleNormal="100" workbookViewId="0">
      <pane xSplit="2" topLeftCell="C1" activePane="topRight" state="frozen"/>
      <selection activeCell="B2" sqref="B2"/>
      <selection pane="topRight" activeCell="B1" sqref="B1:AF1"/>
    </sheetView>
  </sheetViews>
  <sheetFormatPr defaultColWidth="9.1796875" defaultRowHeight="28.5" customHeight="1" x14ac:dyDescent="0.3"/>
  <cols>
    <col min="1" max="1" width="6.7265625" style="1" customWidth="1"/>
    <col min="2" max="2" width="16.453125" style="3" bestFit="1" customWidth="1"/>
    <col min="3" max="33" width="9.1796875" style="1"/>
    <col min="34" max="34" width="13.26953125" style="1" bestFit="1" customWidth="1"/>
    <col min="35" max="16384" width="9.1796875" style="1"/>
  </cols>
  <sheetData>
    <row r="1" spans="2:34" ht="30" customHeight="1" x14ac:dyDescent="0.3">
      <c r="B1" s="72" t="s">
        <v>140</v>
      </c>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row>
    <row r="2" spans="2:34" ht="30" customHeight="1" x14ac:dyDescent="0.3">
      <c r="B2" s="63" t="s">
        <v>52</v>
      </c>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row>
    <row r="3" spans="2:34" ht="14.25" customHeight="1" x14ac:dyDescent="0.3">
      <c r="B3" s="17" t="s">
        <v>0</v>
      </c>
      <c r="C3" s="76">
        <v>1976</v>
      </c>
      <c r="D3" s="61"/>
      <c r="E3" s="76">
        <v>1980</v>
      </c>
      <c r="F3" s="61"/>
      <c r="G3" s="76">
        <v>1984</v>
      </c>
      <c r="H3" s="61"/>
      <c r="I3" s="76">
        <v>1988</v>
      </c>
      <c r="J3" s="61"/>
      <c r="K3" s="76">
        <v>1992</v>
      </c>
      <c r="L3" s="61"/>
      <c r="M3" s="76">
        <v>1996</v>
      </c>
      <c r="N3" s="61"/>
      <c r="O3" s="76">
        <v>2000</v>
      </c>
      <c r="P3" s="61"/>
      <c r="Q3" s="76">
        <v>2004</v>
      </c>
      <c r="R3" s="61"/>
      <c r="S3" s="56" t="s">
        <v>44</v>
      </c>
      <c r="T3" s="62"/>
      <c r="U3" s="54">
        <v>2011</v>
      </c>
      <c r="V3" s="55"/>
      <c r="W3" s="56" t="s">
        <v>45</v>
      </c>
      <c r="X3" s="55"/>
      <c r="Y3" s="56" t="s">
        <v>46</v>
      </c>
      <c r="Z3" s="55"/>
      <c r="AA3" s="56">
        <v>2023</v>
      </c>
      <c r="AB3" s="55"/>
      <c r="AC3" s="56">
        <v>2024</v>
      </c>
      <c r="AD3" s="55"/>
      <c r="AE3" s="56">
        <v>2025</v>
      </c>
      <c r="AF3" s="55"/>
      <c r="AH3" s="53" t="s">
        <v>158</v>
      </c>
    </row>
    <row r="4" spans="2:34" ht="15" customHeight="1" x14ac:dyDescent="0.3">
      <c r="B4" s="64" t="s">
        <v>2</v>
      </c>
      <c r="C4" s="57">
        <v>44739</v>
      </c>
      <c r="D4" s="58"/>
      <c r="E4" s="57">
        <v>44839</v>
      </c>
      <c r="F4" s="58"/>
      <c r="G4" s="57">
        <v>44848</v>
      </c>
      <c r="H4" s="58"/>
      <c r="I4" s="57">
        <v>44843</v>
      </c>
      <c r="J4" s="58"/>
      <c r="K4" s="59">
        <v>44845</v>
      </c>
      <c r="L4" s="58"/>
      <c r="M4" s="59">
        <v>44847</v>
      </c>
      <c r="N4" s="58"/>
      <c r="O4" s="59">
        <v>44849</v>
      </c>
      <c r="P4" s="58"/>
      <c r="Q4" s="57">
        <v>44851</v>
      </c>
      <c r="R4" s="58"/>
      <c r="S4" s="60">
        <v>44687</v>
      </c>
      <c r="T4" s="61"/>
      <c r="U4" s="66">
        <v>44843</v>
      </c>
      <c r="V4" s="67"/>
      <c r="W4" s="59">
        <v>44649</v>
      </c>
      <c r="X4" s="58"/>
      <c r="Y4" s="59">
        <v>44826</v>
      </c>
      <c r="Z4" s="58"/>
      <c r="AA4" s="59">
        <v>44828</v>
      </c>
      <c r="AB4" s="58"/>
      <c r="AC4" s="59">
        <v>45438</v>
      </c>
      <c r="AD4" s="58"/>
      <c r="AE4" s="59">
        <v>45739</v>
      </c>
      <c r="AF4" s="58"/>
    </row>
    <row r="5" spans="2:34" ht="14.25" customHeight="1" x14ac:dyDescent="0.3">
      <c r="B5" s="65"/>
      <c r="C5" s="37" t="s">
        <v>3</v>
      </c>
      <c r="D5" s="37" t="s">
        <v>4</v>
      </c>
      <c r="E5" s="37" t="s">
        <v>3</v>
      </c>
      <c r="F5" s="37" t="s">
        <v>4</v>
      </c>
      <c r="G5" s="37" t="s">
        <v>3</v>
      </c>
      <c r="H5" s="37" t="s">
        <v>4</v>
      </c>
      <c r="I5" s="37" t="s">
        <v>3</v>
      </c>
      <c r="J5" s="37" t="s">
        <v>4</v>
      </c>
      <c r="K5" s="37" t="s">
        <v>3</v>
      </c>
      <c r="L5" s="36" t="s">
        <v>4</v>
      </c>
      <c r="M5" s="37" t="s">
        <v>3</v>
      </c>
      <c r="N5" s="36" t="s">
        <v>4</v>
      </c>
      <c r="O5" s="35" t="s">
        <v>3</v>
      </c>
      <c r="P5" s="37" t="s">
        <v>4</v>
      </c>
      <c r="Q5" s="35" t="s">
        <v>3</v>
      </c>
      <c r="R5" s="38" t="s">
        <v>4</v>
      </c>
      <c r="S5" s="38" t="s">
        <v>3</v>
      </c>
      <c r="T5" s="38" t="s">
        <v>4</v>
      </c>
      <c r="U5" s="35" t="s">
        <v>3</v>
      </c>
      <c r="V5" s="37" t="s">
        <v>4</v>
      </c>
      <c r="W5" s="35" t="s">
        <v>3</v>
      </c>
      <c r="X5" s="37" t="s">
        <v>4</v>
      </c>
      <c r="Y5" s="35" t="s">
        <v>3</v>
      </c>
      <c r="Z5" s="37" t="s">
        <v>4</v>
      </c>
      <c r="AA5" s="35" t="s">
        <v>3</v>
      </c>
      <c r="AB5" s="37" t="s">
        <v>4</v>
      </c>
      <c r="AC5" s="44" t="s">
        <v>3</v>
      </c>
      <c r="AD5" s="44" t="s">
        <v>4</v>
      </c>
      <c r="AE5" s="44" t="s">
        <v>3</v>
      </c>
      <c r="AF5" s="44" t="s">
        <v>4</v>
      </c>
    </row>
    <row r="6" spans="2:34" ht="24.75" customHeight="1" x14ac:dyDescent="0.3">
      <c r="B6" s="12" t="s">
        <v>5</v>
      </c>
      <c r="C6" s="18">
        <v>65447</v>
      </c>
      <c r="D6" s="25">
        <v>100</v>
      </c>
      <c r="E6" s="18">
        <v>72235</v>
      </c>
      <c r="F6" s="25">
        <v>100</v>
      </c>
      <c r="G6" s="18">
        <v>80349</v>
      </c>
      <c r="H6" s="25">
        <v>100</v>
      </c>
      <c r="I6" s="18">
        <v>87726</v>
      </c>
      <c r="J6" s="25">
        <v>100</v>
      </c>
      <c r="K6" s="18">
        <v>92604</v>
      </c>
      <c r="L6" s="25">
        <v>100</v>
      </c>
      <c r="M6" s="18">
        <v>96382</v>
      </c>
      <c r="N6" s="25">
        <v>100</v>
      </c>
      <c r="O6" s="18">
        <v>96978</v>
      </c>
      <c r="P6" s="25">
        <v>100</v>
      </c>
      <c r="Q6" s="18">
        <v>99590</v>
      </c>
      <c r="R6" s="25">
        <v>100</v>
      </c>
      <c r="S6" s="18">
        <v>100456</v>
      </c>
      <c r="T6" s="25">
        <v>100</v>
      </c>
      <c r="U6" s="18">
        <v>106436</v>
      </c>
      <c r="V6" s="25">
        <v>100</v>
      </c>
      <c r="W6" s="18">
        <v>106198</v>
      </c>
      <c r="X6" s="25">
        <v>100</v>
      </c>
      <c r="Y6" s="18">
        <v>106971</v>
      </c>
      <c r="Z6" s="25">
        <v>100</v>
      </c>
      <c r="AA6" s="18">
        <v>104917</v>
      </c>
      <c r="AB6" s="25">
        <v>100</v>
      </c>
      <c r="AC6" s="18">
        <v>104858</v>
      </c>
      <c r="AD6" s="25">
        <v>100</v>
      </c>
      <c r="AE6" s="18">
        <v>104667</v>
      </c>
      <c r="AF6" s="25">
        <v>100</v>
      </c>
      <c r="AH6" s="21">
        <f>+Y6-FUNCHAL_FREG!I6-FUNCHAL_FREG!I46-FUNCHAL_FREG!I86-FUNCHAL_FREG!I126-FUNCHAL_FREG!I165-FUNCHAL_FREG!I204-FUNCHAL_FREG!I244-FUNCHAL_FREG!I283-FUNCHAL_FREG!I322-FUNCHAL_FREG!I361</f>
        <v>0</v>
      </c>
    </row>
    <row r="7" spans="2:34" ht="24.75" customHeight="1" x14ac:dyDescent="0.3">
      <c r="B7" s="13" t="s">
        <v>6</v>
      </c>
      <c r="C7" s="18">
        <v>47291</v>
      </c>
      <c r="D7" s="25">
        <f>C7*100/C6</f>
        <v>72.258468684584471</v>
      </c>
      <c r="E7" s="18">
        <v>57103</v>
      </c>
      <c r="F7" s="25">
        <f>E7*100/E6</f>
        <v>79.051706236588913</v>
      </c>
      <c r="G7" s="18">
        <v>55378</v>
      </c>
      <c r="H7" s="25">
        <f>G7*100/G6</f>
        <v>68.921828523068115</v>
      </c>
      <c r="I7" s="18">
        <v>58428</v>
      </c>
      <c r="J7" s="25">
        <f>I7*100/I6</f>
        <v>66.602831543670064</v>
      </c>
      <c r="K7" s="18">
        <v>61228</v>
      </c>
      <c r="L7" s="25">
        <f>K7*100/K6</f>
        <v>66.118094250788303</v>
      </c>
      <c r="M7" s="18">
        <v>62403</v>
      </c>
      <c r="N7" s="25">
        <f>M7*100/M6</f>
        <v>64.745491896827204</v>
      </c>
      <c r="O7" s="18">
        <v>58565</v>
      </c>
      <c r="P7" s="25">
        <f>O7*100/O6</f>
        <v>60.389985357503761</v>
      </c>
      <c r="Q7" s="18">
        <v>58380</v>
      </c>
      <c r="R7" s="25">
        <f>Q7*100/Q6</f>
        <v>58.62034340797269</v>
      </c>
      <c r="S7" s="18">
        <v>60022</v>
      </c>
      <c r="T7" s="25">
        <f>S7*100/S6</f>
        <v>59.749542088078364</v>
      </c>
      <c r="U7" s="18">
        <v>62203</v>
      </c>
      <c r="V7" s="25">
        <f>U7*100/U6</f>
        <v>58.441692660378067</v>
      </c>
      <c r="W7" s="18">
        <v>53059</v>
      </c>
      <c r="X7" s="25">
        <f>W7*100/W6</f>
        <v>49.962334507241188</v>
      </c>
      <c r="Y7" s="18">
        <v>60409</v>
      </c>
      <c r="Z7" s="25">
        <f>Y7*100/Y6</f>
        <v>56.472314926475399</v>
      </c>
      <c r="AA7" s="18">
        <v>55812</v>
      </c>
      <c r="AB7" s="25">
        <f>AA7*100/AA6</f>
        <v>53.196336151433989</v>
      </c>
      <c r="AC7" s="18">
        <v>56557</v>
      </c>
      <c r="AD7" s="25">
        <f>AC7*100/AC6</f>
        <v>53.936752560605768</v>
      </c>
      <c r="AE7" s="18">
        <v>59055</v>
      </c>
      <c r="AF7" s="25">
        <f>AE7*100/AE6</f>
        <v>56.421794835048296</v>
      </c>
      <c r="AH7" s="21">
        <f>+Y7-FUNCHAL_FREG!I7-FUNCHAL_FREG!I47-FUNCHAL_FREG!I87-FUNCHAL_FREG!I127-FUNCHAL_FREG!I166-FUNCHAL_FREG!I205-FUNCHAL_FREG!I245-FUNCHAL_FREG!I284-FUNCHAL_FREG!I323-FUNCHAL_FREG!I362</f>
        <v>0</v>
      </c>
    </row>
    <row r="8" spans="2:34" ht="24.75" customHeight="1" x14ac:dyDescent="0.3">
      <c r="B8" s="14" t="s">
        <v>7</v>
      </c>
      <c r="C8" s="18">
        <v>594</v>
      </c>
      <c r="D8" s="25">
        <f t="shared" ref="D8:D9" si="0">C8*100/C7</f>
        <v>1.2560529487640355</v>
      </c>
      <c r="E8" s="18">
        <v>415</v>
      </c>
      <c r="F8" s="25">
        <f t="shared" ref="F8" si="1">E8*100/E7</f>
        <v>0.72675691294678035</v>
      </c>
      <c r="G8" s="18">
        <v>440</v>
      </c>
      <c r="H8" s="25">
        <f>G8*100/G7</f>
        <v>0.79453934775542634</v>
      </c>
      <c r="I8" s="18">
        <v>584</v>
      </c>
      <c r="J8" s="25">
        <f>I8*100/I7</f>
        <v>0.99952077770931747</v>
      </c>
      <c r="K8" s="18">
        <v>498</v>
      </c>
      <c r="L8" s="25">
        <f>K8*100/K7</f>
        <v>0.81335336774024958</v>
      </c>
      <c r="M8" s="18">
        <v>548</v>
      </c>
      <c r="N8" s="25">
        <f>M8*100/M7</f>
        <v>0.8781629088345112</v>
      </c>
      <c r="O8" s="18">
        <v>634</v>
      </c>
      <c r="P8" s="25">
        <f>O8*100/O7</f>
        <v>1.0825578417143344</v>
      </c>
      <c r="Q8" s="18">
        <v>730</v>
      </c>
      <c r="R8" s="25">
        <f>Q8*100/Q7</f>
        <v>1.2504282288454951</v>
      </c>
      <c r="S8" s="18">
        <v>512</v>
      </c>
      <c r="T8" s="25">
        <f>S8*100/S7</f>
        <v>0.85302055912831964</v>
      </c>
      <c r="U8" s="18">
        <v>451</v>
      </c>
      <c r="V8" s="25">
        <f>U8*100/U7</f>
        <v>0.72504541581595738</v>
      </c>
      <c r="W8" s="18">
        <v>471</v>
      </c>
      <c r="X8" s="25">
        <f>W8*100/W7</f>
        <v>0.88769106089447591</v>
      </c>
      <c r="Y8" s="18">
        <v>293</v>
      </c>
      <c r="Z8" s="25">
        <f>Y8*100/Y7</f>
        <v>0.48502706550348457</v>
      </c>
      <c r="AA8" s="18">
        <v>334</v>
      </c>
      <c r="AB8" s="25">
        <f>AA8*100/AA7</f>
        <v>0.59843761198308609</v>
      </c>
      <c r="AC8" s="18">
        <v>230</v>
      </c>
      <c r="AD8" s="25">
        <f>AC8*100/AC7</f>
        <v>0.40666937779585199</v>
      </c>
      <c r="AE8" s="18">
        <v>262</v>
      </c>
      <c r="AF8" s="25">
        <f>AE8*100/AE7</f>
        <v>0.44365422064177462</v>
      </c>
      <c r="AH8" s="21">
        <f>+Y8-FUNCHAL_FREG!I8-FUNCHAL_FREG!I48-FUNCHAL_FREG!I88-FUNCHAL_FREG!I128-FUNCHAL_FREG!I167-FUNCHAL_FREG!I206-FUNCHAL_FREG!I246-FUNCHAL_FREG!I285-FUNCHAL_FREG!I324-FUNCHAL_FREG!I363</f>
        <v>0</v>
      </c>
    </row>
    <row r="9" spans="2:34" ht="24.75" customHeight="1" x14ac:dyDescent="0.3">
      <c r="B9" s="13" t="s">
        <v>8</v>
      </c>
      <c r="C9" s="24">
        <v>0</v>
      </c>
      <c r="D9" s="25">
        <f t="shared" si="0"/>
        <v>0</v>
      </c>
      <c r="E9" s="24">
        <v>928</v>
      </c>
      <c r="F9" s="25">
        <f>E9*100/E7</f>
        <v>1.6251335306376198</v>
      </c>
      <c r="G9" s="24">
        <v>798</v>
      </c>
      <c r="H9" s="25">
        <f>G9*100/G7</f>
        <v>1.4410054534291596</v>
      </c>
      <c r="I9" s="24">
        <v>615</v>
      </c>
      <c r="J9" s="25">
        <f>I9*100/I7</f>
        <v>1.0525775313205996</v>
      </c>
      <c r="K9" s="18">
        <v>725</v>
      </c>
      <c r="L9" s="25">
        <f>K9*100/K7</f>
        <v>1.1840987783367087</v>
      </c>
      <c r="M9" s="18">
        <v>635</v>
      </c>
      <c r="N9" s="25">
        <f>M9*100/M7</f>
        <v>1.0175792830472894</v>
      </c>
      <c r="O9" s="18">
        <v>707</v>
      </c>
      <c r="P9" s="25">
        <f>O9*100/O7</f>
        <v>1.2072056689148809</v>
      </c>
      <c r="Q9" s="18">
        <v>975</v>
      </c>
      <c r="R9" s="25">
        <f>Q9*100/Q7</f>
        <v>1.6700924974306268</v>
      </c>
      <c r="S9" s="18">
        <v>904</v>
      </c>
      <c r="T9" s="25">
        <f>S9*100/S7</f>
        <v>1.5061144247109393</v>
      </c>
      <c r="U9" s="18">
        <v>1148</v>
      </c>
      <c r="V9" s="25">
        <f>U9*100/U7</f>
        <v>1.8455701493497099</v>
      </c>
      <c r="W9" s="18">
        <v>1753</v>
      </c>
      <c r="X9" s="25">
        <f>W9*100/W7</f>
        <v>3.3038692775966378</v>
      </c>
      <c r="Y9" s="18">
        <v>1027</v>
      </c>
      <c r="Z9" s="25">
        <f>Y9*100/Y7</f>
        <v>1.7000778029763777</v>
      </c>
      <c r="AA9" s="18">
        <v>1090</v>
      </c>
      <c r="AB9" s="25">
        <f>AA9*100/AA7</f>
        <v>1.9529850211424067</v>
      </c>
      <c r="AC9" s="18">
        <v>889</v>
      </c>
      <c r="AD9" s="25">
        <f>AC9*100/AC7</f>
        <v>1.5718655515674453</v>
      </c>
      <c r="AE9" s="18">
        <v>1131</v>
      </c>
      <c r="AF9" s="25">
        <f>AE9*100/AE7</f>
        <v>1.9151638303276606</v>
      </c>
      <c r="AH9" s="21">
        <f>+Y9-FUNCHAL_FREG!I9-FUNCHAL_FREG!I49-FUNCHAL_FREG!I89-FUNCHAL_FREG!I129-FUNCHAL_FREG!I168-FUNCHAL_FREG!I207-FUNCHAL_FREG!I247-FUNCHAL_FREG!I286-FUNCHAL_FREG!I325-FUNCHAL_FREG!I364</f>
        <v>0</v>
      </c>
    </row>
    <row r="10" spans="2:34" ht="24.75" customHeight="1" x14ac:dyDescent="0.3">
      <c r="B10" s="14" t="s">
        <v>10</v>
      </c>
      <c r="C10" s="11"/>
      <c r="D10" s="11"/>
      <c r="E10" s="11"/>
      <c r="F10" s="11"/>
      <c r="G10" s="11"/>
      <c r="H10" s="11"/>
      <c r="I10" s="11"/>
      <c r="J10" s="11"/>
      <c r="K10" s="11"/>
      <c r="L10" s="11"/>
      <c r="M10" s="11"/>
      <c r="N10" s="11"/>
      <c r="O10" s="11"/>
      <c r="P10" s="11"/>
      <c r="Q10" s="11"/>
      <c r="R10" s="11"/>
      <c r="S10" s="9"/>
      <c r="T10" s="11"/>
      <c r="U10" s="10"/>
      <c r="V10" s="10"/>
      <c r="W10" s="10"/>
      <c r="X10" s="10"/>
      <c r="Y10" s="18">
        <v>396</v>
      </c>
      <c r="Z10" s="25">
        <f>Y10*100/Y7</f>
        <v>0.65553146054395872</v>
      </c>
      <c r="AA10" s="10"/>
      <c r="AB10" s="10"/>
      <c r="AC10" s="10"/>
      <c r="AD10" s="10"/>
      <c r="AE10" s="10"/>
      <c r="AF10" s="10"/>
      <c r="AH10" s="21">
        <f>+Y10-FUNCHAL_FREG!I10-FUNCHAL_FREG!I50-FUNCHAL_FREG!I90-FUNCHAL_FREG!I130-FUNCHAL_FREG!I169-FUNCHAL_FREG!I208-FUNCHAL_FREG!I248-FUNCHAL_FREG!I287-FUNCHAL_FREG!I326-FUNCHAL_FREG!I365</f>
        <v>0</v>
      </c>
    </row>
    <row r="11" spans="2:34" ht="24.75" customHeight="1" x14ac:dyDescent="0.3">
      <c r="B11" s="14" t="s">
        <v>11</v>
      </c>
      <c r="C11" s="11"/>
      <c r="D11" s="11"/>
      <c r="E11" s="11"/>
      <c r="F11" s="11"/>
      <c r="G11" s="11"/>
      <c r="H11" s="11"/>
      <c r="I11" s="11"/>
      <c r="J11" s="11"/>
      <c r="K11" s="11"/>
      <c r="L11" s="11"/>
      <c r="M11" s="11"/>
      <c r="N11" s="11"/>
      <c r="O11" s="11"/>
      <c r="P11" s="11"/>
      <c r="Q11" s="11"/>
      <c r="R11" s="11"/>
      <c r="S11" s="9"/>
      <c r="T11" s="11"/>
      <c r="U11" s="10"/>
      <c r="V11" s="10"/>
      <c r="W11" s="10"/>
      <c r="X11" s="10"/>
      <c r="Y11" s="10"/>
      <c r="Z11" s="10" t="s">
        <v>42</v>
      </c>
      <c r="AA11" s="41">
        <v>275</v>
      </c>
      <c r="AB11" s="26">
        <f>AA11*100/AA7</f>
        <v>0.49272557872858885</v>
      </c>
      <c r="AC11" s="41">
        <v>360</v>
      </c>
      <c r="AD11" s="26">
        <f>AC11*100/AC7</f>
        <v>0.63652598263698568</v>
      </c>
      <c r="AE11" s="41">
        <v>334</v>
      </c>
      <c r="AF11" s="26">
        <f>AE11*100/AE7</f>
        <v>0.56557446448226234</v>
      </c>
    </row>
    <row r="12" spans="2:34" ht="24.75" customHeight="1" x14ac:dyDescent="0.3">
      <c r="B12" s="14" t="s">
        <v>12</v>
      </c>
      <c r="C12" s="11"/>
      <c r="D12" s="11"/>
      <c r="E12" s="18">
        <v>2813</v>
      </c>
      <c r="F12" s="25">
        <f>E12*100/E7</f>
        <v>4.9261860147452845</v>
      </c>
      <c r="G12" s="18">
        <v>2297</v>
      </c>
      <c r="H12" s="25">
        <f>G12*100/G7</f>
        <v>4.147856549532305</v>
      </c>
      <c r="I12" s="10"/>
      <c r="J12" s="10"/>
      <c r="K12" s="10"/>
      <c r="L12" s="10"/>
      <c r="M12" s="10"/>
      <c r="N12" s="10"/>
      <c r="O12" s="10"/>
      <c r="P12" s="10"/>
      <c r="Q12" s="10"/>
      <c r="R12" s="10"/>
      <c r="S12" s="9"/>
      <c r="T12" s="10"/>
      <c r="U12" s="10"/>
      <c r="V12" s="10"/>
      <c r="W12" s="9"/>
      <c r="X12" s="10"/>
      <c r="Y12" s="10"/>
      <c r="Z12" s="10"/>
      <c r="AA12" s="10"/>
      <c r="AB12" s="10"/>
      <c r="AC12" s="10"/>
      <c r="AD12" s="10"/>
      <c r="AE12" s="10"/>
      <c r="AF12" s="10"/>
      <c r="AH12" s="21"/>
    </row>
    <row r="13" spans="2:34" ht="24.75" customHeight="1" x14ac:dyDescent="0.3">
      <c r="B13" s="13" t="s">
        <v>13</v>
      </c>
      <c r="C13" s="11"/>
      <c r="D13" s="11"/>
      <c r="E13" s="9"/>
      <c r="F13" s="10"/>
      <c r="G13" s="9"/>
      <c r="H13" s="10"/>
      <c r="I13" s="9"/>
      <c r="J13" s="10"/>
      <c r="K13" s="10"/>
      <c r="L13" s="10"/>
      <c r="M13" s="10"/>
      <c r="N13" s="10"/>
      <c r="O13" s="10"/>
      <c r="P13" s="10"/>
      <c r="Q13" s="18">
        <v>3244</v>
      </c>
      <c r="R13" s="25">
        <f>Q13*100/Q7</f>
        <v>5.5566974991435423</v>
      </c>
      <c r="S13" s="18">
        <v>2488</v>
      </c>
      <c r="T13" s="25">
        <f>S13*100/S7</f>
        <v>4.1451467795141781</v>
      </c>
      <c r="U13" s="18">
        <v>1274</v>
      </c>
      <c r="V13" s="25">
        <f>U13*100/U7</f>
        <v>2.0481327267173608</v>
      </c>
      <c r="W13" s="18">
        <v>2515</v>
      </c>
      <c r="X13" s="25">
        <f>W13*100/W7</f>
        <v>4.7400064079609487</v>
      </c>
      <c r="Y13" s="18">
        <v>1327</v>
      </c>
      <c r="Z13" s="25">
        <f>Y13*100/Y7</f>
        <v>2.1966925458127102</v>
      </c>
      <c r="AA13" s="18">
        <v>1603</v>
      </c>
      <c r="AB13" s="25">
        <f>AA13*100/AA7</f>
        <v>2.8721421916433743</v>
      </c>
      <c r="AC13" s="18">
        <v>1034</v>
      </c>
      <c r="AD13" s="25">
        <f>AC13*100/AC7</f>
        <v>1.8282440723517868</v>
      </c>
      <c r="AE13" s="18">
        <v>823</v>
      </c>
      <c r="AF13" s="25">
        <f>AE13*100/AE7</f>
        <v>1.3936161205655744</v>
      </c>
      <c r="AH13" s="21">
        <f>+Y13-FUNCHAL_FREG!I12-FUNCHAL_FREG!I52-FUNCHAL_FREG!I92-FUNCHAL_FREG!I132-FUNCHAL_FREG!I171-FUNCHAL_FREG!I210-FUNCHAL_FREG!I250-FUNCHAL_FREG!I289-FUNCHAL_FREG!I328-FUNCHAL_FREG!I367</f>
        <v>0</v>
      </c>
    </row>
    <row r="14" spans="2:34" ht="24.75" customHeight="1" x14ac:dyDescent="0.3">
      <c r="B14" s="14" t="s">
        <v>14</v>
      </c>
      <c r="C14" s="18">
        <v>6165</v>
      </c>
      <c r="D14" s="25">
        <f>C14*100/C7</f>
        <v>13.036307119747944</v>
      </c>
      <c r="E14" s="18">
        <v>3944</v>
      </c>
      <c r="F14" s="25">
        <f>E14*100/E7</f>
        <v>6.9068175052098839</v>
      </c>
      <c r="G14" s="18">
        <v>3588</v>
      </c>
      <c r="H14" s="25">
        <f>G14*100/G7</f>
        <v>6.4791072266965219</v>
      </c>
      <c r="I14" s="18">
        <v>4394</v>
      </c>
      <c r="J14" s="25">
        <f>I14*100/I7</f>
        <v>7.5203669473540087</v>
      </c>
      <c r="K14" s="18">
        <v>5558</v>
      </c>
      <c r="L14" s="25">
        <f>K14*100/K7</f>
        <v>9.077546220683347</v>
      </c>
      <c r="M14" s="18">
        <v>4616</v>
      </c>
      <c r="N14" s="25">
        <f>M14*100/M7</f>
        <v>7.3970802685768309</v>
      </c>
      <c r="O14" s="18">
        <v>6264</v>
      </c>
      <c r="P14" s="25">
        <f>O14*100/O7</f>
        <v>10.695808076496201</v>
      </c>
      <c r="Q14" s="18">
        <v>4394</v>
      </c>
      <c r="R14" s="25">
        <f>Q14*100/Q7</f>
        <v>7.5265501884206918</v>
      </c>
      <c r="S14" s="18">
        <v>3338</v>
      </c>
      <c r="T14" s="25">
        <f>S14*100/S7</f>
        <v>5.5612941921295524</v>
      </c>
      <c r="U14" s="18">
        <v>12110</v>
      </c>
      <c r="V14" s="25">
        <f>U14*100/U7</f>
        <v>19.468514380335353</v>
      </c>
      <c r="W14" s="18">
        <v>6958</v>
      </c>
      <c r="X14" s="25">
        <f>W14*100/W7</f>
        <v>13.113703612959158</v>
      </c>
      <c r="Y14" s="18">
        <v>3466</v>
      </c>
      <c r="Z14" s="25">
        <f>Y14*100/Y7</f>
        <v>5.73755566223576</v>
      </c>
      <c r="AA14" s="9"/>
      <c r="AB14" s="10"/>
      <c r="AC14" s="18">
        <v>2115</v>
      </c>
      <c r="AD14" s="25">
        <f>AC14*100/AC7</f>
        <v>3.7395901479922911</v>
      </c>
      <c r="AE14" s="18">
        <v>1632</v>
      </c>
      <c r="AF14" s="25">
        <f>AE14*100/AE7</f>
        <v>2.7635255270510539</v>
      </c>
      <c r="AH14" s="21">
        <f>+Y14-FUNCHAL_FREG!I13-FUNCHAL_FREG!I53-FUNCHAL_FREG!I93-FUNCHAL_FREG!I133-FUNCHAL_FREG!I172-FUNCHAL_FREG!I211-FUNCHAL_FREG!I251-FUNCHAL_FREG!I290-FUNCHAL_FREG!I329-FUNCHAL_FREG!I368</f>
        <v>0</v>
      </c>
    </row>
    <row r="15" spans="2:34" ht="24.75" customHeight="1" x14ac:dyDescent="0.3">
      <c r="B15" s="14" t="s">
        <v>15</v>
      </c>
      <c r="C15" s="9"/>
      <c r="D15" s="11"/>
      <c r="E15" s="11"/>
      <c r="F15" s="10"/>
      <c r="G15" s="10"/>
      <c r="H15" s="10"/>
      <c r="I15" s="18">
        <v>1746</v>
      </c>
      <c r="J15" s="25">
        <f>I15*100/I7</f>
        <v>2.9882932840418976</v>
      </c>
      <c r="K15" s="11"/>
      <c r="L15" s="10"/>
      <c r="M15" s="10"/>
      <c r="N15" s="10"/>
      <c r="O15" s="10"/>
      <c r="P15" s="10"/>
      <c r="Q15" s="10"/>
      <c r="R15" s="10"/>
      <c r="S15" s="9"/>
      <c r="T15" s="10"/>
      <c r="U15" s="11"/>
      <c r="V15" s="10"/>
      <c r="W15" s="9"/>
      <c r="X15" s="10"/>
      <c r="Y15" s="10"/>
      <c r="Z15" s="10"/>
      <c r="AA15" s="10"/>
      <c r="AB15" s="10"/>
      <c r="AC15" s="10"/>
      <c r="AD15" s="10"/>
      <c r="AE15" s="10"/>
      <c r="AF15" s="10"/>
    </row>
    <row r="16" spans="2:34" ht="24.75" customHeight="1" x14ac:dyDescent="0.3">
      <c r="B16" s="13" t="s">
        <v>16</v>
      </c>
      <c r="C16" s="9"/>
      <c r="D16" s="11"/>
      <c r="E16" s="11"/>
      <c r="F16" s="10"/>
      <c r="G16" s="10"/>
      <c r="H16" s="10"/>
      <c r="I16" s="10"/>
      <c r="J16" s="10"/>
      <c r="K16" s="11"/>
      <c r="L16" s="10"/>
      <c r="M16" s="10"/>
      <c r="N16" s="10"/>
      <c r="O16" s="10"/>
      <c r="P16" s="10"/>
      <c r="Q16" s="10"/>
      <c r="R16" s="10"/>
      <c r="S16" s="9"/>
      <c r="T16" s="10"/>
      <c r="U16" s="11"/>
      <c r="V16" s="10"/>
      <c r="W16" s="9"/>
      <c r="X16" s="10"/>
      <c r="Y16" s="18">
        <v>266</v>
      </c>
      <c r="Z16" s="25">
        <f>Y16*100/Y7</f>
        <v>0.44033173864821468</v>
      </c>
      <c r="AA16" s="18">
        <v>5317</v>
      </c>
      <c r="AB16" s="25">
        <f>AA16*100/AA7</f>
        <v>9.5266250985451162</v>
      </c>
      <c r="AC16" s="18">
        <v>5401</v>
      </c>
      <c r="AD16" s="25">
        <f>AC16*100/AC7</f>
        <v>9.5496578672843331</v>
      </c>
      <c r="AE16" s="18">
        <v>3372</v>
      </c>
      <c r="AF16" s="25">
        <f>AE16*100/AE7</f>
        <v>5.7099314198628397</v>
      </c>
      <c r="AH16" s="21">
        <f>+Y16-FUNCHAL_FREG!I14-FUNCHAL_FREG!I54-FUNCHAL_FREG!I94-FUNCHAL_FREG!I134-FUNCHAL_FREG!I173-FUNCHAL_FREG!I212-FUNCHAL_FREG!I252-FUNCHAL_FREG!I291-FUNCHAL_FREG!I330-FUNCHAL_FREG!I369</f>
        <v>0</v>
      </c>
    </row>
    <row r="17" spans="2:34" ht="24.75" customHeight="1" x14ac:dyDescent="0.3">
      <c r="B17" s="14" t="s">
        <v>48</v>
      </c>
      <c r="C17" s="9"/>
      <c r="D17" s="11"/>
      <c r="E17" s="11"/>
      <c r="F17" s="10"/>
      <c r="G17" s="10"/>
      <c r="H17" s="10"/>
      <c r="I17" s="10"/>
      <c r="J17" s="10"/>
      <c r="K17" s="11"/>
      <c r="L17" s="10"/>
      <c r="M17" s="10"/>
      <c r="N17" s="10"/>
      <c r="O17" s="10"/>
      <c r="P17" s="10"/>
      <c r="Q17" s="10"/>
      <c r="R17" s="10"/>
      <c r="S17" s="9"/>
      <c r="T17" s="10"/>
      <c r="U17" s="11"/>
      <c r="V17" s="10"/>
      <c r="W17" s="9"/>
      <c r="X17" s="10"/>
      <c r="Y17" s="10"/>
      <c r="Z17" s="10"/>
      <c r="AA17" s="10"/>
      <c r="AB17" s="10"/>
      <c r="AC17" s="10"/>
      <c r="AD17" s="10"/>
      <c r="AE17" s="10"/>
      <c r="AF17" s="10"/>
    </row>
    <row r="18" spans="2:34" ht="24.75" customHeight="1" x14ac:dyDescent="0.3">
      <c r="B18" s="14" t="s">
        <v>17</v>
      </c>
      <c r="C18" s="9"/>
      <c r="D18" s="11"/>
      <c r="E18" s="11"/>
      <c r="F18" s="10"/>
      <c r="G18" s="10"/>
      <c r="H18" s="10"/>
      <c r="I18" s="10"/>
      <c r="J18" s="10"/>
      <c r="K18" s="11"/>
      <c r="L18" s="10"/>
      <c r="M18" s="10"/>
      <c r="N18" s="10"/>
      <c r="O18" s="10"/>
      <c r="P18" s="10"/>
      <c r="Q18" s="10"/>
      <c r="R18" s="10"/>
      <c r="S18" s="9"/>
      <c r="T18" s="10"/>
      <c r="U18" s="11"/>
      <c r="V18" s="10"/>
      <c r="W18" s="9"/>
      <c r="X18" s="10"/>
      <c r="Y18" s="18">
        <v>414</v>
      </c>
      <c r="Z18" s="25">
        <f>Y18*100/Y7</f>
        <v>0.68532834511413865</v>
      </c>
      <c r="AA18" s="18">
        <v>1968</v>
      </c>
      <c r="AB18" s="25">
        <f>AA18*100/AA7</f>
        <v>3.526123414319501</v>
      </c>
      <c r="AC18" s="18">
        <v>1907</v>
      </c>
      <c r="AD18" s="25">
        <f>AC18*100/AC7</f>
        <v>3.371819580246477</v>
      </c>
      <c r="AE18" s="18">
        <v>1783</v>
      </c>
      <c r="AF18" s="25">
        <f>AE18*100/AE7</f>
        <v>3.0192193717720768</v>
      </c>
      <c r="AH18" s="21">
        <f>+Y18-FUNCHAL_FREG!I15-FUNCHAL_FREG!I55-FUNCHAL_FREG!I95-FUNCHAL_FREG!I135-FUNCHAL_FREG!I174-FUNCHAL_FREG!I213-FUNCHAL_FREG!I253-FUNCHAL_FREG!I292-FUNCHAL_FREG!I331-FUNCHAL_FREG!I370</f>
        <v>0</v>
      </c>
    </row>
    <row r="19" spans="2:34" ht="24.75" customHeight="1" x14ac:dyDescent="0.3">
      <c r="B19" s="14" t="s">
        <v>18</v>
      </c>
      <c r="C19" s="9"/>
      <c r="D19" s="11"/>
      <c r="E19" s="11"/>
      <c r="F19" s="10"/>
      <c r="G19" s="10"/>
      <c r="H19" s="10"/>
      <c r="I19" s="10"/>
      <c r="J19" s="10"/>
      <c r="K19" s="11"/>
      <c r="L19" s="10"/>
      <c r="M19" s="10"/>
      <c r="N19" s="10"/>
      <c r="O19" s="10"/>
      <c r="P19" s="10"/>
      <c r="Q19" s="10"/>
      <c r="R19" s="10"/>
      <c r="S19" s="9"/>
      <c r="T19" s="10"/>
      <c r="U19" s="11"/>
      <c r="V19" s="10"/>
      <c r="W19" s="18">
        <v>3708</v>
      </c>
      <c r="X19" s="25">
        <f>W19*100/W7</f>
        <v>6.9884468233475943</v>
      </c>
      <c r="Y19" s="18">
        <v>1531</v>
      </c>
      <c r="Z19" s="25">
        <f>Y19*100/Y7</f>
        <v>2.5343905709414161</v>
      </c>
      <c r="AA19" s="18">
        <v>4640</v>
      </c>
      <c r="AB19" s="25">
        <f>AA19*100/AA7</f>
        <v>8.3136243101841902</v>
      </c>
      <c r="AC19" s="18">
        <v>8574</v>
      </c>
      <c r="AD19" s="25">
        <f>AC19*100/AC7</f>
        <v>15.159927153137543</v>
      </c>
      <c r="AE19" s="18">
        <v>11624</v>
      </c>
      <c r="AF19" s="25">
        <f>AE19*100/AE7</f>
        <v>19.683346033358735</v>
      </c>
      <c r="AH19" s="21">
        <f>+Y19-FUNCHAL_FREG!I16-FUNCHAL_FREG!I56-FUNCHAL_FREG!I96-FUNCHAL_FREG!I136-FUNCHAL_FREG!I175-FUNCHAL_FREG!I214-FUNCHAL_FREG!I254-FUNCHAL_FREG!I293-FUNCHAL_FREG!I332-FUNCHAL_FREG!I371</f>
        <v>0</v>
      </c>
    </row>
    <row r="20" spans="2:34" ht="24.75" customHeight="1" x14ac:dyDescent="0.3">
      <c r="B20" s="13" t="s">
        <v>49</v>
      </c>
      <c r="C20" s="9"/>
      <c r="D20" s="11"/>
      <c r="E20" s="11"/>
      <c r="F20" s="10"/>
      <c r="G20" s="10"/>
      <c r="H20" s="10"/>
      <c r="I20" s="10"/>
      <c r="J20" s="10"/>
      <c r="K20" s="11"/>
      <c r="L20" s="10"/>
      <c r="M20" s="10"/>
      <c r="N20" s="10"/>
      <c r="O20" s="10"/>
      <c r="P20" s="10"/>
      <c r="Q20" s="10"/>
      <c r="R20" s="10"/>
      <c r="S20" s="9"/>
      <c r="T20" s="10"/>
      <c r="U20" s="11"/>
      <c r="V20" s="10"/>
      <c r="W20" s="10"/>
      <c r="X20" s="10"/>
      <c r="Y20" s="10"/>
      <c r="Z20" s="10"/>
      <c r="AA20" s="41">
        <v>379</v>
      </c>
      <c r="AB20" s="26">
        <f>AA20*100/AA7</f>
        <v>0.67906543395685515</v>
      </c>
      <c r="AC20" s="41">
        <v>452</v>
      </c>
      <c r="AD20" s="26">
        <f>AC20*100/AC7</f>
        <v>0.79919373375532643</v>
      </c>
      <c r="AE20" s="41">
        <v>451</v>
      </c>
      <c r="AF20" s="26">
        <f>AE20*100/AE7</f>
        <v>0.76369486072305481</v>
      </c>
    </row>
    <row r="21" spans="2:34" ht="24.75" customHeight="1" x14ac:dyDescent="0.3">
      <c r="B21" s="14" t="s">
        <v>20</v>
      </c>
      <c r="C21" s="9"/>
      <c r="D21" s="11"/>
      <c r="E21" s="11"/>
      <c r="F21" s="10"/>
      <c r="G21" s="10"/>
      <c r="H21" s="10"/>
      <c r="I21" s="10"/>
      <c r="J21" s="10"/>
      <c r="K21" s="11"/>
      <c r="L21" s="10"/>
      <c r="M21" s="10"/>
      <c r="N21" s="10"/>
      <c r="O21" s="10"/>
      <c r="P21" s="10"/>
      <c r="Q21" s="10"/>
      <c r="R21" s="10"/>
      <c r="S21" s="9"/>
      <c r="T21" s="10"/>
      <c r="U21" s="11"/>
      <c r="V21" s="10"/>
      <c r="W21" s="18">
        <v>805</v>
      </c>
      <c r="X21" s="25">
        <f>W21*100/W7</f>
        <v>1.5171789894268644</v>
      </c>
      <c r="Y21" s="10"/>
      <c r="Z21" s="10"/>
      <c r="AA21" s="10"/>
      <c r="AB21" s="10"/>
      <c r="AC21" s="10"/>
      <c r="AD21" s="10"/>
      <c r="AE21" s="10"/>
      <c r="AF21" s="10"/>
      <c r="AH21" s="21">
        <f>+Y21-FUNCHAL_FREG!I18-FUNCHAL_FREG!I58-FUNCHAL_FREG!I98-FUNCHAL_FREG!I138-FUNCHAL_FREG!I177-FUNCHAL_FREG!I216-FUNCHAL_FREG!I256-FUNCHAL_FREG!I295-FUNCHAL_FREG!I334-FUNCHAL_FREG!I373</f>
        <v>0</v>
      </c>
    </row>
    <row r="22" spans="2:34" ht="24.75" customHeight="1" x14ac:dyDescent="0.3">
      <c r="B22" s="14" t="s">
        <v>21</v>
      </c>
      <c r="C22" s="9"/>
      <c r="D22" s="11"/>
      <c r="E22" s="11"/>
      <c r="F22" s="10"/>
      <c r="G22" s="10"/>
      <c r="H22" s="10"/>
      <c r="I22" s="10"/>
      <c r="J22" s="10"/>
      <c r="K22" s="10"/>
      <c r="L22" s="10"/>
      <c r="M22" s="10"/>
      <c r="N22" s="10"/>
      <c r="O22" s="10"/>
      <c r="P22" s="10"/>
      <c r="Q22" s="10"/>
      <c r="R22" s="10"/>
      <c r="S22" s="18">
        <v>1195</v>
      </c>
      <c r="T22" s="25">
        <f>S22*100/S7</f>
        <v>1.9909366565592617</v>
      </c>
      <c r="U22" s="24">
        <v>989</v>
      </c>
      <c r="V22" s="25">
        <f>U22*100/U7</f>
        <v>1.5899554683857691</v>
      </c>
      <c r="W22" s="10"/>
      <c r="X22" s="10"/>
      <c r="Y22" s="18">
        <v>226</v>
      </c>
      <c r="Z22" s="25">
        <f>Y22*100/Y7</f>
        <v>0.37411643960337038</v>
      </c>
      <c r="AA22" s="18">
        <v>269</v>
      </c>
      <c r="AB22" s="25">
        <f>AA22*100/AA7</f>
        <v>0.48197520246541964</v>
      </c>
      <c r="AC22" s="18">
        <v>223</v>
      </c>
      <c r="AD22" s="25">
        <f>AC22*100/AC7</f>
        <v>0.3942924836890217</v>
      </c>
      <c r="AE22" s="10"/>
      <c r="AF22" s="10"/>
      <c r="AH22" s="21">
        <f>+Y22-FUNCHAL_FREG!I19-FUNCHAL_FREG!I59-FUNCHAL_FREG!I99-FUNCHAL_FREG!I139-FUNCHAL_FREG!I178-FUNCHAL_FREG!I217-FUNCHAL_FREG!I257-FUNCHAL_FREG!I296-FUNCHAL_FREG!I335-FUNCHAL_FREG!I374</f>
        <v>0</v>
      </c>
    </row>
    <row r="23" spans="2:34" ht="24.75" customHeight="1" x14ac:dyDescent="0.3">
      <c r="B23" s="14" t="s">
        <v>22</v>
      </c>
      <c r="C23" s="18">
        <v>293</v>
      </c>
      <c r="D23" s="25">
        <f>C23*100/C7</f>
        <v>0.61956820536677171</v>
      </c>
      <c r="E23" s="11"/>
      <c r="F23" s="10"/>
      <c r="G23" s="10"/>
      <c r="H23" s="10"/>
      <c r="I23" s="10"/>
      <c r="J23" s="10"/>
      <c r="K23" s="10"/>
      <c r="L23" s="10"/>
      <c r="M23" s="10"/>
      <c r="N23" s="10"/>
      <c r="O23" s="10"/>
      <c r="P23" s="10"/>
      <c r="Q23" s="10"/>
      <c r="R23" s="10"/>
      <c r="S23" s="9"/>
      <c r="T23" s="10"/>
      <c r="U23" s="10"/>
      <c r="V23" s="10"/>
      <c r="W23" s="10"/>
      <c r="X23" s="10"/>
      <c r="Y23" s="10"/>
      <c r="Z23" s="10"/>
      <c r="AA23" s="10"/>
      <c r="AB23" s="10"/>
      <c r="AC23" s="10"/>
      <c r="AD23" s="10"/>
      <c r="AE23" s="10"/>
      <c r="AF23" s="10"/>
      <c r="AH23" s="21"/>
    </row>
    <row r="24" spans="2:34" ht="24.75" customHeight="1" x14ac:dyDescent="0.3">
      <c r="B24" s="14" t="s">
        <v>50</v>
      </c>
      <c r="C24" s="9"/>
      <c r="D24" s="10"/>
      <c r="E24" s="11"/>
      <c r="F24" s="10"/>
      <c r="G24" s="10"/>
      <c r="H24" s="10"/>
      <c r="I24" s="10"/>
      <c r="J24" s="10"/>
      <c r="K24" s="10"/>
      <c r="L24" s="10"/>
      <c r="M24" s="10"/>
      <c r="N24" s="10"/>
      <c r="O24" s="10"/>
      <c r="P24" s="10"/>
      <c r="Q24" s="10"/>
      <c r="R24" s="10"/>
      <c r="S24" s="9"/>
      <c r="T24" s="10"/>
      <c r="U24" s="10"/>
      <c r="V24" s="10"/>
      <c r="W24" s="10"/>
      <c r="X24" s="10"/>
      <c r="Y24" s="10"/>
      <c r="Z24" s="10"/>
      <c r="AA24" s="10"/>
      <c r="AB24" s="10"/>
      <c r="AC24" s="10"/>
      <c r="AD24" s="10"/>
      <c r="AE24" s="10"/>
      <c r="AF24" s="10"/>
    </row>
    <row r="25" spans="2:34" ht="24.75" customHeight="1" x14ac:dyDescent="0.3">
      <c r="B25" s="14" t="s">
        <v>189</v>
      </c>
      <c r="C25" s="9"/>
      <c r="D25" s="10"/>
      <c r="E25" s="11"/>
      <c r="F25" s="10"/>
      <c r="G25" s="10"/>
      <c r="H25" s="10"/>
      <c r="I25" s="10"/>
      <c r="J25" s="10"/>
      <c r="K25" s="10"/>
      <c r="L25" s="10"/>
      <c r="M25" s="10"/>
      <c r="N25" s="10"/>
      <c r="O25" s="10"/>
      <c r="P25" s="10"/>
      <c r="Q25" s="10"/>
      <c r="R25" s="10"/>
      <c r="S25" s="9"/>
      <c r="T25" s="10"/>
      <c r="U25" s="10"/>
      <c r="V25" s="10"/>
      <c r="W25" s="10"/>
      <c r="X25" s="10"/>
      <c r="Y25" s="10"/>
      <c r="Z25" s="10"/>
      <c r="AA25" s="10"/>
      <c r="AB25" s="10"/>
      <c r="AC25" s="10"/>
      <c r="AD25" s="10"/>
      <c r="AE25" s="18">
        <v>243</v>
      </c>
      <c r="AF25" s="25">
        <f>AE25*100/AE7</f>
        <v>0.4114808229616459</v>
      </c>
    </row>
    <row r="26" spans="2:34" ht="24.75" customHeight="1" x14ac:dyDescent="0.3">
      <c r="B26" s="14" t="s">
        <v>23</v>
      </c>
      <c r="C26" s="9"/>
      <c r="D26" s="10"/>
      <c r="E26" s="11"/>
      <c r="F26" s="10"/>
      <c r="G26" s="10"/>
      <c r="H26" s="10"/>
      <c r="I26" s="10"/>
      <c r="J26" s="10"/>
      <c r="K26" s="10"/>
      <c r="L26" s="10"/>
      <c r="M26" s="10"/>
      <c r="N26" s="10"/>
      <c r="O26" s="10"/>
      <c r="P26" s="10"/>
      <c r="Q26" s="10"/>
      <c r="R26" s="10"/>
      <c r="S26" s="9"/>
      <c r="T26" s="10"/>
      <c r="U26" s="18">
        <v>1644</v>
      </c>
      <c r="V26" s="25">
        <f>U26*100/U7</f>
        <v>2.6429593427969711</v>
      </c>
      <c r="W26" s="10"/>
      <c r="X26" s="10"/>
      <c r="Y26" s="18">
        <v>1142</v>
      </c>
      <c r="Z26" s="25">
        <f>Y26*100/Y7</f>
        <v>1.8904467877303051</v>
      </c>
      <c r="AA26" s="18">
        <v>1566</v>
      </c>
      <c r="AB26" s="25">
        <f>AA26*100/AA7</f>
        <v>2.8058482046871642</v>
      </c>
      <c r="AC26" s="18">
        <v>1253</v>
      </c>
      <c r="AD26" s="25">
        <f>AC26*100/AC7</f>
        <v>2.2154640451226197</v>
      </c>
      <c r="AE26" s="18">
        <v>1143</v>
      </c>
      <c r="AF26" s="25">
        <f>AE26*100/AE7</f>
        <v>1.935483870967742</v>
      </c>
      <c r="AH26" s="21">
        <f>+Y26-FUNCHAL_FREG!I21-FUNCHAL_FREG!I61-FUNCHAL_FREG!I101-FUNCHAL_FREG!I141-FUNCHAL_FREG!I180-FUNCHAL_FREG!I219-FUNCHAL_FREG!I259-FUNCHAL_FREG!I298-FUNCHAL_FREG!I337-FUNCHAL_FREG!I376</f>
        <v>0</v>
      </c>
    </row>
    <row r="27" spans="2:34" ht="24.75" customHeight="1" x14ac:dyDescent="0.3">
      <c r="B27" s="13" t="s">
        <v>24</v>
      </c>
      <c r="C27" s="18">
        <v>1289</v>
      </c>
      <c r="D27" s="25">
        <f>C27*100/C7</f>
        <v>2.725677190163033</v>
      </c>
      <c r="E27" s="11"/>
      <c r="F27" s="10"/>
      <c r="G27" s="10"/>
      <c r="H27" s="10"/>
      <c r="I27" s="10"/>
      <c r="J27" s="10"/>
      <c r="K27" s="10"/>
      <c r="L27" s="10"/>
      <c r="M27" s="10"/>
      <c r="N27" s="10"/>
      <c r="O27" s="10"/>
      <c r="P27" s="10"/>
      <c r="Q27" s="9"/>
      <c r="R27" s="10"/>
      <c r="S27" s="9"/>
      <c r="T27" s="10"/>
      <c r="U27" s="9"/>
      <c r="V27" s="10"/>
      <c r="W27" s="9"/>
      <c r="X27" s="10"/>
      <c r="Y27" s="10"/>
      <c r="Z27" s="10"/>
      <c r="AA27" s="10"/>
      <c r="AB27" s="10"/>
      <c r="AC27" s="10"/>
      <c r="AD27" s="10"/>
      <c r="AE27" s="10"/>
      <c r="AF27" s="10"/>
    </row>
    <row r="28" spans="2:34" ht="24.75" customHeight="1" x14ac:dyDescent="0.3">
      <c r="B28" s="14" t="s">
        <v>25</v>
      </c>
      <c r="C28" s="9"/>
      <c r="D28" s="11"/>
      <c r="E28" s="11"/>
      <c r="F28" s="10"/>
      <c r="G28" s="10"/>
      <c r="H28" s="10"/>
      <c r="I28" s="10"/>
      <c r="J28" s="10"/>
      <c r="K28" s="18">
        <v>2793</v>
      </c>
      <c r="L28" s="25">
        <f>K28*100/K7</f>
        <v>4.5616384660612788</v>
      </c>
      <c r="M28" s="18">
        <v>4061</v>
      </c>
      <c r="N28" s="25">
        <f>M28*100/M7</f>
        <v>6.5076999503229009</v>
      </c>
      <c r="O28" s="18">
        <v>4391</v>
      </c>
      <c r="P28" s="25">
        <f>O28*100/O7</f>
        <v>7.4976521813369761</v>
      </c>
      <c r="Q28" s="18">
        <v>5091</v>
      </c>
      <c r="R28" s="25">
        <f>Q28*100/Q7</f>
        <v>8.7204522096608432</v>
      </c>
      <c r="S28" s="18">
        <v>5054</v>
      </c>
      <c r="T28" s="25">
        <f>S28*100/S7</f>
        <v>8.4202459098330618</v>
      </c>
      <c r="U28" s="18">
        <v>3551</v>
      </c>
      <c r="V28" s="25">
        <f>U28*100/U7</f>
        <v>5.7087278748613413</v>
      </c>
      <c r="W28" s="18">
        <v>4267</v>
      </c>
      <c r="X28" s="25">
        <f>W28*100/W7</f>
        <v>8.0419909911607839</v>
      </c>
      <c r="Y28" s="18">
        <v>1529</v>
      </c>
      <c r="Z28" s="25">
        <f>Y28*100/Y7</f>
        <v>2.5310798059891737</v>
      </c>
      <c r="AA28" s="18">
        <v>2151</v>
      </c>
      <c r="AB28" s="25">
        <f>AA28*100/AA7</f>
        <v>3.8540098903461621</v>
      </c>
      <c r="AC28" s="18">
        <v>1333</v>
      </c>
      <c r="AD28" s="25">
        <f>AC28*100/AC7</f>
        <v>2.3569142634863942</v>
      </c>
      <c r="AE28" s="18">
        <v>1466</v>
      </c>
      <c r="AF28" s="25">
        <f>AE28*100/AE7</f>
        <v>2.4824316315299297</v>
      </c>
      <c r="AH28" s="21">
        <f>+Y28-FUNCHAL_FREG!I22-FUNCHAL_FREG!I62-FUNCHAL_FREG!I102-FUNCHAL_FREG!I142-FUNCHAL_FREG!I181-FUNCHAL_FREG!I220-FUNCHAL_FREG!I260-FUNCHAL_FREG!I299-FUNCHAL_FREG!I338-FUNCHAL_FREG!I377</f>
        <v>0</v>
      </c>
    </row>
    <row r="29" spans="2:34" ht="24.75" customHeight="1" x14ac:dyDescent="0.3">
      <c r="B29" s="13" t="s">
        <v>26</v>
      </c>
      <c r="C29" s="9"/>
      <c r="D29" s="11"/>
      <c r="E29" s="18">
        <v>260</v>
      </c>
      <c r="F29" s="25">
        <f>E29*100/E7</f>
        <v>0.45531758401485034</v>
      </c>
      <c r="G29" s="18">
        <v>407</v>
      </c>
      <c r="H29" s="25">
        <f>G29*100/G7</f>
        <v>0.73494889667376939</v>
      </c>
      <c r="I29" s="18">
        <v>395</v>
      </c>
      <c r="J29" s="25">
        <f>I29*100/I7</f>
        <v>0.67604573149859659</v>
      </c>
      <c r="K29" s="9"/>
      <c r="L29" s="10"/>
      <c r="M29" s="9"/>
      <c r="N29" s="10"/>
      <c r="O29" s="9"/>
      <c r="P29" s="10"/>
      <c r="Q29" s="9"/>
      <c r="R29" s="10"/>
      <c r="S29" s="9"/>
      <c r="T29" s="10"/>
      <c r="U29" s="9"/>
      <c r="V29" s="10"/>
      <c r="W29" s="18">
        <v>961</v>
      </c>
      <c r="X29" s="25">
        <f>W29*100/W7</f>
        <v>1.8111913153282195</v>
      </c>
      <c r="Y29" s="18">
        <v>247</v>
      </c>
      <c r="Z29" s="25">
        <f>Y29*100/Y7</f>
        <v>0.40887947160191362</v>
      </c>
      <c r="AA29" s="9"/>
      <c r="AB29" s="10"/>
      <c r="AC29" s="9"/>
      <c r="AD29" s="10"/>
      <c r="AE29" s="9"/>
      <c r="AF29" s="10"/>
      <c r="AH29" s="21">
        <f>+Y29-FUNCHAL_FREG!I23-FUNCHAL_FREG!I63-FUNCHAL_FREG!I103-FUNCHAL_FREG!I143-FUNCHAL_FREG!I182-FUNCHAL_FREG!I221-FUNCHAL_FREG!I261-FUNCHAL_FREG!I300-FUNCHAL_FREG!I339-FUNCHAL_FREG!I378</f>
        <v>0</v>
      </c>
    </row>
    <row r="30" spans="2:34" ht="24.75" customHeight="1" x14ac:dyDescent="0.3">
      <c r="B30" s="14" t="s">
        <v>27</v>
      </c>
      <c r="C30" s="9"/>
      <c r="D30" s="11"/>
      <c r="E30" s="9"/>
      <c r="F30" s="10"/>
      <c r="G30" s="9"/>
      <c r="H30" s="10"/>
      <c r="I30" s="18">
        <v>779</v>
      </c>
      <c r="J30" s="25">
        <f>I30*100/I7</f>
        <v>1.333264873006093</v>
      </c>
      <c r="K30" s="18">
        <v>753</v>
      </c>
      <c r="L30" s="25">
        <f>K30*100/K7</f>
        <v>1.2298294897759194</v>
      </c>
      <c r="M30" s="18">
        <v>504</v>
      </c>
      <c r="N30" s="25">
        <f>M30*100/M7</f>
        <v>0.80765347819816358</v>
      </c>
      <c r="O30" s="9"/>
      <c r="P30" s="10"/>
      <c r="Q30" s="9"/>
      <c r="R30" s="10"/>
      <c r="S30" s="9"/>
      <c r="T30" s="10"/>
      <c r="U30" s="9"/>
      <c r="V30" s="10"/>
      <c r="W30" s="9"/>
      <c r="X30" s="10"/>
      <c r="Y30" s="10"/>
      <c r="Z30" s="10"/>
      <c r="AA30" s="10"/>
      <c r="AB30" s="10"/>
      <c r="AC30" s="10"/>
      <c r="AD30" s="10"/>
      <c r="AE30" s="10"/>
      <c r="AF30" s="10"/>
      <c r="AH30" s="21">
        <f>+Y31-FUNCHAL_FREG!I24-FUNCHAL_FREG!I64-FUNCHAL_FREG!I104-FUNCHAL_FREG!I144-FUNCHAL_FREG!I183-FUNCHAL_FREG!I222-FUNCHAL_FREG!I262-FUNCHAL_FREG!I301-FUNCHAL_FREG!I340-FUNCHAL_FREG!I379</f>
        <v>0</v>
      </c>
    </row>
    <row r="31" spans="2:34" ht="24.75" customHeight="1" x14ac:dyDescent="0.3">
      <c r="B31" s="14" t="s">
        <v>28</v>
      </c>
      <c r="C31" s="9"/>
      <c r="D31" s="11"/>
      <c r="E31" s="9"/>
      <c r="F31" s="10"/>
      <c r="G31" s="9"/>
      <c r="H31" s="10"/>
      <c r="I31" s="10"/>
      <c r="J31" s="10"/>
      <c r="K31" s="10"/>
      <c r="L31" s="10"/>
      <c r="M31" s="10"/>
      <c r="N31" s="10"/>
      <c r="O31" s="10"/>
      <c r="P31" s="10"/>
      <c r="Q31" s="9"/>
      <c r="R31" s="10"/>
      <c r="S31" s="9"/>
      <c r="T31" s="10"/>
      <c r="U31" s="9"/>
      <c r="V31" s="10"/>
      <c r="W31" s="9"/>
      <c r="X31" s="10"/>
      <c r="Y31" s="18">
        <v>277</v>
      </c>
      <c r="Z31" s="25">
        <f>Y31*100/Y7</f>
        <v>0.45854094588554684</v>
      </c>
      <c r="AA31" s="10"/>
      <c r="AB31" s="10"/>
      <c r="AC31" s="10"/>
      <c r="AD31" s="10"/>
      <c r="AE31" s="10"/>
      <c r="AF31" s="10"/>
    </row>
    <row r="32" spans="2:34" ht="24.75" customHeight="1" x14ac:dyDescent="0.3">
      <c r="B32" s="14" t="s">
        <v>29</v>
      </c>
      <c r="C32" s="9"/>
      <c r="D32" s="11"/>
      <c r="E32" s="9"/>
      <c r="F32" s="10"/>
      <c r="G32" s="9"/>
      <c r="H32" s="10"/>
      <c r="I32" s="9"/>
      <c r="J32" s="10"/>
      <c r="K32" s="9"/>
      <c r="L32" s="10"/>
      <c r="M32" s="9"/>
      <c r="N32" s="10"/>
      <c r="O32" s="9"/>
      <c r="P32" s="10"/>
      <c r="Q32" s="9"/>
      <c r="R32" s="10"/>
      <c r="S32" s="18">
        <v>1744</v>
      </c>
      <c r="T32" s="25">
        <f>S32*100/S7</f>
        <v>2.9056012795308388</v>
      </c>
      <c r="U32" s="18">
        <v>2673</v>
      </c>
      <c r="V32" s="25">
        <f>U32*100/U7</f>
        <v>4.2972203912994553</v>
      </c>
      <c r="W32" s="18">
        <v>1459</v>
      </c>
      <c r="X32" s="25">
        <f>W32*100/W7</f>
        <v>2.7497691249363916</v>
      </c>
      <c r="Y32" s="10"/>
      <c r="Z32" s="10"/>
      <c r="AA32" s="10"/>
      <c r="AB32" s="10"/>
      <c r="AC32" s="10"/>
      <c r="AD32" s="10"/>
      <c r="AE32" s="10"/>
      <c r="AF32" s="10"/>
      <c r="AH32" s="21">
        <f>+Y32-FUNCHAL_FREG!I25-FUNCHAL_FREG!I65-FUNCHAL_FREG!I105-FUNCHAL_FREG!I145-FUNCHAL_FREG!I184-FUNCHAL_FREG!I223-FUNCHAL_FREG!I263-FUNCHAL_FREG!I302-FUNCHAL_FREG!I341-FUNCHAL_FREG!I380</f>
        <v>0</v>
      </c>
    </row>
    <row r="33" spans="2:34" ht="24.75" customHeight="1" x14ac:dyDescent="0.3">
      <c r="B33" s="14" t="s">
        <v>30</v>
      </c>
      <c r="C33" s="9"/>
      <c r="D33" s="11"/>
      <c r="E33" s="9"/>
      <c r="F33" s="10"/>
      <c r="G33" s="9"/>
      <c r="H33" s="10"/>
      <c r="I33" s="9"/>
      <c r="J33" s="10"/>
      <c r="K33" s="9"/>
      <c r="L33" s="10"/>
      <c r="M33" s="9"/>
      <c r="N33" s="10"/>
      <c r="O33" s="9"/>
      <c r="P33" s="10"/>
      <c r="Q33" s="9"/>
      <c r="R33" s="10"/>
      <c r="S33" s="9"/>
      <c r="T33" s="10"/>
      <c r="U33" s="9"/>
      <c r="V33" s="10"/>
      <c r="W33" s="18">
        <v>354</v>
      </c>
      <c r="X33" s="25">
        <f>W33*100/W7</f>
        <v>0.66718181646845964</v>
      </c>
      <c r="Y33" s="18">
        <v>113</v>
      </c>
      <c r="Z33" s="25">
        <f>Y33*100/Y7</f>
        <v>0.18705821980168519</v>
      </c>
      <c r="AA33" s="10"/>
      <c r="AB33" s="10"/>
      <c r="AC33" s="10"/>
      <c r="AD33" s="10"/>
      <c r="AE33" s="10"/>
      <c r="AF33" s="10"/>
      <c r="AH33" s="21">
        <f>+Y33-FUNCHAL_FREG!I26-FUNCHAL_FREG!I66-FUNCHAL_FREG!I106-FUNCHAL_FREG!I146-FUNCHAL_FREG!I185-FUNCHAL_FREG!I224-FUNCHAL_FREG!I264-FUNCHAL_FREG!I303-FUNCHAL_FREG!I342-FUNCHAL_FREG!I381</f>
        <v>0</v>
      </c>
    </row>
    <row r="34" spans="2:34" ht="24.75" customHeight="1" x14ac:dyDescent="0.3">
      <c r="B34" s="14" t="s">
        <v>31</v>
      </c>
      <c r="C34" s="18">
        <v>20826</v>
      </c>
      <c r="D34" s="25">
        <f>C34*100/C7</f>
        <v>44.037977627878455</v>
      </c>
      <c r="E34" s="18">
        <v>32119</v>
      </c>
      <c r="F34" s="25">
        <f>E34*100/E7</f>
        <v>56.247482619126842</v>
      </c>
      <c r="G34" s="18">
        <v>33113</v>
      </c>
      <c r="H34" s="25">
        <f>G34*100/G7</f>
        <v>59.794503232330527</v>
      </c>
      <c r="I34" s="18">
        <v>31905</v>
      </c>
      <c r="J34" s="25">
        <f>I34*100/I7</f>
        <v>54.605668515095502</v>
      </c>
      <c r="K34" s="18">
        <v>29430</v>
      </c>
      <c r="L34" s="25">
        <f>K34*100/K7</f>
        <v>48.066244201999083</v>
      </c>
      <c r="M34" s="18">
        <v>30877</v>
      </c>
      <c r="N34" s="25">
        <f>M34*100/M7</f>
        <v>49.479992949056935</v>
      </c>
      <c r="O34" s="18">
        <v>29417</v>
      </c>
      <c r="P34" s="25">
        <f>O34*100/O7</f>
        <v>50.229659352855798</v>
      </c>
      <c r="Q34" s="18">
        <v>27216</v>
      </c>
      <c r="R34" s="25">
        <f>Q34*100/Q7</f>
        <v>46.618705035971225</v>
      </c>
      <c r="S34" s="18">
        <v>35696</v>
      </c>
      <c r="T34" s="25">
        <f>S34*100/S7</f>
        <v>59.471527106727535</v>
      </c>
      <c r="U34" s="18">
        <v>26706</v>
      </c>
      <c r="V34" s="25">
        <f>U34*100/U7</f>
        <v>42.933620564924524</v>
      </c>
      <c r="W34" s="18">
        <v>22545</v>
      </c>
      <c r="X34" s="25">
        <f>W34*100/W7</f>
        <v>42.49043517593622</v>
      </c>
      <c r="Y34" s="18">
        <v>22408</v>
      </c>
      <c r="Z34" s="25">
        <f>Y34*100/Y7</f>
        <v>37.093810524921786</v>
      </c>
      <c r="AA34" s="10"/>
      <c r="AB34" s="10"/>
      <c r="AC34" s="10"/>
      <c r="AD34" s="10"/>
      <c r="AE34" s="18">
        <v>24158</v>
      </c>
      <c r="AF34" s="25">
        <f>AE34*100/AE7</f>
        <v>40.907628481923631</v>
      </c>
      <c r="AH34" s="21">
        <f>+Y34-FUNCHAL_FREG!I27-FUNCHAL_FREG!I67-FUNCHAL_FREG!I107-FUNCHAL_FREG!I147-FUNCHAL_FREG!I186-FUNCHAL_FREG!I225-FUNCHAL_FREG!I265-FUNCHAL_FREG!I304-FUNCHAL_FREG!I343-FUNCHAL_FREG!I382</f>
        <v>0</v>
      </c>
    </row>
    <row r="35" spans="2:34" ht="24.75" customHeight="1" x14ac:dyDescent="0.3">
      <c r="B35" s="14" t="s">
        <v>32</v>
      </c>
      <c r="C35" s="9"/>
      <c r="D35" s="11"/>
      <c r="E35" s="9"/>
      <c r="F35" s="10"/>
      <c r="G35" s="9"/>
      <c r="H35" s="10"/>
      <c r="I35" s="9"/>
      <c r="J35" s="10"/>
      <c r="K35" s="9"/>
      <c r="L35" s="10"/>
      <c r="M35" s="9"/>
      <c r="N35" s="10"/>
      <c r="O35" s="9"/>
      <c r="P35" s="10"/>
      <c r="Q35" s="9"/>
      <c r="R35" s="10"/>
      <c r="S35" s="9"/>
      <c r="T35" s="10"/>
      <c r="U35" s="9"/>
      <c r="V35" s="10"/>
      <c r="W35" s="10"/>
      <c r="X35" s="10"/>
      <c r="Y35" s="10"/>
      <c r="Z35" s="10"/>
      <c r="AA35" s="42">
        <v>22412</v>
      </c>
      <c r="AB35" s="25">
        <f>AA35*100/AA7</f>
        <v>40.156238801691394</v>
      </c>
      <c r="AC35" s="42">
        <v>18857</v>
      </c>
      <c r="AD35" s="25">
        <f>AC35*100/AC7</f>
        <v>33.341584596071222</v>
      </c>
      <c r="AE35" s="10"/>
      <c r="AF35" s="10"/>
    </row>
    <row r="36" spans="2:34" ht="24.75" customHeight="1" x14ac:dyDescent="0.3">
      <c r="B36" s="14" t="s">
        <v>51</v>
      </c>
      <c r="C36" s="9"/>
      <c r="D36" s="11"/>
      <c r="E36" s="9"/>
      <c r="F36" s="10"/>
      <c r="G36" s="9"/>
      <c r="H36" s="10"/>
      <c r="I36" s="9"/>
      <c r="J36" s="10"/>
      <c r="K36" s="9"/>
      <c r="L36" s="10"/>
      <c r="M36" s="9"/>
      <c r="N36" s="10"/>
      <c r="O36" s="9"/>
      <c r="P36" s="10"/>
      <c r="Q36" s="9"/>
      <c r="R36" s="10"/>
      <c r="S36" s="9"/>
      <c r="T36" s="10"/>
      <c r="U36" s="9"/>
      <c r="V36" s="10"/>
      <c r="W36" s="10"/>
      <c r="X36" s="10"/>
      <c r="Y36" s="10"/>
      <c r="Z36" s="10"/>
      <c r="AA36" s="10"/>
      <c r="AB36" s="10"/>
      <c r="AC36" s="10"/>
      <c r="AD36" s="10"/>
      <c r="AE36" s="18">
        <v>265</v>
      </c>
      <c r="AF36" s="25">
        <f>AE36*100/AE7</f>
        <v>0.44873423080179492</v>
      </c>
      <c r="AH36" s="21"/>
    </row>
    <row r="37" spans="2:34" ht="24.75" customHeight="1" x14ac:dyDescent="0.3">
      <c r="B37" s="14" t="s">
        <v>47</v>
      </c>
      <c r="C37" s="9"/>
      <c r="D37" s="11"/>
      <c r="E37" s="9"/>
      <c r="F37" s="10"/>
      <c r="G37" s="9"/>
      <c r="H37" s="10"/>
      <c r="I37" s="9"/>
      <c r="J37" s="10"/>
      <c r="K37" s="9"/>
      <c r="L37" s="10"/>
      <c r="M37" s="9"/>
      <c r="N37" s="10"/>
      <c r="O37" s="9"/>
      <c r="P37" s="10"/>
      <c r="Q37" s="9"/>
      <c r="R37" s="10"/>
      <c r="S37" s="9"/>
      <c r="T37" s="10"/>
      <c r="U37" s="9"/>
      <c r="V37" s="10"/>
      <c r="W37" s="18">
        <v>369</v>
      </c>
      <c r="X37" s="25">
        <f>W37*100/W7</f>
        <v>0.69545223242051302</v>
      </c>
      <c r="Y37" s="10"/>
      <c r="Z37" s="10"/>
      <c r="AA37" s="10"/>
      <c r="AB37" s="10"/>
      <c r="AC37" s="10"/>
      <c r="AD37" s="10"/>
      <c r="AE37" s="10"/>
      <c r="AF37" s="10"/>
      <c r="AH37" s="21">
        <f>+Y37-FUNCHAL_FREG!I30-FUNCHAL_FREG!I70-FUNCHAL_FREG!I110-FUNCHAL_FREG!I150-FUNCHAL_FREG!I189-FUNCHAL_FREG!I228-FUNCHAL_FREG!I268-FUNCHAL_FREG!I307-FUNCHAL_FREG!I346-FUNCHAL_FREG!I385</f>
        <v>0</v>
      </c>
    </row>
    <row r="38" spans="2:34" ht="24.75" customHeight="1" x14ac:dyDescent="0.3">
      <c r="B38" s="14" t="s">
        <v>33</v>
      </c>
      <c r="C38" s="27">
        <v>15861</v>
      </c>
      <c r="D38" s="26">
        <f>C38*100/C7</f>
        <v>33.539151212704319</v>
      </c>
      <c r="E38" s="18">
        <v>11921</v>
      </c>
      <c r="F38" s="25">
        <f>E38*100/E7</f>
        <v>20.87631122708089</v>
      </c>
      <c r="G38" s="18">
        <v>11403</v>
      </c>
      <c r="H38" s="25">
        <f>G38*100/G7</f>
        <v>20.591209505579833</v>
      </c>
      <c r="I38" s="18">
        <v>12571</v>
      </c>
      <c r="J38" s="25">
        <f>I38*100/I7</f>
        <v>21.515369343465462</v>
      </c>
      <c r="K38" s="18">
        <v>14435</v>
      </c>
      <c r="L38" s="25">
        <f>K38*100/K7</f>
        <v>23.575814986607433</v>
      </c>
      <c r="M38" s="18">
        <v>16948</v>
      </c>
      <c r="N38" s="25">
        <f>M38*100/M7</f>
        <v>27.158950691473166</v>
      </c>
      <c r="O38" s="18">
        <v>11273</v>
      </c>
      <c r="P38" s="25">
        <f>O38*100/O7</f>
        <v>19.248698027832322</v>
      </c>
      <c r="Q38" s="18">
        <v>16730</v>
      </c>
      <c r="R38" s="25">
        <f>Q38*100/Q7</f>
        <v>28.657074340527579</v>
      </c>
      <c r="S38" s="18">
        <v>9091</v>
      </c>
      <c r="T38" s="25">
        <f>S38*100/S7</f>
        <v>15.146113091866315</v>
      </c>
      <c r="U38" s="18">
        <v>7378</v>
      </c>
      <c r="V38" s="25">
        <f>U38*100/U7</f>
        <v>11.861164252528013</v>
      </c>
      <c r="W38" s="10"/>
      <c r="X38" s="10"/>
      <c r="Y38" s="18">
        <v>23561</v>
      </c>
      <c r="Z38" s="25">
        <f>Y38*100/Y7</f>
        <v>39.002466519889417</v>
      </c>
      <c r="AA38" s="18">
        <v>12912</v>
      </c>
      <c r="AB38" s="25">
        <f>AA38*100/AA7</f>
        <v>23.134809718340144</v>
      </c>
      <c r="AC38" s="18">
        <v>13150</v>
      </c>
      <c r="AD38" s="25">
        <f>AC38*100/AC7</f>
        <v>23.250879643545449</v>
      </c>
      <c r="AE38" s="18">
        <v>9971</v>
      </c>
      <c r="AF38" s="25">
        <f>AE38*100/AE7</f>
        <v>16.884260435187539</v>
      </c>
      <c r="AH38" s="21">
        <f>+Y38-FUNCHAL_FREG!I31-FUNCHAL_FREG!I71-FUNCHAL_FREG!I111-FUNCHAL_FREG!I151-FUNCHAL_FREG!I190-FUNCHAL_FREG!I229-FUNCHAL_FREG!I269-FUNCHAL_FREG!I308-FUNCHAL_FREG!I347-FUNCHAL_FREG!I386</f>
        <v>0</v>
      </c>
    </row>
    <row r="39" spans="2:34" ht="24.75" customHeight="1" x14ac:dyDescent="0.3">
      <c r="B39" s="14" t="s">
        <v>35</v>
      </c>
      <c r="C39" s="9"/>
      <c r="D39" s="11"/>
      <c r="E39" s="9"/>
      <c r="F39" s="10"/>
      <c r="G39" s="9"/>
      <c r="H39" s="10"/>
      <c r="I39" s="9"/>
      <c r="J39" s="10"/>
      <c r="K39" s="9"/>
      <c r="L39" s="10"/>
      <c r="M39" s="9"/>
      <c r="N39" s="10"/>
      <c r="O39" s="9"/>
      <c r="P39" s="10"/>
      <c r="Q39" s="9"/>
      <c r="R39" s="10"/>
      <c r="S39" s="10"/>
      <c r="T39" s="10"/>
      <c r="U39" s="10"/>
      <c r="V39" s="10"/>
      <c r="W39" s="18">
        <v>6894</v>
      </c>
      <c r="X39" s="25">
        <f>W39*100/W7</f>
        <v>12.993083171563731</v>
      </c>
      <c r="Y39" s="10"/>
      <c r="Z39" s="10"/>
      <c r="AA39" s="10"/>
      <c r="AB39" s="10"/>
      <c r="AC39" s="10"/>
      <c r="AD39" s="10"/>
      <c r="AE39" s="10"/>
      <c r="AF39" s="10"/>
      <c r="AH39" s="21">
        <f>+Y39-FUNCHAL_FREG!I32-FUNCHAL_FREG!I72-FUNCHAL_FREG!I112-FUNCHAL_FREG!I152-FUNCHAL_FREG!I191-FUNCHAL_FREG!I230-FUNCHAL_FREG!I270-FUNCHAL_FREG!I309-FUNCHAL_FREG!I348-FUNCHAL_FREG!I387</f>
        <v>0</v>
      </c>
    </row>
    <row r="40" spans="2:34" ht="24.75" customHeight="1" x14ac:dyDescent="0.3">
      <c r="B40" s="13" t="s">
        <v>34</v>
      </c>
      <c r="C40" s="9"/>
      <c r="D40" s="10"/>
      <c r="E40" s="9"/>
      <c r="F40" s="10"/>
      <c r="G40" s="9"/>
      <c r="H40" s="10"/>
      <c r="I40" s="9"/>
      <c r="J40" s="10"/>
      <c r="K40" s="18">
        <v>2768</v>
      </c>
      <c r="L40" s="25">
        <f>K40*100/K7</f>
        <v>4.5208074737048412</v>
      </c>
      <c r="M40" s="18">
        <v>536</v>
      </c>
      <c r="N40" s="25">
        <f>M40*100/M7</f>
        <v>0.85893306411550729</v>
      </c>
      <c r="O40" s="18">
        <v>1612</v>
      </c>
      <c r="P40" s="25">
        <f>O40*100/O7</f>
        <v>2.7524972253052162</v>
      </c>
      <c r="Q40" s="11"/>
      <c r="R40" s="10"/>
      <c r="S40" s="9"/>
      <c r="T40" s="10"/>
      <c r="U40" s="9"/>
      <c r="V40" s="10"/>
      <c r="W40" s="9"/>
      <c r="X40" s="10"/>
      <c r="Y40" s="10"/>
      <c r="Z40" s="10"/>
      <c r="AA40" s="10"/>
      <c r="AB40" s="10"/>
      <c r="AC40" s="10"/>
      <c r="AD40" s="10"/>
      <c r="AE40" s="10"/>
      <c r="AF40" s="10"/>
    </row>
    <row r="41" spans="2:34" ht="24.75" customHeight="1" x14ac:dyDescent="0.3">
      <c r="B41" s="14" t="s">
        <v>36</v>
      </c>
      <c r="C41" s="9"/>
      <c r="D41" s="10"/>
      <c r="E41" s="9"/>
      <c r="F41" s="10"/>
      <c r="G41" s="9"/>
      <c r="H41" s="10"/>
      <c r="I41" s="9"/>
      <c r="J41" s="10"/>
      <c r="K41" s="9"/>
      <c r="L41" s="10"/>
      <c r="M41" s="9"/>
      <c r="N41" s="10"/>
      <c r="O41" s="9"/>
      <c r="P41" s="10"/>
      <c r="Q41" s="10"/>
      <c r="R41" s="10"/>
      <c r="S41" s="9"/>
      <c r="T41" s="10"/>
      <c r="U41" s="18">
        <v>4279</v>
      </c>
      <c r="V41" s="25">
        <f>U41*100/U7</f>
        <v>6.8790894329855474</v>
      </c>
      <c r="W41" s="9"/>
      <c r="X41" s="10"/>
      <c r="Y41" s="18">
        <v>691</v>
      </c>
      <c r="Z41" s="25">
        <f>Y41*100/Y7</f>
        <v>1.1438692909996855</v>
      </c>
      <c r="AA41" s="18">
        <v>538</v>
      </c>
      <c r="AB41" s="25">
        <f>AA41*100/AA7</f>
        <v>0.96395040493083928</v>
      </c>
      <c r="AC41" s="18">
        <v>531</v>
      </c>
      <c r="AD41" s="25">
        <f>AC41*100/AC7</f>
        <v>0.93887582438955386</v>
      </c>
      <c r="AE41" s="10"/>
      <c r="AF41" s="10"/>
      <c r="AH41" s="21">
        <f>+Y41-FUNCHAL_FREG!I33-FUNCHAL_FREG!I73-FUNCHAL_FREG!I113-FUNCHAL_FREG!I153-FUNCHAL_FREG!I192-FUNCHAL_FREG!I231-FUNCHAL_FREG!I271-FUNCHAL_FREG!I310-FUNCHAL_FREG!I349-FUNCHAL_FREG!I388</f>
        <v>0</v>
      </c>
    </row>
    <row r="42" spans="2:34" ht="24.75" customHeight="1" x14ac:dyDescent="0.3">
      <c r="B42" s="14" t="s">
        <v>188</v>
      </c>
      <c r="C42" s="9"/>
      <c r="D42" s="10"/>
      <c r="E42" s="9"/>
      <c r="F42" s="10"/>
      <c r="G42" s="9"/>
      <c r="H42" s="10"/>
      <c r="I42" s="9"/>
      <c r="J42" s="10"/>
      <c r="K42" s="9"/>
      <c r="L42" s="10"/>
      <c r="M42" s="9"/>
      <c r="N42" s="10"/>
      <c r="O42" s="9"/>
      <c r="P42" s="10"/>
      <c r="Q42" s="10"/>
      <c r="R42" s="10"/>
      <c r="S42" s="9"/>
      <c r="T42" s="10"/>
      <c r="U42" s="10"/>
      <c r="V42" s="10"/>
      <c r="W42" s="10"/>
      <c r="X42" s="10"/>
      <c r="Y42" s="10"/>
      <c r="Z42" s="10"/>
      <c r="AA42" s="10"/>
      <c r="AB42" s="10"/>
      <c r="AC42" s="10"/>
      <c r="AD42" s="10"/>
      <c r="AE42" s="18">
        <v>397</v>
      </c>
      <c r="AF42" s="25">
        <f>AE42*100/AE7</f>
        <v>0.672254677842689</v>
      </c>
      <c r="AH42" s="21"/>
    </row>
    <row r="43" spans="2:34" ht="24.75" customHeight="1" x14ac:dyDescent="0.3">
      <c r="B43" s="14" t="s">
        <v>37</v>
      </c>
      <c r="C43" s="9"/>
      <c r="D43" s="10"/>
      <c r="E43" s="9"/>
      <c r="F43" s="10"/>
      <c r="G43" s="9"/>
      <c r="H43" s="10"/>
      <c r="I43" s="9"/>
      <c r="J43" s="10"/>
      <c r="K43" s="9"/>
      <c r="L43" s="10"/>
      <c r="M43" s="9"/>
      <c r="N43" s="10"/>
      <c r="O43" s="9"/>
      <c r="P43" s="10"/>
      <c r="Q43" s="10"/>
      <c r="R43" s="10"/>
      <c r="S43" s="9"/>
      <c r="T43" s="10"/>
      <c r="U43" s="10"/>
      <c r="V43" s="10"/>
      <c r="W43" s="10"/>
      <c r="X43" s="10"/>
      <c r="Y43" s="18">
        <v>697</v>
      </c>
      <c r="Z43" s="25">
        <f>Y43*100/Y7</f>
        <v>1.1538015858564121</v>
      </c>
      <c r="AA43" s="9"/>
      <c r="AB43" s="10"/>
      <c r="AC43" s="9"/>
      <c r="AD43" s="10"/>
      <c r="AE43" s="9"/>
      <c r="AF43" s="10"/>
      <c r="AH43" s="21">
        <f>+Y43-FUNCHAL_FREG!I35-FUNCHAL_FREG!I75-FUNCHAL_FREG!I115-FUNCHAL_FREG!I155-FUNCHAL_FREG!I194-FUNCHAL_FREG!I233-FUNCHAL_FREG!I273-FUNCHAL_FREG!I312-FUNCHAL_FREG!I351-FUNCHAL_FREG!I390</f>
        <v>0</v>
      </c>
    </row>
    <row r="44" spans="2:34" ht="24.75" customHeight="1" x14ac:dyDescent="0.3">
      <c r="B44" s="14" t="s">
        <v>38</v>
      </c>
      <c r="C44" s="9"/>
      <c r="D44" s="10"/>
      <c r="E44" s="9"/>
      <c r="F44" s="10"/>
      <c r="G44" s="9"/>
      <c r="H44" s="10"/>
      <c r="I44" s="9"/>
      <c r="J44" s="10"/>
      <c r="K44" s="9"/>
      <c r="L44" s="10"/>
      <c r="M44" s="9"/>
      <c r="N44" s="10"/>
      <c r="O44" s="9"/>
      <c r="P44" s="10"/>
      <c r="Q44" s="10"/>
      <c r="R44" s="10"/>
      <c r="S44" s="9"/>
      <c r="T44" s="10"/>
      <c r="U44" s="11"/>
      <c r="V44" s="11"/>
      <c r="W44" s="11"/>
      <c r="X44" s="11"/>
      <c r="Y44" s="18">
        <v>798</v>
      </c>
      <c r="Z44" s="25">
        <f>Y44*100/Y7</f>
        <v>1.3209952159446441</v>
      </c>
      <c r="AA44" s="18">
        <v>358</v>
      </c>
      <c r="AB44" s="25">
        <f>AA44*100/AA7</f>
        <v>0.64143911703576295</v>
      </c>
      <c r="AC44" s="18">
        <v>248</v>
      </c>
      <c r="AD44" s="25">
        <f>AC44*100/AC7</f>
        <v>0.43849567692770125</v>
      </c>
      <c r="AE44" s="9"/>
      <c r="AF44" s="10"/>
      <c r="AH44" s="21">
        <f>+Y44-FUNCHAL_FREG!I36-FUNCHAL_FREG!I76-FUNCHAL_FREG!I116-FUNCHAL_FREG!I156-FUNCHAL_FREG!I195-FUNCHAL_FREG!I234-FUNCHAL_FREG!I274-FUNCHAL_FREG!I313-FUNCHAL_FREG!I352-FUNCHAL_FREG!I391</f>
        <v>0</v>
      </c>
    </row>
    <row r="45" spans="2:34" ht="24.75" customHeight="1" x14ac:dyDescent="0.3">
      <c r="B45" s="14" t="s">
        <v>39</v>
      </c>
      <c r="C45" s="9"/>
      <c r="D45" s="10"/>
      <c r="E45" s="18">
        <v>1318</v>
      </c>
      <c r="F45" s="25">
        <f>E45*100/E7</f>
        <v>2.3081099066598951</v>
      </c>
      <c r="G45" s="9"/>
      <c r="H45" s="10"/>
      <c r="I45" s="9"/>
      <c r="J45" s="10"/>
      <c r="K45" s="9"/>
      <c r="L45" s="10"/>
      <c r="M45" s="9"/>
      <c r="N45" s="10"/>
      <c r="O45" s="9"/>
      <c r="P45" s="10"/>
      <c r="Q45" s="10"/>
      <c r="R45" s="10"/>
      <c r="S45" s="10"/>
      <c r="T45" s="10"/>
      <c r="U45" s="10"/>
      <c r="V45" s="10"/>
      <c r="W45" s="9"/>
      <c r="X45" s="10"/>
      <c r="Y45" s="10"/>
      <c r="Z45" s="10"/>
      <c r="AA45" s="10"/>
      <c r="AB45" s="10"/>
      <c r="AC45" s="10"/>
      <c r="AD45" s="10"/>
      <c r="AE45" s="10"/>
      <c r="AF45" s="10"/>
      <c r="AH45" s="21"/>
    </row>
    <row r="46" spans="2:34" ht="24.75" customHeight="1" x14ac:dyDescent="0.3">
      <c r="B46" s="14" t="s">
        <v>40</v>
      </c>
      <c r="C46" s="18">
        <v>2263</v>
      </c>
      <c r="D46" s="25">
        <f>C46*100/C7</f>
        <v>4.7852656953754416</v>
      </c>
      <c r="E46" s="18">
        <v>3385</v>
      </c>
      <c r="F46" s="25">
        <f>E46*100/E7</f>
        <v>5.9278846995779553</v>
      </c>
      <c r="G46" s="18">
        <v>3332</v>
      </c>
      <c r="H46" s="25">
        <f>G46*100/G7</f>
        <v>6.0168297880024557</v>
      </c>
      <c r="I46" s="18">
        <v>5439</v>
      </c>
      <c r="J46" s="25">
        <f>I46*100/I7</f>
        <v>9.3088929965085239</v>
      </c>
      <c r="K46" s="18">
        <v>4268</v>
      </c>
      <c r="L46" s="25">
        <f>K46*100/K7</f>
        <v>6.9706670150911352</v>
      </c>
      <c r="M46" s="18">
        <v>3678</v>
      </c>
      <c r="N46" s="25">
        <f>M46*100/M7</f>
        <v>5.8939474063746937</v>
      </c>
      <c r="O46" s="18">
        <v>4267</v>
      </c>
      <c r="P46" s="25">
        <f>O46*100/O7</f>
        <v>7.2859216255442671</v>
      </c>
      <c r="Q46" s="10"/>
      <c r="R46" s="10"/>
      <c r="S46" s="10"/>
      <c r="T46" s="10"/>
      <c r="U46" s="10"/>
      <c r="V46" s="10"/>
      <c r="W46" s="9"/>
      <c r="X46" s="10"/>
      <c r="Y46" s="10"/>
      <c r="Z46" s="10"/>
      <c r="AA46" s="10"/>
      <c r="AB46" s="10"/>
      <c r="AC46" s="10"/>
      <c r="AD46" s="10"/>
      <c r="AE46" s="10"/>
      <c r="AF46" s="10"/>
      <c r="AH46" s="21">
        <f>+Y46-FUNCHAL_FREG!I38-FUNCHAL_FREG!I78-FUNCHAL_FREG!I118-FUNCHAL_FREG!I158-FUNCHAL_FREG!I197-FUNCHAL_FREG!I236-FUNCHAL_FREG!I276-FUNCHAL_FREG!I315-FUNCHAL_FREG!I354-FUNCHAL_FREG!I393</f>
        <v>0</v>
      </c>
    </row>
    <row r="47" spans="2:34" ht="5.15" customHeight="1" x14ac:dyDescent="0.3">
      <c r="B47" s="15"/>
      <c r="C47" s="16"/>
      <c r="D47" s="16"/>
      <c r="E47" s="16"/>
      <c r="F47" s="16"/>
      <c r="G47" s="19"/>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row>
    <row r="48" spans="2:34" ht="14" x14ac:dyDescent="0.3">
      <c r="B48" s="7" t="s">
        <v>195</v>
      </c>
      <c r="C48" s="4"/>
      <c r="D48" s="5"/>
      <c r="E48" s="4"/>
      <c r="F48" s="5"/>
      <c r="G48" s="20"/>
      <c r="H48" s="5"/>
      <c r="I48" s="4"/>
      <c r="J48" s="5"/>
      <c r="K48" s="4"/>
      <c r="L48" s="5"/>
      <c r="M48" s="4"/>
      <c r="N48" s="5"/>
      <c r="O48" s="4"/>
      <c r="P48" s="5"/>
      <c r="Q48" s="4"/>
      <c r="R48" s="5"/>
      <c r="S48" s="4"/>
      <c r="T48" s="5"/>
      <c r="U48" s="4"/>
      <c r="V48" s="5"/>
      <c r="W48" s="4"/>
      <c r="X48" s="5"/>
      <c r="Y48" s="4"/>
      <c r="Z48" s="5"/>
      <c r="AA48" s="4"/>
      <c r="AB48" s="5"/>
      <c r="AC48" s="4"/>
      <c r="AD48" s="5"/>
      <c r="AE48" s="4"/>
      <c r="AF48" s="5"/>
    </row>
    <row r="49" spans="2:32" ht="28.5" customHeight="1" x14ac:dyDescent="0.3">
      <c r="B49" s="71" t="s">
        <v>194</v>
      </c>
      <c r="C49" s="71"/>
      <c r="D49" s="71"/>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71"/>
      <c r="AF49" s="71"/>
    </row>
    <row r="50" spans="2:32" ht="13.5" customHeight="1" x14ac:dyDescent="0.3">
      <c r="B50" s="71"/>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row>
  </sheetData>
  <mergeCells count="34">
    <mergeCell ref="AA3:AB3"/>
    <mergeCell ref="AA4:AB4"/>
    <mergeCell ref="Y4:Z4"/>
    <mergeCell ref="U3:V3"/>
    <mergeCell ref="W3:X3"/>
    <mergeCell ref="Y3:Z3"/>
    <mergeCell ref="B4:B5"/>
    <mergeCell ref="C4:D4"/>
    <mergeCell ref="E4:F4"/>
    <mergeCell ref="G4:H4"/>
    <mergeCell ref="I4:J4"/>
    <mergeCell ref="Q3:R3"/>
    <mergeCell ref="S3:T3"/>
    <mergeCell ref="S4:T4"/>
    <mergeCell ref="K4:L4"/>
    <mergeCell ref="M4:N4"/>
    <mergeCell ref="O4:P4"/>
    <mergeCell ref="Q4:R4"/>
    <mergeCell ref="AE3:AF3"/>
    <mergeCell ref="AE4:AF4"/>
    <mergeCell ref="B1:AF1"/>
    <mergeCell ref="B2:AF2"/>
    <mergeCell ref="B49:AF50"/>
    <mergeCell ref="AC3:AD3"/>
    <mergeCell ref="AC4:AD4"/>
    <mergeCell ref="U4:V4"/>
    <mergeCell ref="W4:X4"/>
    <mergeCell ref="C3:D3"/>
    <mergeCell ref="E3:F3"/>
    <mergeCell ref="G3:H3"/>
    <mergeCell ref="I3:J3"/>
    <mergeCell ref="K3:L3"/>
    <mergeCell ref="M3:N3"/>
    <mergeCell ref="O3:P3"/>
  </mergeCells>
  <hyperlinks>
    <hyperlink ref="AH3" location="ÍNDICE!A1" display="(Voltar ao Índice)" xr:uid="{431B75F1-C063-4C70-B74E-E11CBCF93492}"/>
  </hyperlinks>
  <printOptions horizontalCentered="1"/>
  <pageMargins left="0.47244094488188981" right="0.47244094488188981" top="0.6692913385826772" bottom="0.6692913385826772" header="0" footer="0"/>
  <pageSetup paperSize="9" scale="43"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D19E5-95CA-4E07-B487-FE4BB55C73D5}">
  <sheetPr codeName="Folha8"/>
  <dimension ref="B1:U394"/>
  <sheetViews>
    <sheetView showGridLines="0" zoomScaleNormal="100" workbookViewId="0">
      <selection activeCell="B1" sqref="B1:P1"/>
    </sheetView>
  </sheetViews>
  <sheetFormatPr defaultColWidth="9.1796875" defaultRowHeight="28.5" customHeight="1" x14ac:dyDescent="0.3"/>
  <cols>
    <col min="1" max="1" width="6.7265625" style="1" customWidth="1"/>
    <col min="2" max="2" width="16.453125" style="3" bestFit="1" customWidth="1"/>
    <col min="3" max="16" width="9.1796875" style="1"/>
    <col min="17" max="17" width="6.7265625" style="1" customWidth="1"/>
    <col min="18" max="18" width="13.26953125" style="1" bestFit="1" customWidth="1"/>
    <col min="19" max="16384" width="9.1796875" style="1"/>
  </cols>
  <sheetData>
    <row r="1" spans="2:21" ht="30" customHeight="1" x14ac:dyDescent="0.3">
      <c r="B1" s="77" t="s">
        <v>141</v>
      </c>
      <c r="C1" s="77"/>
      <c r="D1" s="77"/>
      <c r="E1" s="77"/>
      <c r="F1" s="77"/>
      <c r="G1" s="77"/>
      <c r="H1" s="77"/>
      <c r="I1" s="77"/>
      <c r="J1" s="77"/>
      <c r="K1" s="77"/>
      <c r="L1" s="77"/>
      <c r="M1" s="77"/>
      <c r="N1" s="77"/>
      <c r="O1" s="77"/>
      <c r="P1" s="77"/>
    </row>
    <row r="2" spans="2:21" ht="30" customHeight="1" x14ac:dyDescent="0.3">
      <c r="B2" s="78" t="s">
        <v>72</v>
      </c>
      <c r="C2" s="78"/>
      <c r="D2" s="78"/>
      <c r="E2" s="78"/>
      <c r="F2" s="78"/>
      <c r="G2" s="78"/>
      <c r="H2" s="78"/>
      <c r="I2" s="78"/>
      <c r="J2" s="78"/>
      <c r="K2" s="78"/>
      <c r="L2" s="78"/>
      <c r="M2" s="78"/>
      <c r="N2" s="78"/>
      <c r="O2" s="78"/>
      <c r="P2" s="78"/>
    </row>
    <row r="3" spans="2:21" ht="14.25" customHeight="1" x14ac:dyDescent="0.3">
      <c r="B3" s="17" t="s">
        <v>0</v>
      </c>
      <c r="C3" s="76">
        <v>2007</v>
      </c>
      <c r="D3" s="61"/>
      <c r="E3" s="76">
        <v>2011</v>
      </c>
      <c r="F3" s="61"/>
      <c r="G3" s="76">
        <v>2015</v>
      </c>
      <c r="H3" s="61"/>
      <c r="I3" s="76">
        <v>2019</v>
      </c>
      <c r="J3" s="61"/>
      <c r="K3" s="76">
        <v>2023</v>
      </c>
      <c r="L3" s="61"/>
      <c r="M3" s="76">
        <v>2024</v>
      </c>
      <c r="N3" s="61"/>
      <c r="O3" s="56">
        <v>2025</v>
      </c>
      <c r="P3" s="55"/>
      <c r="R3" s="53" t="s">
        <v>158</v>
      </c>
    </row>
    <row r="4" spans="2:21" ht="15" customHeight="1" x14ac:dyDescent="0.3">
      <c r="B4" s="64" t="s">
        <v>2</v>
      </c>
      <c r="C4" s="60">
        <v>44687</v>
      </c>
      <c r="D4" s="61"/>
      <c r="E4" s="66">
        <v>44843</v>
      </c>
      <c r="F4" s="67"/>
      <c r="G4" s="59">
        <v>44649</v>
      </c>
      <c r="H4" s="58"/>
      <c r="I4" s="59">
        <v>44826</v>
      </c>
      <c r="J4" s="58"/>
      <c r="K4" s="59">
        <v>44828</v>
      </c>
      <c r="L4" s="58"/>
      <c r="M4" s="59">
        <v>45438</v>
      </c>
      <c r="N4" s="58"/>
      <c r="O4" s="59">
        <v>45739</v>
      </c>
      <c r="P4" s="58"/>
    </row>
    <row r="5" spans="2:21" ht="14.25" customHeight="1" x14ac:dyDescent="0.3">
      <c r="B5" s="65"/>
      <c r="C5" s="38" t="s">
        <v>3</v>
      </c>
      <c r="D5" s="38" t="s">
        <v>4</v>
      </c>
      <c r="E5" s="35" t="s">
        <v>3</v>
      </c>
      <c r="F5" s="37" t="s">
        <v>4</v>
      </c>
      <c r="G5" s="35" t="s">
        <v>3</v>
      </c>
      <c r="H5" s="37" t="s">
        <v>4</v>
      </c>
      <c r="I5" s="35" t="s">
        <v>3</v>
      </c>
      <c r="J5" s="37" t="s">
        <v>4</v>
      </c>
      <c r="K5" s="35" t="s">
        <v>3</v>
      </c>
      <c r="L5" s="37" t="s">
        <v>4</v>
      </c>
      <c r="M5" s="44" t="s">
        <v>3</v>
      </c>
      <c r="N5" s="44" t="s">
        <v>4</v>
      </c>
      <c r="O5" s="44" t="s">
        <v>3</v>
      </c>
      <c r="P5" s="44" t="s">
        <v>4</v>
      </c>
    </row>
    <row r="6" spans="2:21" ht="24.75" customHeight="1" x14ac:dyDescent="0.3">
      <c r="B6" s="12" t="s">
        <v>5</v>
      </c>
      <c r="C6" s="18">
        <v>6606</v>
      </c>
      <c r="D6" s="25">
        <v>100</v>
      </c>
      <c r="E6" s="18">
        <v>6390</v>
      </c>
      <c r="F6" s="25">
        <v>100</v>
      </c>
      <c r="G6" s="18">
        <v>6144</v>
      </c>
      <c r="H6" s="25">
        <v>100</v>
      </c>
      <c r="I6" s="18">
        <v>5897</v>
      </c>
      <c r="J6" s="25">
        <v>100</v>
      </c>
      <c r="K6" s="18">
        <v>5718</v>
      </c>
      <c r="L6" s="25">
        <v>100</v>
      </c>
      <c r="M6" s="18">
        <v>5680</v>
      </c>
      <c r="N6" s="25">
        <v>100</v>
      </c>
      <c r="O6" s="18">
        <v>5656</v>
      </c>
      <c r="P6" s="25">
        <v>100</v>
      </c>
    </row>
    <row r="7" spans="2:21" ht="24.75" customHeight="1" x14ac:dyDescent="0.3">
      <c r="B7" s="13" t="s">
        <v>6</v>
      </c>
      <c r="C7" s="18">
        <v>3767</v>
      </c>
      <c r="D7" s="25">
        <f>C7*100/C6</f>
        <v>57.023917650620646</v>
      </c>
      <c r="E7" s="18">
        <v>3576</v>
      </c>
      <c r="F7" s="25">
        <f>E7*100/E6</f>
        <v>55.962441314553992</v>
      </c>
      <c r="G7" s="18">
        <v>3013</v>
      </c>
      <c r="H7" s="25">
        <f>G7*100/G6</f>
        <v>49.039713541666664</v>
      </c>
      <c r="I7" s="18">
        <v>3277</v>
      </c>
      <c r="J7" s="25">
        <f>I7*100/I6</f>
        <v>55.570629133457693</v>
      </c>
      <c r="K7" s="18">
        <v>3057</v>
      </c>
      <c r="L7" s="25">
        <f>K7*100/K6</f>
        <v>53.462749213011541</v>
      </c>
      <c r="M7" s="18">
        <v>3064</v>
      </c>
      <c r="N7" s="25">
        <f>M7*100/M6</f>
        <v>53.943661971830984</v>
      </c>
      <c r="O7" s="18">
        <v>3147</v>
      </c>
      <c r="P7" s="25">
        <f>O7*100/O6</f>
        <v>55.640028288543142</v>
      </c>
    </row>
    <row r="8" spans="2:21" ht="24.75" customHeight="1" x14ac:dyDescent="0.3">
      <c r="B8" s="14" t="s">
        <v>7</v>
      </c>
      <c r="C8" s="18">
        <v>30</v>
      </c>
      <c r="D8" s="25">
        <f>C8*100/C7</f>
        <v>0.7963897000265463</v>
      </c>
      <c r="E8" s="18">
        <v>22</v>
      </c>
      <c r="F8" s="25">
        <f>E8*100/E7</f>
        <v>0.61521252796420578</v>
      </c>
      <c r="G8" s="18">
        <v>30</v>
      </c>
      <c r="H8" s="25">
        <f>G8*100/G7</f>
        <v>0.99568536342515768</v>
      </c>
      <c r="I8" s="18">
        <v>14</v>
      </c>
      <c r="J8" s="25">
        <f>I8*100/I7</f>
        <v>0.42722001830942935</v>
      </c>
      <c r="K8" s="18">
        <v>18</v>
      </c>
      <c r="L8" s="25">
        <f>K8*100/K7</f>
        <v>0.58881256133464177</v>
      </c>
      <c r="M8" s="18">
        <v>13</v>
      </c>
      <c r="N8" s="25">
        <f>M8*100/M7</f>
        <v>0.42428198433420367</v>
      </c>
      <c r="O8" s="18">
        <v>13</v>
      </c>
      <c r="P8" s="25">
        <f>O8*100/O7</f>
        <v>0.41309183349221479</v>
      </c>
    </row>
    <row r="9" spans="2:21" ht="24.75" customHeight="1" x14ac:dyDescent="0.3">
      <c r="B9" s="13" t="s">
        <v>8</v>
      </c>
      <c r="C9" s="18">
        <v>52</v>
      </c>
      <c r="D9" s="25">
        <f>C9*100/C7</f>
        <v>1.3804088133793471</v>
      </c>
      <c r="E9" s="18">
        <v>57</v>
      </c>
      <c r="F9" s="25">
        <f>E9*100/E7</f>
        <v>1.5939597315436242</v>
      </c>
      <c r="G9" s="18">
        <v>80</v>
      </c>
      <c r="H9" s="25">
        <f>G9*100/G7</f>
        <v>2.6551609691337537</v>
      </c>
      <c r="I9" s="18">
        <v>48</v>
      </c>
      <c r="J9" s="25">
        <f>I9*100/I7</f>
        <v>1.4647543484894721</v>
      </c>
      <c r="K9" s="18">
        <v>67</v>
      </c>
      <c r="L9" s="25">
        <f>K9*100/K7</f>
        <v>2.1916912005233891</v>
      </c>
      <c r="M9" s="18">
        <v>61</v>
      </c>
      <c r="N9" s="25">
        <f>M9*100/M7</f>
        <v>1.9908616187989556</v>
      </c>
      <c r="O9" s="18">
        <v>54</v>
      </c>
      <c r="P9" s="25">
        <f>O9*100/O7</f>
        <v>1.7159199237368923</v>
      </c>
    </row>
    <row r="10" spans="2:21" ht="24.75" customHeight="1" x14ac:dyDescent="0.3">
      <c r="B10" s="14" t="s">
        <v>10</v>
      </c>
      <c r="C10" s="9"/>
      <c r="D10" s="11"/>
      <c r="E10" s="10"/>
      <c r="F10" s="10"/>
      <c r="G10" s="10"/>
      <c r="H10" s="10"/>
      <c r="I10" s="18">
        <v>17</v>
      </c>
      <c r="J10" s="25">
        <f>I10*100/I7</f>
        <v>0.51876716509002141</v>
      </c>
      <c r="K10" s="9"/>
      <c r="L10" s="10"/>
      <c r="M10" s="9"/>
      <c r="N10" s="10"/>
      <c r="O10" s="9"/>
      <c r="P10" s="10"/>
      <c r="U10" s="1" t="s">
        <v>42</v>
      </c>
    </row>
    <row r="11" spans="2:21" ht="24.75" customHeight="1" x14ac:dyDescent="0.3">
      <c r="B11" s="14" t="s">
        <v>11</v>
      </c>
      <c r="C11" s="9"/>
      <c r="D11" s="11"/>
      <c r="E11" s="10"/>
      <c r="F11" s="10"/>
      <c r="G11" s="10"/>
      <c r="H11" s="10"/>
      <c r="I11" s="10"/>
      <c r="J11" s="10"/>
      <c r="K11" s="18">
        <v>12</v>
      </c>
      <c r="L11" s="25">
        <f>K11*100/K7</f>
        <v>0.39254170755642787</v>
      </c>
      <c r="M11" s="18">
        <v>19</v>
      </c>
      <c r="N11" s="25">
        <f>M11*100/M7</f>
        <v>0.6201044386422977</v>
      </c>
      <c r="O11" s="18">
        <v>20</v>
      </c>
      <c r="P11" s="25">
        <f>O11*100/O7</f>
        <v>0.63552589768033052</v>
      </c>
    </row>
    <row r="12" spans="2:21" ht="24.75" customHeight="1" x14ac:dyDescent="0.3">
      <c r="B12" s="13" t="s">
        <v>13</v>
      </c>
      <c r="C12" s="18">
        <v>168</v>
      </c>
      <c r="D12" s="25">
        <f>C12*100/C7</f>
        <v>4.4597823201486593</v>
      </c>
      <c r="E12" s="18">
        <v>63</v>
      </c>
      <c r="F12" s="25">
        <f>E12*100/E7</f>
        <v>1.761744966442953</v>
      </c>
      <c r="G12" s="18">
        <v>142</v>
      </c>
      <c r="H12" s="25">
        <f>G12*100/G7</f>
        <v>4.7129107202124132</v>
      </c>
      <c r="I12" s="18">
        <v>84</v>
      </c>
      <c r="J12" s="25">
        <f>I12*100/I7</f>
        <v>2.5633201098565763</v>
      </c>
      <c r="K12" s="18">
        <v>63</v>
      </c>
      <c r="L12" s="25">
        <f>K12*100/K7</f>
        <v>2.0608439646712462</v>
      </c>
      <c r="M12" s="18">
        <v>48</v>
      </c>
      <c r="N12" s="25">
        <f>M12*100/M7</f>
        <v>1.566579634464752</v>
      </c>
      <c r="O12" s="18">
        <v>36</v>
      </c>
      <c r="P12" s="25">
        <f>O12*100/O7</f>
        <v>1.1439466158245948</v>
      </c>
    </row>
    <row r="13" spans="2:21" ht="24.75" customHeight="1" x14ac:dyDescent="0.3">
      <c r="B13" s="14" t="s">
        <v>14</v>
      </c>
      <c r="C13" s="18">
        <v>244</v>
      </c>
      <c r="D13" s="25">
        <f>C13*100/C7</f>
        <v>6.4773028935492434</v>
      </c>
      <c r="E13" s="18">
        <v>745</v>
      </c>
      <c r="F13" s="25">
        <f>E13*100/E7</f>
        <v>20.833333333333332</v>
      </c>
      <c r="G13" s="18">
        <v>363</v>
      </c>
      <c r="H13" s="25">
        <f>G13*100/G7</f>
        <v>12.047792897444408</v>
      </c>
      <c r="I13" s="18">
        <v>230</v>
      </c>
      <c r="J13" s="25">
        <f>I13*100/I7</f>
        <v>7.0186145865120535</v>
      </c>
      <c r="K13" s="9"/>
      <c r="L13" s="10"/>
      <c r="M13" s="18">
        <v>103</v>
      </c>
      <c r="N13" s="25">
        <f>M13*100/M7</f>
        <v>3.3616187989556137</v>
      </c>
      <c r="O13" s="18">
        <v>76</v>
      </c>
      <c r="P13" s="25">
        <f>O13*100/O7</f>
        <v>2.4149984111852558</v>
      </c>
    </row>
    <row r="14" spans="2:21" ht="24.75" customHeight="1" x14ac:dyDescent="0.3">
      <c r="B14" s="13" t="s">
        <v>16</v>
      </c>
      <c r="C14" s="9"/>
      <c r="D14" s="10"/>
      <c r="E14" s="11"/>
      <c r="F14" s="10"/>
      <c r="G14" s="9"/>
      <c r="H14" s="10"/>
      <c r="I14" s="18">
        <v>17</v>
      </c>
      <c r="J14" s="25">
        <f>I14*100/I7</f>
        <v>0.51876716509002141</v>
      </c>
      <c r="K14" s="18">
        <v>320</v>
      </c>
      <c r="L14" s="25">
        <f>K14*100/K7</f>
        <v>10.467778868171409</v>
      </c>
      <c r="M14" s="18">
        <v>298</v>
      </c>
      <c r="N14" s="25">
        <f>M14*100/M7</f>
        <v>9.7258485639686683</v>
      </c>
      <c r="O14" s="18">
        <v>197</v>
      </c>
      <c r="P14" s="25">
        <f>O14*100/O7</f>
        <v>6.2599300921512553</v>
      </c>
    </row>
    <row r="15" spans="2:21" ht="24.75" customHeight="1" x14ac:dyDescent="0.3">
      <c r="B15" s="14" t="s">
        <v>17</v>
      </c>
      <c r="C15" s="9"/>
      <c r="D15" s="10"/>
      <c r="E15" s="11"/>
      <c r="F15" s="10"/>
      <c r="G15" s="9"/>
      <c r="H15" s="10"/>
      <c r="I15" s="18">
        <v>28</v>
      </c>
      <c r="J15" s="25">
        <f>I15*100/I7</f>
        <v>0.8544400366188587</v>
      </c>
      <c r="K15" s="18">
        <v>95</v>
      </c>
      <c r="L15" s="25">
        <f>K15*100/K7</f>
        <v>3.1076218514883873</v>
      </c>
      <c r="M15" s="18">
        <v>116</v>
      </c>
      <c r="N15" s="25">
        <f>M15*100/M7</f>
        <v>3.7859007832898173</v>
      </c>
      <c r="O15" s="18">
        <v>106</v>
      </c>
      <c r="P15" s="25">
        <f>O15*100/O7</f>
        <v>3.3682872577057514</v>
      </c>
    </row>
    <row r="16" spans="2:21" ht="24.75" customHeight="1" x14ac:dyDescent="0.3">
      <c r="B16" s="14" t="s">
        <v>18</v>
      </c>
      <c r="C16" s="9"/>
      <c r="D16" s="10"/>
      <c r="E16" s="11"/>
      <c r="F16" s="10"/>
      <c r="G16" s="18">
        <v>222</v>
      </c>
      <c r="H16" s="25">
        <f>G16*100/G7</f>
        <v>7.3680716893461664</v>
      </c>
      <c r="I16" s="18">
        <v>78</v>
      </c>
      <c r="J16" s="25">
        <f>I16*100/I7</f>
        <v>2.380225816295392</v>
      </c>
      <c r="K16" s="18">
        <v>248</v>
      </c>
      <c r="L16" s="25">
        <f>K16*100/K7</f>
        <v>8.1125286228328424</v>
      </c>
      <c r="M16" s="18">
        <v>447</v>
      </c>
      <c r="N16" s="25">
        <f>M16*100/M7</f>
        <v>14.588772845953002</v>
      </c>
      <c r="O16" s="18">
        <v>640</v>
      </c>
      <c r="P16" s="25">
        <f>O16*100/O7</f>
        <v>20.336828725770577</v>
      </c>
    </row>
    <row r="17" spans="2:16" ht="24.75" customHeight="1" x14ac:dyDescent="0.3">
      <c r="B17" s="14" t="s">
        <v>19</v>
      </c>
      <c r="C17" s="9"/>
      <c r="D17" s="10"/>
      <c r="E17" s="11"/>
      <c r="F17" s="10"/>
      <c r="G17" s="10"/>
      <c r="H17" s="10"/>
      <c r="I17" s="10"/>
      <c r="J17" s="10"/>
      <c r="K17" s="18">
        <v>34</v>
      </c>
      <c r="L17" s="25">
        <f>K17*100/K7</f>
        <v>1.1122015047432123</v>
      </c>
      <c r="M17" s="18">
        <v>43</v>
      </c>
      <c r="N17" s="25">
        <f>M17*100/M7</f>
        <v>1.4033942558746737</v>
      </c>
      <c r="O17" s="18">
        <v>27</v>
      </c>
      <c r="P17" s="25">
        <f>O17*100/O7</f>
        <v>0.85795996186844614</v>
      </c>
    </row>
    <row r="18" spans="2:16" ht="24.75" customHeight="1" x14ac:dyDescent="0.3">
      <c r="B18" s="14" t="s">
        <v>20</v>
      </c>
      <c r="C18" s="9"/>
      <c r="D18" s="10"/>
      <c r="E18" s="11"/>
      <c r="F18" s="10"/>
      <c r="G18" s="18">
        <v>53</v>
      </c>
      <c r="H18" s="25">
        <f>G18*100/G7</f>
        <v>1.7590441420511118</v>
      </c>
      <c r="I18" s="10"/>
      <c r="J18" s="10"/>
      <c r="K18" s="10"/>
      <c r="L18" s="10"/>
      <c r="M18" s="10"/>
      <c r="N18" s="10"/>
      <c r="O18" s="10"/>
      <c r="P18" s="10"/>
    </row>
    <row r="19" spans="2:16" ht="24.75" customHeight="1" x14ac:dyDescent="0.3">
      <c r="B19" s="14" t="s">
        <v>21</v>
      </c>
      <c r="C19" s="18">
        <v>58</v>
      </c>
      <c r="D19" s="25">
        <f>C19*100/C7</f>
        <v>1.5396867533846563</v>
      </c>
      <c r="E19" s="18">
        <v>54</v>
      </c>
      <c r="F19" s="25">
        <f>E19*100/E7</f>
        <v>1.5100671140939597</v>
      </c>
      <c r="G19" s="10"/>
      <c r="H19" s="10"/>
      <c r="I19" s="18">
        <v>9</v>
      </c>
      <c r="J19" s="25">
        <f>I19*100/I7</f>
        <v>0.27464144034177601</v>
      </c>
      <c r="K19" s="18">
        <v>12</v>
      </c>
      <c r="L19" s="25">
        <f>K19*100/K7</f>
        <v>0.39254170755642787</v>
      </c>
      <c r="M19" s="18">
        <v>11</v>
      </c>
      <c r="N19" s="25">
        <f>M19*100/M7</f>
        <v>0.35900783289817234</v>
      </c>
      <c r="O19" s="10"/>
      <c r="P19" s="10"/>
    </row>
    <row r="20" spans="2:16" ht="24.75" customHeight="1" x14ac:dyDescent="0.3">
      <c r="B20" s="14" t="s">
        <v>189</v>
      </c>
      <c r="C20" s="9"/>
      <c r="D20" s="10"/>
      <c r="E20" s="9"/>
      <c r="F20" s="10"/>
      <c r="G20" s="10"/>
      <c r="H20" s="10"/>
      <c r="I20" s="9"/>
      <c r="J20" s="10"/>
      <c r="K20" s="9"/>
      <c r="L20" s="10"/>
      <c r="M20" s="9"/>
      <c r="N20" s="10"/>
      <c r="O20" s="18">
        <v>10</v>
      </c>
      <c r="P20" s="25">
        <f>O20*100/O7</f>
        <v>0.31776294884016526</v>
      </c>
    </row>
    <row r="21" spans="2:16" ht="24.75" customHeight="1" x14ac:dyDescent="0.3">
      <c r="B21" s="14" t="s">
        <v>23</v>
      </c>
      <c r="C21" s="9"/>
      <c r="D21" s="10"/>
      <c r="E21" s="18">
        <v>97</v>
      </c>
      <c r="F21" s="25">
        <f>E21*100/E7</f>
        <v>2.7125279642058167</v>
      </c>
      <c r="G21" s="10"/>
      <c r="H21" s="10"/>
      <c r="I21" s="18">
        <v>60</v>
      </c>
      <c r="J21" s="25">
        <f>I21*100/I7</f>
        <v>1.8309429356118401</v>
      </c>
      <c r="K21" s="18">
        <v>86</v>
      </c>
      <c r="L21" s="25">
        <f>K21*100/K7</f>
        <v>2.8132155708210664</v>
      </c>
      <c r="M21" s="18">
        <v>77</v>
      </c>
      <c r="N21" s="25">
        <f>M21*100/M7</f>
        <v>2.5130548302872064</v>
      </c>
      <c r="O21" s="18">
        <v>71</v>
      </c>
      <c r="P21" s="25">
        <f>O21*100/O7</f>
        <v>2.256116936765173</v>
      </c>
    </row>
    <row r="22" spans="2:16" ht="24.75" customHeight="1" x14ac:dyDescent="0.3">
      <c r="B22" s="14" t="s">
        <v>25</v>
      </c>
      <c r="C22" s="18">
        <v>291</v>
      </c>
      <c r="D22" s="25">
        <f>C22*100/C7</f>
        <v>7.7249800902574997</v>
      </c>
      <c r="E22" s="18">
        <v>190</v>
      </c>
      <c r="F22" s="25">
        <f>E22*100/E7</f>
        <v>5.3131991051454142</v>
      </c>
      <c r="G22" s="18">
        <v>279</v>
      </c>
      <c r="H22" s="25">
        <f>G22*100/G7</f>
        <v>9.2598738798539664</v>
      </c>
      <c r="I22" s="18">
        <v>91</v>
      </c>
      <c r="J22" s="25">
        <f>I22*100/I7</f>
        <v>2.7769301190112907</v>
      </c>
      <c r="K22" s="18">
        <v>102</v>
      </c>
      <c r="L22" s="25">
        <f>K22*100/K7</f>
        <v>3.336604514229637</v>
      </c>
      <c r="M22" s="18">
        <v>59</v>
      </c>
      <c r="N22" s="25">
        <f>M22*100/M7</f>
        <v>1.9255874673629243</v>
      </c>
      <c r="O22" s="18">
        <v>78</v>
      </c>
      <c r="P22" s="25">
        <f>O22*100/O7</f>
        <v>2.478551000953289</v>
      </c>
    </row>
    <row r="23" spans="2:16" ht="24.75" customHeight="1" x14ac:dyDescent="0.3">
      <c r="B23" s="13" t="s">
        <v>26</v>
      </c>
      <c r="C23" s="9"/>
      <c r="D23" s="10"/>
      <c r="E23" s="9"/>
      <c r="F23" s="10"/>
      <c r="G23" s="18">
        <v>60</v>
      </c>
      <c r="H23" s="25">
        <f>G23*100/G7</f>
        <v>1.9913707268503154</v>
      </c>
      <c r="I23" s="18">
        <v>12</v>
      </c>
      <c r="J23" s="25">
        <f>I23*100/I7</f>
        <v>0.36618858712236801</v>
      </c>
      <c r="K23" s="9"/>
      <c r="L23" s="10"/>
      <c r="M23" s="9"/>
      <c r="N23" s="10"/>
      <c r="O23" s="9"/>
      <c r="P23" s="10"/>
    </row>
    <row r="24" spans="2:16" ht="24.75" customHeight="1" x14ac:dyDescent="0.3">
      <c r="B24" s="14" t="s">
        <v>28</v>
      </c>
      <c r="C24" s="9"/>
      <c r="D24" s="10"/>
      <c r="E24" s="9"/>
      <c r="F24" s="10"/>
      <c r="G24" s="9"/>
      <c r="H24" s="10"/>
      <c r="I24" s="18">
        <v>12</v>
      </c>
      <c r="J24" s="25">
        <f>I24*100/I7</f>
        <v>0.36618858712236801</v>
      </c>
      <c r="K24" s="9"/>
      <c r="L24" s="10"/>
      <c r="M24" s="9"/>
      <c r="N24" s="10"/>
      <c r="O24" s="9"/>
      <c r="P24" s="10"/>
    </row>
    <row r="25" spans="2:16" ht="24.75" customHeight="1" x14ac:dyDescent="0.3">
      <c r="B25" s="14" t="s">
        <v>29</v>
      </c>
      <c r="C25" s="18">
        <v>152</v>
      </c>
      <c r="D25" s="25">
        <f>C25*100/C7</f>
        <v>4.0350411468011682</v>
      </c>
      <c r="E25" s="18">
        <v>137</v>
      </c>
      <c r="F25" s="25">
        <f>E25*100/E7</f>
        <v>3.8310961968680091</v>
      </c>
      <c r="G25" s="18">
        <v>83</v>
      </c>
      <c r="H25" s="25">
        <f>G25*100/G7</f>
        <v>2.7547295054762695</v>
      </c>
      <c r="I25" s="10"/>
      <c r="J25" s="10"/>
      <c r="K25" s="10"/>
      <c r="L25" s="10"/>
      <c r="M25" s="10"/>
      <c r="N25" s="10"/>
      <c r="O25" s="10"/>
      <c r="P25" s="10"/>
    </row>
    <row r="26" spans="2:16" ht="24.75" customHeight="1" x14ac:dyDescent="0.3">
      <c r="B26" s="14" t="s">
        <v>30</v>
      </c>
      <c r="C26" s="9"/>
      <c r="D26" s="10"/>
      <c r="E26" s="9"/>
      <c r="F26" s="10"/>
      <c r="G26" s="18">
        <v>17</v>
      </c>
      <c r="H26" s="25">
        <f>G26*100/G7</f>
        <v>0.56422170594092269</v>
      </c>
      <c r="I26" s="18">
        <v>6</v>
      </c>
      <c r="J26" s="25">
        <f>I26*100/I7</f>
        <v>0.18309429356118401</v>
      </c>
      <c r="K26" s="10"/>
      <c r="L26" s="10"/>
      <c r="M26" s="10"/>
      <c r="N26" s="10"/>
      <c r="O26" s="10"/>
      <c r="P26" s="10"/>
    </row>
    <row r="27" spans="2:16" ht="24.75" customHeight="1" x14ac:dyDescent="0.3">
      <c r="B27" s="14" t="s">
        <v>31</v>
      </c>
      <c r="C27" s="18">
        <v>2157</v>
      </c>
      <c r="D27" s="25">
        <f>C27*100/C7</f>
        <v>57.26041943190868</v>
      </c>
      <c r="E27" s="18">
        <v>1522</v>
      </c>
      <c r="F27" s="25">
        <f>E27*100/E7</f>
        <v>42.561521252796418</v>
      </c>
      <c r="G27" s="18">
        <v>1220</v>
      </c>
      <c r="H27" s="25">
        <f>G27*100/G7</f>
        <v>40.491204779289745</v>
      </c>
      <c r="I27" s="18">
        <v>1133</v>
      </c>
      <c r="J27" s="25">
        <f>I27*100/I7</f>
        <v>34.57430576747025</v>
      </c>
      <c r="K27" s="10"/>
      <c r="L27" s="10"/>
      <c r="M27" s="18">
        <v>980</v>
      </c>
      <c r="N27" s="25">
        <f>M27*100/M7</f>
        <v>31.984334203655351</v>
      </c>
      <c r="O27" s="18">
        <v>1239</v>
      </c>
      <c r="P27" s="25">
        <f>O27*100/O7</f>
        <v>39.370829361296472</v>
      </c>
    </row>
    <row r="28" spans="2:16" ht="24.75" customHeight="1" x14ac:dyDescent="0.3">
      <c r="B28" s="14" t="s">
        <v>32</v>
      </c>
      <c r="C28" s="9"/>
      <c r="D28" s="10"/>
      <c r="E28" s="9"/>
      <c r="F28" s="10"/>
      <c r="G28" s="9"/>
      <c r="H28" s="10"/>
      <c r="I28" s="9"/>
      <c r="J28" s="10"/>
      <c r="K28" s="18">
        <v>1178</v>
      </c>
      <c r="L28" s="25">
        <f>K28*100/K7</f>
        <v>38.534510958456003</v>
      </c>
      <c r="M28" s="10"/>
      <c r="N28" s="10"/>
      <c r="O28" s="10"/>
      <c r="P28" s="10"/>
    </row>
    <row r="29" spans="2:16" ht="24.75" customHeight="1" x14ac:dyDescent="0.3">
      <c r="B29" s="14" t="s">
        <v>190</v>
      </c>
      <c r="C29" s="9"/>
      <c r="D29" s="10"/>
      <c r="E29" s="9"/>
      <c r="F29" s="10"/>
      <c r="G29" s="9"/>
      <c r="H29" s="10"/>
      <c r="I29" s="9"/>
      <c r="J29" s="10"/>
      <c r="K29" s="10"/>
      <c r="L29" s="10"/>
      <c r="M29" s="10"/>
      <c r="N29" s="10"/>
      <c r="O29" s="18">
        <v>22</v>
      </c>
      <c r="P29" s="25">
        <f>O29*100/O7</f>
        <v>0.69907848744836354</v>
      </c>
    </row>
    <row r="30" spans="2:16" ht="24.75" customHeight="1" x14ac:dyDescent="0.3">
      <c r="B30" s="14" t="s">
        <v>47</v>
      </c>
      <c r="C30" s="9"/>
      <c r="D30" s="10"/>
      <c r="E30" s="9"/>
      <c r="F30" s="10"/>
      <c r="G30" s="18">
        <v>30</v>
      </c>
      <c r="H30" s="25">
        <f>G30*100/G7</f>
        <v>0.99568536342515768</v>
      </c>
      <c r="I30" s="10"/>
      <c r="J30" s="10"/>
      <c r="K30" s="10"/>
      <c r="L30" s="10"/>
      <c r="M30" s="10"/>
      <c r="N30" s="10"/>
      <c r="O30" s="10"/>
      <c r="P30" s="10"/>
    </row>
    <row r="31" spans="2:16" ht="24.75" customHeight="1" x14ac:dyDescent="0.3">
      <c r="B31" s="14" t="s">
        <v>33</v>
      </c>
      <c r="C31" s="18">
        <v>615</v>
      </c>
      <c r="D31" s="25">
        <f>C31*100/C7</f>
        <v>16.325988850544199</v>
      </c>
      <c r="E31" s="18">
        <v>453</v>
      </c>
      <c r="F31" s="25">
        <f>E31*100/E7</f>
        <v>12.667785234899329</v>
      </c>
      <c r="G31" s="10"/>
      <c r="H31" s="10"/>
      <c r="I31" s="18">
        <v>1323</v>
      </c>
      <c r="J31" s="25">
        <f>I31*100/I7</f>
        <v>40.372291730241074</v>
      </c>
      <c r="K31" s="18">
        <v>759</v>
      </c>
      <c r="L31" s="25">
        <f>K31*100/K7</f>
        <v>24.828263002944063</v>
      </c>
      <c r="M31" s="18">
        <v>750</v>
      </c>
      <c r="N31" s="25">
        <f>M31*100/M7</f>
        <v>24.477806788511749</v>
      </c>
      <c r="O31" s="18">
        <v>532</v>
      </c>
      <c r="P31" s="25">
        <f>O31*100/O7</f>
        <v>16.904988878296791</v>
      </c>
    </row>
    <row r="32" spans="2:16" ht="24.75" customHeight="1" x14ac:dyDescent="0.3">
      <c r="B32" s="14" t="s">
        <v>35</v>
      </c>
      <c r="C32" s="10"/>
      <c r="D32" s="10"/>
      <c r="E32" s="10"/>
      <c r="F32" s="10"/>
      <c r="G32" s="18">
        <v>434</v>
      </c>
      <c r="H32" s="25">
        <f>G32*100/G7</f>
        <v>14.404248257550615</v>
      </c>
      <c r="I32" s="10"/>
      <c r="J32" s="10"/>
      <c r="K32" s="10"/>
      <c r="L32" s="10"/>
      <c r="M32" s="10"/>
      <c r="N32" s="10"/>
      <c r="O32" s="10"/>
      <c r="P32" s="10"/>
    </row>
    <row r="33" spans="2:16" ht="24.75" customHeight="1" x14ac:dyDescent="0.3">
      <c r="B33" s="14" t="s">
        <v>36</v>
      </c>
      <c r="C33" s="9"/>
      <c r="D33" s="10"/>
      <c r="E33" s="18">
        <v>236</v>
      </c>
      <c r="F33" s="25">
        <f>E33*100/E7</f>
        <v>6.5995525727069353</v>
      </c>
      <c r="G33" s="9"/>
      <c r="H33" s="10"/>
      <c r="I33" s="18">
        <v>40</v>
      </c>
      <c r="J33" s="25">
        <f>I33*100/I7</f>
        <v>1.2206286237412267</v>
      </c>
      <c r="K33" s="18">
        <v>46</v>
      </c>
      <c r="L33" s="25">
        <f>K33*100/K7</f>
        <v>1.5047432122996403</v>
      </c>
      <c r="M33" s="18">
        <v>31</v>
      </c>
      <c r="N33" s="25">
        <f>M33*100/M7</f>
        <v>1.0117493472584855</v>
      </c>
      <c r="O33" s="10"/>
      <c r="P33" s="10"/>
    </row>
    <row r="34" spans="2:16" ht="24.75" customHeight="1" x14ac:dyDescent="0.3">
      <c r="B34" s="14" t="s">
        <v>188</v>
      </c>
      <c r="C34" s="9"/>
      <c r="D34" s="10"/>
      <c r="E34" s="10"/>
      <c r="F34" s="10"/>
      <c r="G34" s="10"/>
      <c r="H34" s="10"/>
      <c r="I34" s="10"/>
      <c r="J34" s="10"/>
      <c r="K34" s="10"/>
      <c r="L34" s="10"/>
      <c r="M34" s="10"/>
      <c r="N34" s="10"/>
      <c r="O34" s="18">
        <v>26</v>
      </c>
      <c r="P34" s="25">
        <f>O34*100/O7</f>
        <v>0.82618366698442958</v>
      </c>
    </row>
    <row r="35" spans="2:16" ht="24.75" customHeight="1" x14ac:dyDescent="0.3">
      <c r="B35" s="14" t="s">
        <v>37</v>
      </c>
      <c r="C35" s="9"/>
      <c r="D35" s="10"/>
      <c r="E35" s="10"/>
      <c r="F35" s="10"/>
      <c r="G35" s="10"/>
      <c r="H35" s="10"/>
      <c r="I35" s="18">
        <v>45</v>
      </c>
      <c r="J35" s="25">
        <f>I35*100/I7</f>
        <v>1.3732072017088801</v>
      </c>
      <c r="K35" s="9"/>
      <c r="L35" s="10"/>
      <c r="M35" s="9"/>
      <c r="N35" s="10"/>
      <c r="O35" s="9"/>
      <c r="P35" s="10"/>
    </row>
    <row r="36" spans="2:16" ht="24.75" customHeight="1" x14ac:dyDescent="0.3">
      <c r="B36" s="14" t="s">
        <v>38</v>
      </c>
      <c r="C36" s="9"/>
      <c r="D36" s="10"/>
      <c r="E36" s="11"/>
      <c r="F36" s="11"/>
      <c r="G36" s="11"/>
      <c r="H36" s="11"/>
      <c r="I36" s="18">
        <v>30</v>
      </c>
      <c r="J36" s="25">
        <f>I36*100/I7</f>
        <v>0.91547146780592004</v>
      </c>
      <c r="K36" s="18">
        <v>17</v>
      </c>
      <c r="L36" s="25">
        <f>K36*100/K7</f>
        <v>0.55610075237160617</v>
      </c>
      <c r="M36" s="18">
        <v>8</v>
      </c>
      <c r="N36" s="25">
        <f>M36*100/M7</f>
        <v>0.26109660574412535</v>
      </c>
      <c r="O36" s="9"/>
      <c r="P36" s="10"/>
    </row>
    <row r="37" spans="2:16" ht="5.15" customHeight="1" x14ac:dyDescent="0.3">
      <c r="B37" s="15"/>
      <c r="C37" s="16"/>
      <c r="D37" s="16"/>
      <c r="E37" s="16"/>
      <c r="F37" s="16"/>
      <c r="G37" s="16"/>
      <c r="H37" s="16"/>
      <c r="I37" s="16"/>
      <c r="J37" s="16"/>
      <c r="K37" s="16"/>
      <c r="L37" s="16"/>
      <c r="M37" s="16"/>
      <c r="N37" s="16"/>
      <c r="O37" s="16"/>
      <c r="P37" s="16"/>
    </row>
    <row r="38" spans="2:16" ht="14" x14ac:dyDescent="0.3">
      <c r="B38" s="52" t="s">
        <v>193</v>
      </c>
      <c r="C38" s="52"/>
      <c r="D38" s="52"/>
      <c r="E38" s="52"/>
      <c r="F38" s="52"/>
      <c r="G38" s="52"/>
      <c r="H38" s="52"/>
      <c r="I38" s="52"/>
      <c r="J38" s="52"/>
      <c r="K38" s="52"/>
      <c r="L38" s="52"/>
      <c r="M38" s="52"/>
      <c r="N38" s="52"/>
      <c r="O38" s="52"/>
      <c r="P38" s="52"/>
    </row>
    <row r="39" spans="2:16" ht="45.65" customHeight="1" x14ac:dyDescent="0.3">
      <c r="B39" s="71" t="s">
        <v>196</v>
      </c>
      <c r="C39" s="71"/>
      <c r="D39" s="71"/>
      <c r="E39" s="71"/>
      <c r="F39" s="71"/>
      <c r="G39" s="71"/>
      <c r="H39" s="71"/>
      <c r="I39" s="71"/>
      <c r="J39" s="71"/>
      <c r="K39" s="71"/>
      <c r="L39" s="71"/>
      <c r="M39" s="71"/>
      <c r="N39" s="71"/>
      <c r="O39" s="71"/>
      <c r="P39" s="71"/>
    </row>
    <row r="40" spans="2:16" ht="8.25" hidden="1" customHeight="1" x14ac:dyDescent="0.3"/>
    <row r="41" spans="2:16" ht="14.25" customHeight="1" x14ac:dyDescent="0.3"/>
    <row r="42" spans="2:16" ht="30" customHeight="1" x14ac:dyDescent="0.3">
      <c r="B42" s="63" t="s">
        <v>73</v>
      </c>
      <c r="C42" s="63"/>
      <c r="D42" s="63"/>
      <c r="E42" s="63"/>
      <c r="F42" s="63"/>
      <c r="G42" s="63"/>
      <c r="H42" s="63"/>
      <c r="I42" s="63"/>
      <c r="J42" s="63"/>
      <c r="K42" s="63"/>
      <c r="L42" s="63"/>
      <c r="M42" s="63"/>
      <c r="N42" s="63"/>
      <c r="O42" s="63"/>
      <c r="P42" s="63"/>
    </row>
    <row r="43" spans="2:16" ht="14.25" customHeight="1" x14ac:dyDescent="0.3">
      <c r="B43" s="17" t="s">
        <v>0</v>
      </c>
      <c r="C43" s="76">
        <v>2007</v>
      </c>
      <c r="D43" s="61"/>
      <c r="E43" s="76">
        <v>2011</v>
      </c>
      <c r="F43" s="61"/>
      <c r="G43" s="76">
        <v>2015</v>
      </c>
      <c r="H43" s="61"/>
      <c r="I43" s="76">
        <v>2019</v>
      </c>
      <c r="J43" s="61"/>
      <c r="K43" s="76">
        <v>2023</v>
      </c>
      <c r="L43" s="61"/>
      <c r="M43" s="76">
        <v>2024</v>
      </c>
      <c r="N43" s="61"/>
      <c r="O43" s="56">
        <v>2025</v>
      </c>
      <c r="P43" s="55"/>
    </row>
    <row r="44" spans="2:16" ht="15" customHeight="1" x14ac:dyDescent="0.3">
      <c r="B44" s="64" t="s">
        <v>2</v>
      </c>
      <c r="C44" s="60">
        <v>44687</v>
      </c>
      <c r="D44" s="61"/>
      <c r="E44" s="66">
        <v>44843</v>
      </c>
      <c r="F44" s="67"/>
      <c r="G44" s="59">
        <v>44649</v>
      </c>
      <c r="H44" s="58"/>
      <c r="I44" s="59">
        <v>44826</v>
      </c>
      <c r="J44" s="58"/>
      <c r="K44" s="59">
        <v>44828</v>
      </c>
      <c r="L44" s="58"/>
      <c r="M44" s="59">
        <v>45438</v>
      </c>
      <c r="N44" s="58"/>
      <c r="O44" s="59">
        <v>45739</v>
      </c>
      <c r="P44" s="58"/>
    </row>
    <row r="45" spans="2:16" ht="14.25" customHeight="1" x14ac:dyDescent="0.3">
      <c r="B45" s="65"/>
      <c r="C45" s="38" t="s">
        <v>3</v>
      </c>
      <c r="D45" s="38" t="s">
        <v>4</v>
      </c>
      <c r="E45" s="35" t="s">
        <v>3</v>
      </c>
      <c r="F45" s="37" t="s">
        <v>4</v>
      </c>
      <c r="G45" s="35" t="s">
        <v>3</v>
      </c>
      <c r="H45" s="37" t="s">
        <v>4</v>
      </c>
      <c r="I45" s="35" t="s">
        <v>3</v>
      </c>
      <c r="J45" s="37" t="s">
        <v>4</v>
      </c>
      <c r="K45" s="35" t="s">
        <v>3</v>
      </c>
      <c r="L45" s="37" t="s">
        <v>4</v>
      </c>
      <c r="M45" s="35" t="s">
        <v>3</v>
      </c>
      <c r="N45" s="37" t="s">
        <v>4</v>
      </c>
      <c r="O45" s="35" t="s">
        <v>3</v>
      </c>
      <c r="P45" s="37" t="s">
        <v>4</v>
      </c>
    </row>
    <row r="46" spans="2:16" ht="24.75" customHeight="1" x14ac:dyDescent="0.3">
      <c r="B46" s="12" t="s">
        <v>5</v>
      </c>
      <c r="C46" s="18">
        <v>6673</v>
      </c>
      <c r="D46" s="25">
        <v>100</v>
      </c>
      <c r="E46" s="18">
        <v>6571</v>
      </c>
      <c r="F46" s="25">
        <v>100</v>
      </c>
      <c r="G46" s="18">
        <v>6192</v>
      </c>
      <c r="H46" s="25">
        <v>100</v>
      </c>
      <c r="I46" s="18">
        <v>5902</v>
      </c>
      <c r="J46" s="25">
        <v>100</v>
      </c>
      <c r="K46" s="18">
        <v>5649</v>
      </c>
      <c r="L46" s="25">
        <v>100</v>
      </c>
      <c r="M46" s="18">
        <v>5655</v>
      </c>
      <c r="N46" s="25">
        <v>100</v>
      </c>
      <c r="O46" s="18">
        <v>5653</v>
      </c>
      <c r="P46" s="25">
        <v>100</v>
      </c>
    </row>
    <row r="47" spans="2:16" ht="24.75" customHeight="1" x14ac:dyDescent="0.3">
      <c r="B47" s="13" t="s">
        <v>6</v>
      </c>
      <c r="C47" s="18">
        <v>4072</v>
      </c>
      <c r="D47" s="25">
        <f>C47*100/C46</f>
        <v>61.022029072381237</v>
      </c>
      <c r="E47" s="18">
        <v>3855</v>
      </c>
      <c r="F47" s="25">
        <f>E47*100/E46</f>
        <v>58.666869578450772</v>
      </c>
      <c r="G47" s="18">
        <v>3117</v>
      </c>
      <c r="H47" s="25">
        <f>G47*100/G46</f>
        <v>50.339147286821706</v>
      </c>
      <c r="I47" s="18">
        <v>3352</v>
      </c>
      <c r="J47" s="25">
        <f>I47*100/I46</f>
        <v>56.794307014571331</v>
      </c>
      <c r="K47" s="18">
        <v>3030</v>
      </c>
      <c r="L47" s="25">
        <f>K47*100/K46</f>
        <v>53.637812002124271</v>
      </c>
      <c r="M47" s="18">
        <v>3065</v>
      </c>
      <c r="N47" s="25">
        <f>M47*100/M46</f>
        <v>54.199823165340405</v>
      </c>
      <c r="O47" s="18">
        <v>3266</v>
      </c>
      <c r="P47" s="25">
        <f>O47*100/O46</f>
        <v>57.774632938262869</v>
      </c>
    </row>
    <row r="48" spans="2:16" ht="24.75" customHeight="1" x14ac:dyDescent="0.3">
      <c r="B48" s="14" t="s">
        <v>7</v>
      </c>
      <c r="C48" s="18">
        <v>32</v>
      </c>
      <c r="D48" s="25">
        <f>C48*100/C47</f>
        <v>0.78585461689587421</v>
      </c>
      <c r="E48" s="18">
        <v>23</v>
      </c>
      <c r="F48" s="25">
        <f>E48*100/E47</f>
        <v>0.59662775616083008</v>
      </c>
      <c r="G48" s="18">
        <v>18</v>
      </c>
      <c r="H48" s="25">
        <f>G48*100/G47</f>
        <v>0.57747834456207892</v>
      </c>
      <c r="I48" s="18">
        <v>9</v>
      </c>
      <c r="J48" s="25">
        <f>I48*100/I47</f>
        <v>0.26849642004773272</v>
      </c>
      <c r="K48" s="18">
        <v>24</v>
      </c>
      <c r="L48" s="25">
        <f>K48*100/K47</f>
        <v>0.79207920792079212</v>
      </c>
      <c r="M48" s="18">
        <v>19</v>
      </c>
      <c r="N48" s="25">
        <f>M48*100/M47</f>
        <v>0.61990212071778139</v>
      </c>
      <c r="O48" s="18">
        <v>7</v>
      </c>
      <c r="P48" s="25">
        <f>O48*100/O47</f>
        <v>0.21432945499081446</v>
      </c>
    </row>
    <row r="49" spans="2:16" ht="24.75" customHeight="1" x14ac:dyDescent="0.3">
      <c r="B49" s="13" t="s">
        <v>8</v>
      </c>
      <c r="C49" s="18">
        <v>58</v>
      </c>
      <c r="D49" s="25">
        <f>C49*100/C47</f>
        <v>1.424361493123772</v>
      </c>
      <c r="E49" s="18">
        <v>54</v>
      </c>
      <c r="F49" s="25">
        <f>E49*100/E47</f>
        <v>1.4007782101167314</v>
      </c>
      <c r="G49" s="18">
        <v>99</v>
      </c>
      <c r="H49" s="25">
        <f>G49*100/G47</f>
        <v>3.176130895091434</v>
      </c>
      <c r="I49" s="18">
        <v>62</v>
      </c>
      <c r="J49" s="25">
        <f>I49*100/I47</f>
        <v>1.8496420047732698</v>
      </c>
      <c r="K49" s="18">
        <v>46</v>
      </c>
      <c r="L49" s="25">
        <f>K49*100/K47</f>
        <v>1.5181518151815181</v>
      </c>
      <c r="M49" s="18">
        <v>42</v>
      </c>
      <c r="N49" s="25">
        <f>M49*100/M47</f>
        <v>1.3703099510603589</v>
      </c>
      <c r="O49" s="18">
        <v>50</v>
      </c>
      <c r="P49" s="25">
        <f>O49*100/O47</f>
        <v>1.5309246785058175</v>
      </c>
    </row>
    <row r="50" spans="2:16" ht="24.75" customHeight="1" x14ac:dyDescent="0.3">
      <c r="B50" s="14" t="s">
        <v>10</v>
      </c>
      <c r="C50" s="9"/>
      <c r="D50" s="11"/>
      <c r="E50" s="10"/>
      <c r="F50" s="10"/>
      <c r="G50" s="10"/>
      <c r="H50" s="10"/>
      <c r="I50" s="18">
        <v>23</v>
      </c>
      <c r="J50" s="25">
        <f>I50*100/I47</f>
        <v>0.68615751789976132</v>
      </c>
      <c r="K50" s="9"/>
      <c r="L50" s="10"/>
      <c r="M50" s="9"/>
      <c r="N50" s="10"/>
      <c r="O50" s="9"/>
      <c r="P50" s="10"/>
    </row>
    <row r="51" spans="2:16" ht="24.75" customHeight="1" x14ac:dyDescent="0.3">
      <c r="B51" s="14" t="s">
        <v>11</v>
      </c>
      <c r="C51" s="9"/>
      <c r="D51" s="11"/>
      <c r="E51" s="10"/>
      <c r="F51" s="10"/>
      <c r="G51" s="10"/>
      <c r="H51" s="10"/>
      <c r="I51" s="10"/>
      <c r="J51" s="10"/>
      <c r="K51" s="18">
        <v>18</v>
      </c>
      <c r="L51" s="25">
        <f>K51*100/K47</f>
        <v>0.59405940594059403</v>
      </c>
      <c r="M51" s="18">
        <v>19</v>
      </c>
      <c r="N51" s="25">
        <f>M51*100/M47</f>
        <v>0.61990212071778139</v>
      </c>
      <c r="O51" s="18">
        <v>19</v>
      </c>
      <c r="P51" s="25">
        <f>O51*100/O47</f>
        <v>0.58175137783221065</v>
      </c>
    </row>
    <row r="52" spans="2:16" ht="24.75" customHeight="1" x14ac:dyDescent="0.3">
      <c r="B52" s="13" t="s">
        <v>13</v>
      </c>
      <c r="C52" s="18">
        <v>171</v>
      </c>
      <c r="D52" s="25">
        <f>C52*100/C47</f>
        <v>4.1994106090373284</v>
      </c>
      <c r="E52" s="18">
        <v>66</v>
      </c>
      <c r="F52" s="25">
        <f>E52*100/E47</f>
        <v>1.7120622568093384</v>
      </c>
      <c r="G52" s="18">
        <v>128</v>
      </c>
      <c r="H52" s="25">
        <f>G52*100/G47</f>
        <v>4.1065126724414505</v>
      </c>
      <c r="I52" s="18">
        <v>67</v>
      </c>
      <c r="J52" s="25">
        <f>I52*100/I47</f>
        <v>1.9988066825775657</v>
      </c>
      <c r="K52" s="18">
        <v>77</v>
      </c>
      <c r="L52" s="25">
        <f>K52*100/K47</f>
        <v>2.5412541254125411</v>
      </c>
      <c r="M52" s="18">
        <v>62</v>
      </c>
      <c r="N52" s="25">
        <f>M52*100/M47</f>
        <v>2.0228384991843393</v>
      </c>
      <c r="O52" s="18">
        <v>47</v>
      </c>
      <c r="P52" s="25">
        <f>O52*100/O47</f>
        <v>1.4390691977954684</v>
      </c>
    </row>
    <row r="53" spans="2:16" ht="24.75" customHeight="1" x14ac:dyDescent="0.3">
      <c r="B53" s="14" t="s">
        <v>14</v>
      </c>
      <c r="C53" s="18">
        <v>204</v>
      </c>
      <c r="D53" s="25">
        <f>C53*100/C47</f>
        <v>5.0098231827111981</v>
      </c>
      <c r="E53" s="18">
        <v>683</v>
      </c>
      <c r="F53" s="25">
        <f>E53*100/E47</f>
        <v>17.717250324254216</v>
      </c>
      <c r="G53" s="18">
        <v>305</v>
      </c>
      <c r="H53" s="25">
        <f>G53*100/G47</f>
        <v>9.7850497273018924</v>
      </c>
      <c r="I53" s="18">
        <v>164</v>
      </c>
      <c r="J53" s="25">
        <f>I53*100/I47</f>
        <v>4.892601431980907</v>
      </c>
      <c r="K53" s="9"/>
      <c r="L53" s="10"/>
      <c r="M53" s="18">
        <v>108</v>
      </c>
      <c r="N53" s="25">
        <f>M53*100/M47</f>
        <v>3.5236541598694942</v>
      </c>
      <c r="O53" s="18">
        <v>105</v>
      </c>
      <c r="P53" s="25">
        <f>O53*100/O47</f>
        <v>3.2149418248622168</v>
      </c>
    </row>
    <row r="54" spans="2:16" ht="24.75" customHeight="1" x14ac:dyDescent="0.3">
      <c r="B54" s="13" t="s">
        <v>16</v>
      </c>
      <c r="C54" s="9"/>
      <c r="D54" s="10"/>
      <c r="E54" s="11"/>
      <c r="F54" s="10"/>
      <c r="G54" s="9"/>
      <c r="H54" s="10"/>
      <c r="I54" s="18">
        <v>14</v>
      </c>
      <c r="J54" s="25">
        <f>I54*100/I47</f>
        <v>0.41766109785202865</v>
      </c>
      <c r="K54" s="18">
        <v>265</v>
      </c>
      <c r="L54" s="25">
        <f>K54*100/K47</f>
        <v>8.7458745874587454</v>
      </c>
      <c r="M54" s="18">
        <v>286</v>
      </c>
      <c r="N54" s="25">
        <f>M54*100/M47</f>
        <v>9.3311582381729199</v>
      </c>
      <c r="O54" s="18">
        <v>183</v>
      </c>
      <c r="P54" s="25">
        <f>O54*100/O47</f>
        <v>5.6031843233312921</v>
      </c>
    </row>
    <row r="55" spans="2:16" ht="24.75" customHeight="1" x14ac:dyDescent="0.3">
      <c r="B55" s="14" t="s">
        <v>17</v>
      </c>
      <c r="C55" s="9"/>
      <c r="D55" s="10"/>
      <c r="E55" s="11"/>
      <c r="F55" s="10"/>
      <c r="G55" s="9"/>
      <c r="H55" s="10"/>
      <c r="I55" s="18">
        <v>22</v>
      </c>
      <c r="J55" s="25">
        <f>I55*100/I47</f>
        <v>0.65632458233890212</v>
      </c>
      <c r="K55" s="18">
        <v>80</v>
      </c>
      <c r="L55" s="25">
        <f>K55*100/K47</f>
        <v>2.6402640264026402</v>
      </c>
      <c r="M55" s="18">
        <v>79</v>
      </c>
      <c r="N55" s="25">
        <f>M55*100/M47</f>
        <v>2.5774877650897228</v>
      </c>
      <c r="O55" s="18">
        <v>78</v>
      </c>
      <c r="P55" s="25">
        <f>O55*100/O47</f>
        <v>2.3882424984690753</v>
      </c>
    </row>
    <row r="56" spans="2:16" ht="24.75" customHeight="1" x14ac:dyDescent="0.3">
      <c r="B56" s="14" t="s">
        <v>18</v>
      </c>
      <c r="C56" s="9"/>
      <c r="D56" s="10"/>
      <c r="E56" s="11"/>
      <c r="F56" s="10"/>
      <c r="G56" s="18">
        <v>233</v>
      </c>
      <c r="H56" s="25">
        <f>G56*100/G47</f>
        <v>7.4751363490535772</v>
      </c>
      <c r="I56" s="18">
        <v>69</v>
      </c>
      <c r="J56" s="25">
        <f>I56*100/I47</f>
        <v>2.0584725536992838</v>
      </c>
      <c r="K56" s="18">
        <v>244</v>
      </c>
      <c r="L56" s="25">
        <f>K56*100/K47</f>
        <v>8.0528052805280534</v>
      </c>
      <c r="M56" s="18">
        <v>421</v>
      </c>
      <c r="N56" s="25">
        <f>M56*100/M47</f>
        <v>13.735725938009788</v>
      </c>
      <c r="O56" s="18">
        <v>622</v>
      </c>
      <c r="P56" s="25">
        <f>O56*100/O47</f>
        <v>19.044703000612369</v>
      </c>
    </row>
    <row r="57" spans="2:16" ht="24.75" customHeight="1" x14ac:dyDescent="0.3">
      <c r="B57" s="14" t="s">
        <v>19</v>
      </c>
      <c r="C57" s="9"/>
      <c r="D57" s="10"/>
      <c r="E57" s="11"/>
      <c r="F57" s="10"/>
      <c r="G57" s="10"/>
      <c r="H57" s="10"/>
      <c r="I57" s="10"/>
      <c r="J57" s="10"/>
      <c r="K57" s="18">
        <v>23</v>
      </c>
      <c r="L57" s="25">
        <f>K57*100/K47</f>
        <v>0.75907590759075905</v>
      </c>
      <c r="M57" s="18">
        <v>29</v>
      </c>
      <c r="N57" s="25">
        <f>M57*100/M47</f>
        <v>0.9461663947797716</v>
      </c>
      <c r="O57" s="18">
        <v>20</v>
      </c>
      <c r="P57" s="25">
        <f>O57*100/O47</f>
        <v>0.61236987140232702</v>
      </c>
    </row>
    <row r="58" spans="2:16" ht="24.75" customHeight="1" x14ac:dyDescent="0.3">
      <c r="B58" s="14" t="s">
        <v>20</v>
      </c>
      <c r="C58" s="9"/>
      <c r="D58" s="10"/>
      <c r="E58" s="11"/>
      <c r="F58" s="10"/>
      <c r="G58" s="18">
        <v>71</v>
      </c>
      <c r="H58" s="25">
        <f>G58*100/G47</f>
        <v>2.2778312479948668</v>
      </c>
      <c r="I58" s="10"/>
      <c r="J58" s="10"/>
      <c r="K58" s="10"/>
      <c r="L58" s="10"/>
      <c r="M58" s="10"/>
      <c r="N58" s="10"/>
      <c r="O58" s="10"/>
      <c r="P58" s="10"/>
    </row>
    <row r="59" spans="2:16" ht="24.75" customHeight="1" x14ac:dyDescent="0.3">
      <c r="B59" s="14" t="s">
        <v>21</v>
      </c>
      <c r="C59" s="18">
        <v>80</v>
      </c>
      <c r="D59" s="25">
        <f>C59*100/C47</f>
        <v>1.9646365422396856</v>
      </c>
      <c r="E59" s="18">
        <v>86</v>
      </c>
      <c r="F59" s="25">
        <f>E59*100/E47</f>
        <v>2.2308690012970169</v>
      </c>
      <c r="G59" s="10"/>
      <c r="H59" s="10"/>
      <c r="I59" s="18">
        <v>17</v>
      </c>
      <c r="J59" s="25">
        <f>I59*100/I47</f>
        <v>0.50715990453460624</v>
      </c>
      <c r="K59" s="18">
        <v>17</v>
      </c>
      <c r="L59" s="25">
        <f>K59*100/K47</f>
        <v>0.56105610561056107</v>
      </c>
      <c r="M59" s="18">
        <v>18</v>
      </c>
      <c r="N59" s="25">
        <f>M59*100/M47</f>
        <v>0.58727569331158236</v>
      </c>
      <c r="O59" s="24">
        <v>0</v>
      </c>
      <c r="P59" s="25">
        <f>O59*100/O47</f>
        <v>0</v>
      </c>
    </row>
    <row r="60" spans="2:16" ht="24.75" customHeight="1" x14ac:dyDescent="0.3">
      <c r="B60" s="14" t="s">
        <v>189</v>
      </c>
      <c r="C60" s="9"/>
      <c r="D60" s="10"/>
      <c r="E60" s="9"/>
      <c r="F60" s="10"/>
      <c r="G60" s="10"/>
      <c r="H60" s="10"/>
      <c r="I60" s="9"/>
      <c r="J60" s="10"/>
      <c r="K60" s="9"/>
      <c r="L60" s="10"/>
      <c r="M60" s="9"/>
      <c r="N60" s="10"/>
      <c r="O60" s="18">
        <v>18</v>
      </c>
      <c r="P60" s="25">
        <f>O60*100/O47</f>
        <v>0.55113288426209428</v>
      </c>
    </row>
    <row r="61" spans="2:16" ht="24.75" customHeight="1" x14ac:dyDescent="0.3">
      <c r="B61" s="14" t="s">
        <v>23</v>
      </c>
      <c r="C61" s="9"/>
      <c r="D61" s="10"/>
      <c r="E61" s="18">
        <v>105</v>
      </c>
      <c r="F61" s="25">
        <f>E61*100/E47</f>
        <v>2.7237354085603114</v>
      </c>
      <c r="G61" s="10"/>
      <c r="H61" s="10"/>
      <c r="I61" s="18">
        <v>51</v>
      </c>
      <c r="J61" s="25">
        <f>I61*100/I47</f>
        <v>1.5214797136038185</v>
      </c>
      <c r="K61" s="18">
        <v>79</v>
      </c>
      <c r="L61" s="25">
        <f>K61*100/K47</f>
        <v>2.6072607260726071</v>
      </c>
      <c r="M61" s="18">
        <v>69</v>
      </c>
      <c r="N61" s="25">
        <f>M61*100/M47</f>
        <v>2.2512234910277327</v>
      </c>
      <c r="O61" s="18">
        <v>49</v>
      </c>
      <c r="P61" s="25">
        <f>O61*100/O47</f>
        <v>1.5003061849357011</v>
      </c>
    </row>
    <row r="62" spans="2:16" ht="24.75" customHeight="1" x14ac:dyDescent="0.3">
      <c r="B62" s="14" t="s">
        <v>25</v>
      </c>
      <c r="C62" s="18">
        <v>337</v>
      </c>
      <c r="D62" s="25">
        <f>C62*100/C47</f>
        <v>8.2760314341846755</v>
      </c>
      <c r="E62" s="18">
        <v>222</v>
      </c>
      <c r="F62" s="25">
        <f>E62*100/E47</f>
        <v>5.7587548638132295</v>
      </c>
      <c r="G62" s="18">
        <v>252</v>
      </c>
      <c r="H62" s="25">
        <f>G62*100/G47</f>
        <v>8.0846968238691055</v>
      </c>
      <c r="I62" s="18">
        <v>79</v>
      </c>
      <c r="J62" s="25">
        <f>I62*100/I47</f>
        <v>2.356801909307876</v>
      </c>
      <c r="K62" s="18">
        <v>134</v>
      </c>
      <c r="L62" s="25">
        <f>K62*100/K47</f>
        <v>4.4224422442244222</v>
      </c>
      <c r="M62" s="18">
        <v>63</v>
      </c>
      <c r="N62" s="25">
        <f>M62*100/M47</f>
        <v>2.0554649265905383</v>
      </c>
      <c r="O62" s="18">
        <v>90</v>
      </c>
      <c r="P62" s="25">
        <f>O62*100/O47</f>
        <v>2.7556644213104717</v>
      </c>
    </row>
    <row r="63" spans="2:16" ht="24.75" customHeight="1" x14ac:dyDescent="0.3">
      <c r="B63" s="13" t="s">
        <v>26</v>
      </c>
      <c r="C63" s="9"/>
      <c r="D63" s="10"/>
      <c r="E63" s="9"/>
      <c r="F63" s="10"/>
      <c r="G63" s="18">
        <v>59</v>
      </c>
      <c r="H63" s="25">
        <f>G63*100/G47</f>
        <v>1.8928456849534809</v>
      </c>
      <c r="I63" s="18">
        <v>25</v>
      </c>
      <c r="J63" s="25">
        <f>I63*100/I47</f>
        <v>0.74582338902147971</v>
      </c>
      <c r="K63" s="9"/>
      <c r="L63" s="10"/>
      <c r="M63" s="9"/>
      <c r="N63" s="10"/>
      <c r="O63" s="9"/>
      <c r="P63" s="10"/>
    </row>
    <row r="64" spans="2:16" ht="24.75" customHeight="1" x14ac:dyDescent="0.3">
      <c r="B64" s="14" t="s">
        <v>28</v>
      </c>
      <c r="C64" s="9"/>
      <c r="D64" s="10"/>
      <c r="E64" s="9"/>
      <c r="F64" s="10"/>
      <c r="G64" s="9"/>
      <c r="H64" s="10"/>
      <c r="I64" s="18">
        <v>14</v>
      </c>
      <c r="J64" s="25">
        <f>I64*100/I47</f>
        <v>0.41766109785202865</v>
      </c>
      <c r="K64" s="9"/>
      <c r="L64" s="10"/>
      <c r="M64" s="9"/>
      <c r="N64" s="10"/>
      <c r="O64" s="9"/>
      <c r="P64" s="10"/>
    </row>
    <row r="65" spans="2:16" ht="24.75" customHeight="1" x14ac:dyDescent="0.3">
      <c r="B65" s="14" t="s">
        <v>29</v>
      </c>
      <c r="C65" s="18">
        <v>105</v>
      </c>
      <c r="D65" s="25">
        <f>C65*100/C47</f>
        <v>2.5785854616895874</v>
      </c>
      <c r="E65" s="18">
        <v>178</v>
      </c>
      <c r="F65" s="25">
        <f>E65*100/E47</f>
        <v>4.6173800259403368</v>
      </c>
      <c r="G65" s="18">
        <v>82</v>
      </c>
      <c r="H65" s="25">
        <f>G65*100/G47</f>
        <v>2.6307346807828038</v>
      </c>
      <c r="I65" s="10"/>
      <c r="J65" s="10"/>
      <c r="K65" s="10"/>
      <c r="L65" s="10"/>
      <c r="M65" s="10"/>
      <c r="N65" s="10"/>
      <c r="O65" s="10"/>
      <c r="P65" s="10"/>
    </row>
    <row r="66" spans="2:16" ht="24.75" customHeight="1" x14ac:dyDescent="0.3">
      <c r="B66" s="14" t="s">
        <v>30</v>
      </c>
      <c r="C66" s="9"/>
      <c r="D66" s="10"/>
      <c r="E66" s="9"/>
      <c r="F66" s="10"/>
      <c r="G66" s="18">
        <v>16</v>
      </c>
      <c r="H66" s="25">
        <f>G66*100/G47</f>
        <v>0.51331408405518131</v>
      </c>
      <c r="I66" s="18">
        <v>3</v>
      </c>
      <c r="J66" s="25">
        <f>I66*100/I47</f>
        <v>8.9498806682577564E-2</v>
      </c>
      <c r="K66" s="9"/>
      <c r="L66" s="10"/>
      <c r="M66" s="9"/>
      <c r="N66" s="10"/>
      <c r="O66" s="9"/>
      <c r="P66" s="10"/>
    </row>
    <row r="67" spans="2:16" ht="24.75" customHeight="1" x14ac:dyDescent="0.3">
      <c r="B67" s="14" t="s">
        <v>31</v>
      </c>
      <c r="C67" s="18">
        <v>2482</v>
      </c>
      <c r="D67" s="25">
        <f>C67*100/C47</f>
        <v>60.952848722986246</v>
      </c>
      <c r="E67" s="18">
        <v>1750</v>
      </c>
      <c r="F67" s="25">
        <f>E67*100/E47</f>
        <v>45.395590142671857</v>
      </c>
      <c r="G67" s="18">
        <v>1476</v>
      </c>
      <c r="H67" s="25">
        <f>G67*100/G47</f>
        <v>47.35322425409047</v>
      </c>
      <c r="I67" s="18">
        <v>1360</v>
      </c>
      <c r="J67" s="25">
        <f>I67*100/I47</f>
        <v>40.572792362768496</v>
      </c>
      <c r="K67" s="9"/>
      <c r="L67" s="10"/>
      <c r="M67" s="18">
        <v>1067</v>
      </c>
      <c r="N67" s="25">
        <f>M67*100/M47</f>
        <v>34.812398042414358</v>
      </c>
      <c r="O67" s="18">
        <v>1391</v>
      </c>
      <c r="P67" s="25">
        <f>O67*100/O47</f>
        <v>42.590324556031845</v>
      </c>
    </row>
    <row r="68" spans="2:16" ht="24.75" customHeight="1" x14ac:dyDescent="0.3">
      <c r="B68" s="14" t="s">
        <v>32</v>
      </c>
      <c r="C68" s="9"/>
      <c r="D68" s="10"/>
      <c r="E68" s="9"/>
      <c r="F68" s="10"/>
      <c r="G68" s="9"/>
      <c r="H68" s="10"/>
      <c r="I68" s="9"/>
      <c r="J68" s="10"/>
      <c r="K68" s="18">
        <v>1266</v>
      </c>
      <c r="L68" s="25">
        <f>K68*100/K47</f>
        <v>41.78217821782178</v>
      </c>
      <c r="M68" s="10"/>
      <c r="N68" s="10"/>
      <c r="O68" s="10"/>
      <c r="P68" s="10"/>
    </row>
    <row r="69" spans="2:16" ht="24.75" customHeight="1" x14ac:dyDescent="0.3">
      <c r="B69" s="14" t="s">
        <v>190</v>
      </c>
      <c r="C69" s="9"/>
      <c r="D69" s="10"/>
      <c r="E69" s="9"/>
      <c r="F69" s="10"/>
      <c r="G69" s="9"/>
      <c r="H69" s="10"/>
      <c r="I69" s="9"/>
      <c r="J69" s="10"/>
      <c r="K69" s="10"/>
      <c r="L69" s="10"/>
      <c r="M69" s="10"/>
      <c r="N69" s="10"/>
      <c r="O69" s="18">
        <v>12</v>
      </c>
      <c r="P69" s="25">
        <f>O69*100/O47</f>
        <v>0.36742192284139619</v>
      </c>
    </row>
    <row r="70" spans="2:16" ht="24.75" customHeight="1" x14ac:dyDescent="0.3">
      <c r="B70" s="14" t="s">
        <v>47</v>
      </c>
      <c r="C70" s="9"/>
      <c r="D70" s="10"/>
      <c r="E70" s="9"/>
      <c r="F70" s="10"/>
      <c r="G70" s="18">
        <v>21</v>
      </c>
      <c r="H70" s="25">
        <f>G70*100/G47</f>
        <v>0.67372473532242538</v>
      </c>
      <c r="I70" s="10"/>
      <c r="J70" s="10"/>
      <c r="K70" s="10"/>
      <c r="L70" s="10"/>
      <c r="M70" s="10"/>
      <c r="N70" s="10"/>
      <c r="O70" s="10"/>
      <c r="P70" s="10"/>
    </row>
    <row r="71" spans="2:16" ht="24.75" customHeight="1" x14ac:dyDescent="0.3">
      <c r="B71" s="14" t="s">
        <v>33</v>
      </c>
      <c r="C71" s="18">
        <v>603</v>
      </c>
      <c r="D71" s="25">
        <f>C71*100/C47</f>
        <v>14.80844793713163</v>
      </c>
      <c r="E71" s="18">
        <v>414</v>
      </c>
      <c r="F71" s="25">
        <f>E71*100/E47</f>
        <v>10.739299610894941</v>
      </c>
      <c r="G71" s="10"/>
      <c r="H71" s="10"/>
      <c r="I71" s="18">
        <v>1270</v>
      </c>
      <c r="J71" s="25">
        <f>I71*100/I47</f>
        <v>37.887828162291171</v>
      </c>
      <c r="K71" s="18">
        <v>696</v>
      </c>
      <c r="L71" s="25">
        <f>K71*100/K47</f>
        <v>22.970297029702969</v>
      </c>
      <c r="M71" s="18">
        <v>718</v>
      </c>
      <c r="N71" s="25">
        <f>M71*100/M47</f>
        <v>23.425774877650898</v>
      </c>
      <c r="O71" s="18">
        <v>541</v>
      </c>
      <c r="P71" s="25">
        <f>O71*100/O47</f>
        <v>16.564605021432946</v>
      </c>
    </row>
    <row r="72" spans="2:16" ht="24.75" customHeight="1" x14ac:dyDescent="0.3">
      <c r="B72" s="14" t="s">
        <v>35</v>
      </c>
      <c r="C72" s="10"/>
      <c r="D72" s="10"/>
      <c r="E72" s="10"/>
      <c r="F72" s="10"/>
      <c r="G72" s="18">
        <v>357</v>
      </c>
      <c r="H72" s="25">
        <f>G72*100/G47</f>
        <v>11.453320500481231</v>
      </c>
      <c r="I72" s="10"/>
      <c r="J72" s="10"/>
      <c r="K72" s="10"/>
      <c r="L72" s="10"/>
      <c r="M72" s="10"/>
      <c r="N72" s="10"/>
      <c r="O72" s="10"/>
      <c r="P72" s="10"/>
    </row>
    <row r="73" spans="2:16" ht="24.75" customHeight="1" x14ac:dyDescent="0.3">
      <c r="B73" s="14" t="s">
        <v>36</v>
      </c>
      <c r="C73" s="9"/>
      <c r="D73" s="10"/>
      <c r="E73" s="18">
        <v>274</v>
      </c>
      <c r="F73" s="25">
        <f>E73*100/E47</f>
        <v>7.1076523994811929</v>
      </c>
      <c r="G73" s="9"/>
      <c r="H73" s="10"/>
      <c r="I73" s="18">
        <v>33</v>
      </c>
      <c r="J73" s="25">
        <f>I73*100/I47</f>
        <v>0.98448687350835318</v>
      </c>
      <c r="K73" s="18">
        <v>28</v>
      </c>
      <c r="L73" s="25">
        <f>K73*100/K47</f>
        <v>0.92409240924092406</v>
      </c>
      <c r="M73" s="18">
        <v>31</v>
      </c>
      <c r="N73" s="25">
        <f>M73*100/M47</f>
        <v>1.0114192495921697</v>
      </c>
      <c r="O73" s="10"/>
      <c r="P73" s="10"/>
    </row>
    <row r="74" spans="2:16" ht="24.75" customHeight="1" x14ac:dyDescent="0.3">
      <c r="B74" s="14" t="s">
        <v>188</v>
      </c>
      <c r="C74" s="9"/>
      <c r="D74" s="10"/>
      <c r="E74" s="10"/>
      <c r="F74" s="10"/>
      <c r="G74" s="10"/>
      <c r="H74" s="10"/>
      <c r="I74" s="10"/>
      <c r="J74" s="10"/>
      <c r="K74" s="10"/>
      <c r="L74" s="10"/>
      <c r="M74" s="10"/>
      <c r="N74" s="10"/>
      <c r="O74" s="18">
        <v>34</v>
      </c>
      <c r="P74" s="25">
        <f>O74*100/O47</f>
        <v>1.0410287813839558</v>
      </c>
    </row>
    <row r="75" spans="2:16" ht="24.75" customHeight="1" x14ac:dyDescent="0.3">
      <c r="B75" s="14" t="s">
        <v>37</v>
      </c>
      <c r="C75" s="9"/>
      <c r="D75" s="10"/>
      <c r="E75" s="10"/>
      <c r="F75" s="10"/>
      <c r="G75" s="10"/>
      <c r="H75" s="10"/>
      <c r="I75" s="18">
        <v>24</v>
      </c>
      <c r="J75" s="25">
        <f>I75*100/I47</f>
        <v>0.71599045346062051</v>
      </c>
      <c r="K75" s="9"/>
      <c r="L75" s="10"/>
      <c r="M75" s="9"/>
      <c r="N75" s="10"/>
      <c r="O75" s="9"/>
      <c r="P75" s="10"/>
    </row>
    <row r="76" spans="2:16" ht="24.75" customHeight="1" x14ac:dyDescent="0.3">
      <c r="B76" s="14" t="s">
        <v>38</v>
      </c>
      <c r="C76" s="9"/>
      <c r="D76" s="10"/>
      <c r="E76" s="11"/>
      <c r="F76" s="11"/>
      <c r="G76" s="11"/>
      <c r="H76" s="11"/>
      <c r="I76" s="18">
        <v>46</v>
      </c>
      <c r="J76" s="25">
        <f>I76*100/I47</f>
        <v>1.3723150357995226</v>
      </c>
      <c r="K76" s="18">
        <v>33</v>
      </c>
      <c r="L76" s="25">
        <f>K76*100/K47</f>
        <v>1.0891089108910892</v>
      </c>
      <c r="M76" s="18">
        <v>34</v>
      </c>
      <c r="N76" s="25">
        <f>M76*100/M47</f>
        <v>1.1092985318107667</v>
      </c>
      <c r="O76" s="9"/>
      <c r="P76" s="10"/>
    </row>
    <row r="77" spans="2:16" ht="5.15" customHeight="1" x14ac:dyDescent="0.3">
      <c r="B77" s="15"/>
      <c r="C77" s="16"/>
      <c r="D77" s="16"/>
      <c r="E77" s="16"/>
      <c r="F77" s="16"/>
      <c r="G77" s="16"/>
      <c r="H77" s="16"/>
      <c r="I77" s="16"/>
      <c r="J77" s="16"/>
      <c r="K77" s="16"/>
      <c r="L77" s="16"/>
      <c r="M77" s="16"/>
      <c r="N77" s="16"/>
      <c r="O77" s="16"/>
      <c r="P77" s="16"/>
    </row>
    <row r="78" spans="2:16" ht="14" x14ac:dyDescent="0.3">
      <c r="B78" s="52" t="s">
        <v>193</v>
      </c>
      <c r="C78" s="52"/>
      <c r="D78" s="52"/>
      <c r="E78" s="52"/>
      <c r="F78" s="52"/>
      <c r="G78" s="52"/>
      <c r="H78" s="52"/>
      <c r="I78" s="52"/>
      <c r="J78" s="52"/>
      <c r="K78" s="52"/>
      <c r="L78" s="52"/>
      <c r="M78" s="52"/>
      <c r="N78" s="52"/>
      <c r="O78" s="52"/>
      <c r="P78" s="52"/>
    </row>
    <row r="79" spans="2:16" ht="33.75" customHeight="1" x14ac:dyDescent="0.3">
      <c r="B79" s="71" t="s">
        <v>196</v>
      </c>
      <c r="C79" s="71"/>
      <c r="D79" s="71"/>
      <c r="E79" s="71"/>
      <c r="F79" s="71"/>
      <c r="G79" s="71"/>
      <c r="H79" s="71"/>
      <c r="I79" s="71"/>
      <c r="J79" s="71"/>
      <c r="K79" s="71"/>
      <c r="L79" s="71"/>
      <c r="M79" s="71"/>
      <c r="N79" s="71"/>
      <c r="O79" s="71"/>
      <c r="P79" s="71"/>
    </row>
    <row r="80" spans="2:16" ht="0.75" customHeight="1" x14ac:dyDescent="0.3"/>
    <row r="81" spans="2:16" ht="14.25" customHeight="1" x14ac:dyDescent="0.3"/>
    <row r="82" spans="2:16" ht="30" customHeight="1" x14ac:dyDescent="0.3">
      <c r="B82" s="63" t="s">
        <v>74</v>
      </c>
      <c r="C82" s="63"/>
      <c r="D82" s="63"/>
      <c r="E82" s="63"/>
      <c r="F82" s="63"/>
      <c r="G82" s="63"/>
      <c r="H82" s="63"/>
      <c r="I82" s="63"/>
      <c r="J82" s="63"/>
      <c r="K82" s="63"/>
      <c r="L82" s="63"/>
      <c r="M82" s="63"/>
      <c r="N82" s="63"/>
      <c r="O82" s="63"/>
      <c r="P82" s="63"/>
    </row>
    <row r="83" spans="2:16" ht="14.25" customHeight="1" x14ac:dyDescent="0.3">
      <c r="B83" s="17" t="s">
        <v>0</v>
      </c>
      <c r="C83" s="76">
        <v>2007</v>
      </c>
      <c r="D83" s="61"/>
      <c r="E83" s="76">
        <v>2011</v>
      </c>
      <c r="F83" s="61"/>
      <c r="G83" s="76">
        <v>2015</v>
      </c>
      <c r="H83" s="61"/>
      <c r="I83" s="76">
        <v>2019</v>
      </c>
      <c r="J83" s="61"/>
      <c r="K83" s="76">
        <v>2023</v>
      </c>
      <c r="L83" s="61"/>
      <c r="M83" s="76">
        <v>2024</v>
      </c>
      <c r="N83" s="61"/>
      <c r="O83" s="56">
        <v>2025</v>
      </c>
      <c r="P83" s="55"/>
    </row>
    <row r="84" spans="2:16" ht="15" customHeight="1" x14ac:dyDescent="0.3">
      <c r="B84" s="64" t="s">
        <v>2</v>
      </c>
      <c r="C84" s="60">
        <v>44687</v>
      </c>
      <c r="D84" s="61"/>
      <c r="E84" s="66">
        <v>44843</v>
      </c>
      <c r="F84" s="67"/>
      <c r="G84" s="59">
        <v>44649</v>
      </c>
      <c r="H84" s="58"/>
      <c r="I84" s="59">
        <v>44826</v>
      </c>
      <c r="J84" s="58"/>
      <c r="K84" s="59">
        <v>44828</v>
      </c>
      <c r="L84" s="58"/>
      <c r="M84" s="59">
        <v>45438</v>
      </c>
      <c r="N84" s="58"/>
      <c r="O84" s="59">
        <v>45739</v>
      </c>
      <c r="P84" s="58"/>
    </row>
    <row r="85" spans="2:16" ht="14.25" customHeight="1" x14ac:dyDescent="0.3">
      <c r="B85" s="65"/>
      <c r="C85" s="38" t="s">
        <v>3</v>
      </c>
      <c r="D85" s="38" t="s">
        <v>4</v>
      </c>
      <c r="E85" s="35" t="s">
        <v>3</v>
      </c>
      <c r="F85" s="37" t="s">
        <v>4</v>
      </c>
      <c r="G85" s="35" t="s">
        <v>3</v>
      </c>
      <c r="H85" s="37" t="s">
        <v>4</v>
      </c>
      <c r="I85" s="35" t="s">
        <v>3</v>
      </c>
      <c r="J85" s="37" t="s">
        <v>4</v>
      </c>
      <c r="K85" s="35" t="s">
        <v>3</v>
      </c>
      <c r="L85" s="37" t="s">
        <v>4</v>
      </c>
      <c r="M85" s="35" t="s">
        <v>3</v>
      </c>
      <c r="N85" s="37" t="s">
        <v>4</v>
      </c>
      <c r="O85" s="35" t="s">
        <v>3</v>
      </c>
      <c r="P85" s="37" t="s">
        <v>4</v>
      </c>
    </row>
    <row r="86" spans="2:16" ht="24.75" customHeight="1" x14ac:dyDescent="0.3">
      <c r="B86" s="12" t="s">
        <v>5</v>
      </c>
      <c r="C86" s="18">
        <v>5952</v>
      </c>
      <c r="D86" s="25">
        <v>100</v>
      </c>
      <c r="E86" s="18">
        <v>5892</v>
      </c>
      <c r="F86" s="25">
        <v>100</v>
      </c>
      <c r="G86" s="18">
        <v>5717</v>
      </c>
      <c r="H86" s="25">
        <v>100</v>
      </c>
      <c r="I86" s="18">
        <v>5780</v>
      </c>
      <c r="J86" s="25">
        <v>100</v>
      </c>
      <c r="K86" s="18">
        <v>5635</v>
      </c>
      <c r="L86" s="25">
        <v>100</v>
      </c>
      <c r="M86" s="18">
        <v>5591</v>
      </c>
      <c r="N86" s="25">
        <v>100</v>
      </c>
      <c r="O86" s="18">
        <v>5537</v>
      </c>
      <c r="P86" s="25">
        <v>100</v>
      </c>
    </row>
    <row r="87" spans="2:16" ht="24.75" customHeight="1" x14ac:dyDescent="0.3">
      <c r="B87" s="13" t="s">
        <v>6</v>
      </c>
      <c r="C87" s="18">
        <v>3521</v>
      </c>
      <c r="D87" s="25">
        <f>C87*100/C86</f>
        <v>59.156586021505376</v>
      </c>
      <c r="E87" s="18">
        <v>3361</v>
      </c>
      <c r="F87" s="25">
        <f>E87*100/E86</f>
        <v>57.043448744059745</v>
      </c>
      <c r="G87" s="18">
        <v>2864</v>
      </c>
      <c r="H87" s="25">
        <f>G87*100/G86</f>
        <v>50.096204302956096</v>
      </c>
      <c r="I87" s="18">
        <v>3167</v>
      </c>
      <c r="J87" s="25">
        <f>I87*100/I86</f>
        <v>54.792387543252595</v>
      </c>
      <c r="K87" s="18">
        <v>2861</v>
      </c>
      <c r="L87" s="25">
        <f>K87*100/K86</f>
        <v>50.771960958296361</v>
      </c>
      <c r="M87" s="18">
        <v>2938</v>
      </c>
      <c r="N87" s="25">
        <f>M87*100/M86</f>
        <v>52.54873904489358</v>
      </c>
      <c r="O87" s="18">
        <v>3030</v>
      </c>
      <c r="P87" s="25">
        <f>O87*100/O86</f>
        <v>54.722774065378367</v>
      </c>
    </row>
    <row r="88" spans="2:16" ht="24.75" customHeight="1" x14ac:dyDescent="0.3">
      <c r="B88" s="14" t="s">
        <v>7</v>
      </c>
      <c r="C88" s="18">
        <v>21</v>
      </c>
      <c r="D88" s="25">
        <f>C88*100/C87</f>
        <v>0.59642147117296218</v>
      </c>
      <c r="E88" s="18">
        <v>25</v>
      </c>
      <c r="F88" s="25">
        <f>E88*100/E87</f>
        <v>0.7438262421898244</v>
      </c>
      <c r="G88" s="18">
        <v>27</v>
      </c>
      <c r="H88" s="25">
        <f>G88*100/G87</f>
        <v>0.94273743016759781</v>
      </c>
      <c r="I88" s="18">
        <v>15</v>
      </c>
      <c r="J88" s="25">
        <f>I88*100/I87</f>
        <v>0.47363435427849698</v>
      </c>
      <c r="K88" s="18">
        <v>9</v>
      </c>
      <c r="L88" s="25">
        <f>K88*100/K87</f>
        <v>0.31457532331352672</v>
      </c>
      <c r="M88" s="18">
        <v>6</v>
      </c>
      <c r="N88" s="25">
        <f>M88*100/M87</f>
        <v>0.20422055820285909</v>
      </c>
      <c r="O88" s="18">
        <v>11</v>
      </c>
      <c r="P88" s="25">
        <f>O88*100/O87</f>
        <v>0.36303630363036304</v>
      </c>
    </row>
    <row r="89" spans="2:16" ht="24.75" customHeight="1" x14ac:dyDescent="0.3">
      <c r="B89" s="13" t="s">
        <v>8</v>
      </c>
      <c r="C89" s="18">
        <v>42</v>
      </c>
      <c r="D89" s="25">
        <f>C89*100/C87</f>
        <v>1.1928429423459244</v>
      </c>
      <c r="E89" s="18">
        <v>45</v>
      </c>
      <c r="F89" s="25">
        <f>E89*100/E87</f>
        <v>1.3388872359416841</v>
      </c>
      <c r="G89" s="18">
        <v>78</v>
      </c>
      <c r="H89" s="25">
        <f>G89*100/G87</f>
        <v>2.7234636871508382</v>
      </c>
      <c r="I89" s="18">
        <v>37</v>
      </c>
      <c r="J89" s="25">
        <f>I89*100/I87</f>
        <v>1.1682980738869593</v>
      </c>
      <c r="K89" s="18">
        <v>45</v>
      </c>
      <c r="L89" s="25">
        <f>K89*100/K87</f>
        <v>1.5728766165676338</v>
      </c>
      <c r="M89" s="18">
        <v>45</v>
      </c>
      <c r="N89" s="25">
        <f>M89*100/M87</f>
        <v>1.5316541865214433</v>
      </c>
      <c r="O89" s="18">
        <v>42</v>
      </c>
      <c r="P89" s="25">
        <f>O89*100/O87</f>
        <v>1.386138613861386</v>
      </c>
    </row>
    <row r="90" spans="2:16" ht="24.75" customHeight="1" x14ac:dyDescent="0.3">
      <c r="B90" s="14" t="s">
        <v>10</v>
      </c>
      <c r="C90" s="9"/>
      <c r="D90" s="11"/>
      <c r="E90" s="10"/>
      <c r="F90" s="10"/>
      <c r="G90" s="10"/>
      <c r="H90" s="10"/>
      <c r="I90" s="18">
        <v>14</v>
      </c>
      <c r="J90" s="25">
        <f>I90*100/I87</f>
        <v>0.44205873065993051</v>
      </c>
      <c r="K90" s="9"/>
      <c r="L90" s="10"/>
      <c r="M90" s="9"/>
      <c r="N90" s="10"/>
      <c r="O90" s="9"/>
      <c r="P90" s="10"/>
    </row>
    <row r="91" spans="2:16" ht="24.75" customHeight="1" x14ac:dyDescent="0.3">
      <c r="B91" s="14" t="s">
        <v>11</v>
      </c>
      <c r="C91" s="9"/>
      <c r="D91" s="11"/>
      <c r="E91" s="10"/>
      <c r="F91" s="10"/>
      <c r="G91" s="10"/>
      <c r="H91" s="10"/>
      <c r="I91" s="10"/>
      <c r="J91" s="10"/>
      <c r="K91" s="18">
        <v>13</v>
      </c>
      <c r="L91" s="25">
        <f>K91*100/K87</f>
        <v>0.45438657811953864</v>
      </c>
      <c r="M91" s="18">
        <v>10</v>
      </c>
      <c r="N91" s="25">
        <f>M91*100/M87</f>
        <v>0.34036759700476515</v>
      </c>
      <c r="O91" s="18">
        <v>13</v>
      </c>
      <c r="P91" s="25">
        <f>O91*100/O87</f>
        <v>0.42904290429042902</v>
      </c>
    </row>
    <row r="92" spans="2:16" ht="24.75" customHeight="1" x14ac:dyDescent="0.3">
      <c r="B92" s="13" t="s">
        <v>13</v>
      </c>
      <c r="C92" s="18">
        <v>171</v>
      </c>
      <c r="D92" s="25">
        <f>C92*100/C87</f>
        <v>4.8565748366941213</v>
      </c>
      <c r="E92" s="18">
        <v>78</v>
      </c>
      <c r="F92" s="25">
        <f>E92*100/E87</f>
        <v>2.3207378756322523</v>
      </c>
      <c r="G92" s="18">
        <v>149</v>
      </c>
      <c r="H92" s="25">
        <f>G92*100/G87</f>
        <v>5.2025139664804465</v>
      </c>
      <c r="I92" s="18">
        <v>88</v>
      </c>
      <c r="J92" s="25">
        <f>I92*100/I87</f>
        <v>2.7786548784338492</v>
      </c>
      <c r="K92" s="18">
        <v>86</v>
      </c>
      <c r="L92" s="25">
        <f>K92*100/K87</f>
        <v>3.0059419783292554</v>
      </c>
      <c r="M92" s="18">
        <v>57</v>
      </c>
      <c r="N92" s="25">
        <f>M92*100/M87</f>
        <v>1.9400953029271613</v>
      </c>
      <c r="O92" s="18">
        <v>41</v>
      </c>
      <c r="P92" s="25">
        <f>O92*100/O87</f>
        <v>1.3531353135313531</v>
      </c>
    </row>
    <row r="93" spans="2:16" ht="24.75" customHeight="1" x14ac:dyDescent="0.3">
      <c r="B93" s="14" t="s">
        <v>14</v>
      </c>
      <c r="C93" s="18">
        <v>221</v>
      </c>
      <c r="D93" s="25">
        <f>C93*100/C87</f>
        <v>6.276625958534507</v>
      </c>
      <c r="E93" s="18">
        <v>717</v>
      </c>
      <c r="F93" s="25">
        <f>E93*100/E87</f>
        <v>21.332936626004166</v>
      </c>
      <c r="G93" s="18">
        <v>361</v>
      </c>
      <c r="H93" s="25">
        <f>G93*100/G87</f>
        <v>12.604748603351956</v>
      </c>
      <c r="I93" s="18">
        <v>247</v>
      </c>
      <c r="J93" s="25">
        <f>I93*100/I87</f>
        <v>7.7991790337859177</v>
      </c>
      <c r="K93" s="9"/>
      <c r="L93" s="10"/>
      <c r="M93" s="18">
        <v>129</v>
      </c>
      <c r="N93" s="25">
        <f>M93*100/M87</f>
        <v>4.3907420013614704</v>
      </c>
      <c r="O93" s="18">
        <v>83</v>
      </c>
      <c r="P93" s="25">
        <f>O93*100/O87</f>
        <v>2.7392739273927393</v>
      </c>
    </row>
    <row r="94" spans="2:16" ht="24.75" customHeight="1" x14ac:dyDescent="0.3">
      <c r="B94" s="13" t="s">
        <v>16</v>
      </c>
      <c r="C94" s="9"/>
      <c r="D94" s="10"/>
      <c r="E94" s="11"/>
      <c r="F94" s="10"/>
      <c r="G94" s="9"/>
      <c r="H94" s="10"/>
      <c r="I94" s="18">
        <v>13</v>
      </c>
      <c r="J94" s="25">
        <f>I94*100/I87</f>
        <v>0.41048310704136409</v>
      </c>
      <c r="K94" s="18">
        <v>227</v>
      </c>
      <c r="L94" s="25">
        <f>K94*100/K87</f>
        <v>7.9342887102411748</v>
      </c>
      <c r="M94" s="18">
        <v>244</v>
      </c>
      <c r="N94" s="25">
        <f>M94*100/M87</f>
        <v>8.3049693669162696</v>
      </c>
      <c r="O94" s="18">
        <v>138</v>
      </c>
      <c r="P94" s="25">
        <f>O94*100/O87</f>
        <v>4.5544554455445541</v>
      </c>
    </row>
    <row r="95" spans="2:16" ht="24.75" customHeight="1" x14ac:dyDescent="0.3">
      <c r="B95" s="14" t="s">
        <v>17</v>
      </c>
      <c r="C95" s="9"/>
      <c r="D95" s="10"/>
      <c r="E95" s="11"/>
      <c r="F95" s="10"/>
      <c r="G95" s="9"/>
      <c r="H95" s="10"/>
      <c r="I95" s="18">
        <v>32</v>
      </c>
      <c r="J95" s="25">
        <f>I95*100/I87</f>
        <v>1.0104199557941269</v>
      </c>
      <c r="K95" s="18">
        <v>137</v>
      </c>
      <c r="L95" s="25">
        <f>K95*100/K87</f>
        <v>4.7885354771059072</v>
      </c>
      <c r="M95" s="18">
        <v>146</v>
      </c>
      <c r="N95" s="25">
        <f>M95*100/M87</f>
        <v>4.9693669162695713</v>
      </c>
      <c r="O95" s="18">
        <v>112</v>
      </c>
      <c r="P95" s="25">
        <f>O95*100/O87</f>
        <v>3.6963696369636962</v>
      </c>
    </row>
    <row r="96" spans="2:16" ht="24.75" customHeight="1" x14ac:dyDescent="0.3">
      <c r="B96" s="14" t="s">
        <v>18</v>
      </c>
      <c r="C96" s="9"/>
      <c r="D96" s="10"/>
      <c r="E96" s="11"/>
      <c r="F96" s="10"/>
      <c r="G96" s="18">
        <v>221</v>
      </c>
      <c r="H96" s="25">
        <f>G96*100/G87</f>
        <v>7.716480446927374</v>
      </c>
      <c r="I96" s="18">
        <v>79</v>
      </c>
      <c r="J96" s="25">
        <f>I96*100/I87</f>
        <v>2.4944742658667507</v>
      </c>
      <c r="K96" s="18">
        <v>232</v>
      </c>
      <c r="L96" s="25">
        <f>K96*100/K87</f>
        <v>8.1090527787486888</v>
      </c>
      <c r="M96" s="18">
        <v>474</v>
      </c>
      <c r="N96" s="25">
        <f>M96*100/M87</f>
        <v>16.133424098025866</v>
      </c>
      <c r="O96" s="18">
        <v>600</v>
      </c>
      <c r="P96" s="25">
        <f>O96*100/O87</f>
        <v>19.801980198019802</v>
      </c>
    </row>
    <row r="97" spans="2:16" ht="24.75" customHeight="1" x14ac:dyDescent="0.3">
      <c r="B97" s="14" t="s">
        <v>19</v>
      </c>
      <c r="C97" s="9"/>
      <c r="D97" s="10"/>
      <c r="E97" s="11"/>
      <c r="F97" s="10"/>
      <c r="G97" s="10"/>
      <c r="H97" s="10"/>
      <c r="I97" s="10"/>
      <c r="J97" s="10"/>
      <c r="K97" s="18">
        <v>29</v>
      </c>
      <c r="L97" s="25">
        <f>K97*100/K87</f>
        <v>1.0136315973435861</v>
      </c>
      <c r="M97" s="18">
        <v>35</v>
      </c>
      <c r="N97" s="25">
        <f>M97*100/M87</f>
        <v>1.191286589516678</v>
      </c>
      <c r="O97" s="18">
        <v>32</v>
      </c>
      <c r="P97" s="25">
        <f>O97*100/O87</f>
        <v>1.056105610561056</v>
      </c>
    </row>
    <row r="98" spans="2:16" ht="24.75" customHeight="1" x14ac:dyDescent="0.3">
      <c r="B98" s="14" t="s">
        <v>20</v>
      </c>
      <c r="C98" s="9"/>
      <c r="D98" s="10"/>
      <c r="E98" s="11"/>
      <c r="F98" s="10"/>
      <c r="G98" s="18">
        <v>39</v>
      </c>
      <c r="H98" s="25">
        <f>G98*100/G87</f>
        <v>1.3617318435754191</v>
      </c>
      <c r="I98" s="10"/>
      <c r="J98" s="10"/>
      <c r="K98" s="10"/>
      <c r="L98" s="10"/>
      <c r="M98" s="10"/>
      <c r="N98" s="10"/>
      <c r="O98" s="10"/>
      <c r="P98" s="10"/>
    </row>
    <row r="99" spans="2:16" ht="24.75" customHeight="1" x14ac:dyDescent="0.3">
      <c r="B99" s="14" t="s">
        <v>21</v>
      </c>
      <c r="C99" s="18">
        <v>44</v>
      </c>
      <c r="D99" s="25">
        <f>C99*100/C87</f>
        <v>1.2496449872195399</v>
      </c>
      <c r="E99" s="18">
        <v>27</v>
      </c>
      <c r="F99" s="25">
        <f>E99*100/E87</f>
        <v>0.80333234156501043</v>
      </c>
      <c r="G99" s="10"/>
      <c r="H99" s="10"/>
      <c r="I99" s="18">
        <v>5</v>
      </c>
      <c r="J99" s="25">
        <f>I99*100/I87</f>
        <v>0.15787811809283234</v>
      </c>
      <c r="K99" s="18">
        <v>10</v>
      </c>
      <c r="L99" s="25">
        <f>K99*100/K87</f>
        <v>0.34952813701502972</v>
      </c>
      <c r="M99" s="18">
        <v>7</v>
      </c>
      <c r="N99" s="25">
        <f>M99*100/M87</f>
        <v>0.2382573179033356</v>
      </c>
      <c r="O99" s="10"/>
      <c r="P99" s="10"/>
    </row>
    <row r="100" spans="2:16" ht="24.75" customHeight="1" x14ac:dyDescent="0.3">
      <c r="B100" s="14" t="s">
        <v>189</v>
      </c>
      <c r="C100" s="9"/>
      <c r="D100" s="10"/>
      <c r="E100" s="9"/>
      <c r="F100" s="10"/>
      <c r="G100" s="10"/>
      <c r="H100" s="10"/>
      <c r="I100" s="9"/>
      <c r="J100" s="10"/>
      <c r="K100" s="9"/>
      <c r="L100" s="10"/>
      <c r="M100" s="9"/>
      <c r="N100" s="10"/>
      <c r="O100" s="18">
        <v>11</v>
      </c>
      <c r="P100" s="25">
        <f>O100*100/O87</f>
        <v>0.36303630363036304</v>
      </c>
    </row>
    <row r="101" spans="2:16" ht="24.75" customHeight="1" x14ac:dyDescent="0.3">
      <c r="B101" s="14" t="s">
        <v>23</v>
      </c>
      <c r="C101" s="9"/>
      <c r="D101" s="10"/>
      <c r="E101" s="18">
        <v>80</v>
      </c>
      <c r="F101" s="25">
        <f>E101*100/E87</f>
        <v>2.3802439750074385</v>
      </c>
      <c r="G101" s="10"/>
      <c r="H101" s="10"/>
      <c r="I101" s="18">
        <v>50</v>
      </c>
      <c r="J101" s="25">
        <f>I101*100/I87</f>
        <v>1.5787811809283234</v>
      </c>
      <c r="K101" s="18">
        <v>79</v>
      </c>
      <c r="L101" s="25">
        <f>K101*100/K87</f>
        <v>2.7612722824187346</v>
      </c>
      <c r="M101" s="18">
        <v>66</v>
      </c>
      <c r="N101" s="25">
        <f>M101*100/M87</f>
        <v>2.24642614023145</v>
      </c>
      <c r="O101" s="18">
        <v>63</v>
      </c>
      <c r="P101" s="25">
        <f>O101*100/O87</f>
        <v>2.0792079207920793</v>
      </c>
    </row>
    <row r="102" spans="2:16" ht="24.75" customHeight="1" x14ac:dyDescent="0.3">
      <c r="B102" s="14" t="s">
        <v>25</v>
      </c>
      <c r="C102" s="18">
        <v>247</v>
      </c>
      <c r="D102" s="25">
        <f>C102*100/C87</f>
        <v>7.0150525418915084</v>
      </c>
      <c r="E102" s="18">
        <v>157</v>
      </c>
      <c r="F102" s="25">
        <f>E102*100/E87</f>
        <v>4.6712288009520977</v>
      </c>
      <c r="G102" s="18">
        <v>202</v>
      </c>
      <c r="H102" s="25">
        <f>G102*100/G87</f>
        <v>7.0530726256983236</v>
      </c>
      <c r="I102" s="18">
        <v>83</v>
      </c>
      <c r="J102" s="25">
        <f>I102*100/I87</f>
        <v>2.6207767603410166</v>
      </c>
      <c r="K102" s="18">
        <v>107</v>
      </c>
      <c r="L102" s="25">
        <f>K102*100/K87</f>
        <v>3.7399510660608177</v>
      </c>
      <c r="M102" s="18">
        <v>81</v>
      </c>
      <c r="N102" s="25">
        <f>M102*100/M87</f>
        <v>2.7569775357385975</v>
      </c>
      <c r="O102" s="18">
        <v>82</v>
      </c>
      <c r="P102" s="25">
        <f>O102*100/O87</f>
        <v>2.7062706270627062</v>
      </c>
    </row>
    <row r="103" spans="2:16" ht="24.75" customHeight="1" x14ac:dyDescent="0.3">
      <c r="B103" s="13" t="s">
        <v>26</v>
      </c>
      <c r="C103" s="9"/>
      <c r="D103" s="10"/>
      <c r="E103" s="9"/>
      <c r="F103" s="10"/>
      <c r="G103" s="18">
        <v>36</v>
      </c>
      <c r="H103" s="25">
        <f>G103*100/G87</f>
        <v>1.2569832402234637</v>
      </c>
      <c r="I103" s="18">
        <v>9</v>
      </c>
      <c r="J103" s="25">
        <f>I103*100/I87</f>
        <v>0.2841806125670982</v>
      </c>
      <c r="K103" s="9"/>
      <c r="L103" s="10"/>
      <c r="M103" s="9"/>
      <c r="N103" s="10"/>
      <c r="O103" s="9"/>
      <c r="P103" s="10"/>
    </row>
    <row r="104" spans="2:16" ht="24.75" customHeight="1" x14ac:dyDescent="0.3">
      <c r="B104" s="14" t="s">
        <v>28</v>
      </c>
      <c r="C104" s="9"/>
      <c r="D104" s="10"/>
      <c r="E104" s="9"/>
      <c r="F104" s="10"/>
      <c r="G104" s="9"/>
      <c r="H104" s="10"/>
      <c r="I104" s="18">
        <v>5</v>
      </c>
      <c r="J104" s="25">
        <f>I104*100/I87</f>
        <v>0.15787811809283234</v>
      </c>
      <c r="K104" s="9"/>
      <c r="L104" s="10"/>
      <c r="M104" s="9"/>
      <c r="N104" s="10"/>
      <c r="O104" s="9"/>
      <c r="P104" s="10"/>
    </row>
    <row r="105" spans="2:16" ht="24.75" customHeight="1" x14ac:dyDescent="0.3">
      <c r="B105" s="14" t="s">
        <v>29</v>
      </c>
      <c r="C105" s="18">
        <v>145</v>
      </c>
      <c r="D105" s="25">
        <f>C105*100/C87</f>
        <v>4.1181482533371199</v>
      </c>
      <c r="E105" s="18">
        <v>186</v>
      </c>
      <c r="F105" s="25">
        <f>E105*100/E87</f>
        <v>5.534067241892294</v>
      </c>
      <c r="G105" s="18">
        <v>97</v>
      </c>
      <c r="H105" s="25">
        <f>G105*100/G87</f>
        <v>3.3868715083798882</v>
      </c>
      <c r="I105" s="10"/>
      <c r="J105" s="10"/>
      <c r="K105" s="10"/>
      <c r="L105" s="10"/>
      <c r="M105" s="10"/>
      <c r="N105" s="10"/>
      <c r="O105" s="10"/>
      <c r="P105" s="10"/>
    </row>
    <row r="106" spans="2:16" ht="24.75" customHeight="1" x14ac:dyDescent="0.3">
      <c r="B106" s="14" t="s">
        <v>30</v>
      </c>
      <c r="C106" s="9"/>
      <c r="D106" s="10"/>
      <c r="E106" s="9"/>
      <c r="F106" s="10"/>
      <c r="G106" s="18">
        <v>13</v>
      </c>
      <c r="H106" s="25">
        <f>G106*100/G87</f>
        <v>0.45391061452513964</v>
      </c>
      <c r="I106" s="18">
        <v>3</v>
      </c>
      <c r="J106" s="25">
        <f>I106*100/I87</f>
        <v>9.4726870855699405E-2</v>
      </c>
      <c r="K106" s="9"/>
      <c r="L106" s="10"/>
      <c r="M106" s="9"/>
      <c r="N106" s="10"/>
      <c r="O106" s="9"/>
      <c r="P106" s="10"/>
    </row>
    <row r="107" spans="2:16" ht="24.75" customHeight="1" x14ac:dyDescent="0.3">
      <c r="B107" s="14" t="s">
        <v>31</v>
      </c>
      <c r="C107" s="18">
        <v>2034</v>
      </c>
      <c r="D107" s="25">
        <f>C107*100/C87</f>
        <v>57.767679636466916</v>
      </c>
      <c r="E107" s="18">
        <v>1407</v>
      </c>
      <c r="F107" s="25">
        <f>E107*100/E87</f>
        <v>41.862540910443322</v>
      </c>
      <c r="G107" s="18">
        <v>1265</v>
      </c>
      <c r="H107" s="25">
        <f>G107*100/G87</f>
        <v>44.168994413407823</v>
      </c>
      <c r="I107" s="18">
        <v>1210</v>
      </c>
      <c r="J107" s="25">
        <f>I107*100/I87</f>
        <v>38.206504578465427</v>
      </c>
      <c r="K107" s="9"/>
      <c r="L107" s="10"/>
      <c r="M107" s="18">
        <v>947</v>
      </c>
      <c r="N107" s="25">
        <f>M107*100/M87</f>
        <v>32.232811436351263</v>
      </c>
      <c r="O107" s="18">
        <v>1265</v>
      </c>
      <c r="P107" s="25">
        <f>O107*100/O87</f>
        <v>41.74917491749175</v>
      </c>
    </row>
    <row r="108" spans="2:16" ht="24.75" customHeight="1" x14ac:dyDescent="0.3">
      <c r="B108" s="14" t="s">
        <v>32</v>
      </c>
      <c r="C108" s="9"/>
      <c r="D108" s="10"/>
      <c r="E108" s="9"/>
      <c r="F108" s="10"/>
      <c r="G108" s="9"/>
      <c r="H108" s="10"/>
      <c r="I108" s="9"/>
      <c r="J108" s="10"/>
      <c r="K108" s="18">
        <v>1170</v>
      </c>
      <c r="L108" s="25">
        <f>K108*100/K87</f>
        <v>40.894792030758474</v>
      </c>
      <c r="M108" s="10"/>
      <c r="N108" s="10"/>
      <c r="O108" s="10"/>
      <c r="P108" s="10"/>
    </row>
    <row r="109" spans="2:16" ht="24.75" customHeight="1" x14ac:dyDescent="0.3">
      <c r="B109" s="14" t="s">
        <v>190</v>
      </c>
      <c r="C109" s="9"/>
      <c r="D109" s="10"/>
      <c r="E109" s="9"/>
      <c r="F109" s="10"/>
      <c r="G109" s="9"/>
      <c r="H109" s="10"/>
      <c r="I109" s="9"/>
      <c r="J109" s="10"/>
      <c r="K109" s="10"/>
      <c r="L109" s="10"/>
      <c r="M109" s="10"/>
      <c r="N109" s="10"/>
      <c r="O109" s="18">
        <v>16</v>
      </c>
      <c r="P109" s="25">
        <f>O109*100/O87</f>
        <v>0.528052805280528</v>
      </c>
    </row>
    <row r="110" spans="2:16" ht="24.75" customHeight="1" x14ac:dyDescent="0.3">
      <c r="B110" s="14" t="s">
        <v>47</v>
      </c>
      <c r="C110" s="9"/>
      <c r="D110" s="10"/>
      <c r="E110" s="9"/>
      <c r="F110" s="10"/>
      <c r="G110" s="18">
        <v>12</v>
      </c>
      <c r="H110" s="25">
        <f>G110*100/G87</f>
        <v>0.41899441340782123</v>
      </c>
      <c r="I110" s="10"/>
      <c r="J110" s="10"/>
      <c r="K110" s="10"/>
      <c r="L110" s="10"/>
      <c r="M110" s="10"/>
      <c r="N110" s="10"/>
      <c r="O110" s="10"/>
      <c r="P110" s="10"/>
    </row>
    <row r="111" spans="2:16" ht="24.75" customHeight="1" x14ac:dyDescent="0.3">
      <c r="B111" s="14" t="s">
        <v>33</v>
      </c>
      <c r="C111" s="18">
        <v>596</v>
      </c>
      <c r="D111" s="25">
        <f>C111*100/C87</f>
        <v>16.927009372337405</v>
      </c>
      <c r="E111" s="18">
        <v>462</v>
      </c>
      <c r="F111" s="25">
        <f>E111*100/E87</f>
        <v>13.745908955667955</v>
      </c>
      <c r="G111" s="10"/>
      <c r="H111" s="10"/>
      <c r="I111" s="18">
        <v>1188</v>
      </c>
      <c r="J111" s="25">
        <f>I111*100/I87</f>
        <v>37.511840858856964</v>
      </c>
      <c r="K111" s="18">
        <v>671</v>
      </c>
      <c r="L111" s="25">
        <f>K111*100/K87</f>
        <v>23.453337993708494</v>
      </c>
      <c r="M111" s="18">
        <v>661</v>
      </c>
      <c r="N111" s="25">
        <f>M111*100/M87</f>
        <v>22.498298162014976</v>
      </c>
      <c r="O111" s="18">
        <v>495</v>
      </c>
      <c r="P111" s="25">
        <f>O111*100/O87</f>
        <v>16.336633663366335</v>
      </c>
    </row>
    <row r="112" spans="2:16" ht="24.75" customHeight="1" x14ac:dyDescent="0.3">
      <c r="B112" s="14" t="s">
        <v>35</v>
      </c>
      <c r="C112" s="10"/>
      <c r="D112" s="10"/>
      <c r="E112" s="10"/>
      <c r="F112" s="10"/>
      <c r="G112" s="18">
        <v>364</v>
      </c>
      <c r="H112" s="25">
        <f>G112*100/G87</f>
        <v>12.70949720670391</v>
      </c>
      <c r="I112" s="10"/>
      <c r="J112" s="10"/>
      <c r="K112" s="10"/>
      <c r="L112" s="10"/>
      <c r="M112" s="10"/>
      <c r="N112" s="10"/>
      <c r="O112" s="10"/>
      <c r="P112" s="10"/>
    </row>
    <row r="113" spans="2:16" ht="24.75" customHeight="1" x14ac:dyDescent="0.3">
      <c r="B113" s="14" t="s">
        <v>36</v>
      </c>
      <c r="C113" s="9"/>
      <c r="D113" s="10"/>
      <c r="E113" s="18">
        <v>177</v>
      </c>
      <c r="F113" s="25">
        <f>E113*100/E87</f>
        <v>5.2662897947039573</v>
      </c>
      <c r="G113" s="9"/>
      <c r="H113" s="10"/>
      <c r="I113" s="18">
        <v>39</v>
      </c>
      <c r="J113" s="25">
        <f>I113*100/I87</f>
        <v>1.2314493211240922</v>
      </c>
      <c r="K113" s="18">
        <v>30</v>
      </c>
      <c r="L113" s="25">
        <f>K113*100/K87</f>
        <v>1.048584411045089</v>
      </c>
      <c r="M113" s="18">
        <v>21</v>
      </c>
      <c r="N113" s="25">
        <f>M113*100/M87</f>
        <v>0.71477195371000679</v>
      </c>
      <c r="O113" s="10"/>
      <c r="P113" s="10"/>
    </row>
    <row r="114" spans="2:16" ht="24.75" customHeight="1" x14ac:dyDescent="0.3">
      <c r="B114" s="14" t="s">
        <v>188</v>
      </c>
      <c r="C114" s="9"/>
      <c r="D114" s="10"/>
      <c r="E114" s="10"/>
      <c r="F114" s="10"/>
      <c r="G114" s="10"/>
      <c r="H114" s="10"/>
      <c r="I114" s="10"/>
      <c r="J114" s="10"/>
      <c r="K114" s="10"/>
      <c r="L114" s="10"/>
      <c r="M114" s="10"/>
      <c r="N114" s="10"/>
      <c r="O114" s="18">
        <v>26</v>
      </c>
      <c r="P114" s="25">
        <f>O114*100/O87</f>
        <v>0.85808580858085803</v>
      </c>
    </row>
    <row r="115" spans="2:16" ht="24.75" customHeight="1" x14ac:dyDescent="0.3">
      <c r="B115" s="14" t="s">
        <v>37</v>
      </c>
      <c r="C115" s="9"/>
      <c r="D115" s="10"/>
      <c r="E115" s="10"/>
      <c r="F115" s="10"/>
      <c r="G115" s="10"/>
      <c r="H115" s="10"/>
      <c r="I115" s="18">
        <v>26</v>
      </c>
      <c r="J115" s="25">
        <f>I115*100/I87</f>
        <v>0.82096621408272819</v>
      </c>
      <c r="K115" s="9"/>
      <c r="L115" s="10"/>
      <c r="M115" s="9"/>
      <c r="N115" s="10"/>
      <c r="O115" s="9"/>
      <c r="P115" s="10"/>
    </row>
    <row r="116" spans="2:16" ht="24.75" customHeight="1" x14ac:dyDescent="0.3">
      <c r="B116" s="14" t="s">
        <v>38</v>
      </c>
      <c r="C116" s="9"/>
      <c r="D116" s="10"/>
      <c r="E116" s="11"/>
      <c r="F116" s="11"/>
      <c r="G116" s="11"/>
      <c r="H116" s="11"/>
      <c r="I116" s="18">
        <v>24</v>
      </c>
      <c r="J116" s="25">
        <f>I116*100/I87</f>
        <v>0.75781496684559524</v>
      </c>
      <c r="K116" s="18">
        <v>16</v>
      </c>
      <c r="L116" s="25">
        <f>K116*100/K87</f>
        <v>0.55924501922404757</v>
      </c>
      <c r="M116" s="18">
        <v>9</v>
      </c>
      <c r="N116" s="25">
        <f>M116*100/M87</f>
        <v>0.30633083730428862</v>
      </c>
      <c r="O116" s="9"/>
      <c r="P116" s="10"/>
    </row>
    <row r="117" spans="2:16" ht="5.15" customHeight="1" x14ac:dyDescent="0.3">
      <c r="B117" s="15"/>
      <c r="C117" s="16"/>
      <c r="D117" s="16"/>
      <c r="E117" s="16"/>
      <c r="F117" s="16"/>
      <c r="G117" s="16"/>
      <c r="H117" s="16"/>
      <c r="I117" s="16"/>
      <c r="J117" s="16"/>
      <c r="K117" s="16"/>
      <c r="L117" s="16"/>
      <c r="M117" s="16"/>
      <c r="N117" s="16"/>
      <c r="O117" s="16"/>
      <c r="P117" s="16"/>
    </row>
    <row r="118" spans="2:16" ht="14" x14ac:dyDescent="0.3">
      <c r="B118" s="52" t="s">
        <v>193</v>
      </c>
      <c r="C118" s="52"/>
      <c r="D118" s="52"/>
      <c r="E118" s="52"/>
      <c r="F118" s="52"/>
      <c r="G118" s="52"/>
      <c r="H118" s="52"/>
      <c r="I118" s="52"/>
      <c r="J118" s="52"/>
      <c r="K118" s="52"/>
      <c r="L118" s="52"/>
      <c r="M118" s="52"/>
      <c r="N118" s="52"/>
      <c r="O118" s="52"/>
      <c r="P118" s="52"/>
    </row>
    <row r="119" spans="2:16" ht="33.75" customHeight="1" x14ac:dyDescent="0.3">
      <c r="B119" s="71" t="s">
        <v>196</v>
      </c>
      <c r="C119" s="71"/>
      <c r="D119" s="71"/>
      <c r="E119" s="71"/>
      <c r="F119" s="71"/>
      <c r="G119" s="71"/>
      <c r="H119" s="71"/>
      <c r="I119" s="71"/>
      <c r="J119" s="71"/>
      <c r="K119" s="71"/>
      <c r="L119" s="71"/>
      <c r="M119" s="71"/>
      <c r="N119" s="71"/>
      <c r="O119" s="71"/>
      <c r="P119" s="71"/>
    </row>
    <row r="120" spans="2:16" ht="3" hidden="1" customHeight="1" x14ac:dyDescent="0.3"/>
    <row r="121" spans="2:16" ht="14.25" customHeight="1" x14ac:dyDescent="0.3"/>
    <row r="122" spans="2:16" ht="30" customHeight="1" x14ac:dyDescent="0.3">
      <c r="B122" s="63" t="s">
        <v>75</v>
      </c>
      <c r="C122" s="63"/>
      <c r="D122" s="63"/>
      <c r="E122" s="63"/>
      <c r="F122" s="63"/>
      <c r="G122" s="63"/>
      <c r="H122" s="63"/>
      <c r="I122" s="63"/>
      <c r="J122" s="63"/>
      <c r="K122" s="63"/>
      <c r="L122" s="63"/>
      <c r="M122" s="63"/>
      <c r="N122" s="63"/>
      <c r="O122" s="63"/>
      <c r="P122" s="63"/>
    </row>
    <row r="123" spans="2:16" ht="14.25" customHeight="1" x14ac:dyDescent="0.3">
      <c r="B123" s="17" t="s">
        <v>0</v>
      </c>
      <c r="C123" s="76">
        <v>2007</v>
      </c>
      <c r="D123" s="61"/>
      <c r="E123" s="76">
        <v>2011</v>
      </c>
      <c r="F123" s="61"/>
      <c r="G123" s="76">
        <v>2015</v>
      </c>
      <c r="H123" s="61"/>
      <c r="I123" s="76">
        <v>2019</v>
      </c>
      <c r="J123" s="61"/>
      <c r="K123" s="76">
        <v>2023</v>
      </c>
      <c r="L123" s="61"/>
      <c r="M123" s="76">
        <v>2024</v>
      </c>
      <c r="N123" s="61"/>
      <c r="O123" s="56">
        <v>2025</v>
      </c>
      <c r="P123" s="55"/>
    </row>
    <row r="124" spans="2:16" ht="15" customHeight="1" x14ac:dyDescent="0.3">
      <c r="B124" s="64" t="s">
        <v>2</v>
      </c>
      <c r="C124" s="60">
        <v>44687</v>
      </c>
      <c r="D124" s="61"/>
      <c r="E124" s="66">
        <v>44843</v>
      </c>
      <c r="F124" s="67"/>
      <c r="G124" s="59">
        <v>44649</v>
      </c>
      <c r="H124" s="58"/>
      <c r="I124" s="59">
        <v>44826</v>
      </c>
      <c r="J124" s="58"/>
      <c r="K124" s="59">
        <v>44828</v>
      </c>
      <c r="L124" s="58"/>
      <c r="M124" s="59">
        <v>45438</v>
      </c>
      <c r="N124" s="58"/>
      <c r="O124" s="59">
        <v>45739</v>
      </c>
      <c r="P124" s="58"/>
    </row>
    <row r="125" spans="2:16" ht="14.25" customHeight="1" x14ac:dyDescent="0.3">
      <c r="B125" s="65"/>
      <c r="C125" s="38" t="s">
        <v>3</v>
      </c>
      <c r="D125" s="38" t="s">
        <v>4</v>
      </c>
      <c r="E125" s="35" t="s">
        <v>3</v>
      </c>
      <c r="F125" s="37" t="s">
        <v>4</v>
      </c>
      <c r="G125" s="35" t="s">
        <v>3</v>
      </c>
      <c r="H125" s="37" t="s">
        <v>4</v>
      </c>
      <c r="I125" s="35" t="s">
        <v>3</v>
      </c>
      <c r="J125" s="37" t="s">
        <v>4</v>
      </c>
      <c r="K125" s="35" t="s">
        <v>3</v>
      </c>
      <c r="L125" s="37" t="s">
        <v>4</v>
      </c>
      <c r="M125" s="35" t="s">
        <v>3</v>
      </c>
      <c r="N125" s="37" t="s">
        <v>4</v>
      </c>
      <c r="O125" s="35" t="s">
        <v>3</v>
      </c>
      <c r="P125" s="37" t="s">
        <v>4</v>
      </c>
    </row>
    <row r="126" spans="2:16" ht="24.75" customHeight="1" x14ac:dyDescent="0.3">
      <c r="B126" s="12" t="s">
        <v>5</v>
      </c>
      <c r="C126" s="18">
        <v>14316</v>
      </c>
      <c r="D126" s="25">
        <v>100</v>
      </c>
      <c r="E126" s="18">
        <v>13729</v>
      </c>
      <c r="F126" s="25">
        <v>100</v>
      </c>
      <c r="G126" s="18">
        <v>13066</v>
      </c>
      <c r="H126" s="25">
        <v>100</v>
      </c>
      <c r="I126" s="18">
        <v>12479</v>
      </c>
      <c r="J126" s="25">
        <v>100</v>
      </c>
      <c r="K126" s="18">
        <v>11941</v>
      </c>
      <c r="L126" s="25">
        <v>100</v>
      </c>
      <c r="M126" s="18">
        <v>11878</v>
      </c>
      <c r="N126" s="25">
        <v>100</v>
      </c>
      <c r="O126" s="18">
        <v>11781</v>
      </c>
      <c r="P126" s="25">
        <v>100</v>
      </c>
    </row>
    <row r="127" spans="2:16" ht="24.75" customHeight="1" x14ac:dyDescent="0.3">
      <c r="B127" s="13" t="s">
        <v>6</v>
      </c>
      <c r="C127" s="18">
        <v>8333</v>
      </c>
      <c r="D127" s="25">
        <f>C127*100/C126</f>
        <v>58.207599888236935</v>
      </c>
      <c r="E127" s="18">
        <v>7989</v>
      </c>
      <c r="F127" s="25">
        <f>E127*100/E126</f>
        <v>58.190691237526401</v>
      </c>
      <c r="G127" s="18">
        <v>6610</v>
      </c>
      <c r="H127" s="25">
        <f>G127*100/G126</f>
        <v>50.589315781417419</v>
      </c>
      <c r="I127" s="18">
        <v>7166</v>
      </c>
      <c r="J127" s="25">
        <f>I127*100/I126</f>
        <v>57.424473114832921</v>
      </c>
      <c r="K127" s="18">
        <v>6414</v>
      </c>
      <c r="L127" s="25">
        <f>K127*100/K126</f>
        <v>53.714094296960056</v>
      </c>
      <c r="M127" s="18">
        <v>6444</v>
      </c>
      <c r="N127" s="25">
        <f>M127*100/M126</f>
        <v>54.251557501262837</v>
      </c>
      <c r="O127" s="18">
        <v>6690</v>
      </c>
      <c r="P127" s="25">
        <f>O127*100/O126</f>
        <v>56.786350903997963</v>
      </c>
    </row>
    <row r="128" spans="2:16" ht="24.75" customHeight="1" x14ac:dyDescent="0.3">
      <c r="B128" s="14" t="s">
        <v>7</v>
      </c>
      <c r="C128" s="18">
        <v>82</v>
      </c>
      <c r="D128" s="25">
        <f>C128*100/C127</f>
        <v>0.98403936157446292</v>
      </c>
      <c r="E128" s="18">
        <v>52</v>
      </c>
      <c r="F128" s="25">
        <f>E128*100/E127</f>
        <v>0.65089498059832274</v>
      </c>
      <c r="G128" s="18">
        <v>51</v>
      </c>
      <c r="H128" s="25">
        <f>G128*100/G127</f>
        <v>0.77155824508320725</v>
      </c>
      <c r="I128" s="18">
        <v>38</v>
      </c>
      <c r="J128" s="25">
        <f>I128*100/I127</f>
        <v>0.53028188668713372</v>
      </c>
      <c r="K128" s="18">
        <v>38</v>
      </c>
      <c r="L128" s="25">
        <f>K128*100/K127</f>
        <v>0.59245400685999372</v>
      </c>
      <c r="M128" s="18">
        <v>32</v>
      </c>
      <c r="N128" s="25">
        <f>M128*100/M127</f>
        <v>0.49658597144630662</v>
      </c>
      <c r="O128" s="18">
        <v>26</v>
      </c>
      <c r="P128" s="25">
        <f>O128*100/O127</f>
        <v>0.38863976083707025</v>
      </c>
    </row>
    <row r="129" spans="2:16" ht="24.75" customHeight="1" x14ac:dyDescent="0.3">
      <c r="B129" s="13" t="s">
        <v>8</v>
      </c>
      <c r="C129" s="18">
        <v>135</v>
      </c>
      <c r="D129" s="25">
        <f>C129*100/C127</f>
        <v>1.6200648025921036</v>
      </c>
      <c r="E129" s="18">
        <v>154</v>
      </c>
      <c r="F129" s="25">
        <f>E129*100/E127</f>
        <v>1.9276505194642635</v>
      </c>
      <c r="G129" s="18">
        <v>196</v>
      </c>
      <c r="H129" s="25">
        <f>G129*100/G127</f>
        <v>2.9652042360060515</v>
      </c>
      <c r="I129" s="18">
        <v>97</v>
      </c>
      <c r="J129" s="25">
        <f>I129*100/I127</f>
        <v>1.3536142897013677</v>
      </c>
      <c r="K129" s="18">
        <v>113</v>
      </c>
      <c r="L129" s="25">
        <f>K129*100/K127</f>
        <v>1.761771125662613</v>
      </c>
      <c r="M129" s="18">
        <v>82</v>
      </c>
      <c r="N129" s="25">
        <f>M129*100/M127</f>
        <v>1.2725015518311609</v>
      </c>
      <c r="O129" s="18">
        <v>116</v>
      </c>
      <c r="P129" s="25">
        <f>O129*100/O127</f>
        <v>1.7339312406576981</v>
      </c>
    </row>
    <row r="130" spans="2:16" ht="24.75" customHeight="1" x14ac:dyDescent="0.3">
      <c r="B130" s="14" t="s">
        <v>10</v>
      </c>
      <c r="C130" s="9"/>
      <c r="D130" s="11"/>
      <c r="E130" s="10"/>
      <c r="F130" s="10"/>
      <c r="G130" s="10"/>
      <c r="H130" s="10"/>
      <c r="I130" s="18">
        <v>36</v>
      </c>
      <c r="J130" s="25">
        <f>I130*100/I127</f>
        <v>0.50237231370360036</v>
      </c>
      <c r="K130" s="9"/>
      <c r="L130" s="10"/>
      <c r="M130" s="9"/>
      <c r="N130" s="10"/>
      <c r="O130" s="9"/>
      <c r="P130" s="10"/>
    </row>
    <row r="131" spans="2:16" ht="24.75" customHeight="1" x14ac:dyDescent="0.3">
      <c r="B131" s="14" t="s">
        <v>11</v>
      </c>
      <c r="C131" s="9"/>
      <c r="D131" s="11"/>
      <c r="E131" s="10"/>
      <c r="F131" s="10"/>
      <c r="G131" s="10"/>
      <c r="H131" s="10"/>
      <c r="I131" s="10"/>
      <c r="J131" s="10"/>
      <c r="K131" s="18">
        <v>41</v>
      </c>
      <c r="L131" s="25">
        <f>K131*100/K127</f>
        <v>0.63922669161209855</v>
      </c>
      <c r="M131" s="18">
        <v>35</v>
      </c>
      <c r="N131" s="25">
        <f>M131*100/M127</f>
        <v>0.54314090626939793</v>
      </c>
      <c r="O131" s="18">
        <v>28</v>
      </c>
      <c r="P131" s="25">
        <f>O131*100/O127</f>
        <v>0.41853512705530643</v>
      </c>
    </row>
    <row r="132" spans="2:16" ht="24.75" customHeight="1" x14ac:dyDescent="0.3">
      <c r="B132" s="13" t="s">
        <v>13</v>
      </c>
      <c r="C132" s="18">
        <v>402</v>
      </c>
      <c r="D132" s="25">
        <f>C132*100/C127</f>
        <v>4.8241929677187088</v>
      </c>
      <c r="E132" s="18">
        <v>174</v>
      </c>
      <c r="F132" s="25">
        <f>E132*100/E127</f>
        <v>2.1779947427713107</v>
      </c>
      <c r="G132" s="18">
        <v>314</v>
      </c>
      <c r="H132" s="25">
        <f>G132*100/G127</f>
        <v>4.7503782148260214</v>
      </c>
      <c r="I132" s="18">
        <v>173</v>
      </c>
      <c r="J132" s="25">
        <f>I132*100/I127</f>
        <v>2.4141780630756351</v>
      </c>
      <c r="K132" s="18">
        <v>195</v>
      </c>
      <c r="L132" s="25">
        <f>K132*100/K127</f>
        <v>3.0402245088868103</v>
      </c>
      <c r="M132" s="18">
        <v>120</v>
      </c>
      <c r="N132" s="25">
        <f>M132*100/M127</f>
        <v>1.8621973929236499</v>
      </c>
      <c r="O132" s="18">
        <v>93</v>
      </c>
      <c r="P132" s="25">
        <f>O132*100/O127</f>
        <v>1.3901345291479821</v>
      </c>
    </row>
    <row r="133" spans="2:16" ht="24.75" customHeight="1" x14ac:dyDescent="0.3">
      <c r="B133" s="14" t="s">
        <v>14</v>
      </c>
      <c r="C133" s="18">
        <v>452</v>
      </c>
      <c r="D133" s="25">
        <f>C133*100/C127</f>
        <v>5.4242169686787474</v>
      </c>
      <c r="E133" s="18">
        <v>1649</v>
      </c>
      <c r="F133" s="25">
        <f>E133*100/E127</f>
        <v>20.640881211666041</v>
      </c>
      <c r="G133" s="18">
        <v>889</v>
      </c>
      <c r="H133" s="25">
        <f>G133*100/G127</f>
        <v>13.449319213313162</v>
      </c>
      <c r="I133" s="18">
        <v>381</v>
      </c>
      <c r="J133" s="25">
        <f>I133*100/I127</f>
        <v>5.3167736533631036</v>
      </c>
      <c r="K133" s="9"/>
      <c r="L133" s="10"/>
      <c r="M133" s="18">
        <v>240</v>
      </c>
      <c r="N133" s="25">
        <f>M133*100/M127</f>
        <v>3.7243947858472999</v>
      </c>
      <c r="O133" s="18">
        <v>180</v>
      </c>
      <c r="P133" s="25">
        <f>O133*100/O127</f>
        <v>2.6905829596412558</v>
      </c>
    </row>
    <row r="134" spans="2:16" ht="24.75" customHeight="1" x14ac:dyDescent="0.3">
      <c r="B134" s="13" t="s">
        <v>16</v>
      </c>
      <c r="C134" s="9"/>
      <c r="D134" s="10"/>
      <c r="E134" s="11"/>
      <c r="F134" s="10"/>
      <c r="G134" s="9"/>
      <c r="H134" s="10"/>
      <c r="I134" s="18">
        <v>29</v>
      </c>
      <c r="J134" s="25">
        <f>I134*100/I127</f>
        <v>0.4046888082612336</v>
      </c>
      <c r="K134" s="18">
        <v>607</v>
      </c>
      <c r="L134" s="25">
        <f>K134*100/K127</f>
        <v>9.4636732148425313</v>
      </c>
      <c r="M134" s="18">
        <v>547</v>
      </c>
      <c r="N134" s="25">
        <f>M134*100/M127</f>
        <v>8.4885164494103034</v>
      </c>
      <c r="O134" s="18">
        <v>331</v>
      </c>
      <c r="P134" s="25">
        <f>O134*100/O127</f>
        <v>4.9476831091180866</v>
      </c>
    </row>
    <row r="135" spans="2:16" ht="24.75" customHeight="1" x14ac:dyDescent="0.3">
      <c r="B135" s="14" t="s">
        <v>17</v>
      </c>
      <c r="C135" s="9"/>
      <c r="D135" s="10"/>
      <c r="E135" s="11"/>
      <c r="F135" s="10"/>
      <c r="G135" s="9"/>
      <c r="H135" s="10"/>
      <c r="I135" s="18">
        <v>74</v>
      </c>
      <c r="J135" s="25">
        <f>I135*100/I127</f>
        <v>1.032654200390734</v>
      </c>
      <c r="K135" s="18">
        <v>247</v>
      </c>
      <c r="L135" s="25">
        <f>K135*100/K127</f>
        <v>3.8509510445899595</v>
      </c>
      <c r="M135" s="18">
        <v>225</v>
      </c>
      <c r="N135" s="25">
        <f>M135*100/M127</f>
        <v>3.4916201117318435</v>
      </c>
      <c r="O135" s="18">
        <v>220</v>
      </c>
      <c r="P135" s="25">
        <f>O135*100/O127</f>
        <v>3.2884902840059791</v>
      </c>
    </row>
    <row r="136" spans="2:16" ht="24.75" customHeight="1" x14ac:dyDescent="0.3">
      <c r="B136" s="14" t="s">
        <v>18</v>
      </c>
      <c r="C136" s="9"/>
      <c r="D136" s="10"/>
      <c r="E136" s="11"/>
      <c r="F136" s="10"/>
      <c r="G136" s="18">
        <v>514</v>
      </c>
      <c r="H136" s="25">
        <f>G136*100/G127</f>
        <v>7.776096822995461</v>
      </c>
      <c r="I136" s="18">
        <v>221</v>
      </c>
      <c r="J136" s="25">
        <f>I136*100/I127</f>
        <v>3.0840078146804353</v>
      </c>
      <c r="K136" s="18">
        <v>604</v>
      </c>
      <c r="L136" s="25">
        <f>K136*100/K127</f>
        <v>9.4169005300904267</v>
      </c>
      <c r="M136" s="18">
        <v>1030</v>
      </c>
      <c r="N136" s="25">
        <f>M136*100/M127</f>
        <v>15.983860955927994</v>
      </c>
      <c r="O136" s="18">
        <v>1362</v>
      </c>
      <c r="P136" s="25">
        <f>O136*100/O127</f>
        <v>20.358744394618835</v>
      </c>
    </row>
    <row r="137" spans="2:16" ht="24.75" customHeight="1" x14ac:dyDescent="0.3">
      <c r="B137" s="14" t="s">
        <v>19</v>
      </c>
      <c r="C137" s="9"/>
      <c r="D137" s="10"/>
      <c r="E137" s="11"/>
      <c r="F137" s="10"/>
      <c r="G137" s="10"/>
      <c r="H137" s="10"/>
      <c r="I137" s="10"/>
      <c r="J137" s="10"/>
      <c r="K137" s="18">
        <v>31</v>
      </c>
      <c r="L137" s="25">
        <f>K137*100/K127</f>
        <v>0.48331774243841596</v>
      </c>
      <c r="M137" s="18">
        <v>53</v>
      </c>
      <c r="N137" s="25">
        <f>M137*100/M127</f>
        <v>0.82247051520794534</v>
      </c>
      <c r="O137" s="18">
        <v>61</v>
      </c>
      <c r="P137" s="25">
        <f>O137*100/O127</f>
        <v>0.91180866965620333</v>
      </c>
    </row>
    <row r="138" spans="2:16" ht="24.75" customHeight="1" x14ac:dyDescent="0.3">
      <c r="B138" s="14" t="s">
        <v>20</v>
      </c>
      <c r="C138" s="9"/>
      <c r="D138" s="10"/>
      <c r="E138" s="11"/>
      <c r="F138" s="10"/>
      <c r="G138" s="18">
        <v>125</v>
      </c>
      <c r="H138" s="25">
        <f>G138*100/G127</f>
        <v>1.8910741301059002</v>
      </c>
      <c r="I138" s="10"/>
      <c r="J138" s="10"/>
      <c r="K138" s="10"/>
      <c r="L138" s="10"/>
      <c r="M138" s="10"/>
      <c r="N138" s="10"/>
      <c r="O138" s="10"/>
      <c r="P138" s="10"/>
    </row>
    <row r="139" spans="2:16" ht="24.75" customHeight="1" x14ac:dyDescent="0.3">
      <c r="B139" s="14" t="s">
        <v>21</v>
      </c>
      <c r="C139" s="18">
        <v>161</v>
      </c>
      <c r="D139" s="25">
        <f>C139*100/C127</f>
        <v>1.9320772830913238</v>
      </c>
      <c r="E139" s="18">
        <v>105</v>
      </c>
      <c r="F139" s="25">
        <f>E139*100/E127</f>
        <v>1.3143071723619977</v>
      </c>
      <c r="G139" s="10"/>
      <c r="H139" s="10"/>
      <c r="I139" s="18">
        <v>31</v>
      </c>
      <c r="J139" s="25">
        <f>I139*100/I127</f>
        <v>0.43259838124476696</v>
      </c>
      <c r="K139" s="18">
        <v>27</v>
      </c>
      <c r="L139" s="25">
        <f>K139*100/K127</f>
        <v>0.42095416276894293</v>
      </c>
      <c r="M139" s="18">
        <v>10</v>
      </c>
      <c r="N139" s="25">
        <f>M139*100/M127</f>
        <v>0.15518311607697083</v>
      </c>
      <c r="O139" s="10"/>
      <c r="P139" s="10"/>
    </row>
    <row r="140" spans="2:16" ht="24.75" customHeight="1" x14ac:dyDescent="0.3">
      <c r="B140" s="14" t="s">
        <v>189</v>
      </c>
      <c r="C140" s="9"/>
      <c r="D140" s="10"/>
      <c r="E140" s="9"/>
      <c r="F140" s="10"/>
      <c r="G140" s="10"/>
      <c r="H140" s="10"/>
      <c r="I140" s="9"/>
      <c r="J140" s="10"/>
      <c r="K140" s="9"/>
      <c r="L140" s="10"/>
      <c r="M140" s="9"/>
      <c r="N140" s="10"/>
      <c r="O140" s="18">
        <v>26</v>
      </c>
      <c r="P140" s="25">
        <f>O140*100/O127</f>
        <v>0.38863976083707025</v>
      </c>
    </row>
    <row r="141" spans="2:16" ht="24.75" customHeight="1" x14ac:dyDescent="0.3">
      <c r="B141" s="14" t="s">
        <v>23</v>
      </c>
      <c r="C141" s="9"/>
      <c r="D141" s="10"/>
      <c r="E141" s="18">
        <v>207</v>
      </c>
      <c r="F141" s="25">
        <f>E141*100/E127</f>
        <v>2.5910627112279383</v>
      </c>
      <c r="G141" s="10"/>
      <c r="H141" s="10"/>
      <c r="I141" s="18">
        <v>153</v>
      </c>
      <c r="J141" s="25">
        <f>I141*100/I127</f>
        <v>2.1350823332403013</v>
      </c>
      <c r="K141" s="18">
        <v>149</v>
      </c>
      <c r="L141" s="25">
        <f>K141*100/K127</f>
        <v>2.3230433426878703</v>
      </c>
      <c r="M141" s="18">
        <v>118</v>
      </c>
      <c r="N141" s="25">
        <f>M141*100/M127</f>
        <v>1.8311607697082557</v>
      </c>
      <c r="O141" s="18">
        <v>111</v>
      </c>
      <c r="P141" s="25">
        <f>O141*100/O127</f>
        <v>1.6591928251121075</v>
      </c>
    </row>
    <row r="142" spans="2:16" ht="24.75" customHeight="1" x14ac:dyDescent="0.3">
      <c r="B142" s="14" t="s">
        <v>25</v>
      </c>
      <c r="C142" s="18">
        <v>606</v>
      </c>
      <c r="D142" s="25">
        <f>C142*100/C127</f>
        <v>7.2722908916356657</v>
      </c>
      <c r="E142" s="18">
        <v>370</v>
      </c>
      <c r="F142" s="25">
        <f>E142*100/E127</f>
        <v>4.6313681311803734</v>
      </c>
      <c r="G142" s="18">
        <v>491</v>
      </c>
      <c r="H142" s="25">
        <f>G142*100/G127</f>
        <v>7.4281391830559755</v>
      </c>
      <c r="I142" s="18">
        <v>146</v>
      </c>
      <c r="J142" s="25">
        <f>I142*100/I127</f>
        <v>2.0373988277979347</v>
      </c>
      <c r="K142" s="18">
        <v>215</v>
      </c>
      <c r="L142" s="25">
        <f>K142*100/K127</f>
        <v>3.3520424072341752</v>
      </c>
      <c r="M142" s="18">
        <v>139</v>
      </c>
      <c r="N142" s="25">
        <f>M142*100/M127</f>
        <v>2.1570453134698946</v>
      </c>
      <c r="O142" s="18">
        <v>142</v>
      </c>
      <c r="P142" s="25">
        <f>O142*100/O127</f>
        <v>2.1225710014947685</v>
      </c>
    </row>
    <row r="143" spans="2:16" ht="24.75" customHeight="1" x14ac:dyDescent="0.3">
      <c r="B143" s="13" t="s">
        <v>26</v>
      </c>
      <c r="C143" s="9"/>
      <c r="D143" s="10"/>
      <c r="E143" s="9"/>
      <c r="F143" s="10"/>
      <c r="G143" s="18">
        <v>129</v>
      </c>
      <c r="H143" s="25">
        <f>G143*100/G127</f>
        <v>1.9515885022692889</v>
      </c>
      <c r="I143" s="18">
        <v>34</v>
      </c>
      <c r="J143" s="25">
        <f>I143*100/I127</f>
        <v>0.474462740720067</v>
      </c>
      <c r="K143" s="9"/>
      <c r="L143" s="10"/>
      <c r="M143" s="9"/>
      <c r="N143" s="10"/>
      <c r="O143" s="9"/>
      <c r="P143" s="10"/>
    </row>
    <row r="144" spans="2:16" ht="24.75" customHeight="1" x14ac:dyDescent="0.3">
      <c r="B144" s="14" t="s">
        <v>28</v>
      </c>
      <c r="C144" s="9"/>
      <c r="D144" s="10"/>
      <c r="E144" s="9"/>
      <c r="F144" s="10"/>
      <c r="G144" s="9"/>
      <c r="H144" s="10"/>
      <c r="I144" s="18">
        <v>34</v>
      </c>
      <c r="J144" s="25">
        <f>I144*100/I127</f>
        <v>0.474462740720067</v>
      </c>
      <c r="K144" s="9"/>
      <c r="L144" s="10"/>
      <c r="M144" s="9"/>
      <c r="N144" s="10"/>
      <c r="O144" s="9"/>
      <c r="P144" s="10"/>
    </row>
    <row r="145" spans="2:16" ht="24.75" customHeight="1" x14ac:dyDescent="0.3">
      <c r="B145" s="14" t="s">
        <v>29</v>
      </c>
      <c r="C145" s="18">
        <v>262</v>
      </c>
      <c r="D145" s="25">
        <f>C145*100/C127</f>
        <v>3.1441257650306014</v>
      </c>
      <c r="E145" s="18">
        <v>394</v>
      </c>
      <c r="F145" s="25">
        <f>E145*100/E127</f>
        <v>4.9317811991488298</v>
      </c>
      <c r="G145" s="18">
        <v>218</v>
      </c>
      <c r="H145" s="25">
        <f>G145*100/G127</f>
        <v>3.2980332829046897</v>
      </c>
      <c r="I145" s="10"/>
      <c r="J145" s="10"/>
      <c r="K145" s="10"/>
      <c r="L145" s="10"/>
      <c r="M145" s="10"/>
      <c r="N145" s="10"/>
      <c r="O145" s="10"/>
      <c r="P145" s="10"/>
    </row>
    <row r="146" spans="2:16" ht="24.75" customHeight="1" x14ac:dyDescent="0.3">
      <c r="B146" s="14" t="s">
        <v>30</v>
      </c>
      <c r="C146" s="9"/>
      <c r="D146" s="10"/>
      <c r="E146" s="9"/>
      <c r="F146" s="10"/>
      <c r="G146" s="18">
        <v>48</v>
      </c>
      <c r="H146" s="25">
        <f>G146*100/G127</f>
        <v>0.72617246596066565</v>
      </c>
      <c r="I146" s="18">
        <v>11</v>
      </c>
      <c r="J146" s="25">
        <f>I146*100/I127</f>
        <v>0.15350265140943345</v>
      </c>
      <c r="K146" s="9"/>
      <c r="L146" s="10"/>
      <c r="M146" s="9"/>
      <c r="N146" s="10"/>
      <c r="O146" s="9"/>
      <c r="P146" s="10"/>
    </row>
    <row r="147" spans="2:16" ht="24.75" customHeight="1" x14ac:dyDescent="0.3">
      <c r="B147" s="14" t="s">
        <v>31</v>
      </c>
      <c r="C147" s="18">
        <v>4831</v>
      </c>
      <c r="D147" s="25">
        <f>C147*100/C127</f>
        <v>57.974318972758908</v>
      </c>
      <c r="E147" s="18">
        <v>3270</v>
      </c>
      <c r="F147" s="25">
        <f>E147*100/E127</f>
        <v>40.931280510702216</v>
      </c>
      <c r="G147" s="18">
        <v>2668</v>
      </c>
      <c r="H147" s="25">
        <f>G147*100/G127</f>
        <v>40.363086232980336</v>
      </c>
      <c r="I147" s="18">
        <v>2553</v>
      </c>
      <c r="J147" s="25">
        <f>I147*100/I127</f>
        <v>35.626569913480324</v>
      </c>
      <c r="K147" s="9"/>
      <c r="L147" s="10"/>
      <c r="M147" s="18">
        <v>2022</v>
      </c>
      <c r="N147" s="25">
        <f>M147*100/M127</f>
        <v>31.3780260707635</v>
      </c>
      <c r="O147" s="18">
        <v>2594</v>
      </c>
      <c r="P147" s="25">
        <f>O147*100/O127</f>
        <v>38.77428998505232</v>
      </c>
    </row>
    <row r="148" spans="2:16" ht="24.75" customHeight="1" x14ac:dyDescent="0.3">
      <c r="B148" s="14" t="s">
        <v>32</v>
      </c>
      <c r="C148" s="9"/>
      <c r="D148" s="10"/>
      <c r="E148" s="9"/>
      <c r="F148" s="10"/>
      <c r="G148" s="9"/>
      <c r="H148" s="10"/>
      <c r="I148" s="9"/>
      <c r="J148" s="10"/>
      <c r="K148" s="18">
        <v>2386</v>
      </c>
      <c r="L148" s="25">
        <f>K148*100/K127</f>
        <v>37.199875272840664</v>
      </c>
      <c r="M148" s="10"/>
      <c r="N148" s="10"/>
      <c r="O148" s="10"/>
      <c r="P148" s="10"/>
    </row>
    <row r="149" spans="2:16" ht="24.75" customHeight="1" x14ac:dyDescent="0.3">
      <c r="B149" s="14" t="s">
        <v>190</v>
      </c>
      <c r="C149" s="9"/>
      <c r="D149" s="10"/>
      <c r="E149" s="9"/>
      <c r="F149" s="10"/>
      <c r="G149" s="9"/>
      <c r="H149" s="10"/>
      <c r="I149" s="9"/>
      <c r="J149" s="10"/>
      <c r="K149" s="10"/>
      <c r="L149" s="10"/>
      <c r="M149" s="10"/>
      <c r="N149" s="10"/>
      <c r="O149" s="18">
        <v>39</v>
      </c>
      <c r="P149" s="25">
        <f>O149*100/O127</f>
        <v>0.5829596412556054</v>
      </c>
    </row>
    <row r="150" spans="2:16" ht="24.75" customHeight="1" x14ac:dyDescent="0.3">
      <c r="B150" s="14" t="s">
        <v>47</v>
      </c>
      <c r="C150" s="9"/>
      <c r="D150" s="10"/>
      <c r="E150" s="9"/>
      <c r="F150" s="10"/>
      <c r="G150" s="18">
        <v>57</v>
      </c>
      <c r="H150" s="25">
        <f>G150*100/G127</f>
        <v>0.86232980332829046</v>
      </c>
      <c r="I150" s="10"/>
      <c r="J150" s="10"/>
      <c r="K150" s="10"/>
      <c r="L150" s="10"/>
      <c r="M150" s="10"/>
      <c r="N150" s="10"/>
      <c r="O150" s="10"/>
      <c r="P150" s="10"/>
    </row>
    <row r="151" spans="2:16" ht="24.75" customHeight="1" x14ac:dyDescent="0.3">
      <c r="B151" s="14" t="s">
        <v>33</v>
      </c>
      <c r="C151" s="18">
        <v>1402</v>
      </c>
      <c r="D151" s="25">
        <f>C151*100/C127</f>
        <v>16.824672986919477</v>
      </c>
      <c r="E151" s="18">
        <v>1051</v>
      </c>
      <c r="F151" s="25">
        <f>E151*100/E127</f>
        <v>13.15558893478533</v>
      </c>
      <c r="G151" s="10"/>
      <c r="H151" s="10"/>
      <c r="I151" s="18">
        <v>2927</v>
      </c>
      <c r="J151" s="25">
        <f>I151*100/I127</f>
        <v>40.845660061401063</v>
      </c>
      <c r="K151" s="18">
        <v>1676</v>
      </c>
      <c r="L151" s="25">
        <f>K151*100/K127</f>
        <v>26.130339881509197</v>
      </c>
      <c r="M151" s="18">
        <v>1702</v>
      </c>
      <c r="N151" s="25">
        <f>M151*100/M127</f>
        <v>26.412166356300435</v>
      </c>
      <c r="O151" s="18">
        <v>1316</v>
      </c>
      <c r="P151" s="25">
        <f>O151*100/O127</f>
        <v>19.671150971599403</v>
      </c>
    </row>
    <row r="152" spans="2:16" ht="24.75" customHeight="1" x14ac:dyDescent="0.3">
      <c r="B152" s="14" t="s">
        <v>35</v>
      </c>
      <c r="C152" s="10"/>
      <c r="D152" s="10"/>
      <c r="E152" s="10"/>
      <c r="F152" s="10"/>
      <c r="G152" s="18">
        <v>910</v>
      </c>
      <c r="H152" s="25">
        <f>G152*100/G127</f>
        <v>13.767019667170953</v>
      </c>
      <c r="I152" s="10"/>
      <c r="J152" s="10"/>
      <c r="K152" s="10"/>
      <c r="L152" s="10"/>
      <c r="M152" s="10"/>
      <c r="N152" s="10"/>
      <c r="O152" s="10"/>
      <c r="P152" s="10"/>
    </row>
    <row r="153" spans="2:16" ht="24.75" customHeight="1" x14ac:dyDescent="0.3">
      <c r="B153" s="14" t="s">
        <v>36</v>
      </c>
      <c r="C153" s="9"/>
      <c r="D153" s="10"/>
      <c r="E153" s="18">
        <v>563</v>
      </c>
      <c r="F153" s="25">
        <f>E153*100/E127</f>
        <v>7.0471898860933786</v>
      </c>
      <c r="G153" s="9"/>
      <c r="H153" s="10"/>
      <c r="I153" s="18">
        <v>88</v>
      </c>
      <c r="J153" s="25">
        <f>I153*100/I127</f>
        <v>1.2280212112754676</v>
      </c>
      <c r="K153" s="18">
        <v>46</v>
      </c>
      <c r="L153" s="25">
        <f>K153*100/K127</f>
        <v>0.71718116619893979</v>
      </c>
      <c r="M153" s="18">
        <v>69</v>
      </c>
      <c r="N153" s="25">
        <f>M153*100/M127</f>
        <v>1.0707635009310987</v>
      </c>
      <c r="O153" s="10"/>
      <c r="P153" s="10"/>
    </row>
    <row r="154" spans="2:16" ht="24.75" customHeight="1" x14ac:dyDescent="0.3">
      <c r="B154" s="14" t="s">
        <v>188</v>
      </c>
      <c r="C154" s="9"/>
      <c r="D154" s="10"/>
      <c r="E154" s="10"/>
      <c r="F154" s="10"/>
      <c r="G154" s="10"/>
      <c r="H154" s="10"/>
      <c r="I154" s="10"/>
      <c r="J154" s="10"/>
      <c r="K154" s="10"/>
      <c r="L154" s="10"/>
      <c r="M154" s="10"/>
      <c r="N154" s="10"/>
      <c r="O154" s="18">
        <v>45</v>
      </c>
      <c r="P154" s="25">
        <f>O154*100/O127</f>
        <v>0.67264573991031396</v>
      </c>
    </row>
    <row r="155" spans="2:16" ht="24.75" customHeight="1" x14ac:dyDescent="0.3">
      <c r="B155" s="14" t="s">
        <v>37</v>
      </c>
      <c r="C155" s="9"/>
      <c r="D155" s="10"/>
      <c r="E155" s="10"/>
      <c r="F155" s="10"/>
      <c r="G155" s="10"/>
      <c r="H155" s="10"/>
      <c r="I155" s="18">
        <v>78</v>
      </c>
      <c r="J155" s="25">
        <f>I155*100/I127</f>
        <v>1.0884733463578007</v>
      </c>
      <c r="K155" s="9"/>
      <c r="L155" s="10"/>
      <c r="M155" s="9"/>
      <c r="N155" s="10"/>
      <c r="O155" s="9"/>
      <c r="P155" s="10"/>
    </row>
    <row r="156" spans="2:16" ht="24.75" customHeight="1" x14ac:dyDescent="0.3">
      <c r="B156" s="14" t="s">
        <v>38</v>
      </c>
      <c r="C156" s="9"/>
      <c r="D156" s="10"/>
      <c r="E156" s="11"/>
      <c r="F156" s="11"/>
      <c r="G156" s="11"/>
      <c r="H156" s="11"/>
      <c r="I156" s="18">
        <v>62</v>
      </c>
      <c r="J156" s="25">
        <f>I156*100/I127</f>
        <v>0.86519676248953392</v>
      </c>
      <c r="K156" s="18">
        <v>39</v>
      </c>
      <c r="L156" s="25">
        <f>K156*100/K127</f>
        <v>0.60804490177736203</v>
      </c>
      <c r="M156" s="18">
        <v>20</v>
      </c>
      <c r="N156" s="25">
        <f>M156*100/M127</f>
        <v>0.31036623215394166</v>
      </c>
      <c r="O156" s="9"/>
      <c r="P156" s="10"/>
    </row>
    <row r="157" spans="2:16" ht="5.15" customHeight="1" x14ac:dyDescent="0.3">
      <c r="B157" s="15"/>
      <c r="C157" s="16"/>
      <c r="D157" s="16"/>
      <c r="E157" s="16"/>
      <c r="F157" s="16"/>
      <c r="G157" s="16"/>
      <c r="H157" s="16"/>
      <c r="I157" s="16"/>
      <c r="J157" s="16"/>
      <c r="K157" s="16"/>
      <c r="L157" s="16"/>
      <c r="M157" s="16"/>
      <c r="N157" s="16"/>
      <c r="O157" s="16"/>
      <c r="P157" s="16"/>
    </row>
    <row r="158" spans="2:16" ht="14" x14ac:dyDescent="0.3">
      <c r="B158" s="52" t="s">
        <v>193</v>
      </c>
      <c r="C158" s="52"/>
      <c r="D158" s="52"/>
      <c r="E158" s="52"/>
      <c r="F158" s="52"/>
      <c r="G158" s="52"/>
      <c r="H158" s="52"/>
      <c r="I158" s="52"/>
      <c r="J158" s="52"/>
      <c r="K158" s="52"/>
      <c r="L158" s="52"/>
      <c r="M158" s="52"/>
      <c r="N158" s="52"/>
      <c r="O158" s="52"/>
      <c r="P158" s="52"/>
    </row>
    <row r="159" spans="2:16" ht="30.75" customHeight="1" x14ac:dyDescent="0.3">
      <c r="B159" s="71" t="s">
        <v>196</v>
      </c>
      <c r="C159" s="71"/>
      <c r="D159" s="71"/>
      <c r="E159" s="71"/>
      <c r="F159" s="71"/>
      <c r="G159" s="71"/>
      <c r="H159" s="71"/>
      <c r="I159" s="71"/>
      <c r="J159" s="71"/>
      <c r="K159" s="71"/>
      <c r="L159" s="71"/>
      <c r="M159" s="71"/>
      <c r="N159" s="71"/>
      <c r="O159" s="71"/>
      <c r="P159" s="71"/>
    </row>
    <row r="160" spans="2:16" ht="14.25" customHeight="1" x14ac:dyDescent="0.3"/>
    <row r="161" spans="2:16" ht="30" customHeight="1" x14ac:dyDescent="0.3">
      <c r="B161" s="63" t="s">
        <v>76</v>
      </c>
      <c r="C161" s="63"/>
      <c r="D161" s="63"/>
      <c r="E161" s="63"/>
      <c r="F161" s="63"/>
      <c r="G161" s="63"/>
      <c r="H161" s="63"/>
      <c r="I161" s="63"/>
      <c r="J161" s="63"/>
      <c r="K161" s="63"/>
      <c r="L161" s="63"/>
      <c r="M161" s="63"/>
      <c r="N161" s="63"/>
      <c r="O161" s="63"/>
      <c r="P161" s="63"/>
    </row>
    <row r="162" spans="2:16" ht="14.25" customHeight="1" x14ac:dyDescent="0.3">
      <c r="B162" s="17" t="s">
        <v>0</v>
      </c>
      <c r="C162" s="76">
        <v>2007</v>
      </c>
      <c r="D162" s="61"/>
      <c r="E162" s="76">
        <v>2011</v>
      </c>
      <c r="F162" s="61"/>
      <c r="G162" s="76">
        <v>2015</v>
      </c>
      <c r="H162" s="61"/>
      <c r="I162" s="76">
        <v>2019</v>
      </c>
      <c r="J162" s="61"/>
      <c r="K162" s="76">
        <v>2023</v>
      </c>
      <c r="L162" s="61"/>
      <c r="M162" s="76">
        <v>2024</v>
      </c>
      <c r="N162" s="61"/>
      <c r="O162" s="56">
        <v>2025</v>
      </c>
      <c r="P162" s="55"/>
    </row>
    <row r="163" spans="2:16" ht="15" customHeight="1" x14ac:dyDescent="0.3">
      <c r="B163" s="64" t="s">
        <v>2</v>
      </c>
      <c r="C163" s="60">
        <v>44687</v>
      </c>
      <c r="D163" s="61"/>
      <c r="E163" s="66">
        <v>44843</v>
      </c>
      <c r="F163" s="67"/>
      <c r="G163" s="59">
        <v>44649</v>
      </c>
      <c r="H163" s="58"/>
      <c r="I163" s="59">
        <v>44826</v>
      </c>
      <c r="J163" s="58"/>
      <c r="K163" s="59">
        <v>44828</v>
      </c>
      <c r="L163" s="58"/>
      <c r="M163" s="59">
        <v>45438</v>
      </c>
      <c r="N163" s="58"/>
      <c r="O163" s="59">
        <v>45739</v>
      </c>
      <c r="P163" s="58"/>
    </row>
    <row r="164" spans="2:16" ht="14.25" customHeight="1" x14ac:dyDescent="0.3">
      <c r="B164" s="65"/>
      <c r="C164" s="38" t="s">
        <v>3</v>
      </c>
      <c r="D164" s="38" t="s">
        <v>4</v>
      </c>
      <c r="E164" s="35" t="s">
        <v>3</v>
      </c>
      <c r="F164" s="37" t="s">
        <v>4</v>
      </c>
      <c r="G164" s="35" t="s">
        <v>3</v>
      </c>
      <c r="H164" s="37" t="s">
        <v>4</v>
      </c>
      <c r="I164" s="35" t="s">
        <v>3</v>
      </c>
      <c r="J164" s="37" t="s">
        <v>4</v>
      </c>
      <c r="K164" s="35" t="s">
        <v>3</v>
      </c>
      <c r="L164" s="37" t="s">
        <v>4</v>
      </c>
      <c r="M164" s="35" t="s">
        <v>3</v>
      </c>
      <c r="N164" s="37" t="s">
        <v>4</v>
      </c>
      <c r="O164" s="35" t="s">
        <v>3</v>
      </c>
      <c r="P164" s="37" t="s">
        <v>4</v>
      </c>
    </row>
    <row r="165" spans="2:16" ht="24.75" customHeight="1" x14ac:dyDescent="0.3">
      <c r="B165" s="12" t="s">
        <v>5</v>
      </c>
      <c r="C165" s="18">
        <v>21706</v>
      </c>
      <c r="D165" s="25">
        <v>100</v>
      </c>
      <c r="E165" s="18">
        <v>24219</v>
      </c>
      <c r="F165" s="25">
        <v>100</v>
      </c>
      <c r="G165" s="18">
        <v>24841</v>
      </c>
      <c r="H165" s="25">
        <v>100</v>
      </c>
      <c r="I165" s="18">
        <v>25332</v>
      </c>
      <c r="J165" s="25">
        <v>100</v>
      </c>
      <c r="K165" s="18">
        <v>25005</v>
      </c>
      <c r="L165" s="25">
        <v>100</v>
      </c>
      <c r="M165" s="18">
        <v>24980</v>
      </c>
      <c r="N165" s="25">
        <v>100</v>
      </c>
      <c r="O165" s="18">
        <v>25120</v>
      </c>
      <c r="P165" s="25">
        <v>100</v>
      </c>
    </row>
    <row r="166" spans="2:16" ht="24.75" customHeight="1" x14ac:dyDescent="0.3">
      <c r="B166" s="13" t="s">
        <v>6</v>
      </c>
      <c r="C166" s="18">
        <v>13551</v>
      </c>
      <c r="D166" s="25">
        <f>C166*100/C165</f>
        <v>62.429742928222609</v>
      </c>
      <c r="E166" s="18">
        <v>14685</v>
      </c>
      <c r="F166" s="25">
        <f>E166*100/E165</f>
        <v>60.634212808125852</v>
      </c>
      <c r="G166" s="18">
        <v>12990</v>
      </c>
      <c r="H166" s="25">
        <f>G166*100/G165</f>
        <v>52.29258081397689</v>
      </c>
      <c r="I166" s="18">
        <v>14937</v>
      </c>
      <c r="J166" s="25">
        <f>I166*100/I165</f>
        <v>58.964945523448606</v>
      </c>
      <c r="K166" s="18">
        <v>13771</v>
      </c>
      <c r="L166" s="25">
        <f>K166*100/K165</f>
        <v>55.072985402919414</v>
      </c>
      <c r="M166" s="18">
        <v>14043</v>
      </c>
      <c r="N166" s="25">
        <f>M166*100/M165</f>
        <v>56.21697357886309</v>
      </c>
      <c r="O166" s="18">
        <v>14711</v>
      </c>
      <c r="P166" s="25">
        <f>O166*100/O165</f>
        <v>58.562898089171973</v>
      </c>
    </row>
    <row r="167" spans="2:16" ht="24.75" customHeight="1" x14ac:dyDescent="0.3">
      <c r="B167" s="14" t="s">
        <v>7</v>
      </c>
      <c r="C167" s="18">
        <v>105</v>
      </c>
      <c r="D167" s="25">
        <f>C167*100/C166</f>
        <v>0.77485056453398271</v>
      </c>
      <c r="E167" s="18">
        <v>104</v>
      </c>
      <c r="F167" s="25">
        <f>E167*100/E166</f>
        <v>0.70820565202587671</v>
      </c>
      <c r="G167" s="18">
        <v>116</v>
      </c>
      <c r="H167" s="25">
        <f>G167*100/G166</f>
        <v>0.89299461123941493</v>
      </c>
      <c r="I167" s="18">
        <v>67</v>
      </c>
      <c r="J167" s="25">
        <f>I167*100/I166</f>
        <v>0.44855057909888196</v>
      </c>
      <c r="K167" s="18">
        <v>76</v>
      </c>
      <c r="L167" s="25">
        <f>K167*100/K166</f>
        <v>0.551884394742575</v>
      </c>
      <c r="M167" s="18">
        <v>51</v>
      </c>
      <c r="N167" s="25">
        <f>M167*100/M166</f>
        <v>0.36317026276436659</v>
      </c>
      <c r="O167" s="18">
        <v>78</v>
      </c>
      <c r="P167" s="25">
        <f>O167*100/O166</f>
        <v>0.53021548501121607</v>
      </c>
    </row>
    <row r="168" spans="2:16" ht="24.75" customHeight="1" x14ac:dyDescent="0.3">
      <c r="B168" s="13" t="s">
        <v>8</v>
      </c>
      <c r="C168" s="18">
        <v>219</v>
      </c>
      <c r="D168" s="25">
        <f>C168*100/C166</f>
        <v>1.6161168917423068</v>
      </c>
      <c r="E168" s="18">
        <v>327</v>
      </c>
      <c r="F168" s="25">
        <f>E168*100/E166</f>
        <v>2.2267620020429009</v>
      </c>
      <c r="G168" s="18">
        <v>500</v>
      </c>
      <c r="H168" s="25">
        <f>G168*100/G166</f>
        <v>3.8491147036181679</v>
      </c>
      <c r="I168" s="18">
        <v>278</v>
      </c>
      <c r="J168" s="25">
        <f>I168*100/I166</f>
        <v>1.8611501640222268</v>
      </c>
      <c r="K168" s="18">
        <v>280</v>
      </c>
      <c r="L168" s="25">
        <f>K168*100/K166</f>
        <v>2.033258296420013</v>
      </c>
      <c r="M168" s="18">
        <v>234</v>
      </c>
      <c r="N168" s="25">
        <f>M168*100/M166</f>
        <v>1.6663106173894466</v>
      </c>
      <c r="O168" s="18">
        <v>303</v>
      </c>
      <c r="P168" s="25">
        <f>O168*100/O166</f>
        <v>2.0596832302358781</v>
      </c>
    </row>
    <row r="169" spans="2:16" ht="24.75" customHeight="1" x14ac:dyDescent="0.3">
      <c r="B169" s="14" t="s">
        <v>10</v>
      </c>
      <c r="C169" s="9"/>
      <c r="D169" s="11"/>
      <c r="E169" s="10"/>
      <c r="F169" s="10"/>
      <c r="G169" s="10"/>
      <c r="H169" s="10"/>
      <c r="I169" s="18">
        <v>130</v>
      </c>
      <c r="J169" s="25">
        <f>I169*100/I166</f>
        <v>0.8703220191470844</v>
      </c>
      <c r="K169" s="9"/>
      <c r="L169" s="10"/>
      <c r="M169" s="9"/>
      <c r="N169" s="10"/>
      <c r="O169" s="9"/>
      <c r="P169" s="10"/>
    </row>
    <row r="170" spans="2:16" ht="24.75" customHeight="1" x14ac:dyDescent="0.3">
      <c r="B170" s="14" t="s">
        <v>11</v>
      </c>
      <c r="C170" s="9"/>
      <c r="D170" s="11"/>
      <c r="E170" s="10"/>
      <c r="F170" s="10"/>
      <c r="G170" s="10"/>
      <c r="H170" s="10"/>
      <c r="I170" s="10"/>
      <c r="J170" s="10"/>
      <c r="K170" s="18">
        <v>73</v>
      </c>
      <c r="L170" s="25">
        <f>K170*100/K166</f>
        <v>0.53009948442378907</v>
      </c>
      <c r="M170" s="18">
        <v>101</v>
      </c>
      <c r="N170" s="25">
        <f>M170*100/M166</f>
        <v>0.71921953998433386</v>
      </c>
      <c r="O170" s="18">
        <v>93</v>
      </c>
      <c r="P170" s="25">
        <f>O170*100/O166</f>
        <v>0.6321800013595269</v>
      </c>
    </row>
    <row r="171" spans="2:16" ht="24.75" customHeight="1" x14ac:dyDescent="0.3">
      <c r="B171" s="13" t="s">
        <v>13</v>
      </c>
      <c r="C171" s="18">
        <v>444</v>
      </c>
      <c r="D171" s="25">
        <f>C171*100/C166</f>
        <v>3.2765109586008414</v>
      </c>
      <c r="E171" s="18">
        <v>288</v>
      </c>
      <c r="F171" s="25">
        <f>E171*100/E166</f>
        <v>1.9611848825331972</v>
      </c>
      <c r="G171" s="18">
        <v>580</v>
      </c>
      <c r="H171" s="25">
        <f>G171*100/G166</f>
        <v>4.4649730561970751</v>
      </c>
      <c r="I171" s="18">
        <v>324</v>
      </c>
      <c r="J171" s="25">
        <f>I171*100/I166</f>
        <v>2.1691102631050412</v>
      </c>
      <c r="K171" s="18">
        <v>430</v>
      </c>
      <c r="L171" s="25">
        <f>K171*100/K166</f>
        <v>3.1225038123593056</v>
      </c>
      <c r="M171" s="18">
        <v>268</v>
      </c>
      <c r="N171" s="25">
        <f>M171*100/M166</f>
        <v>1.9084241258990244</v>
      </c>
      <c r="O171" s="18">
        <v>218</v>
      </c>
      <c r="P171" s="25">
        <f>O171*100/O166</f>
        <v>1.4818843042621168</v>
      </c>
    </row>
    <row r="172" spans="2:16" ht="24.75" customHeight="1" x14ac:dyDescent="0.3">
      <c r="B172" s="14" t="s">
        <v>14</v>
      </c>
      <c r="C172" s="18">
        <v>685</v>
      </c>
      <c r="D172" s="25">
        <f>C172*100/C166</f>
        <v>5.0549774924359827</v>
      </c>
      <c r="E172" s="18">
        <v>2398</v>
      </c>
      <c r="F172" s="25">
        <f>E172*100/E166</f>
        <v>16.329588014981272</v>
      </c>
      <c r="G172" s="18">
        <v>1811</v>
      </c>
      <c r="H172" s="25">
        <f>G172*100/G166</f>
        <v>13.941493456505004</v>
      </c>
      <c r="I172" s="18">
        <v>776</v>
      </c>
      <c r="J172" s="25">
        <f>I172*100/I166</f>
        <v>5.1951529758318271</v>
      </c>
      <c r="K172" s="9"/>
      <c r="L172" s="10"/>
      <c r="M172" s="18">
        <v>496</v>
      </c>
      <c r="N172" s="25">
        <f>M172*100/M166</f>
        <v>3.5320088300220749</v>
      </c>
      <c r="O172" s="18">
        <v>402</v>
      </c>
      <c r="P172" s="25">
        <f>O172*100/O166</f>
        <v>2.732649038134729</v>
      </c>
    </row>
    <row r="173" spans="2:16" ht="24.75" customHeight="1" x14ac:dyDescent="0.3">
      <c r="B173" s="13" t="s">
        <v>16</v>
      </c>
      <c r="C173" s="9"/>
      <c r="D173" s="10"/>
      <c r="E173" s="11"/>
      <c r="F173" s="10"/>
      <c r="G173" s="9"/>
      <c r="H173" s="10"/>
      <c r="I173" s="18">
        <v>67</v>
      </c>
      <c r="J173" s="25">
        <f>I173*100/I166</f>
        <v>0.44855057909888196</v>
      </c>
      <c r="K173" s="18">
        <v>1395</v>
      </c>
      <c r="L173" s="25">
        <f>K173*100/K166</f>
        <v>10.129983298235421</v>
      </c>
      <c r="M173" s="18">
        <v>1490</v>
      </c>
      <c r="N173" s="25">
        <f>M173*100/M166</f>
        <v>10.610268461155023</v>
      </c>
      <c r="O173" s="18">
        <v>973</v>
      </c>
      <c r="P173" s="25">
        <f>O173*100/O166</f>
        <v>6.6140982937937594</v>
      </c>
    </row>
    <row r="174" spans="2:16" ht="24.75" customHeight="1" x14ac:dyDescent="0.3">
      <c r="B174" s="14" t="s">
        <v>17</v>
      </c>
      <c r="C174" s="9"/>
      <c r="D174" s="10"/>
      <c r="E174" s="11"/>
      <c r="F174" s="10"/>
      <c r="G174" s="9"/>
      <c r="H174" s="10"/>
      <c r="I174" s="18">
        <v>72</v>
      </c>
      <c r="J174" s="25">
        <f>I174*100/I166</f>
        <v>0.48202450291223137</v>
      </c>
      <c r="K174" s="18">
        <v>400</v>
      </c>
      <c r="L174" s="25">
        <f>K174*100/K166</f>
        <v>2.9046547091714472</v>
      </c>
      <c r="M174" s="18">
        <v>344</v>
      </c>
      <c r="N174" s="25">
        <f>M174*100/M166</f>
        <v>2.4496190272733744</v>
      </c>
      <c r="O174" s="18">
        <v>328</v>
      </c>
      <c r="P174" s="25">
        <f>O174*100/O166</f>
        <v>2.229624090816396</v>
      </c>
    </row>
    <row r="175" spans="2:16" ht="24.75" customHeight="1" x14ac:dyDescent="0.3">
      <c r="B175" s="14" t="s">
        <v>18</v>
      </c>
      <c r="C175" s="9"/>
      <c r="D175" s="10"/>
      <c r="E175" s="11"/>
      <c r="F175" s="10"/>
      <c r="G175" s="18">
        <v>816</v>
      </c>
      <c r="H175" s="25">
        <f>G175*100/G166</f>
        <v>6.2817551963048501</v>
      </c>
      <c r="I175" s="18">
        <v>339</v>
      </c>
      <c r="J175" s="25">
        <f>I175*100/I166</f>
        <v>2.2695320345450893</v>
      </c>
      <c r="K175" s="18">
        <v>1162</v>
      </c>
      <c r="L175" s="25">
        <f>K175*100/K166</f>
        <v>8.438021930143055</v>
      </c>
      <c r="M175" s="18">
        <v>2077</v>
      </c>
      <c r="N175" s="25">
        <f>M175*100/M166</f>
        <v>14.790286975717439</v>
      </c>
      <c r="O175" s="18">
        <v>2809</v>
      </c>
      <c r="P175" s="25">
        <f>O175*100/O166</f>
        <v>19.094555094827001</v>
      </c>
    </row>
    <row r="176" spans="2:16" ht="24.75" customHeight="1" x14ac:dyDescent="0.3">
      <c r="B176" s="14" t="s">
        <v>19</v>
      </c>
      <c r="C176" s="9"/>
      <c r="D176" s="10"/>
      <c r="E176" s="11"/>
      <c r="F176" s="10"/>
      <c r="G176" s="10"/>
      <c r="H176" s="10"/>
      <c r="I176" s="10"/>
      <c r="J176" s="10"/>
      <c r="K176" s="18">
        <v>99</v>
      </c>
      <c r="L176" s="25">
        <f>K176*100/K166</f>
        <v>0.71890204051993323</v>
      </c>
      <c r="M176" s="18">
        <v>92</v>
      </c>
      <c r="N176" s="25">
        <f>M176*100/M166</f>
        <v>0.65513067008473969</v>
      </c>
      <c r="O176" s="18">
        <v>100</v>
      </c>
      <c r="P176" s="25">
        <f>O176*100/O166</f>
        <v>0.67976344232207186</v>
      </c>
    </row>
    <row r="177" spans="2:16" ht="24.75" customHeight="1" x14ac:dyDescent="0.3">
      <c r="B177" s="14" t="s">
        <v>20</v>
      </c>
      <c r="C177" s="9"/>
      <c r="D177" s="10"/>
      <c r="E177" s="11"/>
      <c r="F177" s="10"/>
      <c r="G177" s="18">
        <v>201</v>
      </c>
      <c r="H177" s="25">
        <f>G177*100/G166</f>
        <v>1.5473441108545034</v>
      </c>
      <c r="I177" s="10"/>
      <c r="J177" s="10"/>
      <c r="K177" s="10"/>
      <c r="L177" s="10"/>
      <c r="M177" s="10"/>
      <c r="N177" s="10"/>
      <c r="O177" s="10"/>
      <c r="P177" s="10"/>
    </row>
    <row r="178" spans="2:16" ht="24.75" customHeight="1" x14ac:dyDescent="0.3">
      <c r="B178" s="14" t="s">
        <v>21</v>
      </c>
      <c r="C178" s="18">
        <v>272</v>
      </c>
      <c r="D178" s="25">
        <f>C178*100/C166</f>
        <v>2.0072319386023172</v>
      </c>
      <c r="E178" s="18">
        <v>287</v>
      </c>
      <c r="F178" s="25">
        <f>E178*100/E166</f>
        <v>1.9543752128021792</v>
      </c>
      <c r="G178" s="10"/>
      <c r="H178" s="10"/>
      <c r="I178" s="18">
        <v>63</v>
      </c>
      <c r="J178" s="25">
        <f>I178*100/I166</f>
        <v>0.42177144004820244</v>
      </c>
      <c r="K178" s="18">
        <v>82</v>
      </c>
      <c r="L178" s="25">
        <f>K178*100/K166</f>
        <v>0.59545421538014665</v>
      </c>
      <c r="M178" s="18">
        <v>68</v>
      </c>
      <c r="N178" s="25">
        <f>M178*100/M166</f>
        <v>0.48422701701915544</v>
      </c>
      <c r="O178" s="10"/>
      <c r="P178" s="10"/>
    </row>
    <row r="179" spans="2:16" ht="24.75" customHeight="1" x14ac:dyDescent="0.3">
      <c r="B179" s="14" t="s">
        <v>189</v>
      </c>
      <c r="C179" s="9"/>
      <c r="D179" s="10"/>
      <c r="E179" s="9"/>
      <c r="F179" s="10"/>
      <c r="G179" s="10"/>
      <c r="H179" s="10"/>
      <c r="I179" s="9"/>
      <c r="J179" s="10"/>
      <c r="K179" s="9"/>
      <c r="L179" s="10"/>
      <c r="M179" s="9"/>
      <c r="N179" s="10"/>
      <c r="O179" s="18">
        <v>76</v>
      </c>
      <c r="P179" s="25">
        <f>O179*100/O166</f>
        <v>0.5166202161647746</v>
      </c>
    </row>
    <row r="180" spans="2:16" ht="24.75" customHeight="1" x14ac:dyDescent="0.3">
      <c r="B180" s="14" t="s">
        <v>23</v>
      </c>
      <c r="C180" s="9"/>
      <c r="D180" s="10"/>
      <c r="E180" s="18">
        <v>378</v>
      </c>
      <c r="F180" s="25">
        <f>E180*100/E166</f>
        <v>2.5740551583248212</v>
      </c>
      <c r="G180" s="10"/>
      <c r="H180" s="10"/>
      <c r="I180" s="18">
        <v>293</v>
      </c>
      <c r="J180" s="25">
        <f>I180*100/I166</f>
        <v>1.9615719354622749</v>
      </c>
      <c r="K180" s="18">
        <v>453</v>
      </c>
      <c r="L180" s="25">
        <f>K180*100/K166</f>
        <v>3.2895214581366639</v>
      </c>
      <c r="M180" s="18">
        <v>352</v>
      </c>
      <c r="N180" s="25">
        <f>M180*100/M166</f>
        <v>2.5065869116285695</v>
      </c>
      <c r="O180" s="18">
        <v>335</v>
      </c>
      <c r="P180" s="25">
        <f>O180*100/O166</f>
        <v>2.2772075317789411</v>
      </c>
    </row>
    <row r="181" spans="2:16" ht="24.75" customHeight="1" x14ac:dyDescent="0.3">
      <c r="B181" s="14" t="s">
        <v>25</v>
      </c>
      <c r="C181" s="18">
        <v>1449</v>
      </c>
      <c r="D181" s="25">
        <f>C181*100/C166</f>
        <v>10.692937790568962</v>
      </c>
      <c r="E181" s="18">
        <v>1138</v>
      </c>
      <c r="F181" s="25">
        <f>E181*100/E166</f>
        <v>7.7494041538985359</v>
      </c>
      <c r="G181" s="18">
        <v>1222</v>
      </c>
      <c r="H181" s="25">
        <f>G181*100/G166</f>
        <v>9.4072363356428017</v>
      </c>
      <c r="I181" s="18">
        <v>473</v>
      </c>
      <c r="J181" s="25">
        <f>I181*100/I166</f>
        <v>3.1666331927428533</v>
      </c>
      <c r="K181" s="18">
        <v>682</v>
      </c>
      <c r="L181" s="25">
        <f>K181*100/K166</f>
        <v>4.9524362791373173</v>
      </c>
      <c r="M181" s="18">
        <v>450</v>
      </c>
      <c r="N181" s="25">
        <f>M181*100/M166</f>
        <v>3.2044434949797052</v>
      </c>
      <c r="O181" s="18">
        <v>454</v>
      </c>
      <c r="P181" s="25">
        <f>O181*100/O166</f>
        <v>3.0861260281422065</v>
      </c>
    </row>
    <row r="182" spans="2:16" ht="24.75" customHeight="1" x14ac:dyDescent="0.3">
      <c r="B182" s="13" t="s">
        <v>26</v>
      </c>
      <c r="C182" s="9"/>
      <c r="D182" s="10"/>
      <c r="E182" s="9"/>
      <c r="F182" s="10"/>
      <c r="G182" s="18">
        <v>253</v>
      </c>
      <c r="H182" s="25">
        <f>G182*100/G166</f>
        <v>1.9476520400307928</v>
      </c>
      <c r="I182" s="18">
        <v>72</v>
      </c>
      <c r="J182" s="25">
        <f>I182*100/I166</f>
        <v>0.48202450291223137</v>
      </c>
      <c r="K182" s="9"/>
      <c r="L182" s="10"/>
      <c r="M182" s="9"/>
      <c r="N182" s="10"/>
      <c r="O182" s="9"/>
      <c r="P182" s="10"/>
    </row>
    <row r="183" spans="2:16" ht="24.75" customHeight="1" x14ac:dyDescent="0.3">
      <c r="B183" s="14" t="s">
        <v>28</v>
      </c>
      <c r="C183" s="9"/>
      <c r="D183" s="10"/>
      <c r="E183" s="9"/>
      <c r="F183" s="10"/>
      <c r="G183" s="9"/>
      <c r="H183" s="10"/>
      <c r="I183" s="18">
        <v>111</v>
      </c>
      <c r="J183" s="25">
        <f>I183*100/I166</f>
        <v>0.74312110865635672</v>
      </c>
      <c r="K183" s="9"/>
      <c r="L183" s="10"/>
      <c r="M183" s="9"/>
      <c r="N183" s="10"/>
      <c r="O183" s="9"/>
      <c r="P183" s="10"/>
    </row>
    <row r="184" spans="2:16" ht="24.75" customHeight="1" x14ac:dyDescent="0.3">
      <c r="B184" s="14" t="s">
        <v>29</v>
      </c>
      <c r="C184" s="18">
        <v>278</v>
      </c>
      <c r="D184" s="25">
        <f>C184*100/C166</f>
        <v>2.0515091137185446</v>
      </c>
      <c r="E184" s="18">
        <v>462</v>
      </c>
      <c r="F184" s="25">
        <f>E184*100/E166</f>
        <v>3.1460674157303372</v>
      </c>
      <c r="G184" s="18">
        <v>267</v>
      </c>
      <c r="H184" s="25">
        <f>G184*100/G166</f>
        <v>2.0554272517321017</v>
      </c>
      <c r="I184" s="10"/>
      <c r="J184" s="10"/>
      <c r="K184" s="10"/>
      <c r="L184" s="10"/>
      <c r="M184" s="10"/>
      <c r="N184" s="10"/>
      <c r="O184" s="10"/>
      <c r="P184" s="10"/>
    </row>
    <row r="185" spans="2:16" ht="24.75" customHeight="1" x14ac:dyDescent="0.3">
      <c r="B185" s="14" t="s">
        <v>30</v>
      </c>
      <c r="C185" s="9"/>
      <c r="D185" s="10"/>
      <c r="E185" s="9"/>
      <c r="F185" s="10"/>
      <c r="G185" s="18">
        <v>91</v>
      </c>
      <c r="H185" s="25">
        <f>G185*100/G166</f>
        <v>0.70053887605850651</v>
      </c>
      <c r="I185" s="18">
        <v>38</v>
      </c>
      <c r="J185" s="25">
        <f>I185*100/I166</f>
        <v>0.25440182098145547</v>
      </c>
      <c r="K185" s="9"/>
      <c r="L185" s="10"/>
      <c r="M185" s="9"/>
      <c r="N185" s="10"/>
      <c r="O185" s="9"/>
      <c r="P185" s="10"/>
    </row>
    <row r="186" spans="2:16" ht="24.75" customHeight="1" x14ac:dyDescent="0.3">
      <c r="B186" s="14" t="s">
        <v>31</v>
      </c>
      <c r="C186" s="18">
        <v>8325</v>
      </c>
      <c r="D186" s="25">
        <f>C186*100/C166</f>
        <v>61.434580473765777</v>
      </c>
      <c r="E186" s="18">
        <v>6566</v>
      </c>
      <c r="F186" s="25">
        <f>E186*100/E166</f>
        <v>44.712291453864488</v>
      </c>
      <c r="G186" s="18">
        <v>5528</v>
      </c>
      <c r="H186" s="25">
        <f>G186*100/G166</f>
        <v>42.555812163202461</v>
      </c>
      <c r="I186" s="18">
        <v>5346</v>
      </c>
      <c r="J186" s="25">
        <f>I186*100/I166</f>
        <v>35.790319341233179</v>
      </c>
      <c r="K186" s="9"/>
      <c r="L186" s="10"/>
      <c r="M186" s="18">
        <v>4646</v>
      </c>
      <c r="N186" s="25">
        <f>M186*100/M166</f>
        <v>33.084098839279356</v>
      </c>
      <c r="O186" s="18">
        <v>5930</v>
      </c>
      <c r="P186" s="25">
        <f>O186*100/O166</f>
        <v>40.309972129698863</v>
      </c>
    </row>
    <row r="187" spans="2:16" ht="24.75" customHeight="1" x14ac:dyDescent="0.3">
      <c r="B187" s="14" t="s">
        <v>32</v>
      </c>
      <c r="C187" s="9"/>
      <c r="D187" s="10"/>
      <c r="E187" s="9"/>
      <c r="F187" s="10"/>
      <c r="G187" s="9"/>
      <c r="H187" s="10"/>
      <c r="I187" s="9"/>
      <c r="J187" s="10"/>
      <c r="K187" s="18">
        <v>5368</v>
      </c>
      <c r="L187" s="25">
        <f>K187*100/K166</f>
        <v>38.980466197080823</v>
      </c>
      <c r="M187" s="10"/>
      <c r="N187" s="10"/>
      <c r="O187" s="10"/>
      <c r="P187" s="10"/>
    </row>
    <row r="188" spans="2:16" ht="24.75" customHeight="1" x14ac:dyDescent="0.3">
      <c r="B188" s="14" t="s">
        <v>190</v>
      </c>
      <c r="C188" s="9"/>
      <c r="D188" s="10"/>
      <c r="E188" s="9"/>
      <c r="F188" s="10"/>
      <c r="G188" s="9"/>
      <c r="H188" s="10"/>
      <c r="I188" s="9"/>
      <c r="J188" s="10"/>
      <c r="K188" s="10"/>
      <c r="L188" s="10"/>
      <c r="M188" s="10"/>
      <c r="N188" s="10"/>
      <c r="O188" s="18">
        <v>68</v>
      </c>
      <c r="P188" s="25">
        <f>O188*100/O166</f>
        <v>0.46223914077900891</v>
      </c>
    </row>
    <row r="189" spans="2:16" ht="24.75" customHeight="1" x14ac:dyDescent="0.3">
      <c r="B189" s="14" t="s">
        <v>47</v>
      </c>
      <c r="C189" s="9"/>
      <c r="D189" s="10"/>
      <c r="E189" s="9"/>
      <c r="F189" s="10"/>
      <c r="G189" s="18">
        <v>101</v>
      </c>
      <c r="H189" s="25">
        <f>G189*100/G166</f>
        <v>0.77752117013086985</v>
      </c>
      <c r="I189" s="10"/>
      <c r="J189" s="10"/>
      <c r="K189" s="10"/>
      <c r="L189" s="10"/>
      <c r="M189" s="10"/>
      <c r="N189" s="10"/>
      <c r="O189" s="10"/>
      <c r="P189" s="10"/>
    </row>
    <row r="190" spans="2:16" ht="24.75" customHeight="1" x14ac:dyDescent="0.3">
      <c r="B190" s="14" t="s">
        <v>33</v>
      </c>
      <c r="C190" s="18">
        <v>1774</v>
      </c>
      <c r="D190" s="25">
        <f>C190*100/C166</f>
        <v>13.091284776031289</v>
      </c>
      <c r="E190" s="18">
        <v>1581</v>
      </c>
      <c r="F190" s="25">
        <f>E190*100/E166</f>
        <v>10.766087844739531</v>
      </c>
      <c r="G190" s="10"/>
      <c r="H190" s="10"/>
      <c r="I190" s="18">
        <v>5842</v>
      </c>
      <c r="J190" s="25">
        <f>I190*100/I166</f>
        <v>39.110932583517439</v>
      </c>
      <c r="K190" s="18">
        <v>3011</v>
      </c>
      <c r="L190" s="25">
        <f>K190*100/K166</f>
        <v>21.864788323288071</v>
      </c>
      <c r="M190" s="18">
        <v>3176</v>
      </c>
      <c r="N190" s="25">
        <f>M190*100/M166</f>
        <v>22.616250089012318</v>
      </c>
      <c r="O190" s="18">
        <v>2452</v>
      </c>
      <c r="P190" s="25">
        <f>O190*100/O166</f>
        <v>16.667799605737205</v>
      </c>
    </row>
    <row r="191" spans="2:16" ht="24.75" customHeight="1" x14ac:dyDescent="0.3">
      <c r="B191" s="14" t="s">
        <v>35</v>
      </c>
      <c r="C191" s="10"/>
      <c r="D191" s="10"/>
      <c r="E191" s="10"/>
      <c r="F191" s="10"/>
      <c r="G191" s="18">
        <v>1504</v>
      </c>
      <c r="H191" s="25">
        <f>G191*100/G166</f>
        <v>11.578137028483448</v>
      </c>
      <c r="I191" s="10"/>
      <c r="J191" s="10"/>
      <c r="K191" s="10"/>
      <c r="L191" s="10"/>
      <c r="M191" s="10"/>
      <c r="N191" s="10"/>
      <c r="O191" s="10"/>
      <c r="P191" s="10"/>
    </row>
    <row r="192" spans="2:16" ht="24.75" customHeight="1" x14ac:dyDescent="0.3">
      <c r="B192" s="14" t="s">
        <v>36</v>
      </c>
      <c r="C192" s="9"/>
      <c r="D192" s="10"/>
      <c r="E192" s="18">
        <v>1156</v>
      </c>
      <c r="F192" s="25">
        <f>E192*100/E166</f>
        <v>7.8719782090568611</v>
      </c>
      <c r="G192" s="9"/>
      <c r="H192" s="10"/>
      <c r="I192" s="18">
        <v>185</v>
      </c>
      <c r="J192" s="25">
        <f>I192*100/I166</f>
        <v>1.2385351810939278</v>
      </c>
      <c r="K192" s="18">
        <v>150</v>
      </c>
      <c r="L192" s="25">
        <f>K192*100/K166</f>
        <v>1.0892455159392926</v>
      </c>
      <c r="M192" s="18">
        <v>125</v>
      </c>
      <c r="N192" s="25">
        <f>M192*100/M166</f>
        <v>0.89012319304991816</v>
      </c>
      <c r="O192" s="10"/>
      <c r="P192" s="10"/>
    </row>
    <row r="193" spans="2:16" ht="24.75" customHeight="1" x14ac:dyDescent="0.3">
      <c r="B193" s="14" t="s">
        <v>188</v>
      </c>
      <c r="C193" s="9"/>
      <c r="D193" s="10"/>
      <c r="E193" s="10"/>
      <c r="F193" s="10"/>
      <c r="G193" s="10"/>
      <c r="H193" s="10"/>
      <c r="I193" s="10"/>
      <c r="J193" s="10"/>
      <c r="K193" s="10"/>
      <c r="L193" s="10"/>
      <c r="M193" s="10"/>
      <c r="N193" s="10"/>
      <c r="O193" s="18">
        <v>92</v>
      </c>
      <c r="P193" s="25">
        <f>O193*100/O166</f>
        <v>0.62538236693630611</v>
      </c>
    </row>
    <row r="194" spans="2:16" ht="24.75" customHeight="1" x14ac:dyDescent="0.3">
      <c r="B194" s="14" t="s">
        <v>37</v>
      </c>
      <c r="C194" s="9"/>
      <c r="D194" s="10"/>
      <c r="E194" s="10"/>
      <c r="F194" s="10"/>
      <c r="G194" s="10"/>
      <c r="H194" s="10"/>
      <c r="I194" s="18">
        <v>188</v>
      </c>
      <c r="J194" s="25">
        <f>I194*100/I166</f>
        <v>1.2586195353819374</v>
      </c>
      <c r="K194" s="9"/>
      <c r="L194" s="10"/>
      <c r="M194" s="9"/>
      <c r="N194" s="10"/>
      <c r="O194" s="9"/>
      <c r="P194" s="10"/>
    </row>
    <row r="195" spans="2:16" ht="24.75" customHeight="1" x14ac:dyDescent="0.3">
      <c r="B195" s="14" t="s">
        <v>38</v>
      </c>
      <c r="C195" s="9"/>
      <c r="D195" s="10"/>
      <c r="E195" s="11"/>
      <c r="F195" s="11"/>
      <c r="G195" s="11"/>
      <c r="H195" s="11"/>
      <c r="I195" s="18">
        <v>273</v>
      </c>
      <c r="J195" s="25">
        <f>I195*100/I166</f>
        <v>1.8276762402088773</v>
      </c>
      <c r="K195" s="18">
        <v>110</v>
      </c>
      <c r="L195" s="25">
        <f>K195*100/K166</f>
        <v>0.79878004502214794</v>
      </c>
      <c r="M195" s="18">
        <v>73</v>
      </c>
      <c r="N195" s="25">
        <f>M195*100/M166</f>
        <v>0.51983194474115213</v>
      </c>
      <c r="O195" s="9"/>
      <c r="P195" s="10"/>
    </row>
    <row r="196" spans="2:16" ht="5.15" customHeight="1" x14ac:dyDescent="0.3">
      <c r="B196" s="15"/>
      <c r="C196" s="16"/>
      <c r="D196" s="16"/>
      <c r="E196" s="16"/>
      <c r="F196" s="16"/>
      <c r="G196" s="16"/>
      <c r="H196" s="16"/>
      <c r="I196" s="16"/>
      <c r="J196" s="16"/>
      <c r="K196" s="16"/>
      <c r="L196" s="16"/>
      <c r="M196" s="16"/>
      <c r="N196" s="16"/>
      <c r="O196" s="16"/>
      <c r="P196" s="16"/>
    </row>
    <row r="197" spans="2:16" ht="14" x14ac:dyDescent="0.3">
      <c r="B197" s="52" t="s">
        <v>193</v>
      </c>
      <c r="C197" s="52"/>
      <c r="D197" s="52"/>
      <c r="E197" s="52"/>
      <c r="F197" s="52"/>
      <c r="G197" s="52"/>
      <c r="H197" s="52"/>
      <c r="I197" s="52"/>
      <c r="J197" s="52"/>
      <c r="K197" s="52"/>
      <c r="L197" s="52"/>
      <c r="M197" s="52"/>
      <c r="N197" s="52"/>
      <c r="O197" s="52"/>
      <c r="P197" s="52"/>
    </row>
    <row r="198" spans="2:16" ht="35.25" customHeight="1" x14ac:dyDescent="0.3">
      <c r="B198" s="71" t="s">
        <v>196</v>
      </c>
      <c r="C198" s="71"/>
      <c r="D198" s="71"/>
      <c r="E198" s="71"/>
      <c r="F198" s="71"/>
      <c r="G198" s="71"/>
      <c r="H198" s="71"/>
      <c r="I198" s="71"/>
      <c r="J198" s="71"/>
      <c r="K198" s="71"/>
      <c r="L198" s="71"/>
      <c r="M198" s="71"/>
      <c r="N198" s="71"/>
      <c r="O198" s="71"/>
      <c r="P198" s="71"/>
    </row>
    <row r="199" spans="2:16" ht="14.25" customHeight="1" x14ac:dyDescent="0.3"/>
    <row r="200" spans="2:16" ht="30" customHeight="1" x14ac:dyDescent="0.3">
      <c r="B200" s="63" t="s">
        <v>77</v>
      </c>
      <c r="C200" s="63"/>
      <c r="D200" s="63"/>
      <c r="E200" s="63"/>
      <c r="F200" s="63"/>
      <c r="G200" s="63"/>
      <c r="H200" s="63"/>
      <c r="I200" s="63"/>
      <c r="J200" s="63"/>
      <c r="K200" s="63"/>
      <c r="L200" s="63"/>
      <c r="M200" s="63"/>
      <c r="N200" s="63"/>
      <c r="O200" s="63"/>
      <c r="P200" s="63"/>
    </row>
    <row r="201" spans="2:16" ht="14.25" customHeight="1" x14ac:dyDescent="0.3">
      <c r="B201" s="17" t="s">
        <v>0</v>
      </c>
      <c r="C201" s="76">
        <v>2007</v>
      </c>
      <c r="D201" s="61"/>
      <c r="E201" s="76">
        <v>2011</v>
      </c>
      <c r="F201" s="61"/>
      <c r="G201" s="76">
        <v>2015</v>
      </c>
      <c r="H201" s="61"/>
      <c r="I201" s="76">
        <v>2019</v>
      </c>
      <c r="J201" s="61"/>
      <c r="K201" s="76">
        <v>2023</v>
      </c>
      <c r="L201" s="61"/>
      <c r="M201" s="76">
        <v>2024</v>
      </c>
      <c r="N201" s="61"/>
      <c r="O201" s="56">
        <v>2025</v>
      </c>
      <c r="P201" s="55"/>
    </row>
    <row r="202" spans="2:16" ht="15" customHeight="1" x14ac:dyDescent="0.3">
      <c r="B202" s="64" t="s">
        <v>2</v>
      </c>
      <c r="C202" s="60">
        <v>44687</v>
      </c>
      <c r="D202" s="61"/>
      <c r="E202" s="66">
        <v>44843</v>
      </c>
      <c r="F202" s="67"/>
      <c r="G202" s="59">
        <v>44649</v>
      </c>
      <c r="H202" s="58"/>
      <c r="I202" s="59">
        <v>44826</v>
      </c>
      <c r="J202" s="58"/>
      <c r="K202" s="59">
        <v>44828</v>
      </c>
      <c r="L202" s="58"/>
      <c r="M202" s="59">
        <v>45438</v>
      </c>
      <c r="N202" s="58"/>
      <c r="O202" s="59">
        <v>45739</v>
      </c>
      <c r="P202" s="58"/>
    </row>
    <row r="203" spans="2:16" ht="14.25" customHeight="1" x14ac:dyDescent="0.3">
      <c r="B203" s="65"/>
      <c r="C203" s="38" t="s">
        <v>3</v>
      </c>
      <c r="D203" s="38" t="s">
        <v>4</v>
      </c>
      <c r="E203" s="35" t="s">
        <v>3</v>
      </c>
      <c r="F203" s="37" t="s">
        <v>4</v>
      </c>
      <c r="G203" s="35" t="s">
        <v>3</v>
      </c>
      <c r="H203" s="37" t="s">
        <v>4</v>
      </c>
      <c r="I203" s="35" t="s">
        <v>3</v>
      </c>
      <c r="J203" s="37" t="s">
        <v>4</v>
      </c>
      <c r="K203" s="35" t="s">
        <v>3</v>
      </c>
      <c r="L203" s="37" t="s">
        <v>4</v>
      </c>
      <c r="M203" s="35" t="s">
        <v>3</v>
      </c>
      <c r="N203" s="37" t="s">
        <v>4</v>
      </c>
      <c r="O203" s="35" t="s">
        <v>3</v>
      </c>
      <c r="P203" s="37" t="s">
        <v>4</v>
      </c>
    </row>
    <row r="204" spans="2:16" ht="24.75" customHeight="1" x14ac:dyDescent="0.3">
      <c r="B204" s="12" t="s">
        <v>5</v>
      </c>
      <c r="C204" s="18">
        <v>6083</v>
      </c>
      <c r="D204" s="25">
        <v>100</v>
      </c>
      <c r="E204" s="18">
        <v>6113</v>
      </c>
      <c r="F204" s="25">
        <v>100</v>
      </c>
      <c r="G204" s="18">
        <v>5942</v>
      </c>
      <c r="H204" s="25">
        <v>100</v>
      </c>
      <c r="I204" s="18">
        <v>5869</v>
      </c>
      <c r="J204" s="25">
        <v>100</v>
      </c>
      <c r="K204" s="18">
        <v>5733</v>
      </c>
      <c r="L204" s="25">
        <v>100</v>
      </c>
      <c r="M204" s="18">
        <v>5730</v>
      </c>
      <c r="N204" s="25">
        <v>100</v>
      </c>
      <c r="O204" s="18">
        <v>5691</v>
      </c>
      <c r="P204" s="25">
        <v>100</v>
      </c>
    </row>
    <row r="205" spans="2:16" ht="24.75" customHeight="1" x14ac:dyDescent="0.3">
      <c r="B205" s="13" t="s">
        <v>6</v>
      </c>
      <c r="C205" s="18">
        <v>3526</v>
      </c>
      <c r="D205" s="25">
        <f>C205*100/C204</f>
        <v>57.964819990136448</v>
      </c>
      <c r="E205" s="18">
        <v>3540</v>
      </c>
      <c r="F205" s="25">
        <f>E205*100/E204</f>
        <v>57.909373466383116</v>
      </c>
      <c r="G205" s="18">
        <v>2862</v>
      </c>
      <c r="H205" s="25">
        <f>G205*100/G204</f>
        <v>48.165600807808822</v>
      </c>
      <c r="I205" s="18">
        <v>3164</v>
      </c>
      <c r="J205" s="25">
        <f>I205*100/I204</f>
        <v>53.910376554779347</v>
      </c>
      <c r="K205" s="18">
        <v>3134</v>
      </c>
      <c r="L205" s="25">
        <f>K205*100/K204</f>
        <v>54.66596895168324</v>
      </c>
      <c r="M205" s="18">
        <v>3103</v>
      </c>
      <c r="N205" s="25">
        <f>M205*100/M204</f>
        <v>54.153577661431065</v>
      </c>
      <c r="O205" s="18">
        <v>3172</v>
      </c>
      <c r="P205" s="25">
        <f>O205*100/O204</f>
        <v>55.737128799859427</v>
      </c>
    </row>
    <row r="206" spans="2:16" ht="24.75" customHeight="1" x14ac:dyDescent="0.3">
      <c r="B206" s="14" t="s">
        <v>7</v>
      </c>
      <c r="C206" s="18">
        <v>19</v>
      </c>
      <c r="D206" s="25">
        <f>C206*100/C205</f>
        <v>0.53885422575155983</v>
      </c>
      <c r="E206" s="18">
        <v>31</v>
      </c>
      <c r="F206" s="25">
        <f>E206*100/E205</f>
        <v>0.87570621468926557</v>
      </c>
      <c r="G206" s="18">
        <v>23</v>
      </c>
      <c r="H206" s="25">
        <f>G206*100/G205</f>
        <v>0.80363382250174697</v>
      </c>
      <c r="I206" s="18">
        <v>17</v>
      </c>
      <c r="J206" s="25">
        <f>I206*100/I205</f>
        <v>0.53729456384323637</v>
      </c>
      <c r="K206" s="18">
        <v>16</v>
      </c>
      <c r="L206" s="25">
        <f>K206*100/K205</f>
        <v>0.51052967453733245</v>
      </c>
      <c r="M206" s="18">
        <v>16</v>
      </c>
      <c r="N206" s="25">
        <f>M206*100/M205</f>
        <v>0.51563003544956498</v>
      </c>
      <c r="O206" s="18">
        <v>19</v>
      </c>
      <c r="P206" s="25">
        <f>O206*100/O205</f>
        <v>0.59899117276166458</v>
      </c>
    </row>
    <row r="207" spans="2:16" ht="24.75" customHeight="1" x14ac:dyDescent="0.3">
      <c r="B207" s="13" t="s">
        <v>8</v>
      </c>
      <c r="C207" s="18">
        <v>45</v>
      </c>
      <c r="D207" s="25">
        <f>C207*100/C205</f>
        <v>1.2762336925694839</v>
      </c>
      <c r="E207" s="18">
        <v>60</v>
      </c>
      <c r="F207" s="25">
        <f>E207*100/E205</f>
        <v>1.6949152542372881</v>
      </c>
      <c r="G207" s="18">
        <v>96</v>
      </c>
      <c r="H207" s="25">
        <f>G207*100/G205</f>
        <v>3.3542976939203353</v>
      </c>
      <c r="I207" s="18">
        <v>58</v>
      </c>
      <c r="J207" s="25">
        <f>I207*100/I205</f>
        <v>1.8331226295828065</v>
      </c>
      <c r="K207" s="18">
        <v>51</v>
      </c>
      <c r="L207" s="25">
        <f>K207*100/K205</f>
        <v>1.6273133375877473</v>
      </c>
      <c r="M207" s="18">
        <v>53</v>
      </c>
      <c r="N207" s="25">
        <f>M207*100/M205</f>
        <v>1.7080244924266839</v>
      </c>
      <c r="O207" s="18">
        <v>83</v>
      </c>
      <c r="P207" s="25">
        <f>O207*100/O205</f>
        <v>2.6166456494325345</v>
      </c>
    </row>
    <row r="208" spans="2:16" ht="24.75" customHeight="1" x14ac:dyDescent="0.3">
      <c r="B208" s="14" t="s">
        <v>10</v>
      </c>
      <c r="C208" s="9"/>
      <c r="D208" s="11"/>
      <c r="E208" s="10"/>
      <c r="F208" s="10"/>
      <c r="G208" s="10"/>
      <c r="H208" s="10"/>
      <c r="I208" s="18">
        <v>22</v>
      </c>
      <c r="J208" s="25">
        <f>I208*100/I205</f>
        <v>0.69532237673830599</v>
      </c>
      <c r="K208" s="9"/>
      <c r="L208" s="10"/>
      <c r="M208" s="9"/>
      <c r="N208" s="10"/>
      <c r="O208" s="9"/>
      <c r="P208" s="10"/>
    </row>
    <row r="209" spans="2:16" ht="24.75" customHeight="1" x14ac:dyDescent="0.3">
      <c r="B209" s="14" t="s">
        <v>11</v>
      </c>
      <c r="C209" s="9"/>
      <c r="D209" s="11"/>
      <c r="E209" s="10"/>
      <c r="F209" s="10"/>
      <c r="G209" s="10"/>
      <c r="H209" s="10"/>
      <c r="I209" s="10"/>
      <c r="J209" s="10"/>
      <c r="K209" s="18">
        <v>73</v>
      </c>
      <c r="L209" s="25">
        <f>K209*100/K205</f>
        <v>2.3292916400765793</v>
      </c>
      <c r="M209" s="18">
        <v>15</v>
      </c>
      <c r="N209" s="25">
        <f>M209*100/M205</f>
        <v>0.48340315823396712</v>
      </c>
      <c r="O209" s="18">
        <v>18</v>
      </c>
      <c r="P209" s="25">
        <f>O209*100/O205</f>
        <v>0.56746532156368223</v>
      </c>
    </row>
    <row r="210" spans="2:16" ht="24.75" customHeight="1" x14ac:dyDescent="0.3">
      <c r="B210" s="13" t="s">
        <v>13</v>
      </c>
      <c r="C210" s="18">
        <v>157</v>
      </c>
      <c r="D210" s="25">
        <f>C210*100/C205</f>
        <v>4.4526375496313104</v>
      </c>
      <c r="E210" s="18">
        <v>86</v>
      </c>
      <c r="F210" s="25">
        <f>E210*100/E205</f>
        <v>2.4293785310734464</v>
      </c>
      <c r="G210" s="18">
        <v>134</v>
      </c>
      <c r="H210" s="25">
        <f>G210*100/G205</f>
        <v>4.6820405310971349</v>
      </c>
      <c r="I210" s="18">
        <v>55</v>
      </c>
      <c r="J210" s="25">
        <f>I210*100/I205</f>
        <v>1.7383059418457649</v>
      </c>
      <c r="K210" s="18">
        <v>430</v>
      </c>
      <c r="L210" s="25">
        <f>K210*100/K205</f>
        <v>13.720485003190811</v>
      </c>
      <c r="M210" s="18">
        <v>58</v>
      </c>
      <c r="N210" s="25">
        <f>M210*100/M205</f>
        <v>1.8691588785046729</v>
      </c>
      <c r="O210" s="18">
        <v>50</v>
      </c>
      <c r="P210" s="25">
        <f>O210*100/O205</f>
        <v>1.5762925598991173</v>
      </c>
    </row>
    <row r="211" spans="2:16" ht="24.75" customHeight="1" x14ac:dyDescent="0.3">
      <c r="B211" s="14" t="s">
        <v>14</v>
      </c>
      <c r="C211" s="18">
        <v>196</v>
      </c>
      <c r="D211" s="25">
        <f>C211*100/C205</f>
        <v>5.5587067498581959</v>
      </c>
      <c r="E211" s="18">
        <v>648</v>
      </c>
      <c r="F211" s="25">
        <f>E211*100/E205</f>
        <v>18.305084745762713</v>
      </c>
      <c r="G211" s="18">
        <v>328</v>
      </c>
      <c r="H211" s="25">
        <f>G211*100/G205</f>
        <v>11.46051712089448</v>
      </c>
      <c r="I211" s="18">
        <v>154</v>
      </c>
      <c r="J211" s="25">
        <f>I211*100/I205</f>
        <v>4.8672566371681416</v>
      </c>
      <c r="K211" s="9"/>
      <c r="L211" s="10"/>
      <c r="M211" s="18">
        <v>88</v>
      </c>
      <c r="N211" s="25">
        <f>M211*100/M205</f>
        <v>2.8359651949726072</v>
      </c>
      <c r="O211" s="18">
        <v>76</v>
      </c>
      <c r="P211" s="25">
        <f>O211*100/O205</f>
        <v>2.3959646910466583</v>
      </c>
    </row>
    <row r="212" spans="2:16" ht="24.75" customHeight="1" x14ac:dyDescent="0.3">
      <c r="B212" s="13" t="s">
        <v>16</v>
      </c>
      <c r="C212" s="9"/>
      <c r="D212" s="10"/>
      <c r="E212" s="11"/>
      <c r="F212" s="10"/>
      <c r="G212" s="9"/>
      <c r="H212" s="10"/>
      <c r="I212" s="18">
        <v>12</v>
      </c>
      <c r="J212" s="25">
        <f>I212*100/I205</f>
        <v>0.37926675094816686</v>
      </c>
      <c r="K212" s="18">
        <v>1395</v>
      </c>
      <c r="L212" s="25">
        <f>K212*100/K205</f>
        <v>44.511805998723673</v>
      </c>
      <c r="M212" s="18">
        <v>276</v>
      </c>
      <c r="N212" s="25">
        <f>M212*100/M205</f>
        <v>8.8946181115049949</v>
      </c>
      <c r="O212" s="18">
        <v>179</v>
      </c>
      <c r="P212" s="25">
        <f>O212*100/O205</f>
        <v>5.6431273644388398</v>
      </c>
    </row>
    <row r="213" spans="2:16" ht="24.75" customHeight="1" x14ac:dyDescent="0.3">
      <c r="B213" s="14" t="s">
        <v>17</v>
      </c>
      <c r="C213" s="9"/>
      <c r="D213" s="10"/>
      <c r="E213" s="11"/>
      <c r="F213" s="10"/>
      <c r="G213" s="9"/>
      <c r="H213" s="10"/>
      <c r="I213" s="18">
        <v>13</v>
      </c>
      <c r="J213" s="25">
        <f>I213*100/I205</f>
        <v>0.41087231352718079</v>
      </c>
      <c r="K213" s="18">
        <v>400</v>
      </c>
      <c r="L213" s="25">
        <f>K213*100/K205</f>
        <v>12.763241863433311</v>
      </c>
      <c r="M213" s="18">
        <v>88</v>
      </c>
      <c r="N213" s="25">
        <f>M213*100/M205</f>
        <v>2.8359651949726072</v>
      </c>
      <c r="O213" s="18">
        <v>77</v>
      </c>
      <c r="P213" s="25">
        <f>O213*100/O205</f>
        <v>2.4274905422446404</v>
      </c>
    </row>
    <row r="214" spans="2:16" ht="24.75" customHeight="1" x14ac:dyDescent="0.3">
      <c r="B214" s="14" t="s">
        <v>18</v>
      </c>
      <c r="C214" s="9"/>
      <c r="D214" s="10"/>
      <c r="E214" s="11"/>
      <c r="F214" s="10"/>
      <c r="G214" s="18">
        <v>215</v>
      </c>
      <c r="H214" s="25">
        <f>G214*100/G205</f>
        <v>7.5122292103424178</v>
      </c>
      <c r="I214" s="18">
        <v>104</v>
      </c>
      <c r="J214" s="25">
        <f>I214*100/I205</f>
        <v>3.2869785082174463</v>
      </c>
      <c r="K214" s="18">
        <v>1162</v>
      </c>
      <c r="L214" s="25">
        <f>K214*100/K205</f>
        <v>37.077217613273774</v>
      </c>
      <c r="M214" s="18">
        <v>463</v>
      </c>
      <c r="N214" s="25">
        <f>M214*100/M205</f>
        <v>14.921044150821785</v>
      </c>
      <c r="O214" s="18">
        <v>606</v>
      </c>
      <c r="P214" s="25">
        <f>O214*100/O205</f>
        <v>19.1046658259773</v>
      </c>
    </row>
    <row r="215" spans="2:16" ht="24.75" customHeight="1" x14ac:dyDescent="0.3">
      <c r="B215" s="14" t="s">
        <v>19</v>
      </c>
      <c r="C215" s="9"/>
      <c r="D215" s="10"/>
      <c r="E215" s="11"/>
      <c r="F215" s="10"/>
      <c r="G215" s="10"/>
      <c r="H215" s="10"/>
      <c r="I215" s="10"/>
      <c r="J215" s="10"/>
      <c r="K215" s="10"/>
      <c r="L215" s="10"/>
      <c r="M215" s="18">
        <v>26</v>
      </c>
      <c r="N215" s="25">
        <f>M215*100/M205</f>
        <v>0.83789880760554303</v>
      </c>
      <c r="O215" s="18">
        <v>26</v>
      </c>
      <c r="P215" s="25">
        <f>O215*100/O205</f>
        <v>0.81967213114754101</v>
      </c>
    </row>
    <row r="216" spans="2:16" ht="24.75" customHeight="1" x14ac:dyDescent="0.3">
      <c r="B216" s="14" t="s">
        <v>20</v>
      </c>
      <c r="C216" s="9"/>
      <c r="D216" s="10"/>
      <c r="E216" s="11"/>
      <c r="F216" s="10"/>
      <c r="G216" s="18">
        <v>44</v>
      </c>
      <c r="H216" s="25">
        <f>G216*100/G205</f>
        <v>1.5373864430468205</v>
      </c>
      <c r="I216" s="10"/>
      <c r="J216" s="10"/>
      <c r="K216" s="10"/>
      <c r="L216" s="10"/>
      <c r="M216" s="10"/>
      <c r="N216" s="10"/>
      <c r="O216" s="10"/>
      <c r="P216" s="10"/>
    </row>
    <row r="217" spans="2:16" ht="24.75" customHeight="1" x14ac:dyDescent="0.3">
      <c r="B217" s="14" t="s">
        <v>21</v>
      </c>
      <c r="C217" s="18">
        <v>55</v>
      </c>
      <c r="D217" s="25">
        <f>C217*100/C205</f>
        <v>1.559841179807147</v>
      </c>
      <c r="E217" s="18">
        <v>52</v>
      </c>
      <c r="F217" s="25">
        <f>E217*100/E205</f>
        <v>1.4689265536723164</v>
      </c>
      <c r="G217" s="10"/>
      <c r="H217" s="10"/>
      <c r="I217" s="18">
        <v>7</v>
      </c>
      <c r="J217" s="25">
        <f>I217*100/I205</f>
        <v>0.22123893805309736</v>
      </c>
      <c r="K217" s="18">
        <v>82</v>
      </c>
      <c r="L217" s="25">
        <f>K217*100/K205</f>
        <v>2.6164645820038288</v>
      </c>
      <c r="M217" s="18">
        <v>11</v>
      </c>
      <c r="N217" s="25">
        <f>M217*100/M205</f>
        <v>0.3544956493715759</v>
      </c>
      <c r="O217" s="10"/>
      <c r="P217" s="10"/>
    </row>
    <row r="218" spans="2:16" ht="24.75" customHeight="1" x14ac:dyDescent="0.3">
      <c r="B218" s="14" t="s">
        <v>189</v>
      </c>
      <c r="C218" s="9"/>
      <c r="D218" s="10"/>
      <c r="E218" s="9"/>
      <c r="F218" s="10"/>
      <c r="G218" s="10"/>
      <c r="H218" s="10"/>
      <c r="I218" s="9"/>
      <c r="J218" s="10"/>
      <c r="K218" s="9"/>
      <c r="L218" s="10"/>
      <c r="M218" s="9"/>
      <c r="N218" s="10"/>
      <c r="O218" s="18">
        <v>12</v>
      </c>
      <c r="P218" s="25">
        <f>O218*100/O205</f>
        <v>0.37831021437578816</v>
      </c>
    </row>
    <row r="219" spans="2:16" ht="24.75" customHeight="1" x14ac:dyDescent="0.3">
      <c r="B219" s="14" t="s">
        <v>23</v>
      </c>
      <c r="C219" s="9"/>
      <c r="D219" s="10"/>
      <c r="E219" s="18">
        <v>86</v>
      </c>
      <c r="F219" s="25">
        <f>E219*100/E205</f>
        <v>2.4293785310734464</v>
      </c>
      <c r="G219" s="10"/>
      <c r="H219" s="10"/>
      <c r="I219" s="18">
        <v>53</v>
      </c>
      <c r="J219" s="25">
        <f>I219*100/I205</f>
        <v>1.6750948166877371</v>
      </c>
      <c r="K219" s="18">
        <v>453</v>
      </c>
      <c r="L219" s="25">
        <f>K219*100/K205</f>
        <v>14.454371410338226</v>
      </c>
      <c r="M219" s="18">
        <v>83</v>
      </c>
      <c r="N219" s="25">
        <f>M219*100/M205</f>
        <v>2.674830808894618</v>
      </c>
      <c r="O219" s="18">
        <v>62</v>
      </c>
      <c r="P219" s="25">
        <f>O219*100/O205</f>
        <v>1.9546027742749055</v>
      </c>
    </row>
    <row r="220" spans="2:16" ht="24.75" customHeight="1" x14ac:dyDescent="0.3">
      <c r="B220" s="14" t="s">
        <v>25</v>
      </c>
      <c r="C220" s="18">
        <v>287</v>
      </c>
      <c r="D220" s="25">
        <f>C220*100/C205</f>
        <v>8.1395348837209305</v>
      </c>
      <c r="E220" s="18">
        <v>152</v>
      </c>
      <c r="F220" s="25">
        <f>E220*100/E205</f>
        <v>4.2937853107344637</v>
      </c>
      <c r="G220" s="18">
        <v>217</v>
      </c>
      <c r="H220" s="25">
        <f>G220*100/G205</f>
        <v>7.5821104122990919</v>
      </c>
      <c r="I220" s="18">
        <v>61</v>
      </c>
      <c r="J220" s="25">
        <f>I220*100/I205</f>
        <v>1.9279393173198482</v>
      </c>
      <c r="K220" s="18">
        <v>682</v>
      </c>
      <c r="L220" s="25">
        <f>K220*100/K205</f>
        <v>21.761327377153798</v>
      </c>
      <c r="M220" s="18">
        <v>47</v>
      </c>
      <c r="N220" s="25">
        <f>M220*100/M205</f>
        <v>1.514663229133097</v>
      </c>
      <c r="O220" s="18">
        <v>69</v>
      </c>
      <c r="P220" s="25">
        <f>O220*100/O205</f>
        <v>2.1752837326607817</v>
      </c>
    </row>
    <row r="221" spans="2:16" ht="24.75" customHeight="1" x14ac:dyDescent="0.3">
      <c r="B221" s="13" t="s">
        <v>26</v>
      </c>
      <c r="C221" s="9"/>
      <c r="D221" s="10"/>
      <c r="E221" s="9"/>
      <c r="F221" s="10"/>
      <c r="G221" s="18">
        <v>54</v>
      </c>
      <c r="H221" s="25">
        <f>G221*100/G205</f>
        <v>1.8867924528301887</v>
      </c>
      <c r="I221" s="18">
        <v>12</v>
      </c>
      <c r="J221" s="25">
        <f>I221*100/I205</f>
        <v>0.37926675094816686</v>
      </c>
      <c r="K221" s="9"/>
      <c r="L221" s="10"/>
      <c r="M221" s="9"/>
      <c r="N221" s="10"/>
      <c r="O221" s="9"/>
      <c r="P221" s="10"/>
    </row>
    <row r="222" spans="2:16" ht="24.75" customHeight="1" x14ac:dyDescent="0.3">
      <c r="B222" s="14" t="s">
        <v>28</v>
      </c>
      <c r="C222" s="9"/>
      <c r="D222" s="10"/>
      <c r="E222" s="9"/>
      <c r="F222" s="10"/>
      <c r="G222" s="9"/>
      <c r="H222" s="10"/>
      <c r="I222" s="18">
        <v>10</v>
      </c>
      <c r="J222" s="25">
        <f>I222*100/I205</f>
        <v>0.31605562579013907</v>
      </c>
      <c r="K222" s="9"/>
      <c r="L222" s="10"/>
      <c r="M222" s="9"/>
      <c r="N222" s="10"/>
      <c r="O222" s="9"/>
      <c r="P222" s="10"/>
    </row>
    <row r="223" spans="2:16" ht="24.75" customHeight="1" x14ac:dyDescent="0.3">
      <c r="B223" s="14" t="s">
        <v>29</v>
      </c>
      <c r="C223" s="18">
        <v>95</v>
      </c>
      <c r="D223" s="25">
        <f>C223*100/C205</f>
        <v>2.6942711287577992</v>
      </c>
      <c r="E223" s="18">
        <v>154</v>
      </c>
      <c r="F223" s="25">
        <f>E223*100/E205</f>
        <v>4.3502824858757059</v>
      </c>
      <c r="G223" s="18">
        <v>68</v>
      </c>
      <c r="H223" s="25">
        <f>G223*100/G205</f>
        <v>2.3759608665269041</v>
      </c>
      <c r="I223" s="10"/>
      <c r="J223" s="10"/>
      <c r="K223" s="10"/>
      <c r="L223" s="10"/>
      <c r="M223" s="10"/>
      <c r="N223" s="10"/>
      <c r="O223" s="10"/>
      <c r="P223" s="10"/>
    </row>
    <row r="224" spans="2:16" ht="24.75" customHeight="1" x14ac:dyDescent="0.3">
      <c r="B224" s="14" t="s">
        <v>30</v>
      </c>
      <c r="C224" s="9"/>
      <c r="D224" s="10"/>
      <c r="E224" s="9"/>
      <c r="F224" s="10"/>
      <c r="G224" s="18">
        <v>17</v>
      </c>
      <c r="H224" s="25">
        <f>G224*100/G205</f>
        <v>0.59399021663172602</v>
      </c>
      <c r="I224" s="18">
        <v>11</v>
      </c>
      <c r="J224" s="25">
        <f>I224*100/I205</f>
        <v>0.347661188369153</v>
      </c>
      <c r="K224" s="9"/>
      <c r="L224" s="10"/>
      <c r="M224" s="9"/>
      <c r="N224" s="10"/>
      <c r="O224" s="9"/>
      <c r="P224" s="10"/>
    </row>
    <row r="225" spans="2:16" ht="24.75" customHeight="1" x14ac:dyDescent="0.3">
      <c r="B225" s="14" t="s">
        <v>31</v>
      </c>
      <c r="C225" s="18">
        <v>2101</v>
      </c>
      <c r="D225" s="25">
        <f>C225*100/C205</f>
        <v>59.585933068633011</v>
      </c>
      <c r="E225" s="18">
        <v>1505</v>
      </c>
      <c r="F225" s="25">
        <f>E225*100/E205</f>
        <v>42.514124293785308</v>
      </c>
      <c r="G225" s="18">
        <v>1243</v>
      </c>
      <c r="H225" s="25">
        <f>G225*100/G205</f>
        <v>43.431167016072678</v>
      </c>
      <c r="I225" s="18">
        <v>1185</v>
      </c>
      <c r="J225" s="25">
        <f>I225*100/I205</f>
        <v>37.452591656131482</v>
      </c>
      <c r="K225" s="9"/>
      <c r="L225" s="10"/>
      <c r="M225" s="18">
        <v>1091</v>
      </c>
      <c r="N225" s="25">
        <f>M225*100/M205</f>
        <v>35.159523042217209</v>
      </c>
      <c r="O225" s="18">
        <v>1322</v>
      </c>
      <c r="P225" s="25">
        <f>O225*100/O205</f>
        <v>41.677175283732659</v>
      </c>
    </row>
    <row r="226" spans="2:16" ht="24.75" customHeight="1" x14ac:dyDescent="0.3">
      <c r="B226" s="14" t="s">
        <v>32</v>
      </c>
      <c r="C226" s="9"/>
      <c r="D226" s="10"/>
      <c r="E226" s="9"/>
      <c r="F226" s="10"/>
      <c r="G226" s="9"/>
      <c r="H226" s="10"/>
      <c r="I226" s="9"/>
      <c r="J226" s="10"/>
      <c r="K226" s="18">
        <v>5368</v>
      </c>
      <c r="L226" s="25">
        <f>K226*100/K205</f>
        <v>171.28270580727505</v>
      </c>
      <c r="M226" s="10"/>
      <c r="N226" s="10"/>
      <c r="O226" s="10"/>
      <c r="P226" s="10"/>
    </row>
    <row r="227" spans="2:16" ht="24.75" customHeight="1" x14ac:dyDescent="0.3">
      <c r="B227" s="14" t="s">
        <v>190</v>
      </c>
      <c r="C227" s="9"/>
      <c r="D227" s="10"/>
      <c r="E227" s="9"/>
      <c r="F227" s="10"/>
      <c r="G227" s="9"/>
      <c r="H227" s="10"/>
      <c r="I227" s="9"/>
      <c r="J227" s="10"/>
      <c r="K227" s="10"/>
      <c r="L227" s="10"/>
      <c r="M227" s="10"/>
      <c r="N227" s="10"/>
      <c r="O227" s="18">
        <v>11</v>
      </c>
      <c r="P227" s="25">
        <f>O227*100/O205</f>
        <v>0.34678436317780581</v>
      </c>
    </row>
    <row r="228" spans="2:16" ht="24.75" customHeight="1" x14ac:dyDescent="0.3">
      <c r="B228" s="14" t="s">
        <v>47</v>
      </c>
      <c r="C228" s="9"/>
      <c r="D228" s="10"/>
      <c r="E228" s="9"/>
      <c r="F228" s="10"/>
      <c r="G228" s="18">
        <v>12</v>
      </c>
      <c r="H228" s="25">
        <f>G228*100/G205</f>
        <v>0.41928721174004191</v>
      </c>
      <c r="I228" s="10"/>
      <c r="J228" s="10"/>
      <c r="K228" s="10"/>
      <c r="L228" s="10"/>
      <c r="M228" s="10"/>
      <c r="N228" s="10"/>
      <c r="O228" s="10"/>
      <c r="P228" s="10"/>
    </row>
    <row r="229" spans="2:16" ht="24.75" customHeight="1" x14ac:dyDescent="0.3">
      <c r="B229" s="14" t="s">
        <v>33</v>
      </c>
      <c r="C229" s="18">
        <v>571</v>
      </c>
      <c r="D229" s="25">
        <f>C229*100/C205</f>
        <v>16.193987521270561</v>
      </c>
      <c r="E229" s="18">
        <v>464</v>
      </c>
      <c r="F229" s="25">
        <f>E229*100/E205</f>
        <v>13.107344632768362</v>
      </c>
      <c r="G229" s="10"/>
      <c r="H229" s="10"/>
      <c r="I229" s="18">
        <v>1282</v>
      </c>
      <c r="J229" s="25">
        <f>I229*100/I205</f>
        <v>40.518331226295828</v>
      </c>
      <c r="K229" s="18">
        <v>3011</v>
      </c>
      <c r="L229" s="25">
        <f>K229*100/K205</f>
        <v>96.075303126994257</v>
      </c>
      <c r="M229" s="18">
        <v>741</v>
      </c>
      <c r="N229" s="25">
        <f>M229*100/M205</f>
        <v>23.880116016757977</v>
      </c>
      <c r="O229" s="18">
        <v>548</v>
      </c>
      <c r="P229" s="25">
        <f>O229*100/O205</f>
        <v>17.276166456494327</v>
      </c>
    </row>
    <row r="230" spans="2:16" ht="24.75" customHeight="1" x14ac:dyDescent="0.3">
      <c r="B230" s="14" t="s">
        <v>35</v>
      </c>
      <c r="C230" s="10"/>
      <c r="D230" s="10"/>
      <c r="E230" s="10"/>
      <c r="F230" s="10"/>
      <c r="G230" s="18">
        <v>411</v>
      </c>
      <c r="H230" s="25">
        <f>G230*100/G205</f>
        <v>14.360587002096436</v>
      </c>
      <c r="I230" s="10"/>
      <c r="J230" s="10"/>
      <c r="K230" s="10"/>
      <c r="L230" s="10"/>
      <c r="M230" s="10"/>
      <c r="N230" s="10"/>
      <c r="O230" s="10"/>
      <c r="P230" s="10"/>
    </row>
    <row r="231" spans="2:16" ht="24.75" customHeight="1" x14ac:dyDescent="0.3">
      <c r="B231" s="14" t="s">
        <v>36</v>
      </c>
      <c r="C231" s="9"/>
      <c r="D231" s="10"/>
      <c r="E231" s="18">
        <v>302</v>
      </c>
      <c r="F231" s="25">
        <f>E231*100/E205</f>
        <v>8.5310734463276834</v>
      </c>
      <c r="G231" s="9"/>
      <c r="H231" s="10"/>
      <c r="I231" s="18">
        <v>24</v>
      </c>
      <c r="J231" s="25">
        <f>I231*100/I205</f>
        <v>0.75853350189633373</v>
      </c>
      <c r="K231" s="18">
        <v>150</v>
      </c>
      <c r="L231" s="25">
        <f>K231*100/K205</f>
        <v>4.7862156987874922</v>
      </c>
      <c r="M231" s="18">
        <v>33</v>
      </c>
      <c r="N231" s="25">
        <f>M231*100/M205</f>
        <v>1.0634869481147278</v>
      </c>
      <c r="O231" s="10"/>
      <c r="P231" s="10"/>
    </row>
    <row r="232" spans="2:16" ht="24.75" customHeight="1" x14ac:dyDescent="0.3">
      <c r="B232" s="14" t="s">
        <v>188</v>
      </c>
      <c r="C232" s="9"/>
      <c r="D232" s="10"/>
      <c r="E232" s="10"/>
      <c r="F232" s="10"/>
      <c r="G232" s="10"/>
      <c r="H232" s="10"/>
      <c r="I232" s="10"/>
      <c r="J232" s="10"/>
      <c r="K232" s="10"/>
      <c r="L232" s="10"/>
      <c r="M232" s="10"/>
      <c r="N232" s="10"/>
      <c r="O232" s="18">
        <v>14</v>
      </c>
      <c r="P232" s="25">
        <f>O232*100/O205</f>
        <v>0.44136191677175285</v>
      </c>
    </row>
    <row r="233" spans="2:16" ht="24.75" customHeight="1" x14ac:dyDescent="0.3">
      <c r="B233" s="14" t="s">
        <v>37</v>
      </c>
      <c r="C233" s="9"/>
      <c r="D233" s="10"/>
      <c r="E233" s="10"/>
      <c r="F233" s="10"/>
      <c r="G233" s="10"/>
      <c r="H233" s="10"/>
      <c r="I233" s="18">
        <v>37</v>
      </c>
      <c r="J233" s="25">
        <f>I233*100/I205</f>
        <v>1.1694058154235145</v>
      </c>
      <c r="K233" s="9"/>
      <c r="L233" s="10"/>
      <c r="M233" s="9"/>
      <c r="N233" s="10"/>
      <c r="O233" s="9"/>
      <c r="P233" s="10"/>
    </row>
    <row r="234" spans="2:16" ht="24.75" customHeight="1" x14ac:dyDescent="0.3">
      <c r="B234" s="14" t="s">
        <v>38</v>
      </c>
      <c r="C234" s="9"/>
      <c r="D234" s="10"/>
      <c r="E234" s="11"/>
      <c r="F234" s="11"/>
      <c r="G234" s="11"/>
      <c r="H234" s="11"/>
      <c r="I234" s="18">
        <v>47</v>
      </c>
      <c r="J234" s="25">
        <f>I234*100/I205</f>
        <v>1.4854614412136535</v>
      </c>
      <c r="K234" s="18">
        <v>110</v>
      </c>
      <c r="L234" s="25">
        <f>K234*100/K205</f>
        <v>3.509891512444161</v>
      </c>
      <c r="M234" s="18">
        <v>14</v>
      </c>
      <c r="N234" s="25">
        <f>M234*100/M205</f>
        <v>0.45117628101836932</v>
      </c>
      <c r="O234" s="9"/>
      <c r="P234" s="10"/>
    </row>
    <row r="235" spans="2:16" ht="5.15" customHeight="1" x14ac:dyDescent="0.3">
      <c r="B235" s="15"/>
      <c r="C235" s="16"/>
      <c r="D235" s="16"/>
      <c r="E235" s="16"/>
      <c r="F235" s="16"/>
      <c r="G235" s="16"/>
      <c r="H235" s="16"/>
      <c r="I235" s="16"/>
      <c r="J235" s="16"/>
      <c r="K235" s="16"/>
      <c r="L235" s="16"/>
      <c r="M235" s="16"/>
      <c r="N235" s="16"/>
      <c r="O235" s="16"/>
      <c r="P235" s="16"/>
    </row>
    <row r="236" spans="2:16" ht="14" x14ac:dyDescent="0.3">
      <c r="B236" s="52" t="s">
        <v>193</v>
      </c>
      <c r="C236" s="52"/>
      <c r="D236" s="52"/>
      <c r="E236" s="52"/>
      <c r="F236" s="52"/>
      <c r="G236" s="52"/>
      <c r="H236" s="52"/>
      <c r="I236" s="52"/>
      <c r="J236" s="52"/>
      <c r="K236" s="52"/>
      <c r="L236" s="52"/>
      <c r="M236" s="52"/>
      <c r="N236" s="52"/>
      <c r="O236" s="52"/>
      <c r="P236" s="52"/>
    </row>
    <row r="237" spans="2:16" ht="31.5" customHeight="1" x14ac:dyDescent="0.3">
      <c r="B237" s="71" t="s">
        <v>196</v>
      </c>
      <c r="C237" s="71"/>
      <c r="D237" s="71"/>
      <c r="E237" s="71"/>
      <c r="F237" s="71"/>
      <c r="G237" s="71"/>
      <c r="H237" s="71"/>
      <c r="I237" s="71"/>
      <c r="J237" s="71"/>
      <c r="K237" s="71"/>
      <c r="L237" s="71"/>
      <c r="M237" s="71"/>
      <c r="N237" s="71"/>
      <c r="O237" s="71"/>
      <c r="P237" s="71"/>
    </row>
    <row r="238" spans="2:16" ht="0.75" customHeight="1" x14ac:dyDescent="0.3"/>
    <row r="239" spans="2:16" ht="14.25" customHeight="1" x14ac:dyDescent="0.3"/>
    <row r="240" spans="2:16" ht="30" customHeight="1" x14ac:dyDescent="0.3">
      <c r="B240" s="63" t="s">
        <v>78</v>
      </c>
      <c r="C240" s="63"/>
      <c r="D240" s="63"/>
      <c r="E240" s="63"/>
      <c r="F240" s="63"/>
      <c r="G240" s="63"/>
      <c r="H240" s="63"/>
      <c r="I240" s="63"/>
      <c r="J240" s="63"/>
      <c r="K240" s="63"/>
      <c r="L240" s="63"/>
      <c r="M240" s="63"/>
      <c r="N240" s="63"/>
      <c r="O240" s="63"/>
      <c r="P240" s="63"/>
    </row>
    <row r="241" spans="2:16" ht="14.25" customHeight="1" x14ac:dyDescent="0.3">
      <c r="B241" s="17" t="s">
        <v>0</v>
      </c>
      <c r="C241" s="76">
        <v>2007</v>
      </c>
      <c r="D241" s="61"/>
      <c r="E241" s="76">
        <v>2011</v>
      </c>
      <c r="F241" s="61"/>
      <c r="G241" s="76">
        <v>2015</v>
      </c>
      <c r="H241" s="61"/>
      <c r="I241" s="76">
        <v>2019</v>
      </c>
      <c r="J241" s="61"/>
      <c r="K241" s="76">
        <v>2023</v>
      </c>
      <c r="L241" s="61"/>
      <c r="M241" s="76">
        <v>2024</v>
      </c>
      <c r="N241" s="61"/>
      <c r="O241" s="56">
        <v>2025</v>
      </c>
      <c r="P241" s="55"/>
    </row>
    <row r="242" spans="2:16" ht="15" customHeight="1" x14ac:dyDescent="0.3">
      <c r="B242" s="64" t="s">
        <v>2</v>
      </c>
      <c r="C242" s="60">
        <v>44687</v>
      </c>
      <c r="D242" s="61"/>
      <c r="E242" s="66">
        <v>44843</v>
      </c>
      <c r="F242" s="67"/>
      <c r="G242" s="59">
        <v>44649</v>
      </c>
      <c r="H242" s="58"/>
      <c r="I242" s="59">
        <v>44826</v>
      </c>
      <c r="J242" s="58"/>
      <c r="K242" s="59">
        <v>44828</v>
      </c>
      <c r="L242" s="58"/>
      <c r="M242" s="59">
        <v>45438</v>
      </c>
      <c r="N242" s="58"/>
      <c r="O242" s="59">
        <v>45739</v>
      </c>
      <c r="P242" s="58"/>
    </row>
    <row r="243" spans="2:16" ht="14.25" customHeight="1" x14ac:dyDescent="0.3">
      <c r="B243" s="65"/>
      <c r="C243" s="38" t="s">
        <v>3</v>
      </c>
      <c r="D243" s="38" t="s">
        <v>4</v>
      </c>
      <c r="E243" s="35" t="s">
        <v>3</v>
      </c>
      <c r="F243" s="37" t="s">
        <v>4</v>
      </c>
      <c r="G243" s="35" t="s">
        <v>3</v>
      </c>
      <c r="H243" s="37" t="s">
        <v>4</v>
      </c>
      <c r="I243" s="35" t="s">
        <v>3</v>
      </c>
      <c r="J243" s="37" t="s">
        <v>4</v>
      </c>
      <c r="K243" s="35" t="s">
        <v>3</v>
      </c>
      <c r="L243" s="37" t="s">
        <v>4</v>
      </c>
      <c r="M243" s="35" t="s">
        <v>3</v>
      </c>
      <c r="N243" s="37" t="s">
        <v>4</v>
      </c>
      <c r="O243" s="35" t="s">
        <v>3</v>
      </c>
      <c r="P243" s="37" t="s">
        <v>4</v>
      </c>
    </row>
    <row r="244" spans="2:16" ht="24.75" customHeight="1" x14ac:dyDescent="0.3">
      <c r="B244" s="12" t="s">
        <v>5</v>
      </c>
      <c r="C244" s="18">
        <v>20172</v>
      </c>
      <c r="D244" s="25">
        <v>100</v>
      </c>
      <c r="E244" s="18">
        <v>24167</v>
      </c>
      <c r="F244" s="25">
        <v>100</v>
      </c>
      <c r="G244" s="18">
        <v>25162</v>
      </c>
      <c r="H244" s="25">
        <v>100</v>
      </c>
      <c r="I244" s="18">
        <v>26522</v>
      </c>
      <c r="J244" s="25">
        <v>100</v>
      </c>
      <c r="K244" s="18">
        <v>26419</v>
      </c>
      <c r="L244" s="25">
        <v>100</v>
      </c>
      <c r="M244" s="18">
        <v>26556</v>
      </c>
      <c r="N244" s="25">
        <v>100</v>
      </c>
      <c r="O244" s="18">
        <v>26551</v>
      </c>
      <c r="P244" s="25">
        <v>100</v>
      </c>
    </row>
    <row r="245" spans="2:16" ht="24.75" customHeight="1" x14ac:dyDescent="0.3">
      <c r="B245" s="13" t="s">
        <v>6</v>
      </c>
      <c r="C245" s="18">
        <v>12279</v>
      </c>
      <c r="D245" s="25">
        <f>C245*100/C244</f>
        <v>60.871505056513982</v>
      </c>
      <c r="E245" s="18">
        <v>14118</v>
      </c>
      <c r="F245" s="25">
        <f>E245*100/E244</f>
        <v>58.418504572350727</v>
      </c>
      <c r="G245" s="18">
        <v>12188</v>
      </c>
      <c r="H245" s="25">
        <f>G245*100/G244</f>
        <v>48.438120976075034</v>
      </c>
      <c r="I245" s="18">
        <v>14679</v>
      </c>
      <c r="J245" s="25">
        <f>I245*100/I244</f>
        <v>55.346504788477489</v>
      </c>
      <c r="K245" s="18">
        <v>13797</v>
      </c>
      <c r="L245" s="25">
        <f>K245*100/K244</f>
        <v>52.223778341345245</v>
      </c>
      <c r="M245" s="18">
        <v>14034</v>
      </c>
      <c r="N245" s="25">
        <f>M245*100/M244</f>
        <v>52.846814279258922</v>
      </c>
      <c r="O245" s="18">
        <v>14816</v>
      </c>
      <c r="P245" s="25">
        <f>O245*100/O244</f>
        <v>55.802041354374602</v>
      </c>
    </row>
    <row r="246" spans="2:16" ht="24.75" customHeight="1" x14ac:dyDescent="0.3">
      <c r="B246" s="14" t="s">
        <v>7</v>
      </c>
      <c r="C246" s="18">
        <v>118</v>
      </c>
      <c r="D246" s="25">
        <f>C246*100/C245</f>
        <v>0.96099030865705681</v>
      </c>
      <c r="E246" s="18">
        <v>103</v>
      </c>
      <c r="F246" s="25">
        <f>E246*100/E245</f>
        <v>0.72956509420597815</v>
      </c>
      <c r="G246" s="18">
        <v>112</v>
      </c>
      <c r="H246" s="25">
        <f>G246*100/G245</f>
        <v>0.91893665900886112</v>
      </c>
      <c r="I246" s="18">
        <v>77</v>
      </c>
      <c r="J246" s="25">
        <f>I246*100/I245</f>
        <v>0.52455889365760611</v>
      </c>
      <c r="K246" s="18">
        <v>95</v>
      </c>
      <c r="L246" s="25">
        <f>K246*100/K245</f>
        <v>0.68855548307603098</v>
      </c>
      <c r="M246" s="18">
        <v>61</v>
      </c>
      <c r="N246" s="25">
        <f>M246*100/M245</f>
        <v>0.43465868604816871</v>
      </c>
      <c r="O246" s="18">
        <v>58</v>
      </c>
      <c r="P246" s="25">
        <f>O246*100/O245</f>
        <v>0.39146868250539957</v>
      </c>
    </row>
    <row r="247" spans="2:16" ht="24.75" customHeight="1" x14ac:dyDescent="0.3">
      <c r="B247" s="13" t="s">
        <v>8</v>
      </c>
      <c r="C247" s="18">
        <v>196</v>
      </c>
      <c r="D247" s="25">
        <f>C247*100/C245</f>
        <v>1.5962211906507044</v>
      </c>
      <c r="E247" s="18">
        <v>249</v>
      </c>
      <c r="F247" s="25">
        <f>E247*100/E245</f>
        <v>1.7637059073523162</v>
      </c>
      <c r="G247" s="18">
        <v>384</v>
      </c>
      <c r="H247" s="25">
        <f>G247*100/G245</f>
        <v>3.1506399737446671</v>
      </c>
      <c r="I247" s="18">
        <v>254</v>
      </c>
      <c r="J247" s="25">
        <f>I247*100/I245</f>
        <v>1.7303631037536618</v>
      </c>
      <c r="K247" s="18">
        <v>258</v>
      </c>
      <c r="L247" s="25">
        <f>K247*100/K245</f>
        <v>1.8699717329854315</v>
      </c>
      <c r="M247" s="18">
        <v>186</v>
      </c>
      <c r="N247" s="25">
        <f>M247*100/M245</f>
        <v>1.3253527148353998</v>
      </c>
      <c r="O247" s="18">
        <v>264</v>
      </c>
      <c r="P247" s="25">
        <f>O247*100/O245</f>
        <v>1.7818574514038876</v>
      </c>
    </row>
    <row r="248" spans="2:16" ht="24.75" customHeight="1" x14ac:dyDescent="0.3">
      <c r="B248" s="14" t="s">
        <v>10</v>
      </c>
      <c r="C248" s="9"/>
      <c r="D248" s="11"/>
      <c r="E248" s="10"/>
      <c r="F248" s="10"/>
      <c r="G248" s="10"/>
      <c r="H248" s="10"/>
      <c r="I248" s="18">
        <v>84</v>
      </c>
      <c r="J248" s="25">
        <f>I248*100/I245</f>
        <v>0.57224606580829762</v>
      </c>
      <c r="K248" s="9"/>
      <c r="L248" s="10"/>
      <c r="M248" s="9"/>
      <c r="N248" s="10"/>
      <c r="O248" s="9"/>
      <c r="P248" s="10"/>
    </row>
    <row r="249" spans="2:16" ht="24.75" customHeight="1" x14ac:dyDescent="0.3">
      <c r="B249" s="14" t="s">
        <v>11</v>
      </c>
      <c r="C249" s="9"/>
      <c r="D249" s="11"/>
      <c r="E249" s="10"/>
      <c r="F249" s="10"/>
      <c r="G249" s="10"/>
      <c r="H249" s="10"/>
      <c r="I249" s="10"/>
      <c r="J249" s="10"/>
      <c r="K249" s="18">
        <v>56</v>
      </c>
      <c r="L249" s="25">
        <f>K249*100/K245</f>
        <v>0.40588533739218668</v>
      </c>
      <c r="M249" s="18">
        <v>84</v>
      </c>
      <c r="N249" s="25">
        <f>M249*100/M245</f>
        <v>0.59854638734501919</v>
      </c>
      <c r="O249" s="18">
        <v>90</v>
      </c>
      <c r="P249" s="25">
        <f>O249*100/O245</f>
        <v>0.60745140388768903</v>
      </c>
    </row>
    <row r="250" spans="2:16" ht="24.75" customHeight="1" x14ac:dyDescent="0.3">
      <c r="B250" s="13" t="s">
        <v>13</v>
      </c>
      <c r="C250" s="18">
        <v>560</v>
      </c>
      <c r="D250" s="25">
        <f>C250*100/C245</f>
        <v>4.5606319732877267</v>
      </c>
      <c r="E250" s="18">
        <v>303</v>
      </c>
      <c r="F250" s="25">
        <f>E250*100/E245</f>
        <v>2.1461963450913726</v>
      </c>
      <c r="G250" s="18">
        <v>634</v>
      </c>
      <c r="H250" s="25">
        <f>G250*100/G245</f>
        <v>5.2018378733180173</v>
      </c>
      <c r="I250" s="18">
        <v>341</v>
      </c>
      <c r="J250" s="25">
        <f>I250*100/I245</f>
        <v>2.3230465290551128</v>
      </c>
      <c r="K250" s="18">
        <v>383</v>
      </c>
      <c r="L250" s="25">
        <f>K250*100/K245</f>
        <v>2.7759657896644199</v>
      </c>
      <c r="M250" s="18">
        <v>263</v>
      </c>
      <c r="N250" s="25">
        <f>M250*100/M245</f>
        <v>1.8740202365683341</v>
      </c>
      <c r="O250" s="18">
        <v>212</v>
      </c>
      <c r="P250" s="25">
        <f>O250*100/O245</f>
        <v>1.4308855291576674</v>
      </c>
    </row>
    <row r="251" spans="2:16" ht="24.75" customHeight="1" x14ac:dyDescent="0.3">
      <c r="B251" s="14" t="s">
        <v>14</v>
      </c>
      <c r="C251" s="18">
        <v>716</v>
      </c>
      <c r="D251" s="25">
        <f>C251*100/C245</f>
        <v>5.8310937372750224</v>
      </c>
      <c r="E251" s="18">
        <v>3115</v>
      </c>
      <c r="F251" s="25">
        <f>E251*100/E245</f>
        <v>22.06403173254002</v>
      </c>
      <c r="G251" s="18">
        <v>1702</v>
      </c>
      <c r="H251" s="25">
        <f>G251*100/G245</f>
        <v>13.964555300295373</v>
      </c>
      <c r="I251" s="18">
        <v>901</v>
      </c>
      <c r="J251" s="25">
        <f>I251*100/I245</f>
        <v>6.13802030111043</v>
      </c>
      <c r="K251" s="9"/>
      <c r="L251" s="10"/>
      <c r="M251" s="18">
        <v>564</v>
      </c>
      <c r="N251" s="25">
        <f>M251*100/M245</f>
        <v>4.0188114578879865</v>
      </c>
      <c r="O251" s="18">
        <v>411</v>
      </c>
      <c r="P251" s="25">
        <f>O251*100/O245</f>
        <v>2.7740280777537798</v>
      </c>
    </row>
    <row r="252" spans="2:16" ht="24.75" customHeight="1" x14ac:dyDescent="0.3">
      <c r="B252" s="13" t="s">
        <v>16</v>
      </c>
      <c r="C252" s="9"/>
      <c r="D252" s="10"/>
      <c r="E252" s="11"/>
      <c r="F252" s="10"/>
      <c r="G252" s="9"/>
      <c r="H252" s="10"/>
      <c r="I252" s="18">
        <v>50</v>
      </c>
      <c r="J252" s="25">
        <f>I252*100/I245</f>
        <v>0.34062265821922472</v>
      </c>
      <c r="K252" s="18">
        <v>1342</v>
      </c>
      <c r="L252" s="25">
        <f>K252*100/K245</f>
        <v>9.726752192505618</v>
      </c>
      <c r="M252" s="18">
        <v>1368</v>
      </c>
      <c r="N252" s="25">
        <f>M252*100/M245</f>
        <v>9.7477554510474569</v>
      </c>
      <c r="O252" s="18">
        <v>829</v>
      </c>
      <c r="P252" s="25">
        <f>O252*100/O245</f>
        <v>5.5953023758099354</v>
      </c>
    </row>
    <row r="253" spans="2:16" ht="24.75" customHeight="1" x14ac:dyDescent="0.3">
      <c r="B253" s="14" t="s">
        <v>17</v>
      </c>
      <c r="C253" s="9"/>
      <c r="D253" s="10"/>
      <c r="E253" s="11"/>
      <c r="F253" s="10"/>
      <c r="G253" s="9"/>
      <c r="H253" s="10"/>
      <c r="I253" s="18">
        <v>94</v>
      </c>
      <c r="J253" s="25">
        <f>I253*100/I245</f>
        <v>0.64037059745214253</v>
      </c>
      <c r="K253" s="18">
        <v>585</v>
      </c>
      <c r="L253" s="25">
        <f>K253*100/K245</f>
        <v>4.2400521852576647</v>
      </c>
      <c r="M253" s="18">
        <v>567</v>
      </c>
      <c r="N253" s="25">
        <f>M253*100/M245</f>
        <v>4.0401881145788803</v>
      </c>
      <c r="O253" s="18">
        <v>537</v>
      </c>
      <c r="P253" s="25">
        <f>O253*100/O245</f>
        <v>3.6244600431965441</v>
      </c>
    </row>
    <row r="254" spans="2:16" ht="24.75" customHeight="1" x14ac:dyDescent="0.3">
      <c r="B254" s="14" t="s">
        <v>18</v>
      </c>
      <c r="C254" s="9"/>
      <c r="D254" s="10"/>
      <c r="E254" s="11"/>
      <c r="F254" s="10"/>
      <c r="G254" s="18">
        <v>912</v>
      </c>
      <c r="H254" s="25">
        <f>G254*100/G245</f>
        <v>7.4827699376435834</v>
      </c>
      <c r="I254" s="18">
        <v>370</v>
      </c>
      <c r="J254" s="25">
        <f>I254*100/I245</f>
        <v>2.5206076708222631</v>
      </c>
      <c r="K254" s="18">
        <v>1133</v>
      </c>
      <c r="L254" s="25">
        <f>K254*100/K245</f>
        <v>8.2119301297383487</v>
      </c>
      <c r="M254" s="18">
        <v>2174</v>
      </c>
      <c r="N254" s="25">
        <f>M254*100/M245</f>
        <v>15.490950548667522</v>
      </c>
      <c r="O254" s="18">
        <v>2942</v>
      </c>
      <c r="P254" s="25">
        <f>O254*100/O245</f>
        <v>19.856911447084233</v>
      </c>
    </row>
    <row r="255" spans="2:16" ht="24.75" customHeight="1" x14ac:dyDescent="0.3">
      <c r="B255" s="14" t="s">
        <v>19</v>
      </c>
      <c r="C255" s="9"/>
      <c r="D255" s="10"/>
      <c r="E255" s="11"/>
      <c r="F255" s="10"/>
      <c r="G255" s="10"/>
      <c r="H255" s="10"/>
      <c r="I255" s="10"/>
      <c r="J255" s="10"/>
      <c r="K255" s="24">
        <v>96</v>
      </c>
      <c r="L255" s="25">
        <f>K255*100/K245</f>
        <v>0.69580343552946289</v>
      </c>
      <c r="M255" s="18">
        <v>104</v>
      </c>
      <c r="N255" s="25">
        <f>M255*100/M245</f>
        <v>0.74105743195097618</v>
      </c>
      <c r="O255" s="18">
        <v>101</v>
      </c>
      <c r="P255" s="25">
        <f>O255*100/O245</f>
        <v>0.681695464362851</v>
      </c>
    </row>
    <row r="256" spans="2:16" ht="24.75" customHeight="1" x14ac:dyDescent="0.3">
      <c r="B256" s="14" t="s">
        <v>20</v>
      </c>
      <c r="C256" s="9"/>
      <c r="D256" s="10"/>
      <c r="E256" s="11"/>
      <c r="F256" s="10"/>
      <c r="G256" s="18">
        <v>137</v>
      </c>
      <c r="H256" s="25">
        <f>G256*100/G245</f>
        <v>1.1240564489661962</v>
      </c>
      <c r="I256" s="10"/>
      <c r="J256" s="10"/>
      <c r="K256" s="10"/>
      <c r="L256" s="10"/>
      <c r="M256" s="10"/>
      <c r="N256" s="10"/>
      <c r="O256" s="10"/>
      <c r="P256" s="10"/>
    </row>
    <row r="257" spans="2:16" ht="24.75" customHeight="1" x14ac:dyDescent="0.3">
      <c r="B257" s="14" t="s">
        <v>21</v>
      </c>
      <c r="C257" s="18">
        <v>286</v>
      </c>
      <c r="D257" s="25">
        <f>C257*100/C245</f>
        <v>2.3291799006433749</v>
      </c>
      <c r="E257" s="18">
        <v>200</v>
      </c>
      <c r="F257" s="25">
        <f>E257*100/E245</f>
        <v>1.4166312508853944</v>
      </c>
      <c r="G257" s="10"/>
      <c r="H257" s="10"/>
      <c r="I257" s="18">
        <v>56</v>
      </c>
      <c r="J257" s="25">
        <f>I257*100/I245</f>
        <v>0.38149737720553173</v>
      </c>
      <c r="K257" s="18">
        <v>64</v>
      </c>
      <c r="L257" s="25">
        <f>K257*100/K245</f>
        <v>0.46386895701964193</v>
      </c>
      <c r="M257" s="18">
        <v>53</v>
      </c>
      <c r="N257" s="25">
        <f>M257*100/M245</f>
        <v>0.37765426820578596</v>
      </c>
      <c r="O257" s="10"/>
      <c r="P257" s="10"/>
    </row>
    <row r="258" spans="2:16" ht="24.75" customHeight="1" x14ac:dyDescent="0.3">
      <c r="B258" s="14" t="s">
        <v>189</v>
      </c>
      <c r="C258" s="9"/>
      <c r="D258" s="10"/>
      <c r="E258" s="9"/>
      <c r="F258" s="10"/>
      <c r="G258" s="10"/>
      <c r="H258" s="10"/>
      <c r="I258" s="9"/>
      <c r="J258" s="10"/>
      <c r="K258" s="9"/>
      <c r="L258" s="10"/>
      <c r="M258" s="9"/>
      <c r="N258" s="10"/>
      <c r="O258" s="18">
        <v>48</v>
      </c>
      <c r="P258" s="25">
        <f>O258*100/O245</f>
        <v>0.32397408207343414</v>
      </c>
    </row>
    <row r="259" spans="2:16" ht="24.75" customHeight="1" x14ac:dyDescent="0.3">
      <c r="B259" s="14" t="s">
        <v>23</v>
      </c>
      <c r="C259" s="9"/>
      <c r="D259" s="10"/>
      <c r="E259" s="18">
        <v>399</v>
      </c>
      <c r="F259" s="25">
        <f>E259*100/E245</f>
        <v>2.826179345516362</v>
      </c>
      <c r="G259" s="10"/>
      <c r="H259" s="10"/>
      <c r="I259" s="18">
        <v>276</v>
      </c>
      <c r="J259" s="25">
        <f>I259*100/I245</f>
        <v>1.8802370733701206</v>
      </c>
      <c r="K259" s="18">
        <v>365</v>
      </c>
      <c r="L259" s="25">
        <f>K259*100/K245</f>
        <v>2.6455026455026456</v>
      </c>
      <c r="M259" s="18">
        <v>293</v>
      </c>
      <c r="N259" s="25">
        <f>M259*100/M245</f>
        <v>2.0877868034772695</v>
      </c>
      <c r="O259" s="18">
        <v>281</v>
      </c>
      <c r="P259" s="25">
        <f>O259*100/O245</f>
        <v>1.8965982721382288</v>
      </c>
    </row>
    <row r="260" spans="2:16" ht="24.75" customHeight="1" x14ac:dyDescent="0.3">
      <c r="B260" s="14" t="s">
        <v>25</v>
      </c>
      <c r="C260" s="18">
        <v>869</v>
      </c>
      <c r="D260" s="25">
        <f>C260*100/C245</f>
        <v>7.0771235442625624</v>
      </c>
      <c r="E260" s="18">
        <v>639</v>
      </c>
      <c r="F260" s="25">
        <f>E260*100/E245</f>
        <v>4.5261368465788356</v>
      </c>
      <c r="G260" s="18">
        <v>821</v>
      </c>
      <c r="H260" s="25">
        <f>G260*100/G245</f>
        <v>6.7361339021988842</v>
      </c>
      <c r="I260" s="18">
        <v>334</v>
      </c>
      <c r="J260" s="25">
        <f>I260*100/I245</f>
        <v>2.2753593569044215</v>
      </c>
      <c r="K260" s="18">
        <v>421</v>
      </c>
      <c r="L260" s="25">
        <f>K260*100/K245</f>
        <v>3.0513879828948323</v>
      </c>
      <c r="M260" s="18">
        <v>269</v>
      </c>
      <c r="N260" s="25">
        <f>M260*100/M245</f>
        <v>1.9167735499501211</v>
      </c>
      <c r="O260" s="18">
        <v>300</v>
      </c>
      <c r="P260" s="25">
        <f>O260*100/O245</f>
        <v>2.0248380129589632</v>
      </c>
    </row>
    <row r="261" spans="2:16" ht="24.75" customHeight="1" x14ac:dyDescent="0.3">
      <c r="B261" s="13" t="s">
        <v>26</v>
      </c>
      <c r="C261" s="9"/>
      <c r="D261" s="10"/>
      <c r="E261" s="9"/>
      <c r="F261" s="10"/>
      <c r="G261" s="18">
        <v>198</v>
      </c>
      <c r="H261" s="25">
        <f>G261*100/G245</f>
        <v>1.6245487364620939</v>
      </c>
      <c r="I261" s="18">
        <v>51</v>
      </c>
      <c r="J261" s="25">
        <f>I261*100/I245</f>
        <v>0.34743511138360922</v>
      </c>
      <c r="K261" s="9"/>
      <c r="L261" s="10"/>
      <c r="M261" s="9"/>
      <c r="N261" s="10"/>
      <c r="O261" s="9"/>
      <c r="P261" s="10"/>
    </row>
    <row r="262" spans="2:16" ht="24.75" customHeight="1" x14ac:dyDescent="0.3">
      <c r="B262" s="14" t="s">
        <v>28</v>
      </c>
      <c r="C262" s="9"/>
      <c r="D262" s="10"/>
      <c r="E262" s="9"/>
      <c r="F262" s="10"/>
      <c r="G262" s="9"/>
      <c r="H262" s="10"/>
      <c r="I262" s="18">
        <v>47</v>
      </c>
      <c r="J262" s="25">
        <f>I262*100/I245</f>
        <v>0.32018529872607127</v>
      </c>
      <c r="K262" s="9"/>
      <c r="L262" s="10"/>
      <c r="M262" s="9"/>
      <c r="N262" s="10"/>
      <c r="O262" s="9"/>
      <c r="P262" s="10"/>
    </row>
    <row r="263" spans="2:16" ht="24.75" customHeight="1" x14ac:dyDescent="0.3">
      <c r="B263" s="14" t="s">
        <v>29</v>
      </c>
      <c r="C263" s="18">
        <v>381</v>
      </c>
      <c r="D263" s="25">
        <f>C263*100/C245</f>
        <v>3.1028585389689716</v>
      </c>
      <c r="E263" s="18">
        <v>691</v>
      </c>
      <c r="F263" s="25">
        <f>E263*100/E245</f>
        <v>4.8944609718090382</v>
      </c>
      <c r="G263" s="18">
        <v>355</v>
      </c>
      <c r="H263" s="25">
        <f>G263*100/G245</f>
        <v>2.9127010173941583</v>
      </c>
      <c r="I263" s="10"/>
      <c r="J263" s="10"/>
      <c r="K263" s="10"/>
      <c r="L263" s="10"/>
      <c r="M263" s="10"/>
      <c r="N263" s="10"/>
      <c r="O263" s="10"/>
      <c r="P263" s="10"/>
    </row>
    <row r="264" spans="2:16" ht="24.75" customHeight="1" x14ac:dyDescent="0.3">
      <c r="B264" s="14" t="s">
        <v>30</v>
      </c>
      <c r="C264" s="9"/>
      <c r="D264" s="10"/>
      <c r="E264" s="9"/>
      <c r="F264" s="10"/>
      <c r="G264" s="18">
        <v>84</v>
      </c>
      <c r="H264" s="25">
        <f>G264*100/G245</f>
        <v>0.68920249425664593</v>
      </c>
      <c r="I264" s="18">
        <v>22</v>
      </c>
      <c r="J264" s="25">
        <f>I264*100/I245</f>
        <v>0.14987396961645888</v>
      </c>
      <c r="K264" s="9"/>
      <c r="L264" s="10"/>
      <c r="M264" s="9"/>
      <c r="N264" s="10"/>
      <c r="O264" s="9"/>
      <c r="P264" s="10"/>
    </row>
    <row r="265" spans="2:16" ht="24.75" customHeight="1" x14ac:dyDescent="0.3">
      <c r="B265" s="14" t="s">
        <v>31</v>
      </c>
      <c r="C265" s="18">
        <v>7249</v>
      </c>
      <c r="D265" s="25">
        <f>C265*100/C245</f>
        <v>59.035752097076312</v>
      </c>
      <c r="E265" s="18">
        <v>5904</v>
      </c>
      <c r="F265" s="25">
        <f>E265*100/E245</f>
        <v>41.818954526136849</v>
      </c>
      <c r="G265" s="18">
        <v>5055</v>
      </c>
      <c r="H265" s="25">
        <f>G265*100/G245</f>
        <v>41.475221529373151</v>
      </c>
      <c r="I265" s="18">
        <v>5548</v>
      </c>
      <c r="J265" s="25">
        <f>I265*100/I245</f>
        <v>37.795490156005179</v>
      </c>
      <c r="K265" s="9"/>
      <c r="L265" s="10"/>
      <c r="M265" s="27">
        <v>4792</v>
      </c>
      <c r="N265" s="25">
        <f>M265*100/M245</f>
        <v>34.14564628758729</v>
      </c>
      <c r="O265" s="27">
        <v>6274</v>
      </c>
      <c r="P265" s="25">
        <f>O265*100/O245</f>
        <v>42.346112311015119</v>
      </c>
    </row>
    <row r="266" spans="2:16" ht="24.75" customHeight="1" x14ac:dyDescent="0.3">
      <c r="B266" s="14" t="s">
        <v>32</v>
      </c>
      <c r="C266" s="9"/>
      <c r="D266" s="10"/>
      <c r="E266" s="9"/>
      <c r="F266" s="10"/>
      <c r="G266" s="9"/>
      <c r="H266" s="10"/>
      <c r="I266" s="9"/>
      <c r="J266" s="10"/>
      <c r="K266" s="18">
        <v>5699</v>
      </c>
      <c r="L266" s="25">
        <f>K266*100/K245</f>
        <v>41.30608103210843</v>
      </c>
      <c r="M266" s="9"/>
      <c r="N266" s="10"/>
      <c r="O266" s="9"/>
      <c r="P266" s="10"/>
    </row>
    <row r="267" spans="2:16" ht="24.75" customHeight="1" x14ac:dyDescent="0.3">
      <c r="B267" s="14" t="s">
        <v>190</v>
      </c>
      <c r="C267" s="9"/>
      <c r="D267" s="10"/>
      <c r="E267" s="9"/>
      <c r="F267" s="10"/>
      <c r="G267" s="9"/>
      <c r="H267" s="10"/>
      <c r="I267" s="9"/>
      <c r="J267" s="10"/>
      <c r="K267" s="10"/>
      <c r="L267" s="10"/>
      <c r="M267" s="10"/>
      <c r="N267" s="10"/>
      <c r="O267" s="27">
        <v>46</v>
      </c>
      <c r="P267" s="25">
        <f>O267*100/O245</f>
        <v>0.31047516198704106</v>
      </c>
    </row>
    <row r="268" spans="2:16" ht="24.75" customHeight="1" x14ac:dyDescent="0.3">
      <c r="B268" s="14" t="s">
        <v>47</v>
      </c>
      <c r="C268" s="9"/>
      <c r="D268" s="10"/>
      <c r="E268" s="9"/>
      <c r="F268" s="10"/>
      <c r="G268" s="18">
        <v>81</v>
      </c>
      <c r="H268" s="25">
        <f>G268*100/G245</f>
        <v>0.66458811946176566</v>
      </c>
      <c r="I268" s="10"/>
      <c r="J268" s="10"/>
      <c r="K268" s="10"/>
      <c r="L268" s="10"/>
      <c r="M268" s="10"/>
      <c r="N268" s="10"/>
      <c r="O268" s="10"/>
      <c r="P268" s="10"/>
    </row>
    <row r="269" spans="2:16" ht="24.75" customHeight="1" x14ac:dyDescent="0.3">
      <c r="B269" s="14" t="s">
        <v>33</v>
      </c>
      <c r="C269" s="18">
        <v>1904</v>
      </c>
      <c r="D269" s="25">
        <f>C269*100/C245</f>
        <v>15.506148709178271</v>
      </c>
      <c r="E269" s="18">
        <v>1632</v>
      </c>
      <c r="F269" s="25">
        <f>E269*100/E245</f>
        <v>11.55971100722482</v>
      </c>
      <c r="G269" s="10"/>
      <c r="H269" s="10"/>
      <c r="I269" s="18">
        <v>5677</v>
      </c>
      <c r="J269" s="25">
        <f>I269*100/I245</f>
        <v>38.674296614210775</v>
      </c>
      <c r="K269" s="18">
        <v>3110</v>
      </c>
      <c r="L269" s="25">
        <f>K269*100/K245</f>
        <v>22.541132130173224</v>
      </c>
      <c r="M269" s="18">
        <v>3082</v>
      </c>
      <c r="N269" s="25">
        <f>M269*100/M245</f>
        <v>21.960951973777966</v>
      </c>
      <c r="O269" s="18">
        <v>2339</v>
      </c>
      <c r="P269" s="25">
        <f>O269*100/O245</f>
        <v>15.786987041036717</v>
      </c>
    </row>
    <row r="270" spans="2:16" ht="24.75" customHeight="1" x14ac:dyDescent="0.3">
      <c r="B270" s="14" t="s">
        <v>35</v>
      </c>
      <c r="C270" s="10"/>
      <c r="D270" s="10"/>
      <c r="E270" s="10"/>
      <c r="F270" s="10"/>
      <c r="G270" s="18">
        <v>1713</v>
      </c>
      <c r="H270" s="25">
        <f>G270*100/G245</f>
        <v>14.0548080078766</v>
      </c>
      <c r="I270" s="10"/>
      <c r="J270" s="10"/>
      <c r="K270" s="10"/>
      <c r="L270" s="10"/>
      <c r="M270" s="10"/>
      <c r="N270" s="10"/>
      <c r="O270" s="10"/>
      <c r="P270" s="10"/>
    </row>
    <row r="271" spans="2:16" ht="24.75" customHeight="1" x14ac:dyDescent="0.3">
      <c r="B271" s="14" t="s">
        <v>36</v>
      </c>
      <c r="C271" s="9"/>
      <c r="D271" s="10"/>
      <c r="E271" s="18">
        <v>883</v>
      </c>
      <c r="F271" s="25">
        <f>E271*100/E245</f>
        <v>6.2544269726590169</v>
      </c>
      <c r="G271" s="9"/>
      <c r="H271" s="10"/>
      <c r="I271" s="18">
        <v>146</v>
      </c>
      <c r="J271" s="25">
        <f>I271*100/I245</f>
        <v>0.9946181620001362</v>
      </c>
      <c r="K271" s="18">
        <v>124</v>
      </c>
      <c r="L271" s="25">
        <f>K271*100/K245</f>
        <v>0.89874610422555623</v>
      </c>
      <c r="M271" s="18">
        <v>124</v>
      </c>
      <c r="N271" s="25">
        <f>M271*100/M245</f>
        <v>0.88356847655693316</v>
      </c>
      <c r="O271" s="10"/>
      <c r="P271" s="10"/>
    </row>
    <row r="272" spans="2:16" ht="24.75" customHeight="1" x14ac:dyDescent="0.3">
      <c r="B272" s="14" t="s">
        <v>188</v>
      </c>
      <c r="C272" s="9"/>
      <c r="D272" s="10"/>
      <c r="E272" s="10"/>
      <c r="F272" s="10"/>
      <c r="G272" s="10"/>
      <c r="H272" s="10"/>
      <c r="I272" s="10"/>
      <c r="J272" s="10"/>
      <c r="K272" s="10"/>
      <c r="L272" s="10"/>
      <c r="M272" s="10"/>
      <c r="N272" s="10"/>
      <c r="O272" s="18">
        <v>84</v>
      </c>
      <c r="P272" s="25">
        <f>O272*100/O245</f>
        <v>0.56695464362850967</v>
      </c>
    </row>
    <row r="273" spans="2:16" ht="24.75" customHeight="1" x14ac:dyDescent="0.3">
      <c r="B273" s="14" t="s">
        <v>37</v>
      </c>
      <c r="C273" s="9"/>
      <c r="D273" s="10"/>
      <c r="E273" s="10"/>
      <c r="F273" s="10"/>
      <c r="G273" s="10"/>
      <c r="H273" s="10"/>
      <c r="I273" s="18">
        <v>189</v>
      </c>
      <c r="J273" s="25">
        <f>I273*100/I245</f>
        <v>1.2875536480686696</v>
      </c>
      <c r="K273" s="9"/>
      <c r="L273" s="10"/>
      <c r="M273" s="9"/>
      <c r="N273" s="10"/>
      <c r="O273" s="9"/>
      <c r="P273" s="10"/>
    </row>
    <row r="274" spans="2:16" ht="24.75" customHeight="1" x14ac:dyDescent="0.3">
      <c r="B274" s="14" t="s">
        <v>38</v>
      </c>
      <c r="C274" s="9"/>
      <c r="D274" s="10"/>
      <c r="E274" s="11"/>
      <c r="F274" s="11"/>
      <c r="G274" s="11"/>
      <c r="H274" s="11"/>
      <c r="I274" s="18">
        <v>162</v>
      </c>
      <c r="J274" s="25">
        <f>I274*100/I245</f>
        <v>1.1036174126302882</v>
      </c>
      <c r="K274" s="18">
        <v>66</v>
      </c>
      <c r="L274" s="25">
        <f>K274*100/K245</f>
        <v>0.47836486192650574</v>
      </c>
      <c r="M274" s="18">
        <v>50</v>
      </c>
      <c r="N274" s="25">
        <f>M274*100/M245</f>
        <v>0.3562776115148924</v>
      </c>
      <c r="O274" s="9"/>
      <c r="P274" s="10"/>
    </row>
    <row r="275" spans="2:16" ht="5.15" customHeight="1" x14ac:dyDescent="0.3">
      <c r="B275" s="15"/>
      <c r="C275" s="16"/>
      <c r="D275" s="16"/>
      <c r="E275" s="16"/>
      <c r="F275" s="16"/>
      <c r="G275" s="16"/>
      <c r="H275" s="16"/>
      <c r="I275" s="16"/>
      <c r="J275" s="16"/>
      <c r="K275" s="16"/>
      <c r="L275" s="16"/>
      <c r="M275" s="16"/>
      <c r="N275" s="16"/>
      <c r="O275" s="16"/>
      <c r="P275" s="16"/>
    </row>
    <row r="276" spans="2:16" ht="14" x14ac:dyDescent="0.3">
      <c r="B276" s="52" t="s">
        <v>193</v>
      </c>
      <c r="C276" s="52"/>
      <c r="D276" s="52"/>
      <c r="E276" s="52"/>
      <c r="F276" s="52"/>
      <c r="G276" s="52"/>
      <c r="H276" s="52"/>
      <c r="I276" s="52"/>
      <c r="J276" s="52"/>
      <c r="K276" s="52"/>
      <c r="L276" s="52"/>
      <c r="M276" s="52"/>
      <c r="N276" s="52"/>
      <c r="O276" s="52"/>
      <c r="P276" s="52"/>
    </row>
    <row r="277" spans="2:16" ht="35.25" customHeight="1" x14ac:dyDescent="0.3">
      <c r="B277" s="71" t="s">
        <v>196</v>
      </c>
      <c r="C277" s="71"/>
      <c r="D277" s="71"/>
      <c r="E277" s="71"/>
      <c r="F277" s="71"/>
      <c r="G277" s="71"/>
      <c r="H277" s="71"/>
      <c r="I277" s="71"/>
      <c r="J277" s="71"/>
      <c r="K277" s="71"/>
      <c r="L277" s="71"/>
      <c r="M277" s="71"/>
      <c r="N277" s="71"/>
      <c r="O277" s="71"/>
      <c r="P277" s="71"/>
    </row>
    <row r="278" spans="2:16" ht="14.25" customHeight="1" x14ac:dyDescent="0.3"/>
    <row r="279" spans="2:16" ht="30" customHeight="1" x14ac:dyDescent="0.3">
      <c r="B279" s="63" t="s">
        <v>79</v>
      </c>
      <c r="C279" s="63"/>
      <c r="D279" s="63"/>
      <c r="E279" s="63"/>
      <c r="F279" s="63"/>
      <c r="G279" s="63"/>
      <c r="H279" s="63"/>
      <c r="I279" s="63"/>
      <c r="J279" s="63"/>
      <c r="K279" s="63"/>
      <c r="L279" s="63"/>
      <c r="M279" s="63"/>
      <c r="N279" s="63"/>
      <c r="O279" s="63"/>
      <c r="P279" s="63"/>
    </row>
    <row r="280" spans="2:16" ht="14.25" customHeight="1" x14ac:dyDescent="0.3">
      <c r="B280" s="17" t="s">
        <v>0</v>
      </c>
      <c r="C280" s="76">
        <v>2007</v>
      </c>
      <c r="D280" s="61"/>
      <c r="E280" s="76">
        <v>2011</v>
      </c>
      <c r="F280" s="61"/>
      <c r="G280" s="76">
        <v>2015</v>
      </c>
      <c r="H280" s="61"/>
      <c r="I280" s="76">
        <v>2019</v>
      </c>
      <c r="J280" s="61"/>
      <c r="K280" s="76">
        <v>2023</v>
      </c>
      <c r="L280" s="61"/>
      <c r="M280" s="76">
        <v>2024</v>
      </c>
      <c r="N280" s="61"/>
      <c r="O280" s="56">
        <v>2025</v>
      </c>
      <c r="P280" s="55"/>
    </row>
    <row r="281" spans="2:16" ht="15" customHeight="1" x14ac:dyDescent="0.3">
      <c r="B281" s="64" t="s">
        <v>2</v>
      </c>
      <c r="C281" s="60">
        <v>44687</v>
      </c>
      <c r="D281" s="61"/>
      <c r="E281" s="66">
        <v>44843</v>
      </c>
      <c r="F281" s="67"/>
      <c r="G281" s="59">
        <v>44649</v>
      </c>
      <c r="H281" s="58"/>
      <c r="I281" s="59">
        <v>44826</v>
      </c>
      <c r="J281" s="58"/>
      <c r="K281" s="59">
        <v>44828</v>
      </c>
      <c r="L281" s="58"/>
      <c r="M281" s="59">
        <v>45438</v>
      </c>
      <c r="N281" s="58"/>
      <c r="O281" s="59">
        <v>45739</v>
      </c>
      <c r="P281" s="58"/>
    </row>
    <row r="282" spans="2:16" ht="14.25" customHeight="1" x14ac:dyDescent="0.3">
      <c r="B282" s="65"/>
      <c r="C282" s="38" t="s">
        <v>3</v>
      </c>
      <c r="D282" s="38" t="s">
        <v>4</v>
      </c>
      <c r="E282" s="35" t="s">
        <v>3</v>
      </c>
      <c r="F282" s="37" t="s">
        <v>4</v>
      </c>
      <c r="G282" s="35" t="s">
        <v>3</v>
      </c>
      <c r="H282" s="37" t="s">
        <v>4</v>
      </c>
      <c r="I282" s="35" t="s">
        <v>3</v>
      </c>
      <c r="J282" s="37" t="s">
        <v>4</v>
      </c>
      <c r="K282" s="35" t="s">
        <v>3</v>
      </c>
      <c r="L282" s="37" t="s">
        <v>4</v>
      </c>
      <c r="M282" s="35" t="s">
        <v>3</v>
      </c>
      <c r="N282" s="37" t="s">
        <v>4</v>
      </c>
      <c r="O282" s="35" t="s">
        <v>3</v>
      </c>
      <c r="P282" s="37" t="s">
        <v>4</v>
      </c>
    </row>
    <row r="283" spans="2:16" ht="24.75" customHeight="1" x14ac:dyDescent="0.3">
      <c r="B283" s="12" t="s">
        <v>5</v>
      </c>
      <c r="C283" s="18">
        <v>7712</v>
      </c>
      <c r="D283" s="25">
        <v>100</v>
      </c>
      <c r="E283" s="18">
        <v>7608</v>
      </c>
      <c r="F283" s="25">
        <v>100</v>
      </c>
      <c r="G283" s="18">
        <v>7479</v>
      </c>
      <c r="H283" s="25">
        <v>100</v>
      </c>
      <c r="I283" s="18">
        <v>7466</v>
      </c>
      <c r="J283" s="25">
        <v>100</v>
      </c>
      <c r="K283" s="18">
        <v>7190</v>
      </c>
      <c r="L283" s="25">
        <v>100</v>
      </c>
      <c r="M283" s="18">
        <v>7119</v>
      </c>
      <c r="N283" s="25">
        <v>100</v>
      </c>
      <c r="O283" s="18">
        <v>7073</v>
      </c>
      <c r="P283" s="25">
        <v>100</v>
      </c>
    </row>
    <row r="284" spans="2:16" ht="24.75" customHeight="1" x14ac:dyDescent="0.3">
      <c r="B284" s="13" t="s">
        <v>6</v>
      </c>
      <c r="C284" s="18">
        <v>4188</v>
      </c>
      <c r="D284" s="25">
        <f>C284*100/C283</f>
        <v>54.30497925311203</v>
      </c>
      <c r="E284" s="18">
        <v>4192</v>
      </c>
      <c r="F284" s="25">
        <f>E284*100/E283</f>
        <v>55.099894847528915</v>
      </c>
      <c r="G284" s="18">
        <v>3520</v>
      </c>
      <c r="H284" s="25">
        <f>G284*100/G283</f>
        <v>47.065115657173422</v>
      </c>
      <c r="I284" s="18">
        <v>4041</v>
      </c>
      <c r="J284" s="25">
        <f>I284*100/I283</f>
        <v>54.125368336458614</v>
      </c>
      <c r="K284" s="18">
        <v>3670</v>
      </c>
      <c r="L284" s="25">
        <f>K284*100/K283</f>
        <v>51.043115438108487</v>
      </c>
      <c r="M284" s="18">
        <v>3719</v>
      </c>
      <c r="N284" s="25">
        <f>M284*100/M283</f>
        <v>52.240483213934539</v>
      </c>
      <c r="O284" s="18">
        <v>3896</v>
      </c>
      <c r="P284" s="25">
        <f>O284*100/O283</f>
        <v>55.08270889297328</v>
      </c>
    </row>
    <row r="285" spans="2:16" ht="24.75" customHeight="1" x14ac:dyDescent="0.3">
      <c r="B285" s="14" t="s">
        <v>7</v>
      </c>
      <c r="C285" s="18">
        <v>46</v>
      </c>
      <c r="D285" s="25">
        <f>C285*100/C284</f>
        <v>1.0983763132760267</v>
      </c>
      <c r="E285" s="18">
        <v>39</v>
      </c>
      <c r="F285" s="25">
        <f>E285*100/E284</f>
        <v>0.93034351145038163</v>
      </c>
      <c r="G285" s="18">
        <v>36</v>
      </c>
      <c r="H285" s="25">
        <f>G285*100/G284</f>
        <v>1.0227272727272727</v>
      </c>
      <c r="I285" s="18">
        <v>22</v>
      </c>
      <c r="J285" s="25">
        <f>I285*100/I284</f>
        <v>0.54441969809453106</v>
      </c>
      <c r="K285" s="18">
        <v>25</v>
      </c>
      <c r="L285" s="25">
        <f>K285*100/K284</f>
        <v>0.68119891008174382</v>
      </c>
      <c r="M285" s="18">
        <v>18</v>
      </c>
      <c r="N285" s="25">
        <f>M285*100/M284</f>
        <v>0.48400107555794569</v>
      </c>
      <c r="O285" s="18">
        <v>23</v>
      </c>
      <c r="P285" s="25">
        <f>O285*100/O284</f>
        <v>0.59034907597535935</v>
      </c>
    </row>
    <row r="286" spans="2:16" ht="24.75" customHeight="1" x14ac:dyDescent="0.3">
      <c r="B286" s="13" t="s">
        <v>8</v>
      </c>
      <c r="C286" s="18">
        <v>64</v>
      </c>
      <c r="D286" s="25">
        <f>C286*100/C284</f>
        <v>1.5281757402101241</v>
      </c>
      <c r="E286" s="18">
        <v>74</v>
      </c>
      <c r="F286" s="25">
        <f>E286*100/E284</f>
        <v>1.7652671755725191</v>
      </c>
      <c r="G286" s="18">
        <v>116</v>
      </c>
      <c r="H286" s="25">
        <f>G286*100/G284</f>
        <v>3.2954545454545454</v>
      </c>
      <c r="I286" s="18">
        <v>84</v>
      </c>
      <c r="J286" s="25">
        <f>I286*100/I284</f>
        <v>2.0786933927245732</v>
      </c>
      <c r="K286" s="18">
        <v>90</v>
      </c>
      <c r="L286" s="25">
        <f>K286*100/K284</f>
        <v>2.4523160762942777</v>
      </c>
      <c r="M286" s="18">
        <v>59</v>
      </c>
      <c r="N286" s="25">
        <f>M286*100/M284</f>
        <v>1.5864479698843774</v>
      </c>
      <c r="O286" s="18">
        <v>56</v>
      </c>
      <c r="P286" s="25">
        <f>O286*100/O284</f>
        <v>1.4373716632443532</v>
      </c>
    </row>
    <row r="287" spans="2:16" ht="24.75" customHeight="1" x14ac:dyDescent="0.3">
      <c r="B287" s="14" t="s">
        <v>10</v>
      </c>
      <c r="C287" s="9"/>
      <c r="D287" s="11"/>
      <c r="E287" s="10"/>
      <c r="F287" s="10"/>
      <c r="G287" s="10"/>
      <c r="H287" s="10"/>
      <c r="I287" s="18">
        <v>13</v>
      </c>
      <c r="J287" s="25">
        <f>I287*100/I284</f>
        <v>0.32170254887404109</v>
      </c>
      <c r="K287" s="9"/>
      <c r="L287" s="10"/>
      <c r="M287" s="9"/>
      <c r="N287" s="10"/>
      <c r="O287" s="9"/>
      <c r="P287" s="10"/>
    </row>
    <row r="288" spans="2:16" ht="24.75" customHeight="1" x14ac:dyDescent="0.3">
      <c r="B288" s="14" t="s">
        <v>11</v>
      </c>
      <c r="C288" s="9"/>
      <c r="D288" s="11"/>
      <c r="E288" s="10"/>
      <c r="F288" s="10"/>
      <c r="G288" s="10"/>
      <c r="H288" s="10"/>
      <c r="I288" s="10"/>
      <c r="J288" s="10"/>
      <c r="K288" s="18">
        <v>18</v>
      </c>
      <c r="L288" s="25">
        <f>K288*100/K284</f>
        <v>0.49046321525885561</v>
      </c>
      <c r="M288" s="18">
        <v>27</v>
      </c>
      <c r="N288" s="25">
        <f>M288*100/M284</f>
        <v>0.72600161333691848</v>
      </c>
      <c r="O288" s="18">
        <v>21</v>
      </c>
      <c r="P288" s="25">
        <f>O288*100/O284</f>
        <v>0.53901437371663241</v>
      </c>
    </row>
    <row r="289" spans="2:16" ht="24.75" customHeight="1" x14ac:dyDescent="0.3">
      <c r="B289" s="13" t="s">
        <v>13</v>
      </c>
      <c r="C289" s="18">
        <v>180</v>
      </c>
      <c r="D289" s="25">
        <f>C289*100/C284</f>
        <v>4.2979942693409745</v>
      </c>
      <c r="E289" s="18">
        <v>105</v>
      </c>
      <c r="F289" s="25">
        <f>E289*100/E284</f>
        <v>2.5047709923664123</v>
      </c>
      <c r="G289" s="18">
        <v>190</v>
      </c>
      <c r="H289" s="25">
        <f>G289*100/G284</f>
        <v>5.3977272727272725</v>
      </c>
      <c r="I289" s="18">
        <v>87</v>
      </c>
      <c r="J289" s="25">
        <f>I289*100/I284</f>
        <v>2.1529324424647363</v>
      </c>
      <c r="K289" s="18">
        <v>100</v>
      </c>
      <c r="L289" s="25">
        <f>K289*100/K284</f>
        <v>2.7247956403269753</v>
      </c>
      <c r="M289" s="18">
        <v>61</v>
      </c>
      <c r="N289" s="25">
        <f>M289*100/M284</f>
        <v>1.6402258671685936</v>
      </c>
      <c r="O289" s="18">
        <v>60</v>
      </c>
      <c r="P289" s="25">
        <f>O289*100/O284</f>
        <v>1.540041067761807</v>
      </c>
    </row>
    <row r="290" spans="2:16" ht="24.75" customHeight="1" x14ac:dyDescent="0.3">
      <c r="B290" s="14" t="s">
        <v>14</v>
      </c>
      <c r="C290" s="18">
        <v>274</v>
      </c>
      <c r="D290" s="25">
        <f>C290*100/C284</f>
        <v>6.5425023877745945</v>
      </c>
      <c r="E290" s="18">
        <v>853</v>
      </c>
      <c r="F290" s="25">
        <f>E290*100/E284</f>
        <v>20.34828244274809</v>
      </c>
      <c r="G290" s="18">
        <v>482</v>
      </c>
      <c r="H290" s="25">
        <f>G290*100/G284</f>
        <v>13.693181818181818</v>
      </c>
      <c r="I290" s="18">
        <v>238</v>
      </c>
      <c r="J290" s="25">
        <f>I290*100/I284</f>
        <v>5.8896312793862906</v>
      </c>
      <c r="K290" s="9"/>
      <c r="L290" s="10"/>
      <c r="M290" s="18">
        <v>128</v>
      </c>
      <c r="N290" s="25">
        <f>M290*100/M284</f>
        <v>3.4417854261898362</v>
      </c>
      <c r="O290" s="18">
        <v>123</v>
      </c>
      <c r="P290" s="25">
        <f>O290*100/O284</f>
        <v>3.1570841889117043</v>
      </c>
    </row>
    <row r="291" spans="2:16" ht="24.75" customHeight="1" x14ac:dyDescent="0.3">
      <c r="B291" s="13" t="s">
        <v>16</v>
      </c>
      <c r="C291" s="9"/>
      <c r="D291" s="10"/>
      <c r="E291" s="11"/>
      <c r="F291" s="10"/>
      <c r="G291" s="9"/>
      <c r="H291" s="10"/>
      <c r="I291" s="18">
        <v>26</v>
      </c>
      <c r="J291" s="25">
        <f>I291*100/I284</f>
        <v>0.64340509774808219</v>
      </c>
      <c r="K291" s="18">
        <v>323</v>
      </c>
      <c r="L291" s="25">
        <f>K291*100/K284</f>
        <v>8.80108991825613</v>
      </c>
      <c r="M291" s="18">
        <v>319</v>
      </c>
      <c r="N291" s="25">
        <f>M291*100/M284</f>
        <v>8.5775746168324822</v>
      </c>
      <c r="O291" s="18">
        <v>202</v>
      </c>
      <c r="P291" s="25">
        <f>O291*100/O284</f>
        <v>5.1848049281314168</v>
      </c>
    </row>
    <row r="292" spans="2:16" ht="24.75" customHeight="1" x14ac:dyDescent="0.3">
      <c r="B292" s="14" t="s">
        <v>17</v>
      </c>
      <c r="C292" s="9"/>
      <c r="D292" s="10"/>
      <c r="E292" s="11"/>
      <c r="F292" s="10"/>
      <c r="G292" s="9"/>
      <c r="H292" s="10"/>
      <c r="I292" s="18">
        <v>35</v>
      </c>
      <c r="J292" s="25">
        <f>I292*100/I284</f>
        <v>0.8661222469685721</v>
      </c>
      <c r="K292" s="18">
        <v>165</v>
      </c>
      <c r="L292" s="25">
        <f>K292*100/K284</f>
        <v>4.4959128065395095</v>
      </c>
      <c r="M292" s="18">
        <v>146</v>
      </c>
      <c r="N292" s="25">
        <f>M292*100/M284</f>
        <v>3.9257865017477815</v>
      </c>
      <c r="O292" s="18">
        <v>151</v>
      </c>
      <c r="P292" s="25">
        <f>O292*100/O284</f>
        <v>3.875770020533881</v>
      </c>
    </row>
    <row r="293" spans="2:16" ht="24.75" customHeight="1" x14ac:dyDescent="0.3">
      <c r="B293" s="14" t="s">
        <v>18</v>
      </c>
      <c r="C293" s="9"/>
      <c r="D293" s="10"/>
      <c r="E293" s="11"/>
      <c r="F293" s="10"/>
      <c r="G293" s="18">
        <v>221</v>
      </c>
      <c r="H293" s="25">
        <f>G293*100/G284</f>
        <v>6.2784090909090908</v>
      </c>
      <c r="I293" s="18">
        <v>100</v>
      </c>
      <c r="J293" s="25">
        <f>I293*100/I284</f>
        <v>2.4746349913387777</v>
      </c>
      <c r="K293" s="18">
        <v>304</v>
      </c>
      <c r="L293" s="25">
        <f>K293*100/K284</f>
        <v>8.2833787465940052</v>
      </c>
      <c r="M293" s="18">
        <v>611</v>
      </c>
      <c r="N293" s="25">
        <f>M293*100/M284</f>
        <v>16.429147620328045</v>
      </c>
      <c r="O293" s="18">
        <v>868</v>
      </c>
      <c r="P293" s="25">
        <f>O293*100/O284</f>
        <v>22.279260780287473</v>
      </c>
    </row>
    <row r="294" spans="2:16" ht="24.75" customHeight="1" x14ac:dyDescent="0.3">
      <c r="B294" s="14" t="s">
        <v>19</v>
      </c>
      <c r="C294" s="9"/>
      <c r="D294" s="10"/>
      <c r="E294" s="11"/>
      <c r="F294" s="10"/>
      <c r="G294" s="10"/>
      <c r="H294" s="10"/>
      <c r="I294" s="10"/>
      <c r="J294" s="10"/>
      <c r="K294" s="18">
        <v>17</v>
      </c>
      <c r="L294" s="25">
        <f>K294*100/K284</f>
        <v>0.46321525885558584</v>
      </c>
      <c r="M294" s="18">
        <v>32</v>
      </c>
      <c r="N294" s="25">
        <f>M294*100/M284</f>
        <v>0.86044635654745905</v>
      </c>
      <c r="O294" s="18">
        <v>34</v>
      </c>
      <c r="P294" s="25">
        <f>O294*100/O284</f>
        <v>0.87268993839835729</v>
      </c>
    </row>
    <row r="295" spans="2:16" ht="24.75" customHeight="1" x14ac:dyDescent="0.3">
      <c r="B295" s="14" t="s">
        <v>20</v>
      </c>
      <c r="C295" s="9"/>
      <c r="D295" s="10"/>
      <c r="E295" s="11"/>
      <c r="F295" s="10"/>
      <c r="G295" s="18">
        <v>43</v>
      </c>
      <c r="H295" s="25">
        <f>G295*100/G284</f>
        <v>1.2215909090909092</v>
      </c>
      <c r="I295" s="10"/>
      <c r="J295" s="10"/>
      <c r="K295" s="10"/>
      <c r="L295" s="10"/>
      <c r="M295" s="10"/>
      <c r="N295" s="10"/>
      <c r="O295" s="10"/>
      <c r="P295" s="10"/>
    </row>
    <row r="296" spans="2:16" ht="24.75" customHeight="1" x14ac:dyDescent="0.3">
      <c r="B296" s="14" t="s">
        <v>21</v>
      </c>
      <c r="C296" s="18">
        <v>62</v>
      </c>
      <c r="D296" s="25">
        <f>C296*100/C284</f>
        <v>1.4804202483285578</v>
      </c>
      <c r="E296" s="18">
        <v>41</v>
      </c>
      <c r="F296" s="25">
        <f>E296*100/E284</f>
        <v>0.97805343511450382</v>
      </c>
      <c r="G296" s="10"/>
      <c r="H296" s="10"/>
      <c r="I296" s="18">
        <v>13</v>
      </c>
      <c r="J296" s="25">
        <f>I296*100/I284</f>
        <v>0.32170254887404109</v>
      </c>
      <c r="K296" s="18">
        <v>14</v>
      </c>
      <c r="L296" s="25">
        <f>K296*100/K284</f>
        <v>0.38147138964577659</v>
      </c>
      <c r="M296" s="18">
        <v>15</v>
      </c>
      <c r="N296" s="25">
        <f>M296*100/M284</f>
        <v>0.40333422963162141</v>
      </c>
      <c r="O296" s="10"/>
      <c r="P296" s="10"/>
    </row>
    <row r="297" spans="2:16" ht="24.75" customHeight="1" x14ac:dyDescent="0.3">
      <c r="B297" s="14" t="s">
        <v>189</v>
      </c>
      <c r="C297" s="9"/>
      <c r="D297" s="10"/>
      <c r="E297" s="9"/>
      <c r="F297" s="10"/>
      <c r="G297" s="10"/>
      <c r="H297" s="10"/>
      <c r="I297" s="9"/>
      <c r="J297" s="10"/>
      <c r="K297" s="9"/>
      <c r="L297" s="10"/>
      <c r="M297" s="9"/>
      <c r="N297" s="10"/>
      <c r="O297" s="18">
        <v>20</v>
      </c>
      <c r="P297" s="25">
        <f>O297*100/O284</f>
        <v>0.51334702258726894</v>
      </c>
    </row>
    <row r="298" spans="2:16" ht="24.75" customHeight="1" x14ac:dyDescent="0.3">
      <c r="B298" s="14" t="s">
        <v>23</v>
      </c>
      <c r="C298" s="9"/>
      <c r="D298" s="10"/>
      <c r="E298" s="18">
        <v>110</v>
      </c>
      <c r="F298" s="25">
        <f>E298*100/E284</f>
        <v>2.6240458015267176</v>
      </c>
      <c r="G298" s="10"/>
      <c r="H298" s="10"/>
      <c r="I298" s="18">
        <v>84</v>
      </c>
      <c r="J298" s="25">
        <f>I298*100/I284</f>
        <v>2.0786933927245732</v>
      </c>
      <c r="K298" s="18">
        <v>97</v>
      </c>
      <c r="L298" s="25">
        <f>K298*100/K284</f>
        <v>2.6430517711171664</v>
      </c>
      <c r="M298" s="18">
        <v>70</v>
      </c>
      <c r="N298" s="25">
        <f>M298*100/M284</f>
        <v>1.8822264049475665</v>
      </c>
      <c r="O298" s="18">
        <v>67</v>
      </c>
      <c r="P298" s="25">
        <f>O298*100/O284</f>
        <v>1.7197125256673511</v>
      </c>
    </row>
    <row r="299" spans="2:16" ht="24.75" customHeight="1" x14ac:dyDescent="0.3">
      <c r="B299" s="14" t="s">
        <v>25</v>
      </c>
      <c r="C299" s="18">
        <v>350</v>
      </c>
      <c r="D299" s="25">
        <f>C299*100/C284</f>
        <v>8.3572110792741157</v>
      </c>
      <c r="E299" s="18">
        <v>252</v>
      </c>
      <c r="F299" s="25">
        <f>E299*100/E284</f>
        <v>6.0114503816793894</v>
      </c>
      <c r="G299" s="18">
        <v>293</v>
      </c>
      <c r="H299" s="25">
        <f>G299*100/G284</f>
        <v>8.3238636363636367</v>
      </c>
      <c r="I299" s="18">
        <v>108</v>
      </c>
      <c r="J299" s="25">
        <f>I299*100/I284</f>
        <v>2.6726057906458798</v>
      </c>
      <c r="K299" s="18">
        <v>146</v>
      </c>
      <c r="L299" s="25">
        <f>K299*100/K284</f>
        <v>3.9782016348773843</v>
      </c>
      <c r="M299" s="18">
        <v>91</v>
      </c>
      <c r="N299" s="25">
        <f>M299*100/M284</f>
        <v>2.4468943264318366</v>
      </c>
      <c r="O299" s="18">
        <v>97</v>
      </c>
      <c r="P299" s="25">
        <f>O299*100/O284</f>
        <v>2.4897330595482545</v>
      </c>
    </row>
    <row r="300" spans="2:16" ht="24.75" customHeight="1" x14ac:dyDescent="0.3">
      <c r="B300" s="13" t="s">
        <v>26</v>
      </c>
      <c r="C300" s="9"/>
      <c r="D300" s="10"/>
      <c r="E300" s="9"/>
      <c r="F300" s="10"/>
      <c r="G300" s="18">
        <v>72</v>
      </c>
      <c r="H300" s="25">
        <f>G300*100/G284</f>
        <v>2.0454545454545454</v>
      </c>
      <c r="I300" s="18">
        <v>13</v>
      </c>
      <c r="J300" s="25">
        <f>I300*100/I284</f>
        <v>0.32170254887404109</v>
      </c>
      <c r="K300" s="9"/>
      <c r="L300" s="10"/>
      <c r="M300" s="9"/>
      <c r="N300" s="10"/>
      <c r="O300" s="9"/>
      <c r="P300" s="10"/>
    </row>
    <row r="301" spans="2:16" ht="24.75" customHeight="1" x14ac:dyDescent="0.3">
      <c r="B301" s="14" t="s">
        <v>28</v>
      </c>
      <c r="C301" s="9"/>
      <c r="D301" s="10"/>
      <c r="E301" s="9"/>
      <c r="F301" s="10"/>
      <c r="G301" s="9"/>
      <c r="H301" s="10"/>
      <c r="I301" s="18">
        <v>14</v>
      </c>
      <c r="J301" s="25">
        <f>I301*100/I284</f>
        <v>0.34644889878742885</v>
      </c>
      <c r="K301" s="9"/>
      <c r="L301" s="10"/>
      <c r="M301" s="9"/>
      <c r="N301" s="10"/>
      <c r="O301" s="9"/>
      <c r="P301" s="10"/>
    </row>
    <row r="302" spans="2:16" ht="24.75" customHeight="1" x14ac:dyDescent="0.3">
      <c r="B302" s="14" t="s">
        <v>29</v>
      </c>
      <c r="C302" s="18">
        <v>152</v>
      </c>
      <c r="D302" s="25">
        <f>C302*100/C284</f>
        <v>3.629417382999045</v>
      </c>
      <c r="E302" s="18">
        <v>218</v>
      </c>
      <c r="F302" s="25">
        <f>E302*100/E284</f>
        <v>5.2003816793893129</v>
      </c>
      <c r="G302" s="18">
        <v>126</v>
      </c>
      <c r="H302" s="25">
        <f>G302*100/G284</f>
        <v>3.5795454545454546</v>
      </c>
      <c r="I302" s="10"/>
      <c r="J302" s="10"/>
      <c r="K302" s="10"/>
      <c r="L302" s="10"/>
      <c r="M302" s="10"/>
      <c r="N302" s="10"/>
      <c r="O302" s="10"/>
      <c r="P302" s="10"/>
    </row>
    <row r="303" spans="2:16" ht="24.75" customHeight="1" x14ac:dyDescent="0.3">
      <c r="B303" s="14" t="s">
        <v>30</v>
      </c>
      <c r="C303" s="9"/>
      <c r="D303" s="10"/>
      <c r="E303" s="9"/>
      <c r="F303" s="10"/>
      <c r="G303" s="18">
        <v>29</v>
      </c>
      <c r="H303" s="25">
        <f>G303*100/G284</f>
        <v>0.82386363636363635</v>
      </c>
      <c r="I303" s="18">
        <v>6</v>
      </c>
      <c r="J303" s="25">
        <f>I303*100/I284</f>
        <v>0.14847809948032664</v>
      </c>
      <c r="K303" s="9"/>
      <c r="L303" s="10"/>
      <c r="M303" s="9"/>
      <c r="N303" s="10"/>
      <c r="O303" s="9"/>
      <c r="P303" s="10"/>
    </row>
    <row r="304" spans="2:16" ht="24.75" customHeight="1" x14ac:dyDescent="0.3">
      <c r="B304" s="14" t="s">
        <v>31</v>
      </c>
      <c r="C304" s="18">
        <v>2371</v>
      </c>
      <c r="D304" s="25">
        <f>C304*100/C284</f>
        <v>56.614135625596944</v>
      </c>
      <c r="E304" s="18">
        <v>1685</v>
      </c>
      <c r="F304" s="25">
        <f>E304*100/E284</f>
        <v>40.195610687022899</v>
      </c>
      <c r="G304" s="18">
        <v>1390</v>
      </c>
      <c r="H304" s="25">
        <f>G304*100/G284</f>
        <v>39.488636363636367</v>
      </c>
      <c r="I304" s="18">
        <v>1424</v>
      </c>
      <c r="J304" s="25">
        <f>I304*100/I284</f>
        <v>35.238802276664195</v>
      </c>
      <c r="K304" s="9"/>
      <c r="L304" s="10"/>
      <c r="M304" s="18">
        <v>1162</v>
      </c>
      <c r="N304" s="25">
        <f>M304*100/M284</f>
        <v>31.244958322129605</v>
      </c>
      <c r="O304" s="18">
        <v>1457</v>
      </c>
      <c r="P304" s="25">
        <f>O304*100/O284</f>
        <v>37.397330595482543</v>
      </c>
    </row>
    <row r="305" spans="2:16" ht="24.75" customHeight="1" x14ac:dyDescent="0.3">
      <c r="B305" s="14" t="s">
        <v>32</v>
      </c>
      <c r="C305" s="9"/>
      <c r="D305" s="10"/>
      <c r="E305" s="9"/>
      <c r="F305" s="10"/>
      <c r="G305" s="9"/>
      <c r="H305" s="10"/>
      <c r="I305" s="9"/>
      <c r="J305" s="10"/>
      <c r="K305" s="18">
        <v>1447</v>
      </c>
      <c r="L305" s="25">
        <f>K305*100/K284</f>
        <v>39.427792915531334</v>
      </c>
      <c r="M305" s="9"/>
      <c r="N305" s="10"/>
      <c r="O305" s="9"/>
      <c r="P305" s="10"/>
    </row>
    <row r="306" spans="2:16" ht="24.75" customHeight="1" x14ac:dyDescent="0.3">
      <c r="B306" s="14" t="s">
        <v>190</v>
      </c>
      <c r="C306" s="9"/>
      <c r="D306" s="10"/>
      <c r="E306" s="9"/>
      <c r="F306" s="10"/>
      <c r="G306" s="9"/>
      <c r="H306" s="10"/>
      <c r="I306" s="9"/>
      <c r="J306" s="10"/>
      <c r="K306" s="10"/>
      <c r="L306" s="10"/>
      <c r="M306" s="10"/>
      <c r="N306" s="10"/>
      <c r="O306" s="18">
        <v>15</v>
      </c>
      <c r="P306" s="25">
        <f>O306*100/O284</f>
        <v>0.38501026694045176</v>
      </c>
    </row>
    <row r="307" spans="2:16" ht="24.75" customHeight="1" x14ac:dyDescent="0.3">
      <c r="B307" s="14" t="s">
        <v>47</v>
      </c>
      <c r="C307" s="9"/>
      <c r="D307" s="10"/>
      <c r="E307" s="9"/>
      <c r="F307" s="10"/>
      <c r="G307" s="18">
        <v>24</v>
      </c>
      <c r="H307" s="25">
        <f>G307*100/G284</f>
        <v>0.68181818181818177</v>
      </c>
      <c r="I307" s="10"/>
      <c r="J307" s="10"/>
      <c r="K307" s="10"/>
      <c r="L307" s="10"/>
      <c r="M307" s="10"/>
      <c r="N307" s="10"/>
      <c r="O307" s="10"/>
      <c r="P307" s="10"/>
    </row>
    <row r="308" spans="2:16" ht="24.75" customHeight="1" x14ac:dyDescent="0.3">
      <c r="B308" s="14" t="s">
        <v>33</v>
      </c>
      <c r="C308" s="18">
        <v>689</v>
      </c>
      <c r="D308" s="25">
        <f>C308*100/C284</f>
        <v>16.451766953199616</v>
      </c>
      <c r="E308" s="18">
        <v>549</v>
      </c>
      <c r="F308" s="25">
        <f>E308*100/E284</f>
        <v>13.096374045801527</v>
      </c>
      <c r="G308" s="10"/>
      <c r="H308" s="10"/>
      <c r="I308" s="18">
        <v>1657</v>
      </c>
      <c r="J308" s="25">
        <f>I308*100/I284</f>
        <v>41.004701806483546</v>
      </c>
      <c r="K308" s="18">
        <v>884</v>
      </c>
      <c r="L308" s="25">
        <f>K308*100/K284</f>
        <v>24.087193460490465</v>
      </c>
      <c r="M308" s="18">
        <v>922</v>
      </c>
      <c r="N308" s="25">
        <f>M308*100/M284</f>
        <v>24.791610648023664</v>
      </c>
      <c r="O308" s="18">
        <v>679</v>
      </c>
      <c r="P308" s="25">
        <f>O308*100/O284</f>
        <v>17.428131416837783</v>
      </c>
    </row>
    <row r="309" spans="2:16" ht="24.75" customHeight="1" x14ac:dyDescent="0.3">
      <c r="B309" s="14" t="s">
        <v>35</v>
      </c>
      <c r="C309" s="10"/>
      <c r="D309" s="10"/>
      <c r="E309" s="10"/>
      <c r="F309" s="10"/>
      <c r="G309" s="18">
        <v>498</v>
      </c>
      <c r="H309" s="25">
        <f>G309*100/G284</f>
        <v>14.147727272727273</v>
      </c>
      <c r="I309" s="10"/>
      <c r="J309" s="10"/>
      <c r="K309" s="10"/>
      <c r="L309" s="10"/>
      <c r="M309" s="10"/>
      <c r="N309" s="10"/>
      <c r="O309" s="10"/>
      <c r="P309" s="10"/>
    </row>
    <row r="310" spans="2:16" ht="24.75" customHeight="1" x14ac:dyDescent="0.3">
      <c r="B310" s="14" t="s">
        <v>36</v>
      </c>
      <c r="C310" s="9"/>
      <c r="D310" s="10"/>
      <c r="E310" s="18">
        <v>266</v>
      </c>
      <c r="F310" s="25">
        <f>E310*100/E284</f>
        <v>6.3454198473282446</v>
      </c>
      <c r="G310" s="9"/>
      <c r="H310" s="10"/>
      <c r="I310" s="18">
        <v>56</v>
      </c>
      <c r="J310" s="25">
        <f>I310*100/I284</f>
        <v>1.3857955951497154</v>
      </c>
      <c r="K310" s="18">
        <v>29</v>
      </c>
      <c r="L310" s="25">
        <f>K310*100/K284</f>
        <v>0.7901907356948229</v>
      </c>
      <c r="M310" s="18">
        <v>48</v>
      </c>
      <c r="N310" s="25">
        <f>M310*100/M284</f>
        <v>1.2906695348211885</v>
      </c>
      <c r="O310" s="10"/>
      <c r="P310" s="10"/>
    </row>
    <row r="311" spans="2:16" ht="24.75" customHeight="1" x14ac:dyDescent="0.3">
      <c r="B311" s="14" t="s">
        <v>188</v>
      </c>
      <c r="C311" s="9"/>
      <c r="D311" s="10"/>
      <c r="E311" s="10"/>
      <c r="F311" s="10"/>
      <c r="G311" s="10"/>
      <c r="H311" s="10"/>
      <c r="I311" s="10"/>
      <c r="J311" s="10"/>
      <c r="K311" s="10"/>
      <c r="L311" s="10"/>
      <c r="M311" s="10"/>
      <c r="N311" s="10"/>
      <c r="O311" s="18">
        <v>23</v>
      </c>
      <c r="P311" s="25">
        <f>O311*100/O284</f>
        <v>0.59034907597535935</v>
      </c>
    </row>
    <row r="312" spans="2:16" ht="24.75" customHeight="1" x14ac:dyDescent="0.3">
      <c r="B312" s="14" t="s">
        <v>37</v>
      </c>
      <c r="C312" s="9"/>
      <c r="D312" s="10"/>
      <c r="E312" s="10"/>
      <c r="F312" s="10"/>
      <c r="G312" s="10"/>
      <c r="H312" s="10"/>
      <c r="I312" s="18">
        <v>38</v>
      </c>
      <c r="J312" s="25">
        <f>I312*100/I284</f>
        <v>0.94036129670873547</v>
      </c>
      <c r="K312" s="9"/>
      <c r="L312" s="10"/>
      <c r="M312" s="9"/>
      <c r="N312" s="10"/>
      <c r="O312" s="9"/>
      <c r="P312" s="10"/>
    </row>
    <row r="313" spans="2:16" ht="24.75" customHeight="1" x14ac:dyDescent="0.3">
      <c r="B313" s="14" t="s">
        <v>38</v>
      </c>
      <c r="C313" s="9"/>
      <c r="D313" s="10"/>
      <c r="E313" s="11"/>
      <c r="F313" s="11"/>
      <c r="G313" s="11"/>
      <c r="H313" s="11"/>
      <c r="I313" s="18">
        <v>23</v>
      </c>
      <c r="J313" s="25">
        <f>I313*100/I284</f>
        <v>0.56916604800791881</v>
      </c>
      <c r="K313" s="18">
        <v>11</v>
      </c>
      <c r="L313" s="25">
        <f>K313*100/K284</f>
        <v>0.29972752043596729</v>
      </c>
      <c r="M313" s="18">
        <v>10</v>
      </c>
      <c r="N313" s="25">
        <f>M313*100/M284</f>
        <v>0.26888948642108096</v>
      </c>
      <c r="O313" s="9"/>
      <c r="P313" s="10"/>
    </row>
    <row r="314" spans="2:16" ht="5.15" customHeight="1" x14ac:dyDescent="0.3">
      <c r="B314" s="15"/>
      <c r="C314" s="16"/>
      <c r="D314" s="16"/>
      <c r="E314" s="16"/>
      <c r="F314" s="16"/>
      <c r="G314" s="16"/>
      <c r="H314" s="16"/>
      <c r="I314" s="16"/>
      <c r="J314" s="16"/>
      <c r="K314" s="16"/>
      <c r="L314" s="16"/>
      <c r="M314" s="16"/>
      <c r="N314" s="16"/>
      <c r="O314" s="16"/>
      <c r="P314" s="16"/>
    </row>
    <row r="315" spans="2:16" ht="14" x14ac:dyDescent="0.3">
      <c r="B315" s="52" t="s">
        <v>193</v>
      </c>
      <c r="C315" s="52"/>
      <c r="D315" s="52"/>
      <c r="E315" s="52"/>
      <c r="F315" s="52"/>
      <c r="G315" s="52"/>
      <c r="H315" s="52"/>
      <c r="I315" s="52"/>
      <c r="J315" s="52"/>
      <c r="K315" s="52"/>
      <c r="L315" s="52"/>
      <c r="M315" s="52"/>
      <c r="N315" s="52"/>
      <c r="O315" s="52"/>
      <c r="P315" s="52"/>
    </row>
    <row r="316" spans="2:16" ht="36.75" customHeight="1" x14ac:dyDescent="0.3">
      <c r="B316" s="71" t="s">
        <v>196</v>
      </c>
      <c r="C316" s="71"/>
      <c r="D316" s="71"/>
      <c r="E316" s="71"/>
      <c r="F316" s="71"/>
      <c r="G316" s="71"/>
      <c r="H316" s="71"/>
      <c r="I316" s="71"/>
      <c r="J316" s="71"/>
      <c r="K316" s="71"/>
      <c r="L316" s="71"/>
      <c r="M316" s="71"/>
      <c r="N316" s="71"/>
      <c r="O316" s="71"/>
      <c r="P316" s="71"/>
    </row>
    <row r="317" spans="2:16" ht="14.25" customHeight="1" x14ac:dyDescent="0.3"/>
    <row r="318" spans="2:16" ht="30" customHeight="1" x14ac:dyDescent="0.3">
      <c r="B318" s="63" t="s">
        <v>80</v>
      </c>
      <c r="C318" s="63"/>
      <c r="D318" s="63"/>
      <c r="E318" s="63"/>
      <c r="F318" s="63"/>
      <c r="G318" s="63"/>
      <c r="H318" s="63"/>
      <c r="I318" s="63"/>
      <c r="J318" s="63"/>
      <c r="K318" s="63"/>
      <c r="L318" s="63"/>
      <c r="M318" s="63"/>
      <c r="N318" s="63"/>
      <c r="O318" s="63"/>
      <c r="P318" s="63"/>
    </row>
    <row r="319" spans="2:16" ht="14.25" customHeight="1" x14ac:dyDescent="0.3">
      <c r="B319" s="17" t="s">
        <v>0</v>
      </c>
      <c r="C319" s="76">
        <v>2007</v>
      </c>
      <c r="D319" s="61"/>
      <c r="E319" s="76">
        <v>2011</v>
      </c>
      <c r="F319" s="61"/>
      <c r="G319" s="76">
        <v>2015</v>
      </c>
      <c r="H319" s="61"/>
      <c r="I319" s="76">
        <v>2019</v>
      </c>
      <c r="J319" s="61"/>
      <c r="K319" s="76">
        <v>2023</v>
      </c>
      <c r="L319" s="61"/>
      <c r="M319" s="76">
        <v>2024</v>
      </c>
      <c r="N319" s="61"/>
      <c r="O319" s="56">
        <v>2025</v>
      </c>
      <c r="P319" s="55"/>
    </row>
    <row r="320" spans="2:16" ht="15" customHeight="1" x14ac:dyDescent="0.3">
      <c r="B320" s="64" t="s">
        <v>2</v>
      </c>
      <c r="C320" s="60">
        <v>44687</v>
      </c>
      <c r="D320" s="61"/>
      <c r="E320" s="66">
        <v>44843</v>
      </c>
      <c r="F320" s="67"/>
      <c r="G320" s="59">
        <v>44649</v>
      </c>
      <c r="H320" s="58"/>
      <c r="I320" s="59">
        <v>44826</v>
      </c>
      <c r="J320" s="58"/>
      <c r="K320" s="59">
        <v>44828</v>
      </c>
      <c r="L320" s="58"/>
      <c r="M320" s="59">
        <v>45438</v>
      </c>
      <c r="N320" s="58"/>
      <c r="O320" s="59">
        <v>45739</v>
      </c>
      <c r="P320" s="58"/>
    </row>
    <row r="321" spans="2:16" ht="14.25" customHeight="1" x14ac:dyDescent="0.3">
      <c r="B321" s="65"/>
      <c r="C321" s="38" t="s">
        <v>3</v>
      </c>
      <c r="D321" s="38" t="s">
        <v>4</v>
      </c>
      <c r="E321" s="35" t="s">
        <v>3</v>
      </c>
      <c r="F321" s="37" t="s">
        <v>4</v>
      </c>
      <c r="G321" s="35" t="s">
        <v>3</v>
      </c>
      <c r="H321" s="37" t="s">
        <v>4</v>
      </c>
      <c r="I321" s="35" t="s">
        <v>3</v>
      </c>
      <c r="J321" s="37" t="s">
        <v>4</v>
      </c>
      <c r="K321" s="35" t="s">
        <v>3</v>
      </c>
      <c r="L321" s="37" t="s">
        <v>4</v>
      </c>
      <c r="M321" s="35" t="s">
        <v>3</v>
      </c>
      <c r="N321" s="37" t="s">
        <v>4</v>
      </c>
      <c r="O321" s="35" t="s">
        <v>3</v>
      </c>
      <c r="P321" s="37" t="s">
        <v>4</v>
      </c>
    </row>
    <row r="322" spans="2:16" ht="24.75" customHeight="1" x14ac:dyDescent="0.3">
      <c r="B322" s="12" t="s">
        <v>5</v>
      </c>
      <c r="C322" s="18">
        <v>8601</v>
      </c>
      <c r="D322" s="25">
        <v>100</v>
      </c>
      <c r="E322" s="18">
        <v>8839</v>
      </c>
      <c r="F322" s="25">
        <v>100</v>
      </c>
      <c r="G322" s="18">
        <v>8642</v>
      </c>
      <c r="H322" s="25">
        <v>100</v>
      </c>
      <c r="I322" s="18">
        <v>8507</v>
      </c>
      <c r="J322" s="25">
        <v>100</v>
      </c>
      <c r="K322" s="18">
        <v>8294</v>
      </c>
      <c r="L322" s="25">
        <v>100</v>
      </c>
      <c r="M322" s="18">
        <v>8322</v>
      </c>
      <c r="N322" s="25">
        <v>100</v>
      </c>
      <c r="O322" s="18">
        <v>8330</v>
      </c>
      <c r="P322" s="25">
        <v>100</v>
      </c>
    </row>
    <row r="323" spans="2:16" ht="24.75" customHeight="1" x14ac:dyDescent="0.3">
      <c r="B323" s="13" t="s">
        <v>6</v>
      </c>
      <c r="C323" s="18">
        <v>5341</v>
      </c>
      <c r="D323" s="25">
        <f>C323*100/C322</f>
        <v>62.097430531333565</v>
      </c>
      <c r="E323" s="18">
        <v>5451</v>
      </c>
      <c r="F323" s="25">
        <f>E323*100/E322</f>
        <v>61.66987215748388</v>
      </c>
      <c r="G323" s="18">
        <v>4638</v>
      </c>
      <c r="H323" s="25">
        <f>G323*100/G322</f>
        <v>53.668132376764639</v>
      </c>
      <c r="I323" s="18">
        <v>5123</v>
      </c>
      <c r="J323" s="25">
        <f>I323*100/I322</f>
        <v>60.22099447513812</v>
      </c>
      <c r="K323" s="18">
        <v>4706</v>
      </c>
      <c r="L323" s="25">
        <f>K323*100/K322</f>
        <v>56.739811912225704</v>
      </c>
      <c r="M323" s="18">
        <v>4708</v>
      </c>
      <c r="N323" s="25">
        <f>M323*100/M322</f>
        <v>56.572939197308337</v>
      </c>
      <c r="O323" s="18">
        <v>4866</v>
      </c>
      <c r="P323" s="25">
        <f>O323*100/O322</f>
        <v>58.415366146458581</v>
      </c>
    </row>
    <row r="324" spans="2:16" ht="24.75" customHeight="1" x14ac:dyDescent="0.3">
      <c r="B324" s="14" t="s">
        <v>7</v>
      </c>
      <c r="C324" s="18">
        <v>48</v>
      </c>
      <c r="D324" s="25">
        <f>C324*100/C323</f>
        <v>0.89870810709604942</v>
      </c>
      <c r="E324" s="18">
        <v>38</v>
      </c>
      <c r="F324" s="25">
        <f>E324*100/E323</f>
        <v>0.69711979453311324</v>
      </c>
      <c r="G324" s="18">
        <v>45</v>
      </c>
      <c r="H324" s="25">
        <f>G324*100/G323</f>
        <v>0.97024579560155244</v>
      </c>
      <c r="I324" s="18">
        <v>29</v>
      </c>
      <c r="J324" s="25">
        <f>I324*100/I323</f>
        <v>0.56607456568416947</v>
      </c>
      <c r="K324" s="18">
        <v>23</v>
      </c>
      <c r="L324" s="25">
        <f>K324*100/K323</f>
        <v>0.4887377815554611</v>
      </c>
      <c r="M324" s="18">
        <v>12</v>
      </c>
      <c r="N324" s="25">
        <f>M324*100/M323</f>
        <v>0.25488530161427359</v>
      </c>
      <c r="O324" s="18">
        <v>15</v>
      </c>
      <c r="P324" s="25">
        <f>O324*100/O323</f>
        <v>0.30826140567200988</v>
      </c>
    </row>
    <row r="325" spans="2:16" ht="24.75" customHeight="1" x14ac:dyDescent="0.3">
      <c r="B325" s="13" t="s">
        <v>8</v>
      </c>
      <c r="C325" s="18">
        <v>78</v>
      </c>
      <c r="D325" s="25">
        <f>C325*100/C323</f>
        <v>1.4604006740310804</v>
      </c>
      <c r="E325" s="18">
        <v>116</v>
      </c>
      <c r="F325" s="25">
        <f>E325*100/E323</f>
        <v>2.1280498991010823</v>
      </c>
      <c r="G325" s="18">
        <v>173</v>
      </c>
      <c r="H325" s="25">
        <f>G325*100/G323</f>
        <v>3.7300560586459679</v>
      </c>
      <c r="I325" s="18">
        <v>88</v>
      </c>
      <c r="J325" s="25">
        <f>I325*100/I323</f>
        <v>1.7177435096623073</v>
      </c>
      <c r="K325" s="18">
        <v>111</v>
      </c>
      <c r="L325" s="25">
        <f>K325*100/K323</f>
        <v>2.3586910327241819</v>
      </c>
      <c r="M325" s="18">
        <v>98</v>
      </c>
      <c r="N325" s="25">
        <f>M325*100/M323</f>
        <v>2.0815632965165674</v>
      </c>
      <c r="O325" s="18">
        <v>122</v>
      </c>
      <c r="P325" s="25">
        <f>O325*100/O323</f>
        <v>2.5071927661323468</v>
      </c>
    </row>
    <row r="326" spans="2:16" ht="24.75" customHeight="1" x14ac:dyDescent="0.3">
      <c r="B326" s="14" t="s">
        <v>10</v>
      </c>
      <c r="C326" s="9"/>
      <c r="D326" s="11"/>
      <c r="E326" s="10"/>
      <c r="F326" s="10"/>
      <c r="G326" s="10"/>
      <c r="H326" s="10"/>
      <c r="I326" s="18">
        <v>55</v>
      </c>
      <c r="J326" s="25">
        <f>I326*100/I323</f>
        <v>1.073589693538942</v>
      </c>
      <c r="K326" s="9"/>
      <c r="L326" s="10"/>
      <c r="M326" s="9"/>
      <c r="N326" s="10"/>
      <c r="O326" s="9"/>
      <c r="P326" s="10"/>
    </row>
    <row r="327" spans="2:16" ht="24.75" customHeight="1" x14ac:dyDescent="0.3">
      <c r="B327" s="14" t="s">
        <v>11</v>
      </c>
      <c r="C327" s="9"/>
      <c r="D327" s="11"/>
      <c r="E327" s="10"/>
      <c r="F327" s="10"/>
      <c r="G327" s="10"/>
      <c r="H327" s="10"/>
      <c r="I327" s="10"/>
      <c r="J327" s="10"/>
      <c r="K327" s="18">
        <v>21</v>
      </c>
      <c r="L327" s="25">
        <f>K327*100/K323</f>
        <v>0.4462388440288993</v>
      </c>
      <c r="M327" s="18">
        <v>38</v>
      </c>
      <c r="N327" s="25">
        <f>M327*100/M323</f>
        <v>0.80713678844519965</v>
      </c>
      <c r="O327" s="18">
        <v>22</v>
      </c>
      <c r="P327" s="25">
        <f>O327*100/O323</f>
        <v>0.45211672831894778</v>
      </c>
    </row>
    <row r="328" spans="2:16" ht="24.75" customHeight="1" x14ac:dyDescent="0.3">
      <c r="B328" s="13" t="s">
        <v>13</v>
      </c>
      <c r="C328" s="18">
        <v>195</v>
      </c>
      <c r="D328" s="25">
        <f>C328*100/C323</f>
        <v>3.6510016850777007</v>
      </c>
      <c r="E328" s="18">
        <v>93</v>
      </c>
      <c r="F328" s="25">
        <f>E328*100/E323</f>
        <v>1.7061089708310402</v>
      </c>
      <c r="G328" s="18">
        <v>207</v>
      </c>
      <c r="H328" s="25">
        <f>G328*100/G323</f>
        <v>4.463130659767141</v>
      </c>
      <c r="I328" s="18">
        <v>86</v>
      </c>
      <c r="J328" s="25">
        <f>I328*100/I323</f>
        <v>1.6787038844427093</v>
      </c>
      <c r="K328" s="18">
        <v>140</v>
      </c>
      <c r="L328" s="25">
        <f>K328*100/K323</f>
        <v>2.9749256268593287</v>
      </c>
      <c r="M328" s="18">
        <v>83</v>
      </c>
      <c r="N328" s="25">
        <f>M328*100/M323</f>
        <v>1.7629566694987255</v>
      </c>
      <c r="O328" s="18">
        <v>50</v>
      </c>
      <c r="P328" s="25">
        <f>O328*100/O323</f>
        <v>1.0275380189066996</v>
      </c>
    </row>
    <row r="329" spans="2:16" ht="24.75" customHeight="1" x14ac:dyDescent="0.3">
      <c r="B329" s="14" t="s">
        <v>14</v>
      </c>
      <c r="C329" s="18">
        <v>248</v>
      </c>
      <c r="D329" s="25">
        <f>C329*100/C323</f>
        <v>4.6433252199962558</v>
      </c>
      <c r="E329" s="18">
        <v>884</v>
      </c>
      <c r="F329" s="25">
        <f>E329*100/E323</f>
        <v>16.217207851770318</v>
      </c>
      <c r="G329" s="18">
        <v>514</v>
      </c>
      <c r="H329" s="25">
        <f>G329*100/G323</f>
        <v>11.082363087537733</v>
      </c>
      <c r="I329" s="18">
        <v>253</v>
      </c>
      <c r="J329" s="25">
        <f>I329*100/I323</f>
        <v>4.9385125902791334</v>
      </c>
      <c r="K329" s="9"/>
      <c r="L329" s="10"/>
      <c r="M329" s="18">
        <v>165</v>
      </c>
      <c r="N329" s="25">
        <f>M329*100/M323</f>
        <v>3.5046728971962615</v>
      </c>
      <c r="O329" s="18">
        <v>113</v>
      </c>
      <c r="P329" s="25">
        <f>O329*100/O323</f>
        <v>2.3222359227291411</v>
      </c>
    </row>
    <row r="330" spans="2:16" ht="24.75" customHeight="1" x14ac:dyDescent="0.3">
      <c r="B330" s="13" t="s">
        <v>16</v>
      </c>
      <c r="C330" s="9"/>
      <c r="D330" s="10"/>
      <c r="E330" s="11"/>
      <c r="F330" s="10"/>
      <c r="G330" s="9"/>
      <c r="H330" s="10"/>
      <c r="I330" s="18">
        <v>33</v>
      </c>
      <c r="J330" s="25">
        <f>I330*100/I323</f>
        <v>0.6441538161233652</v>
      </c>
      <c r="K330" s="18">
        <v>458</v>
      </c>
      <c r="L330" s="25">
        <f>K330*100/K323</f>
        <v>9.7322566935826611</v>
      </c>
      <c r="M330" s="18">
        <v>443</v>
      </c>
      <c r="N330" s="25">
        <f>M330*100/M323</f>
        <v>9.4095157179269329</v>
      </c>
      <c r="O330" s="18">
        <v>280</v>
      </c>
      <c r="P330" s="25">
        <f>O330*100/O323</f>
        <v>5.7542129058775178</v>
      </c>
    </row>
    <row r="331" spans="2:16" ht="24.75" customHeight="1" x14ac:dyDescent="0.3">
      <c r="B331" s="14" t="s">
        <v>17</v>
      </c>
      <c r="C331" s="9"/>
      <c r="D331" s="10"/>
      <c r="E331" s="11"/>
      <c r="F331" s="10"/>
      <c r="G331" s="9"/>
      <c r="H331" s="10"/>
      <c r="I331" s="18">
        <v>30</v>
      </c>
      <c r="J331" s="25">
        <f>I331*100/I323</f>
        <v>0.58559437829396843</v>
      </c>
      <c r="K331" s="18">
        <v>123</v>
      </c>
      <c r="L331" s="25">
        <f>K331*100/K323</f>
        <v>2.6136846578835531</v>
      </c>
      <c r="M331" s="18">
        <v>133</v>
      </c>
      <c r="N331" s="25">
        <f>M331*100/M323</f>
        <v>2.8249787595581988</v>
      </c>
      <c r="O331" s="18">
        <v>116</v>
      </c>
      <c r="P331" s="25">
        <f>O331*100/O323</f>
        <v>2.3838882038635432</v>
      </c>
    </row>
    <row r="332" spans="2:16" ht="24.75" customHeight="1" x14ac:dyDescent="0.3">
      <c r="B332" s="14" t="s">
        <v>18</v>
      </c>
      <c r="C332" s="9"/>
      <c r="D332" s="10"/>
      <c r="E332" s="11"/>
      <c r="F332" s="10"/>
      <c r="G332" s="18">
        <v>275</v>
      </c>
      <c r="H332" s="25">
        <f>G332*100/G323</f>
        <v>5.9292798620094871</v>
      </c>
      <c r="I332" s="18">
        <v>140</v>
      </c>
      <c r="J332" s="25">
        <f>I332*100/I323</f>
        <v>2.7327737653718525</v>
      </c>
      <c r="K332" s="18">
        <v>340</v>
      </c>
      <c r="L332" s="25">
        <f>K332*100/K323</f>
        <v>7.2248193795155125</v>
      </c>
      <c r="M332" s="18">
        <v>670</v>
      </c>
      <c r="N332" s="25">
        <f>M332*100/M323</f>
        <v>14.231096006796941</v>
      </c>
      <c r="O332" s="18">
        <v>909</v>
      </c>
      <c r="P332" s="25">
        <f>O332*100/O323</f>
        <v>18.680641183723797</v>
      </c>
    </row>
    <row r="333" spans="2:16" ht="24.75" customHeight="1" x14ac:dyDescent="0.3">
      <c r="B333" s="14" t="s">
        <v>19</v>
      </c>
      <c r="C333" s="9"/>
      <c r="D333" s="10"/>
      <c r="E333" s="11"/>
      <c r="F333" s="10"/>
      <c r="G333" s="10"/>
      <c r="H333" s="10"/>
      <c r="I333" s="10"/>
      <c r="J333" s="10"/>
      <c r="K333" s="18">
        <v>29</v>
      </c>
      <c r="L333" s="25">
        <f>K333*100/K323</f>
        <v>0.61623459413514659</v>
      </c>
      <c r="M333" s="18">
        <v>31</v>
      </c>
      <c r="N333" s="25">
        <f>M333*100/M323</f>
        <v>0.65845369583687341</v>
      </c>
      <c r="O333" s="18">
        <v>37</v>
      </c>
      <c r="P333" s="25">
        <f>O333*100/O323</f>
        <v>0.76037813399095766</v>
      </c>
    </row>
    <row r="334" spans="2:16" ht="24.75" customHeight="1" x14ac:dyDescent="0.3">
      <c r="B334" s="14" t="s">
        <v>20</v>
      </c>
      <c r="C334" s="9"/>
      <c r="D334" s="10"/>
      <c r="E334" s="11"/>
      <c r="F334" s="10"/>
      <c r="G334" s="18">
        <v>77</v>
      </c>
      <c r="H334" s="25">
        <f>G334*100/G323</f>
        <v>1.6601983613626563</v>
      </c>
      <c r="I334" s="10"/>
      <c r="J334" s="10"/>
      <c r="K334" s="10"/>
      <c r="L334" s="10"/>
      <c r="M334" s="10"/>
      <c r="N334" s="10"/>
      <c r="O334" s="10"/>
      <c r="P334" s="10"/>
    </row>
    <row r="335" spans="2:16" ht="24.75" customHeight="1" x14ac:dyDescent="0.3">
      <c r="B335" s="14" t="s">
        <v>21</v>
      </c>
      <c r="C335" s="18">
        <v>159</v>
      </c>
      <c r="D335" s="25">
        <f>C335*100/C323</f>
        <v>2.9769706047556639</v>
      </c>
      <c r="E335" s="18">
        <v>129</v>
      </c>
      <c r="F335" s="25">
        <f>E335*100/E323</f>
        <v>2.3665382498624106</v>
      </c>
      <c r="G335" s="10"/>
      <c r="H335" s="10"/>
      <c r="I335" s="18">
        <v>22</v>
      </c>
      <c r="J335" s="25">
        <f>I335*100/I323</f>
        <v>0.42943587741557682</v>
      </c>
      <c r="K335" s="18">
        <v>29</v>
      </c>
      <c r="L335" s="25">
        <f>K335*100/K323</f>
        <v>0.61623459413514659</v>
      </c>
      <c r="M335" s="18">
        <v>25</v>
      </c>
      <c r="N335" s="25">
        <f>M335*100/M323</f>
        <v>0.53101104502973662</v>
      </c>
      <c r="O335" s="10"/>
      <c r="P335" s="10"/>
    </row>
    <row r="336" spans="2:16" ht="24.75" customHeight="1" x14ac:dyDescent="0.3">
      <c r="B336" s="14" t="s">
        <v>189</v>
      </c>
      <c r="C336" s="9"/>
      <c r="D336" s="10"/>
      <c r="E336" s="9"/>
      <c r="F336" s="10"/>
      <c r="G336" s="10"/>
      <c r="H336" s="10"/>
      <c r="I336" s="9"/>
      <c r="J336" s="10"/>
      <c r="K336" s="9"/>
      <c r="L336" s="10"/>
      <c r="M336" s="9"/>
      <c r="N336" s="10"/>
      <c r="O336" s="18">
        <v>20</v>
      </c>
      <c r="P336" s="25">
        <f>O336*100/O323</f>
        <v>0.41101520756267984</v>
      </c>
    </row>
    <row r="337" spans="2:16" ht="24.75" customHeight="1" x14ac:dyDescent="0.3">
      <c r="B337" s="14" t="s">
        <v>23</v>
      </c>
      <c r="C337" s="9"/>
      <c r="D337" s="10"/>
      <c r="E337" s="18">
        <v>147</v>
      </c>
      <c r="F337" s="25">
        <f>E337*100/E323</f>
        <v>2.6967528893780957</v>
      </c>
      <c r="G337" s="10"/>
      <c r="H337" s="10"/>
      <c r="I337" s="18">
        <v>94</v>
      </c>
      <c r="J337" s="25">
        <f>I337*100/I323</f>
        <v>1.834862385321101</v>
      </c>
      <c r="K337" s="18">
        <v>142</v>
      </c>
      <c r="L337" s="25">
        <f>K337*100/K323</f>
        <v>3.0174245643858906</v>
      </c>
      <c r="M337" s="18">
        <v>105</v>
      </c>
      <c r="N337" s="25">
        <f>M337*100/M323</f>
        <v>2.2302463891248938</v>
      </c>
      <c r="O337" s="18">
        <v>90</v>
      </c>
      <c r="P337" s="25">
        <f>O337*100/O323</f>
        <v>1.8495684340320593</v>
      </c>
    </row>
    <row r="338" spans="2:16" ht="24.75" customHeight="1" x14ac:dyDescent="0.3">
      <c r="B338" s="14" t="s">
        <v>25</v>
      </c>
      <c r="C338" s="18">
        <v>529</v>
      </c>
      <c r="D338" s="25">
        <f>C338*100/C323</f>
        <v>9.9045122636210454</v>
      </c>
      <c r="E338" s="18">
        <v>380</v>
      </c>
      <c r="F338" s="25">
        <f>E338*100/E323</f>
        <v>6.9711979453311317</v>
      </c>
      <c r="G338" s="18">
        <v>421</v>
      </c>
      <c r="H338" s="25">
        <f>G338*100/G323</f>
        <v>9.0771884432945242</v>
      </c>
      <c r="I338" s="18">
        <v>116</v>
      </c>
      <c r="J338" s="25">
        <f>I338*100/I323</f>
        <v>2.2642982627366779</v>
      </c>
      <c r="K338" s="18">
        <v>207</v>
      </c>
      <c r="L338" s="25">
        <f>K338*100/K323</f>
        <v>4.3986400339991496</v>
      </c>
      <c r="M338" s="18">
        <v>124</v>
      </c>
      <c r="N338" s="25">
        <f>M338*100/M323</f>
        <v>2.6338147833474936</v>
      </c>
      <c r="O338" s="18">
        <v>132</v>
      </c>
      <c r="P338" s="25">
        <f>O338*100/O323</f>
        <v>2.7127003699136867</v>
      </c>
    </row>
    <row r="339" spans="2:16" ht="24.75" customHeight="1" x14ac:dyDescent="0.3">
      <c r="B339" s="13" t="s">
        <v>26</v>
      </c>
      <c r="C339" s="9"/>
      <c r="D339" s="10"/>
      <c r="E339" s="9"/>
      <c r="F339" s="10"/>
      <c r="G339" s="18">
        <v>87</v>
      </c>
      <c r="H339" s="25">
        <f>G339*100/G323</f>
        <v>1.8758085381630012</v>
      </c>
      <c r="I339" s="18">
        <v>16</v>
      </c>
      <c r="J339" s="25">
        <f>I339*100/I323</f>
        <v>0.31231700175678312</v>
      </c>
      <c r="K339" s="9"/>
      <c r="L339" s="10"/>
      <c r="M339" s="9"/>
      <c r="N339" s="10"/>
      <c r="O339" s="9"/>
      <c r="P339" s="10"/>
    </row>
    <row r="340" spans="2:16" ht="24.75" customHeight="1" x14ac:dyDescent="0.3">
      <c r="B340" s="14" t="s">
        <v>28</v>
      </c>
      <c r="C340" s="9"/>
      <c r="D340" s="10"/>
      <c r="E340" s="9"/>
      <c r="F340" s="10"/>
      <c r="G340" s="9"/>
      <c r="H340" s="10"/>
      <c r="I340" s="18">
        <v>27</v>
      </c>
      <c r="J340" s="25">
        <f>I340*100/I323</f>
        <v>0.52703494046457156</v>
      </c>
      <c r="K340" s="9"/>
      <c r="L340" s="10"/>
      <c r="M340" s="9"/>
      <c r="N340" s="10"/>
      <c r="O340" s="9"/>
      <c r="P340" s="10"/>
    </row>
    <row r="341" spans="2:16" ht="24.75" customHeight="1" x14ac:dyDescent="0.3">
      <c r="B341" s="14" t="s">
        <v>29</v>
      </c>
      <c r="C341" s="18">
        <v>105</v>
      </c>
      <c r="D341" s="25">
        <f>C341*100/C323</f>
        <v>1.9659239842726082</v>
      </c>
      <c r="E341" s="18">
        <v>174</v>
      </c>
      <c r="F341" s="25">
        <f>E341*100/E323</f>
        <v>3.1920748486516235</v>
      </c>
      <c r="G341" s="18">
        <v>107</v>
      </c>
      <c r="H341" s="25">
        <f>G341*100/G323</f>
        <v>2.3070288917636912</v>
      </c>
      <c r="I341" s="10"/>
      <c r="J341" s="10"/>
      <c r="K341" s="10"/>
      <c r="L341" s="10"/>
      <c r="M341" s="10"/>
      <c r="N341" s="10"/>
      <c r="O341" s="10"/>
      <c r="P341" s="10"/>
    </row>
    <row r="342" spans="2:16" ht="24.75" customHeight="1" x14ac:dyDescent="0.3">
      <c r="B342" s="14" t="s">
        <v>30</v>
      </c>
      <c r="C342" s="9"/>
      <c r="D342" s="10"/>
      <c r="E342" s="9"/>
      <c r="F342" s="10"/>
      <c r="G342" s="18">
        <v>31</v>
      </c>
      <c r="H342" s="25">
        <f>G342*100/G323</f>
        <v>0.66839154808106938</v>
      </c>
      <c r="I342" s="18">
        <v>12</v>
      </c>
      <c r="J342" s="25">
        <f>I342*100/I323</f>
        <v>0.23423775131758734</v>
      </c>
      <c r="K342" s="9"/>
      <c r="L342" s="10"/>
      <c r="M342" s="9"/>
      <c r="N342" s="10"/>
      <c r="O342" s="9"/>
      <c r="P342" s="10"/>
    </row>
    <row r="343" spans="2:16" ht="24.75" customHeight="1" x14ac:dyDescent="0.3">
      <c r="B343" s="14" t="s">
        <v>31</v>
      </c>
      <c r="C343" s="18">
        <v>3250</v>
      </c>
      <c r="D343" s="25">
        <f>C343*100/C323</f>
        <v>60.850028084628349</v>
      </c>
      <c r="E343" s="18">
        <v>2516</v>
      </c>
      <c r="F343" s="25">
        <f>E343*100/E323</f>
        <v>46.156668501192442</v>
      </c>
      <c r="G343" s="18">
        <v>2097</v>
      </c>
      <c r="H343" s="25">
        <f>G343*100/G323</f>
        <v>45.213454075032338</v>
      </c>
      <c r="I343" s="18">
        <v>2001</v>
      </c>
      <c r="J343" s="25">
        <f>I343*100/I323</f>
        <v>39.059145032207688</v>
      </c>
      <c r="K343" s="9"/>
      <c r="L343" s="10"/>
      <c r="M343" s="18">
        <v>1618</v>
      </c>
      <c r="N343" s="25">
        <f>M343*100/M323</f>
        <v>34.367034834324556</v>
      </c>
      <c r="O343" s="18">
        <v>2026</v>
      </c>
      <c r="P343" s="25">
        <f>O343*100/O323</f>
        <v>41.635840526099464</v>
      </c>
    </row>
    <row r="344" spans="2:16" ht="24.75" customHeight="1" x14ac:dyDescent="0.3">
      <c r="B344" s="14" t="s">
        <v>32</v>
      </c>
      <c r="C344" s="9"/>
      <c r="D344" s="10"/>
      <c r="E344" s="9"/>
      <c r="F344" s="10"/>
      <c r="G344" s="9"/>
      <c r="H344" s="10"/>
      <c r="I344" s="9"/>
      <c r="J344" s="10"/>
      <c r="K344" s="18">
        <v>1905</v>
      </c>
      <c r="L344" s="25">
        <f>K344*100/K323</f>
        <v>40.48023799405015</v>
      </c>
      <c r="M344" s="9"/>
      <c r="N344" s="10"/>
      <c r="O344" s="9"/>
      <c r="P344" s="10"/>
    </row>
    <row r="345" spans="2:16" ht="24.75" customHeight="1" x14ac:dyDescent="0.3">
      <c r="B345" s="14" t="s">
        <v>190</v>
      </c>
      <c r="C345" s="9"/>
      <c r="D345" s="10"/>
      <c r="E345" s="9"/>
      <c r="F345" s="10"/>
      <c r="G345" s="9"/>
      <c r="H345" s="10"/>
      <c r="I345" s="9"/>
      <c r="J345" s="10"/>
      <c r="K345" s="10"/>
      <c r="L345" s="10"/>
      <c r="M345" s="10"/>
      <c r="N345" s="10"/>
      <c r="O345" s="18">
        <v>29</v>
      </c>
      <c r="P345" s="25">
        <f>O345*100/O323</f>
        <v>0.59597205096588579</v>
      </c>
    </row>
    <row r="346" spans="2:16" ht="24.75" customHeight="1" x14ac:dyDescent="0.3">
      <c r="B346" s="14" t="s">
        <v>47</v>
      </c>
      <c r="C346" s="9"/>
      <c r="D346" s="10"/>
      <c r="E346" s="9"/>
      <c r="F346" s="10"/>
      <c r="G346" s="18">
        <v>24</v>
      </c>
      <c r="H346" s="25">
        <f>G346*100/G323</f>
        <v>0.51746442432082795</v>
      </c>
      <c r="I346" s="10"/>
      <c r="J346" s="10"/>
      <c r="K346" s="10"/>
      <c r="L346" s="10"/>
      <c r="M346" s="10"/>
      <c r="N346" s="10"/>
      <c r="O346" s="10"/>
      <c r="P346" s="10"/>
    </row>
    <row r="347" spans="2:16" ht="24.75" customHeight="1" x14ac:dyDescent="0.3">
      <c r="B347" s="14" t="s">
        <v>33</v>
      </c>
      <c r="C347" s="18">
        <v>729</v>
      </c>
      <c r="D347" s="25">
        <f>C347*100/C323</f>
        <v>13.64912937652125</v>
      </c>
      <c r="E347" s="18">
        <v>613</v>
      </c>
      <c r="F347" s="25">
        <f>E347*100/E323</f>
        <v>11.245643001284169</v>
      </c>
      <c r="G347" s="10"/>
      <c r="H347" s="10"/>
      <c r="I347" s="18">
        <v>1887</v>
      </c>
      <c r="J347" s="25">
        <f>I347*100/I323</f>
        <v>36.833886394690609</v>
      </c>
      <c r="K347" s="18">
        <v>1088</v>
      </c>
      <c r="L347" s="25">
        <f>K347*100/K323</f>
        <v>23.11942201444964</v>
      </c>
      <c r="M347" s="18">
        <v>1102</v>
      </c>
      <c r="N347" s="25">
        <f>M347*100/M323</f>
        <v>23.406966864910789</v>
      </c>
      <c r="O347" s="18">
        <v>860</v>
      </c>
      <c r="P347" s="25">
        <f>O347*100/O323</f>
        <v>17.673653925195232</v>
      </c>
    </row>
    <row r="348" spans="2:16" ht="24.75" customHeight="1" x14ac:dyDescent="0.3">
      <c r="B348" s="14" t="s">
        <v>35</v>
      </c>
      <c r="C348" s="10"/>
      <c r="D348" s="10"/>
      <c r="E348" s="10"/>
      <c r="F348" s="10"/>
      <c r="G348" s="18">
        <v>580</v>
      </c>
      <c r="H348" s="25">
        <f>G348*100/G323</f>
        <v>12.505390254420009</v>
      </c>
      <c r="I348" s="10"/>
      <c r="J348" s="10"/>
      <c r="K348" s="10"/>
      <c r="L348" s="10"/>
      <c r="M348" s="10"/>
      <c r="N348" s="10"/>
      <c r="O348" s="10"/>
      <c r="P348" s="10"/>
    </row>
    <row r="349" spans="2:16" ht="24.75" customHeight="1" x14ac:dyDescent="0.3">
      <c r="B349" s="14" t="s">
        <v>36</v>
      </c>
      <c r="C349" s="9"/>
      <c r="D349" s="10"/>
      <c r="E349" s="18">
        <v>361</v>
      </c>
      <c r="F349" s="25">
        <f>E349*100/E323</f>
        <v>6.6226380480645757</v>
      </c>
      <c r="G349" s="9"/>
      <c r="H349" s="10"/>
      <c r="I349" s="18">
        <v>56</v>
      </c>
      <c r="J349" s="25">
        <f>I349*100/I323</f>
        <v>1.093109506148741</v>
      </c>
      <c r="K349" s="18">
        <v>42</v>
      </c>
      <c r="L349" s="25">
        <f>K349*100/K323</f>
        <v>0.89247768805779859</v>
      </c>
      <c r="M349" s="18">
        <v>38</v>
      </c>
      <c r="N349" s="25">
        <f>M349*100/M323</f>
        <v>0.80713678844519965</v>
      </c>
      <c r="O349" s="10"/>
      <c r="P349" s="10"/>
    </row>
    <row r="350" spans="2:16" ht="24.75" customHeight="1" x14ac:dyDescent="0.3">
      <c r="B350" s="14" t="s">
        <v>188</v>
      </c>
      <c r="C350" s="9"/>
      <c r="D350" s="10"/>
      <c r="E350" s="10"/>
      <c r="F350" s="10"/>
      <c r="G350" s="10"/>
      <c r="H350" s="10"/>
      <c r="I350" s="10"/>
      <c r="J350" s="10"/>
      <c r="K350" s="10"/>
      <c r="L350" s="10"/>
      <c r="M350" s="10"/>
      <c r="N350" s="10"/>
      <c r="O350" s="18">
        <v>45</v>
      </c>
      <c r="P350" s="25">
        <f>O350*100/O323</f>
        <v>0.92478421701602964</v>
      </c>
    </row>
    <row r="351" spans="2:16" ht="24.75" customHeight="1" x14ac:dyDescent="0.3">
      <c r="B351" s="14" t="s">
        <v>37</v>
      </c>
      <c r="C351" s="9"/>
      <c r="D351" s="10"/>
      <c r="E351" s="10"/>
      <c r="F351" s="10"/>
      <c r="G351" s="10"/>
      <c r="H351" s="10"/>
      <c r="I351" s="18">
        <v>50</v>
      </c>
      <c r="J351" s="25">
        <f>I351*100/I323</f>
        <v>0.97599063048994728</v>
      </c>
      <c r="K351" s="9"/>
      <c r="L351" s="10"/>
      <c r="M351" s="9"/>
      <c r="N351" s="10"/>
      <c r="O351" s="9"/>
      <c r="P351" s="10"/>
    </row>
    <row r="352" spans="2:16" ht="24.75" customHeight="1" x14ac:dyDescent="0.3">
      <c r="B352" s="14" t="s">
        <v>38</v>
      </c>
      <c r="C352" s="9"/>
      <c r="D352" s="10"/>
      <c r="E352" s="11"/>
      <c r="F352" s="11"/>
      <c r="G352" s="11"/>
      <c r="H352" s="11"/>
      <c r="I352" s="18">
        <v>128</v>
      </c>
      <c r="J352" s="25">
        <f>I352*100/I323</f>
        <v>2.498536014054265</v>
      </c>
      <c r="K352" s="18">
        <v>48</v>
      </c>
      <c r="L352" s="25">
        <f>K352*100/K323</f>
        <v>1.0199745006374841</v>
      </c>
      <c r="M352" s="18">
        <v>23</v>
      </c>
      <c r="N352" s="25">
        <f>M352*100/M323</f>
        <v>0.48853016142735767</v>
      </c>
      <c r="O352" s="9"/>
      <c r="P352" s="10"/>
    </row>
    <row r="353" spans="2:16" ht="5.15" customHeight="1" x14ac:dyDescent="0.3">
      <c r="B353" s="15"/>
      <c r="C353" s="16"/>
      <c r="D353" s="16"/>
      <c r="E353" s="16"/>
      <c r="F353" s="16"/>
      <c r="G353" s="16"/>
      <c r="H353" s="16"/>
      <c r="I353" s="16"/>
      <c r="J353" s="16"/>
      <c r="K353" s="16"/>
      <c r="L353" s="16"/>
      <c r="M353" s="16"/>
      <c r="N353" s="16"/>
      <c r="O353" s="16"/>
      <c r="P353" s="16"/>
    </row>
    <row r="354" spans="2:16" ht="14" x14ac:dyDescent="0.3">
      <c r="B354" s="52" t="s">
        <v>193</v>
      </c>
      <c r="C354" s="52"/>
      <c r="D354" s="52"/>
      <c r="E354" s="52"/>
      <c r="F354" s="52"/>
      <c r="G354" s="52"/>
      <c r="H354" s="52"/>
      <c r="I354" s="52"/>
      <c r="J354" s="52"/>
      <c r="K354" s="52"/>
      <c r="L354" s="52"/>
      <c r="M354" s="52"/>
      <c r="N354" s="52"/>
      <c r="O354" s="52"/>
      <c r="P354" s="52"/>
    </row>
    <row r="355" spans="2:16" ht="38.25" customHeight="1" x14ac:dyDescent="0.3">
      <c r="B355" s="71" t="s">
        <v>196</v>
      </c>
      <c r="C355" s="71"/>
      <c r="D355" s="71"/>
      <c r="E355" s="71"/>
      <c r="F355" s="71"/>
      <c r="G355" s="71"/>
      <c r="H355" s="71"/>
      <c r="I355" s="71"/>
      <c r="J355" s="71"/>
      <c r="K355" s="71"/>
      <c r="L355" s="71"/>
      <c r="M355" s="71"/>
      <c r="N355" s="71"/>
      <c r="O355" s="71"/>
      <c r="P355" s="71"/>
    </row>
    <row r="356" spans="2:16" ht="14.25" customHeight="1" x14ac:dyDescent="0.3"/>
    <row r="357" spans="2:16" ht="30" customHeight="1" x14ac:dyDescent="0.3">
      <c r="B357" s="63" t="s">
        <v>81</v>
      </c>
      <c r="C357" s="63"/>
      <c r="D357" s="63"/>
      <c r="E357" s="63"/>
      <c r="F357" s="63"/>
      <c r="G357" s="63"/>
      <c r="H357" s="63"/>
      <c r="I357" s="63"/>
      <c r="J357" s="63"/>
      <c r="K357" s="63"/>
      <c r="L357" s="63"/>
      <c r="M357" s="63"/>
      <c r="N357" s="63"/>
      <c r="O357" s="63"/>
      <c r="P357" s="63"/>
    </row>
    <row r="358" spans="2:16" ht="14.25" customHeight="1" x14ac:dyDescent="0.3">
      <c r="B358" s="17" t="s">
        <v>0</v>
      </c>
      <c r="C358" s="76">
        <v>2007</v>
      </c>
      <c r="D358" s="61"/>
      <c r="E358" s="76">
        <v>2011</v>
      </c>
      <c r="F358" s="61"/>
      <c r="G358" s="76">
        <v>2015</v>
      </c>
      <c r="H358" s="61"/>
      <c r="I358" s="76">
        <v>2019</v>
      </c>
      <c r="J358" s="61"/>
      <c r="K358" s="76">
        <v>2023</v>
      </c>
      <c r="L358" s="61"/>
      <c r="M358" s="76">
        <v>2024</v>
      </c>
      <c r="N358" s="61"/>
      <c r="O358" s="56">
        <v>2025</v>
      </c>
      <c r="P358" s="55"/>
    </row>
    <row r="359" spans="2:16" ht="15" customHeight="1" x14ac:dyDescent="0.3">
      <c r="B359" s="64" t="s">
        <v>2</v>
      </c>
      <c r="C359" s="60">
        <v>44687</v>
      </c>
      <c r="D359" s="61"/>
      <c r="E359" s="66">
        <v>44843</v>
      </c>
      <c r="F359" s="67"/>
      <c r="G359" s="59">
        <v>44649</v>
      </c>
      <c r="H359" s="58"/>
      <c r="I359" s="59">
        <v>44826</v>
      </c>
      <c r="J359" s="58"/>
      <c r="K359" s="59">
        <v>44828</v>
      </c>
      <c r="L359" s="58"/>
      <c r="M359" s="59">
        <v>45438</v>
      </c>
      <c r="N359" s="58"/>
      <c r="O359" s="59">
        <v>45739</v>
      </c>
      <c r="P359" s="58"/>
    </row>
    <row r="360" spans="2:16" ht="14.25" customHeight="1" x14ac:dyDescent="0.3">
      <c r="B360" s="65"/>
      <c r="C360" s="38" t="s">
        <v>3</v>
      </c>
      <c r="D360" s="38" t="s">
        <v>4</v>
      </c>
      <c r="E360" s="35" t="s">
        <v>3</v>
      </c>
      <c r="F360" s="37" t="s">
        <v>4</v>
      </c>
      <c r="G360" s="35" t="s">
        <v>3</v>
      </c>
      <c r="H360" s="37" t="s">
        <v>4</v>
      </c>
      <c r="I360" s="35" t="s">
        <v>3</v>
      </c>
      <c r="J360" s="37" t="s">
        <v>4</v>
      </c>
      <c r="K360" s="35" t="s">
        <v>3</v>
      </c>
      <c r="L360" s="37" t="s">
        <v>4</v>
      </c>
      <c r="M360" s="35" t="s">
        <v>3</v>
      </c>
      <c r="N360" s="37" t="s">
        <v>4</v>
      </c>
      <c r="O360" s="35" t="s">
        <v>3</v>
      </c>
      <c r="P360" s="37" t="s">
        <v>4</v>
      </c>
    </row>
    <row r="361" spans="2:16" ht="24.75" customHeight="1" x14ac:dyDescent="0.3">
      <c r="B361" s="12" t="s">
        <v>5</v>
      </c>
      <c r="C361" s="18">
        <v>2635</v>
      </c>
      <c r="D361" s="25">
        <v>100</v>
      </c>
      <c r="E361" s="18">
        <v>2908</v>
      </c>
      <c r="F361" s="25">
        <v>100</v>
      </c>
      <c r="G361" s="18">
        <v>3013</v>
      </c>
      <c r="H361" s="25">
        <v>100</v>
      </c>
      <c r="I361" s="18">
        <v>3217</v>
      </c>
      <c r="J361" s="25">
        <v>100</v>
      </c>
      <c r="K361" s="18">
        <v>3333</v>
      </c>
      <c r="L361" s="25">
        <v>100</v>
      </c>
      <c r="M361" s="18">
        <v>3347</v>
      </c>
      <c r="N361" s="25">
        <v>100</v>
      </c>
      <c r="O361" s="18">
        <v>3275</v>
      </c>
      <c r="P361" s="25">
        <v>100</v>
      </c>
    </row>
    <row r="362" spans="2:16" ht="24.75" customHeight="1" x14ac:dyDescent="0.3">
      <c r="B362" s="13" t="s">
        <v>6</v>
      </c>
      <c r="C362" s="18">
        <v>1444</v>
      </c>
      <c r="D362" s="25">
        <f>C362*100/C361</f>
        <v>54.800759013282729</v>
      </c>
      <c r="E362" s="18">
        <v>1436</v>
      </c>
      <c r="F362" s="25">
        <f>E362*100/E361</f>
        <v>49.381017881705638</v>
      </c>
      <c r="G362" s="18">
        <v>1257</v>
      </c>
      <c r="H362" s="25">
        <f>G362*100/G361</f>
        <v>41.719216727514109</v>
      </c>
      <c r="I362" s="18">
        <v>1503</v>
      </c>
      <c r="J362" s="25">
        <f>I362*100/I361</f>
        <v>46.720547093565436</v>
      </c>
      <c r="K362" s="18">
        <v>1372</v>
      </c>
      <c r="L362" s="25">
        <f>K362*100/K361</f>
        <v>41.164116411641167</v>
      </c>
      <c r="M362" s="18">
        <v>1439</v>
      </c>
      <c r="N362" s="25">
        <f>M362*100/M361</f>
        <v>42.993725724529426</v>
      </c>
      <c r="O362" s="18">
        <v>1461</v>
      </c>
      <c r="P362" s="25">
        <f>O362*100/O361</f>
        <v>44.610687022900763</v>
      </c>
    </row>
    <row r="363" spans="2:16" ht="24.75" customHeight="1" x14ac:dyDescent="0.3">
      <c r="B363" s="14" t="s">
        <v>7</v>
      </c>
      <c r="C363" s="18">
        <v>11</v>
      </c>
      <c r="D363" s="25">
        <f>C363*100/C362</f>
        <v>0.76177285318559562</v>
      </c>
      <c r="E363" s="18">
        <v>14</v>
      </c>
      <c r="F363" s="25">
        <f>E363*100/E362</f>
        <v>0.97493036211699169</v>
      </c>
      <c r="G363" s="18">
        <v>13</v>
      </c>
      <c r="H363" s="25">
        <f>G363*100/G362</f>
        <v>1.0342084327764518</v>
      </c>
      <c r="I363" s="18">
        <v>5</v>
      </c>
      <c r="J363" s="25">
        <f>I363*100/I362</f>
        <v>0.33266799733865604</v>
      </c>
      <c r="K363" s="18">
        <v>10</v>
      </c>
      <c r="L363" s="25">
        <f>K363*100/K362</f>
        <v>0.7288629737609329</v>
      </c>
      <c r="M363" s="18">
        <v>2</v>
      </c>
      <c r="N363" s="25">
        <f>M363*100/M362</f>
        <v>0.13898540653231412</v>
      </c>
      <c r="O363" s="18">
        <v>12</v>
      </c>
      <c r="P363" s="25">
        <f>O363*100/O362</f>
        <v>0.82135523613963035</v>
      </c>
    </row>
    <row r="364" spans="2:16" ht="24.75" customHeight="1" x14ac:dyDescent="0.3">
      <c r="B364" s="13" t="s">
        <v>8</v>
      </c>
      <c r="C364" s="18">
        <v>15</v>
      </c>
      <c r="D364" s="25">
        <f>C364*100/C362</f>
        <v>1.0387811634349031</v>
      </c>
      <c r="E364" s="18">
        <v>12</v>
      </c>
      <c r="F364" s="25">
        <f>E364*100/E362</f>
        <v>0.83565459610027859</v>
      </c>
      <c r="G364" s="18">
        <v>31</v>
      </c>
      <c r="H364" s="25">
        <f>G364*100/G362</f>
        <v>2.4661893396976931</v>
      </c>
      <c r="I364" s="18">
        <v>21</v>
      </c>
      <c r="J364" s="25">
        <f>I364*100/I362</f>
        <v>1.3972055888223553</v>
      </c>
      <c r="K364" s="18">
        <v>29</v>
      </c>
      <c r="L364" s="25">
        <f>K364*100/K362</f>
        <v>2.1137026239067054</v>
      </c>
      <c r="M364" s="18">
        <v>29</v>
      </c>
      <c r="N364" s="25">
        <f>M364*100/M362</f>
        <v>2.0152883947185547</v>
      </c>
      <c r="O364" s="18">
        <v>41</v>
      </c>
      <c r="P364" s="25">
        <f>O364*100/O362</f>
        <v>2.8062970568104038</v>
      </c>
    </row>
    <row r="365" spans="2:16" ht="24.75" customHeight="1" x14ac:dyDescent="0.3">
      <c r="B365" s="14" t="s">
        <v>10</v>
      </c>
      <c r="C365" s="9"/>
      <c r="D365" s="11"/>
      <c r="E365" s="10"/>
      <c r="F365" s="10"/>
      <c r="G365" s="10"/>
      <c r="H365" s="10"/>
      <c r="I365" s="18">
        <v>2</v>
      </c>
      <c r="J365" s="25">
        <f>I365*100/I362</f>
        <v>0.1330671989354624</v>
      </c>
      <c r="K365" s="9"/>
      <c r="L365" s="10"/>
      <c r="M365" s="9"/>
      <c r="N365" s="10"/>
      <c r="O365" s="9"/>
      <c r="P365" s="10"/>
    </row>
    <row r="366" spans="2:16" ht="24.75" customHeight="1" x14ac:dyDescent="0.3">
      <c r="B366" s="14" t="s">
        <v>11</v>
      </c>
      <c r="C366" s="9"/>
      <c r="D366" s="11"/>
      <c r="E366" s="10"/>
      <c r="F366" s="10"/>
      <c r="G366" s="10"/>
      <c r="H366" s="10"/>
      <c r="I366" s="10"/>
      <c r="J366" s="10"/>
      <c r="K366" s="18">
        <v>6</v>
      </c>
      <c r="L366" s="25">
        <f>K366*100/K362</f>
        <v>0.43731778425655976</v>
      </c>
      <c r="M366" s="18">
        <v>12</v>
      </c>
      <c r="N366" s="25">
        <f>M366*100/M362</f>
        <v>0.83391243919388469</v>
      </c>
      <c r="O366" s="18">
        <v>10</v>
      </c>
      <c r="P366" s="25">
        <f>O366*100/O362</f>
        <v>0.68446269678302529</v>
      </c>
    </row>
    <row r="367" spans="2:16" ht="24.75" customHeight="1" x14ac:dyDescent="0.3">
      <c r="B367" s="13" t="s">
        <v>13</v>
      </c>
      <c r="C367" s="18">
        <v>40</v>
      </c>
      <c r="D367" s="25">
        <f>C367*100/C362</f>
        <v>2.770083102493075</v>
      </c>
      <c r="E367" s="18">
        <v>18</v>
      </c>
      <c r="F367" s="25">
        <f>E367*100/E362</f>
        <v>1.2534818941504178</v>
      </c>
      <c r="G367" s="18">
        <v>37</v>
      </c>
      <c r="H367" s="25">
        <f>G367*100/G362</f>
        <v>2.9435163086714398</v>
      </c>
      <c r="I367" s="18">
        <v>22</v>
      </c>
      <c r="J367" s="25">
        <f>I367*100/I362</f>
        <v>1.4637391882900865</v>
      </c>
      <c r="K367" s="18">
        <v>24</v>
      </c>
      <c r="L367" s="25">
        <f>K367*100/K362</f>
        <v>1.749271137026239</v>
      </c>
      <c r="M367" s="18">
        <v>14</v>
      </c>
      <c r="N367" s="25">
        <f>M367*100/M362</f>
        <v>0.97289784572619875</v>
      </c>
      <c r="O367" s="18">
        <v>16</v>
      </c>
      <c r="P367" s="25">
        <f>O367*100/O362</f>
        <v>1.0951403148528405</v>
      </c>
    </row>
    <row r="368" spans="2:16" ht="24.75" customHeight="1" x14ac:dyDescent="0.3">
      <c r="B368" s="14" t="s">
        <v>14</v>
      </c>
      <c r="C368" s="18">
        <v>98</v>
      </c>
      <c r="D368" s="25">
        <f>C368*100/C362</f>
        <v>6.7867036011080328</v>
      </c>
      <c r="E368" s="18">
        <v>418</v>
      </c>
      <c r="F368" s="25">
        <f>E368*100/E362</f>
        <v>29.108635097493035</v>
      </c>
      <c r="G368" s="18">
        <v>203</v>
      </c>
      <c r="H368" s="25">
        <f>G368*100/G362</f>
        <v>16.149562450278442</v>
      </c>
      <c r="I368" s="18">
        <v>122</v>
      </c>
      <c r="J368" s="25">
        <f>I368*100/I362</f>
        <v>8.1170991350632065</v>
      </c>
      <c r="K368" s="9"/>
      <c r="L368" s="10"/>
      <c r="M368" s="18">
        <v>94</v>
      </c>
      <c r="N368" s="25">
        <f>M368*100/M362</f>
        <v>6.5323141070187631</v>
      </c>
      <c r="O368" s="18">
        <v>63</v>
      </c>
      <c r="P368" s="25">
        <f>O368*100/O362</f>
        <v>4.3121149897330593</v>
      </c>
    </row>
    <row r="369" spans="2:16" ht="24.75" customHeight="1" x14ac:dyDescent="0.3">
      <c r="B369" s="13" t="s">
        <v>16</v>
      </c>
      <c r="C369" s="9"/>
      <c r="D369" s="10"/>
      <c r="E369" s="11"/>
      <c r="F369" s="10"/>
      <c r="G369" s="9"/>
      <c r="H369" s="10"/>
      <c r="I369" s="18">
        <v>5</v>
      </c>
      <c r="J369" s="25">
        <f>I369*100/I362</f>
        <v>0.33266799733865604</v>
      </c>
      <c r="K369" s="18">
        <v>108</v>
      </c>
      <c r="L369" s="25">
        <f>K369*100/K362</f>
        <v>7.8717201166180759</v>
      </c>
      <c r="M369" s="18">
        <v>130</v>
      </c>
      <c r="N369" s="25">
        <f>M369*100/M362</f>
        <v>9.0340514246004169</v>
      </c>
      <c r="O369" s="18">
        <v>60</v>
      </c>
      <c r="P369" s="25">
        <f>O369*100/O362</f>
        <v>4.1067761806981515</v>
      </c>
    </row>
    <row r="370" spans="2:16" ht="24.75" customHeight="1" x14ac:dyDescent="0.3">
      <c r="B370" s="14" t="s">
        <v>17</v>
      </c>
      <c r="C370" s="9"/>
      <c r="D370" s="10"/>
      <c r="E370" s="11"/>
      <c r="F370" s="10"/>
      <c r="G370" s="9"/>
      <c r="H370" s="10"/>
      <c r="I370" s="18">
        <v>14</v>
      </c>
      <c r="J370" s="25">
        <f>I370*100/I362</f>
        <v>0.93147039254823683</v>
      </c>
      <c r="K370" s="18">
        <v>56</v>
      </c>
      <c r="L370" s="25">
        <f>K370*100/K362</f>
        <v>4.0816326530612246</v>
      </c>
      <c r="M370" s="18">
        <v>63</v>
      </c>
      <c r="N370" s="25">
        <f>M370*100/M362</f>
        <v>4.378040305767894</v>
      </c>
      <c r="O370" s="18">
        <v>58</v>
      </c>
      <c r="P370" s="25">
        <f>O370*100/O362</f>
        <v>3.9698836413415468</v>
      </c>
    </row>
    <row r="371" spans="2:16" ht="24.75" customHeight="1" x14ac:dyDescent="0.3">
      <c r="B371" s="14" t="s">
        <v>18</v>
      </c>
      <c r="C371" s="9"/>
      <c r="D371" s="10"/>
      <c r="E371" s="11"/>
      <c r="F371" s="10"/>
      <c r="G371" s="18">
        <v>79</v>
      </c>
      <c r="H371" s="25">
        <f>G371*100/G362</f>
        <v>6.2848050914876694</v>
      </c>
      <c r="I371" s="18">
        <v>31</v>
      </c>
      <c r="J371" s="25">
        <f>I371*100/I362</f>
        <v>2.0625415834996672</v>
      </c>
      <c r="K371" s="18">
        <v>94</v>
      </c>
      <c r="L371" s="25">
        <f>K371*100/K362</f>
        <v>6.85131195335277</v>
      </c>
      <c r="M371" s="18">
        <v>207</v>
      </c>
      <c r="N371" s="25">
        <f>M371*100/M362</f>
        <v>14.38498957609451</v>
      </c>
      <c r="O371" s="18">
        <v>266</v>
      </c>
      <c r="P371" s="25">
        <f>O371*100/O362</f>
        <v>18.206707734428473</v>
      </c>
    </row>
    <row r="372" spans="2:16" ht="24.75" customHeight="1" x14ac:dyDescent="0.3">
      <c r="B372" s="14" t="s">
        <v>19</v>
      </c>
      <c r="C372" s="9"/>
      <c r="D372" s="10"/>
      <c r="E372" s="11"/>
      <c r="F372" s="10"/>
      <c r="G372" s="10"/>
      <c r="H372" s="10"/>
      <c r="I372" s="10"/>
      <c r="J372" s="10"/>
      <c r="K372" s="25">
        <v>7</v>
      </c>
      <c r="L372" s="25">
        <f>K372*100/K362</f>
        <v>0.51020408163265307</v>
      </c>
      <c r="M372" s="18">
        <v>7</v>
      </c>
      <c r="N372" s="25">
        <f>M372*100/M362</f>
        <v>0.48644892286309938</v>
      </c>
      <c r="O372" s="18">
        <v>13</v>
      </c>
      <c r="P372" s="25">
        <f>O372*100/O362</f>
        <v>0.88980150581793294</v>
      </c>
    </row>
    <row r="373" spans="2:16" ht="24.75" customHeight="1" x14ac:dyDescent="0.3">
      <c r="B373" s="14" t="s">
        <v>20</v>
      </c>
      <c r="C373" s="9"/>
      <c r="D373" s="10"/>
      <c r="E373" s="11"/>
      <c r="F373" s="10"/>
      <c r="G373" s="18">
        <v>15</v>
      </c>
      <c r="H373" s="25">
        <f>G373*100/G362</f>
        <v>1.1933174224343674</v>
      </c>
      <c r="I373" s="10"/>
      <c r="J373" s="10"/>
      <c r="K373" s="10"/>
      <c r="L373" s="10"/>
      <c r="M373" s="10"/>
      <c r="N373" s="10"/>
      <c r="O373" s="10"/>
      <c r="P373" s="10"/>
    </row>
    <row r="374" spans="2:16" ht="24.75" customHeight="1" x14ac:dyDescent="0.3">
      <c r="B374" s="14" t="s">
        <v>21</v>
      </c>
      <c r="C374" s="18">
        <v>18</v>
      </c>
      <c r="D374" s="25">
        <f>C374*100/C362</f>
        <v>1.2465373961218837</v>
      </c>
      <c r="E374" s="18">
        <v>8</v>
      </c>
      <c r="F374" s="25">
        <f>E374*100/E362</f>
        <v>0.55710306406685239</v>
      </c>
      <c r="G374" s="10"/>
      <c r="H374" s="10"/>
      <c r="I374" s="18">
        <v>3</v>
      </c>
      <c r="J374" s="25">
        <f>I374*100/I362</f>
        <v>0.19960079840319361</v>
      </c>
      <c r="K374" s="18">
        <v>4</v>
      </c>
      <c r="L374" s="25">
        <f>K374*100/K362</f>
        <v>0.29154518950437319</v>
      </c>
      <c r="M374" s="18">
        <v>5</v>
      </c>
      <c r="N374" s="25">
        <f>M374*100/M362</f>
        <v>0.34746351633078526</v>
      </c>
      <c r="O374" s="10"/>
      <c r="P374" s="10"/>
    </row>
    <row r="375" spans="2:16" ht="24.75" customHeight="1" x14ac:dyDescent="0.3">
      <c r="B375" s="14" t="s">
        <v>189</v>
      </c>
      <c r="C375" s="9"/>
      <c r="D375" s="10"/>
      <c r="E375" s="9"/>
      <c r="F375" s="10"/>
      <c r="G375" s="10"/>
      <c r="H375" s="10"/>
      <c r="I375" s="9"/>
      <c r="J375" s="10"/>
      <c r="K375" s="9"/>
      <c r="L375" s="10"/>
      <c r="M375" s="9"/>
      <c r="N375" s="10"/>
      <c r="O375" s="18">
        <v>2</v>
      </c>
      <c r="P375" s="25">
        <f>O375*100/O362</f>
        <v>0.13689253935660506</v>
      </c>
    </row>
    <row r="376" spans="2:16" ht="24.75" customHeight="1" x14ac:dyDescent="0.3">
      <c r="B376" s="14" t="s">
        <v>23</v>
      </c>
      <c r="C376" s="9"/>
      <c r="D376" s="10"/>
      <c r="E376" s="18">
        <v>35</v>
      </c>
      <c r="F376" s="25">
        <f>E376*100/E362</f>
        <v>2.4373259052924792</v>
      </c>
      <c r="G376" s="10"/>
      <c r="H376" s="10"/>
      <c r="I376" s="18">
        <v>28</v>
      </c>
      <c r="J376" s="25">
        <f>I376*100/I362</f>
        <v>1.8629407850964737</v>
      </c>
      <c r="K376" s="18">
        <v>16</v>
      </c>
      <c r="L376" s="25">
        <f>K376*100/K362</f>
        <v>1.1661807580174928</v>
      </c>
      <c r="M376" s="18">
        <v>20</v>
      </c>
      <c r="N376" s="25">
        <f>M376*100/M362</f>
        <v>1.389854065323141</v>
      </c>
      <c r="O376" s="18">
        <v>14</v>
      </c>
      <c r="P376" s="25">
        <f>O376*100/O362</f>
        <v>0.95824777549623541</v>
      </c>
    </row>
    <row r="377" spans="2:16" ht="24.75" customHeight="1" x14ac:dyDescent="0.3">
      <c r="B377" s="14" t="s">
        <v>25</v>
      </c>
      <c r="C377" s="18">
        <v>89</v>
      </c>
      <c r="D377" s="25">
        <f>C377*100/C362</f>
        <v>6.1634349030470919</v>
      </c>
      <c r="E377" s="18">
        <v>51</v>
      </c>
      <c r="F377" s="25">
        <f>E377*100/E362</f>
        <v>3.551532033426184</v>
      </c>
      <c r="G377" s="18">
        <v>69</v>
      </c>
      <c r="H377" s="25">
        <f>G377*100/G362</f>
        <v>5.4892601431980905</v>
      </c>
      <c r="I377" s="18">
        <v>38</v>
      </c>
      <c r="J377" s="25">
        <f>I377*100/I362</f>
        <v>2.528276779773786</v>
      </c>
      <c r="K377" s="18">
        <v>34</v>
      </c>
      <c r="L377" s="25">
        <f>K377*100/K362</f>
        <v>2.4781341107871722</v>
      </c>
      <c r="M377" s="18">
        <v>10</v>
      </c>
      <c r="N377" s="25">
        <f>M377*100/M362</f>
        <v>0.69492703266157052</v>
      </c>
      <c r="O377" s="18">
        <v>22</v>
      </c>
      <c r="P377" s="25">
        <f>O377*100/O362</f>
        <v>1.5058179329226558</v>
      </c>
    </row>
    <row r="378" spans="2:16" ht="24.75" customHeight="1" x14ac:dyDescent="0.3">
      <c r="B378" s="13" t="s">
        <v>26</v>
      </c>
      <c r="C378" s="9"/>
      <c r="D378" s="10"/>
      <c r="E378" s="9"/>
      <c r="F378" s="10"/>
      <c r="G378" s="18">
        <v>13</v>
      </c>
      <c r="H378" s="25">
        <f>G378*100/G362</f>
        <v>1.0342084327764518</v>
      </c>
      <c r="I378" s="18">
        <v>3</v>
      </c>
      <c r="J378" s="25">
        <f>I378*100/I362</f>
        <v>0.19960079840319361</v>
      </c>
      <c r="K378" s="9"/>
      <c r="L378" s="10"/>
      <c r="M378" s="9"/>
      <c r="N378" s="10"/>
      <c r="O378" s="9"/>
      <c r="P378" s="10"/>
    </row>
    <row r="379" spans="2:16" ht="24.75" customHeight="1" x14ac:dyDescent="0.3">
      <c r="B379" s="14" t="s">
        <v>28</v>
      </c>
      <c r="C379" s="9"/>
      <c r="D379" s="10"/>
      <c r="E379" s="9"/>
      <c r="F379" s="10"/>
      <c r="G379" s="9"/>
      <c r="H379" s="10"/>
      <c r="I379" s="18">
        <v>3</v>
      </c>
      <c r="J379" s="25">
        <f>I379*100/I362</f>
        <v>0.19960079840319361</v>
      </c>
      <c r="K379" s="9"/>
      <c r="L379" s="10"/>
      <c r="M379" s="9"/>
      <c r="N379" s="10"/>
      <c r="O379" s="9"/>
      <c r="P379" s="10"/>
    </row>
    <row r="380" spans="2:16" ht="24.75" customHeight="1" x14ac:dyDescent="0.3">
      <c r="B380" s="14" t="s">
        <v>29</v>
      </c>
      <c r="C380" s="18">
        <v>69</v>
      </c>
      <c r="D380" s="25">
        <f>C380*100/C362</f>
        <v>4.7783933518005544</v>
      </c>
      <c r="E380" s="18">
        <v>79</v>
      </c>
      <c r="F380" s="25">
        <f>E380*100/E362</f>
        <v>5.5013927576601676</v>
      </c>
      <c r="G380" s="18">
        <v>56</v>
      </c>
      <c r="H380" s="25">
        <f>G380*100/G362</f>
        <v>4.4550517104216389</v>
      </c>
      <c r="I380" s="10"/>
      <c r="J380" s="10"/>
      <c r="K380" s="10"/>
      <c r="L380" s="10"/>
      <c r="M380" s="10"/>
      <c r="N380" s="10"/>
      <c r="O380" s="10"/>
      <c r="P380" s="10"/>
    </row>
    <row r="381" spans="2:16" ht="24.75" customHeight="1" x14ac:dyDescent="0.3">
      <c r="B381" s="14" t="s">
        <v>30</v>
      </c>
      <c r="C381" s="9"/>
      <c r="D381" s="10"/>
      <c r="E381" s="9"/>
      <c r="F381" s="10"/>
      <c r="G381" s="18">
        <v>8</v>
      </c>
      <c r="H381" s="25">
        <f>G381*100/G362</f>
        <v>0.63643595863166269</v>
      </c>
      <c r="I381" s="18">
        <v>1</v>
      </c>
      <c r="J381" s="25">
        <f>I381*100/I362</f>
        <v>6.65335994677312E-2</v>
      </c>
      <c r="K381" s="9"/>
      <c r="L381" s="10"/>
      <c r="M381" s="9"/>
      <c r="N381" s="10"/>
      <c r="O381" s="9"/>
      <c r="P381" s="10"/>
    </row>
    <row r="382" spans="2:16" ht="24.75" customHeight="1" x14ac:dyDescent="0.3">
      <c r="B382" s="14" t="s">
        <v>31</v>
      </c>
      <c r="C382" s="18">
        <v>896</v>
      </c>
      <c r="D382" s="25">
        <f>C382*100/C362</f>
        <v>62.049861495844873</v>
      </c>
      <c r="E382" s="18">
        <v>581</v>
      </c>
      <c r="F382" s="25">
        <f>E382*100/E362</f>
        <v>40.459610027855156</v>
      </c>
      <c r="G382" s="18">
        <v>603</v>
      </c>
      <c r="H382" s="25">
        <f>G382*100/G362</f>
        <v>47.971360381861572</v>
      </c>
      <c r="I382" s="18">
        <v>648</v>
      </c>
      <c r="J382" s="25">
        <f>I382*100/I362</f>
        <v>43.113772455089823</v>
      </c>
      <c r="K382" s="9"/>
      <c r="L382" s="10"/>
      <c r="M382" s="18">
        <v>532</v>
      </c>
      <c r="N382" s="25">
        <f>M382*100/M362</f>
        <v>36.970118137595556</v>
      </c>
      <c r="O382" s="18">
        <v>660</v>
      </c>
      <c r="P382" s="25">
        <f>O382*100/O362</f>
        <v>45.17453798767967</v>
      </c>
    </row>
    <row r="383" spans="2:16" ht="24.75" customHeight="1" x14ac:dyDescent="0.3">
      <c r="B383" s="14" t="s">
        <v>32</v>
      </c>
      <c r="C383" s="9"/>
      <c r="D383" s="10"/>
      <c r="E383" s="9"/>
      <c r="F383" s="10"/>
      <c r="G383" s="9"/>
      <c r="H383" s="10"/>
      <c r="I383" s="9"/>
      <c r="J383" s="10"/>
      <c r="K383" s="18">
        <v>678</v>
      </c>
      <c r="L383" s="25">
        <f>K383*100/K362</f>
        <v>49.416909620991255</v>
      </c>
      <c r="M383" s="9"/>
      <c r="N383" s="10"/>
      <c r="O383" s="9"/>
      <c r="P383" s="10"/>
    </row>
    <row r="384" spans="2:16" ht="24.75" customHeight="1" x14ac:dyDescent="0.3">
      <c r="B384" s="14" t="s">
        <v>190</v>
      </c>
      <c r="C384" s="9"/>
      <c r="D384" s="10"/>
      <c r="E384" s="9"/>
      <c r="F384" s="10"/>
      <c r="G384" s="9"/>
      <c r="H384" s="10"/>
      <c r="I384" s="9"/>
      <c r="J384" s="10"/>
      <c r="K384" s="10"/>
      <c r="L384" s="10"/>
      <c r="M384" s="10"/>
      <c r="N384" s="10"/>
      <c r="O384" s="18">
        <v>7</v>
      </c>
      <c r="P384" s="25">
        <f>O384*100/O362</f>
        <v>0.4791238877481177</v>
      </c>
    </row>
    <row r="385" spans="2:16" ht="24.75" customHeight="1" x14ac:dyDescent="0.3">
      <c r="B385" s="14" t="s">
        <v>47</v>
      </c>
      <c r="C385" s="9"/>
      <c r="D385" s="10"/>
      <c r="E385" s="9"/>
      <c r="F385" s="10"/>
      <c r="G385" s="18">
        <v>7</v>
      </c>
      <c r="H385" s="25">
        <f>G385*100/G362</f>
        <v>0.55688146380270487</v>
      </c>
      <c r="I385" s="10"/>
      <c r="J385" s="10"/>
      <c r="K385" s="10"/>
      <c r="L385" s="10"/>
      <c r="M385" s="10"/>
      <c r="N385" s="10"/>
      <c r="O385" s="10"/>
      <c r="P385" s="10"/>
    </row>
    <row r="386" spans="2:16" ht="24.75" customHeight="1" x14ac:dyDescent="0.3">
      <c r="B386" s="14" t="s">
        <v>33</v>
      </c>
      <c r="C386" s="18">
        <v>208</v>
      </c>
      <c r="D386" s="25">
        <f>C386*100/C362</f>
        <v>14.404432132963988</v>
      </c>
      <c r="E386" s="18">
        <v>159</v>
      </c>
      <c r="F386" s="25">
        <f>E386*100/E362</f>
        <v>11.072423398328691</v>
      </c>
      <c r="G386" s="10"/>
      <c r="H386" s="10"/>
      <c r="I386" s="18">
        <v>508</v>
      </c>
      <c r="J386" s="25">
        <f>I386*100/I362</f>
        <v>33.799068529607453</v>
      </c>
      <c r="K386" s="18">
        <v>284</v>
      </c>
      <c r="L386" s="25">
        <f>K386*100/K362</f>
        <v>20.699708454810494</v>
      </c>
      <c r="M386" s="18">
        <v>296</v>
      </c>
      <c r="N386" s="25">
        <f>M386*100/M362</f>
        <v>20.569840166782488</v>
      </c>
      <c r="O386" s="18">
        <v>209</v>
      </c>
      <c r="P386" s="25">
        <f>O386*100/O362</f>
        <v>14.30527036276523</v>
      </c>
    </row>
    <row r="387" spans="2:16" ht="24.75" customHeight="1" x14ac:dyDescent="0.3">
      <c r="B387" s="14" t="s">
        <v>35</v>
      </c>
      <c r="C387" s="10"/>
      <c r="D387" s="10"/>
      <c r="E387" s="10"/>
      <c r="F387" s="10"/>
      <c r="G387" s="18">
        <v>123</v>
      </c>
      <c r="H387" s="25">
        <f>G387*100/G362</f>
        <v>9.785202863961814</v>
      </c>
      <c r="I387" s="10"/>
      <c r="J387" s="10"/>
      <c r="K387" s="10"/>
      <c r="L387" s="10"/>
      <c r="M387" s="10"/>
      <c r="N387" s="10"/>
      <c r="O387" s="10"/>
      <c r="P387" s="10"/>
    </row>
    <row r="388" spans="2:16" ht="24.75" customHeight="1" x14ac:dyDescent="0.3">
      <c r="B388" s="14" t="s">
        <v>36</v>
      </c>
      <c r="C388" s="9"/>
      <c r="D388" s="10"/>
      <c r="E388" s="18">
        <v>61</v>
      </c>
      <c r="F388" s="25">
        <f>E388*100/E362</f>
        <v>4.2479108635097491</v>
      </c>
      <c r="G388" s="9"/>
      <c r="H388" s="10"/>
      <c r="I388" s="18">
        <v>24</v>
      </c>
      <c r="J388" s="25">
        <f>I388*100/I362</f>
        <v>1.5968063872255489</v>
      </c>
      <c r="K388" s="18">
        <v>18</v>
      </c>
      <c r="L388" s="25">
        <f>K388*100/K362</f>
        <v>1.3119533527696794</v>
      </c>
      <c r="M388" s="18">
        <v>11</v>
      </c>
      <c r="N388" s="25">
        <f>M388*100/M362</f>
        <v>0.76441973592772761</v>
      </c>
      <c r="O388" s="10"/>
      <c r="P388" s="10"/>
    </row>
    <row r="389" spans="2:16" ht="24.75" customHeight="1" x14ac:dyDescent="0.3">
      <c r="B389" s="14" t="s">
        <v>188</v>
      </c>
      <c r="C389" s="9"/>
      <c r="D389" s="10"/>
      <c r="E389" s="10"/>
      <c r="F389" s="10"/>
      <c r="G389" s="10"/>
      <c r="H389" s="10"/>
      <c r="I389" s="10"/>
      <c r="J389" s="10"/>
      <c r="K389" s="10"/>
      <c r="L389" s="10"/>
      <c r="M389" s="10"/>
      <c r="N389" s="10"/>
      <c r="O389" s="18">
        <v>8</v>
      </c>
      <c r="P389" s="25">
        <f>O389*100/O362</f>
        <v>0.54757015742642023</v>
      </c>
    </row>
    <row r="390" spans="2:16" ht="24.75" customHeight="1" x14ac:dyDescent="0.3">
      <c r="B390" s="14" t="s">
        <v>37</v>
      </c>
      <c r="C390" s="9"/>
      <c r="D390" s="10"/>
      <c r="E390" s="10"/>
      <c r="F390" s="10"/>
      <c r="G390" s="10"/>
      <c r="H390" s="10"/>
      <c r="I390" s="18">
        <v>22</v>
      </c>
      <c r="J390" s="25">
        <f>I390*100/I362</f>
        <v>1.4637391882900865</v>
      </c>
      <c r="K390" s="9"/>
      <c r="L390" s="10"/>
      <c r="M390" s="9"/>
      <c r="N390" s="10"/>
      <c r="O390" s="9"/>
      <c r="P390" s="10"/>
    </row>
    <row r="391" spans="2:16" ht="24.75" customHeight="1" x14ac:dyDescent="0.3">
      <c r="B391" s="14" t="s">
        <v>38</v>
      </c>
      <c r="C391" s="9"/>
      <c r="D391" s="10"/>
      <c r="E391" s="11"/>
      <c r="F391" s="11"/>
      <c r="G391" s="11"/>
      <c r="H391" s="11"/>
      <c r="I391" s="18">
        <v>3</v>
      </c>
      <c r="J391" s="25">
        <f>I391*100/I362</f>
        <v>0.19960079840319361</v>
      </c>
      <c r="K391" s="18">
        <v>4</v>
      </c>
      <c r="L391" s="25">
        <f>K391*100/K362</f>
        <v>0.29154518950437319</v>
      </c>
      <c r="M391" s="18">
        <v>7</v>
      </c>
      <c r="N391" s="25">
        <f>M391*100/M362</f>
        <v>0.48644892286309938</v>
      </c>
      <c r="O391" s="9"/>
      <c r="P391" s="10"/>
    </row>
    <row r="392" spans="2:16" ht="5.15" customHeight="1" x14ac:dyDescent="0.3">
      <c r="B392" s="15"/>
      <c r="C392" s="16"/>
      <c r="D392" s="16"/>
      <c r="E392" s="16"/>
      <c r="F392" s="16"/>
      <c r="G392" s="16"/>
      <c r="H392" s="16"/>
      <c r="I392" s="16"/>
      <c r="J392" s="16"/>
      <c r="K392" s="16"/>
      <c r="L392" s="16"/>
      <c r="M392" s="16"/>
      <c r="N392" s="16"/>
      <c r="O392" s="16"/>
      <c r="P392" s="16"/>
    </row>
    <row r="393" spans="2:16" ht="14" x14ac:dyDescent="0.3">
      <c r="B393" s="52" t="s">
        <v>193</v>
      </c>
      <c r="C393" s="52"/>
      <c r="D393" s="52"/>
      <c r="E393" s="52"/>
      <c r="F393" s="52"/>
      <c r="G393" s="52"/>
      <c r="H393" s="52"/>
      <c r="I393" s="52"/>
      <c r="J393" s="52"/>
      <c r="K393" s="52"/>
      <c r="L393" s="52"/>
      <c r="M393" s="52"/>
      <c r="N393" s="52"/>
      <c r="O393" s="52"/>
      <c r="P393" s="52"/>
    </row>
    <row r="394" spans="2:16" ht="43.15" customHeight="1" x14ac:dyDescent="0.3">
      <c r="B394" s="71" t="s">
        <v>196</v>
      </c>
      <c r="C394" s="71"/>
      <c r="D394" s="71"/>
      <c r="E394" s="71"/>
      <c r="F394" s="71"/>
      <c r="G394" s="71"/>
      <c r="H394" s="71"/>
      <c r="I394" s="71"/>
      <c r="J394" s="71"/>
      <c r="K394" s="71"/>
      <c r="L394" s="71"/>
      <c r="M394" s="71"/>
      <c r="N394" s="71"/>
      <c r="O394" s="71"/>
      <c r="P394" s="71"/>
    </row>
  </sheetData>
  <mergeCells count="171">
    <mergeCell ref="I4:J4"/>
    <mergeCell ref="E3:F3"/>
    <mergeCell ref="G3:H3"/>
    <mergeCell ref="I3:J3"/>
    <mergeCell ref="C4:D4"/>
    <mergeCell ref="B4:B5"/>
    <mergeCell ref="C43:D43"/>
    <mergeCell ref="E43:F43"/>
    <mergeCell ref="G43:H43"/>
    <mergeCell ref="I43:J43"/>
    <mergeCell ref="C3:D3"/>
    <mergeCell ref="E4:F4"/>
    <mergeCell ref="G4:H4"/>
    <mergeCell ref="K162:L162"/>
    <mergeCell ref="K163:L163"/>
    <mergeCell ref="K201:L201"/>
    <mergeCell ref="K202:L202"/>
    <mergeCell ref="B39:P39"/>
    <mergeCell ref="B242:B243"/>
    <mergeCell ref="C242:D242"/>
    <mergeCell ref="E242:F242"/>
    <mergeCell ref="G242:H242"/>
    <mergeCell ref="I242:J242"/>
    <mergeCell ref="C241:D241"/>
    <mergeCell ref="E241:F241"/>
    <mergeCell ref="G241:H241"/>
    <mergeCell ref="I241:J241"/>
    <mergeCell ref="C123:D123"/>
    <mergeCell ref="B44:B45"/>
    <mergeCell ref="C44:D44"/>
    <mergeCell ref="E44:F44"/>
    <mergeCell ref="G44:H44"/>
    <mergeCell ref="I44:J44"/>
    <mergeCell ref="B84:B85"/>
    <mergeCell ref="C84:D84"/>
    <mergeCell ref="E84:F84"/>
    <mergeCell ref="G84:H84"/>
    <mergeCell ref="I84:J84"/>
    <mergeCell ref="C83:D83"/>
    <mergeCell ref="E83:F83"/>
    <mergeCell ref="G83:H83"/>
    <mergeCell ref="I83:J83"/>
    <mergeCell ref="B124:B125"/>
    <mergeCell ref="C124:D124"/>
    <mergeCell ref="E124:F124"/>
    <mergeCell ref="G124:H124"/>
    <mergeCell ref="I124:J124"/>
    <mergeCell ref="B163:B164"/>
    <mergeCell ref="C163:D163"/>
    <mergeCell ref="E163:F163"/>
    <mergeCell ref="G163:H163"/>
    <mergeCell ref="I163:J163"/>
    <mergeCell ref="C162:D162"/>
    <mergeCell ref="E162:F162"/>
    <mergeCell ref="G162:H162"/>
    <mergeCell ref="I162:J162"/>
    <mergeCell ref="B281:B282"/>
    <mergeCell ref="C281:D281"/>
    <mergeCell ref="B202:B203"/>
    <mergeCell ref="C202:D202"/>
    <mergeCell ref="E202:F202"/>
    <mergeCell ref="G202:H202"/>
    <mergeCell ref="I202:J202"/>
    <mergeCell ref="C201:D201"/>
    <mergeCell ref="E201:F201"/>
    <mergeCell ref="G201:H201"/>
    <mergeCell ref="I201:J201"/>
    <mergeCell ref="B320:B321"/>
    <mergeCell ref="C320:D320"/>
    <mergeCell ref="E320:F320"/>
    <mergeCell ref="G320:H320"/>
    <mergeCell ref="I320:J320"/>
    <mergeCell ref="C319:D319"/>
    <mergeCell ref="E319:F319"/>
    <mergeCell ref="G319:H319"/>
    <mergeCell ref="I319:J319"/>
    <mergeCell ref="M3:N3"/>
    <mergeCell ref="M4:N4"/>
    <mergeCell ref="M43:N43"/>
    <mergeCell ref="M44:N44"/>
    <mergeCell ref="I358:J358"/>
    <mergeCell ref="E281:F281"/>
    <mergeCell ref="G281:H281"/>
    <mergeCell ref="I281:J281"/>
    <mergeCell ref="C280:D280"/>
    <mergeCell ref="E280:F280"/>
    <mergeCell ref="G280:H280"/>
    <mergeCell ref="I280:J280"/>
    <mergeCell ref="E123:F123"/>
    <mergeCell ref="G123:H123"/>
    <mergeCell ref="I123:J123"/>
    <mergeCell ref="K358:L358"/>
    <mergeCell ref="K3:L3"/>
    <mergeCell ref="K4:L4"/>
    <mergeCell ref="K43:L43"/>
    <mergeCell ref="K44:L44"/>
    <mergeCell ref="K83:L83"/>
    <mergeCell ref="K84:L84"/>
    <mergeCell ref="K123:L123"/>
    <mergeCell ref="K124:L124"/>
    <mergeCell ref="C359:D359"/>
    <mergeCell ref="E359:F359"/>
    <mergeCell ref="G359:H359"/>
    <mergeCell ref="I359:J359"/>
    <mergeCell ref="C358:D358"/>
    <mergeCell ref="E358:F358"/>
    <mergeCell ref="G358:H358"/>
    <mergeCell ref="M163:N163"/>
    <mergeCell ref="M201:N201"/>
    <mergeCell ref="M202:N202"/>
    <mergeCell ref="M241:N241"/>
    <mergeCell ref="M242:N242"/>
    <mergeCell ref="M280:N280"/>
    <mergeCell ref="M281:N281"/>
    <mergeCell ref="M319:N319"/>
    <mergeCell ref="M320:N320"/>
    <mergeCell ref="K359:L359"/>
    <mergeCell ref="K241:L241"/>
    <mergeCell ref="K242:L242"/>
    <mergeCell ref="K280:L280"/>
    <mergeCell ref="K281:L281"/>
    <mergeCell ref="K319:L319"/>
    <mergeCell ref="K320:L320"/>
    <mergeCell ref="O358:P358"/>
    <mergeCell ref="O359:P359"/>
    <mergeCell ref="O3:P3"/>
    <mergeCell ref="O4:P4"/>
    <mergeCell ref="O43:P43"/>
    <mergeCell ref="B318:P318"/>
    <mergeCell ref="B357:P357"/>
    <mergeCell ref="O44:P44"/>
    <mergeCell ref="O83:P83"/>
    <mergeCell ref="O84:P84"/>
    <mergeCell ref="O123:P123"/>
    <mergeCell ref="O124:P124"/>
    <mergeCell ref="O162:P162"/>
    <mergeCell ref="O163:P163"/>
    <mergeCell ref="O201:P201"/>
    <mergeCell ref="O202:P202"/>
    <mergeCell ref="M358:N358"/>
    <mergeCell ref="M359:N359"/>
    <mergeCell ref="M83:N83"/>
    <mergeCell ref="M84:N84"/>
    <mergeCell ref="M123:N123"/>
    <mergeCell ref="M124:N124"/>
    <mergeCell ref="M162:N162"/>
    <mergeCell ref="B359:B360"/>
    <mergeCell ref="B394:P394"/>
    <mergeCell ref="B355:P355"/>
    <mergeCell ref="B316:P316"/>
    <mergeCell ref="B277:P277"/>
    <mergeCell ref="B237:P237"/>
    <mergeCell ref="B198:P198"/>
    <mergeCell ref="B159:P159"/>
    <mergeCell ref="B1:P1"/>
    <mergeCell ref="B2:P2"/>
    <mergeCell ref="B42:P42"/>
    <mergeCell ref="B82:P82"/>
    <mergeCell ref="B122:P122"/>
    <mergeCell ref="B161:P161"/>
    <mergeCell ref="B200:P200"/>
    <mergeCell ref="B240:P240"/>
    <mergeCell ref="B279:P279"/>
    <mergeCell ref="B119:P119"/>
    <mergeCell ref="B79:P79"/>
    <mergeCell ref="O241:P241"/>
    <mergeCell ref="O242:P242"/>
    <mergeCell ref="O280:P280"/>
    <mergeCell ref="O281:P281"/>
    <mergeCell ref="O319:P319"/>
    <mergeCell ref="O320:P320"/>
  </mergeCells>
  <hyperlinks>
    <hyperlink ref="R3" location="ÍNDICE!A1" display="(Voltar ao Índice)" xr:uid="{3A93B9F6-B5C8-4392-931B-9D0B8234F3D1}"/>
  </hyperlinks>
  <printOptions horizontalCentered="1"/>
  <pageMargins left="0.47244094488188981" right="0.47244094488188981" top="0.6692913385826772" bottom="0.6692913385826772" header="0" footer="0"/>
  <pageSetup paperSize="9" scale="85"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D70AC-111C-4CD0-8576-0A2FE8A15BEB}">
  <sheetPr codeName="Folha9">
    <pageSetUpPr fitToPage="1"/>
  </sheetPr>
  <dimension ref="B1:AJ49"/>
  <sheetViews>
    <sheetView showGridLines="0" zoomScaleNormal="100" workbookViewId="0">
      <pane xSplit="2" topLeftCell="C1" activePane="topRight" state="frozen"/>
      <selection activeCell="B2" sqref="B2"/>
      <selection pane="topRight" activeCell="B1" sqref="B1:AF1"/>
    </sheetView>
  </sheetViews>
  <sheetFormatPr defaultColWidth="9.1796875" defaultRowHeight="29.25" customHeight="1" x14ac:dyDescent="0.3"/>
  <cols>
    <col min="1" max="1" width="6.7265625" style="1" customWidth="1"/>
    <col min="2" max="2" width="16.453125" style="3" bestFit="1" customWidth="1"/>
    <col min="3" max="32" width="9.1796875" style="1"/>
    <col min="33" max="33" width="6.7265625" style="1" customWidth="1"/>
    <col min="34" max="34" width="13.26953125" style="1" bestFit="1" customWidth="1"/>
    <col min="35" max="16384" width="9.1796875" style="1"/>
  </cols>
  <sheetData>
    <row r="1" spans="2:36" ht="30" customHeight="1" x14ac:dyDescent="0.3">
      <c r="B1" s="72" t="s">
        <v>142</v>
      </c>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row>
    <row r="2" spans="2:36" ht="30" customHeight="1" x14ac:dyDescent="0.3">
      <c r="B2" s="63" t="s">
        <v>53</v>
      </c>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row>
    <row r="3" spans="2:36" ht="14.25" customHeight="1" x14ac:dyDescent="0.3">
      <c r="B3" s="17" t="s">
        <v>0</v>
      </c>
      <c r="C3" s="54">
        <v>1976</v>
      </c>
      <c r="D3" s="55"/>
      <c r="E3" s="54">
        <v>1980</v>
      </c>
      <c r="F3" s="55"/>
      <c r="G3" s="54">
        <v>1984</v>
      </c>
      <c r="H3" s="55"/>
      <c r="I3" s="54">
        <v>1988</v>
      </c>
      <c r="J3" s="55"/>
      <c r="K3" s="56">
        <v>1992</v>
      </c>
      <c r="L3" s="55"/>
      <c r="M3" s="56">
        <v>1996</v>
      </c>
      <c r="N3" s="55"/>
      <c r="O3" s="56">
        <v>2000</v>
      </c>
      <c r="P3" s="55"/>
      <c r="Q3" s="54">
        <v>2004</v>
      </c>
      <c r="R3" s="55"/>
      <c r="S3" s="56" t="s">
        <v>44</v>
      </c>
      <c r="T3" s="62"/>
      <c r="U3" s="54">
        <v>2011</v>
      </c>
      <c r="V3" s="55"/>
      <c r="W3" s="56" t="s">
        <v>45</v>
      </c>
      <c r="X3" s="55"/>
      <c r="Y3" s="56" t="s">
        <v>46</v>
      </c>
      <c r="Z3" s="55"/>
      <c r="AA3" s="56">
        <v>2023</v>
      </c>
      <c r="AB3" s="55"/>
      <c r="AC3" s="56">
        <v>2024</v>
      </c>
      <c r="AD3" s="55"/>
      <c r="AE3" s="56">
        <v>2025</v>
      </c>
      <c r="AF3" s="55"/>
      <c r="AH3" s="53" t="s">
        <v>158</v>
      </c>
    </row>
    <row r="4" spans="2:36" ht="15" customHeight="1" x14ac:dyDescent="0.3">
      <c r="B4" s="64" t="s">
        <v>2</v>
      </c>
      <c r="C4" s="57">
        <v>44739</v>
      </c>
      <c r="D4" s="58"/>
      <c r="E4" s="57">
        <v>44839</v>
      </c>
      <c r="F4" s="58"/>
      <c r="G4" s="57">
        <v>44848</v>
      </c>
      <c r="H4" s="58"/>
      <c r="I4" s="57">
        <v>44843</v>
      </c>
      <c r="J4" s="58"/>
      <c r="K4" s="59">
        <v>44845</v>
      </c>
      <c r="L4" s="58"/>
      <c r="M4" s="59">
        <v>44847</v>
      </c>
      <c r="N4" s="58"/>
      <c r="O4" s="59">
        <v>44849</v>
      </c>
      <c r="P4" s="58"/>
      <c r="Q4" s="57">
        <v>44851</v>
      </c>
      <c r="R4" s="58"/>
      <c r="S4" s="60">
        <v>44687</v>
      </c>
      <c r="T4" s="61"/>
      <c r="U4" s="66">
        <v>44843</v>
      </c>
      <c r="V4" s="67"/>
      <c r="W4" s="59">
        <v>44649</v>
      </c>
      <c r="X4" s="58"/>
      <c r="Y4" s="59">
        <v>44826</v>
      </c>
      <c r="Z4" s="58"/>
      <c r="AA4" s="59">
        <v>45193</v>
      </c>
      <c r="AB4" s="58"/>
      <c r="AC4" s="59">
        <v>45438</v>
      </c>
      <c r="AD4" s="58"/>
      <c r="AE4" s="59">
        <v>45739</v>
      </c>
      <c r="AF4" s="58"/>
    </row>
    <row r="5" spans="2:36" ht="14.25" customHeight="1" x14ac:dyDescent="0.3">
      <c r="B5" s="65"/>
      <c r="C5" s="37" t="s">
        <v>3</v>
      </c>
      <c r="D5" s="37" t="s">
        <v>4</v>
      </c>
      <c r="E5" s="37" t="s">
        <v>3</v>
      </c>
      <c r="F5" s="37" t="s">
        <v>4</v>
      </c>
      <c r="G5" s="37" t="s">
        <v>3</v>
      </c>
      <c r="H5" s="37" t="s">
        <v>4</v>
      </c>
      <c r="I5" s="37" t="s">
        <v>3</v>
      </c>
      <c r="J5" s="37" t="s">
        <v>4</v>
      </c>
      <c r="K5" s="37" t="s">
        <v>3</v>
      </c>
      <c r="L5" s="36" t="s">
        <v>4</v>
      </c>
      <c r="M5" s="37" t="s">
        <v>3</v>
      </c>
      <c r="N5" s="36" t="s">
        <v>4</v>
      </c>
      <c r="O5" s="35" t="s">
        <v>3</v>
      </c>
      <c r="P5" s="37" t="s">
        <v>4</v>
      </c>
      <c r="Q5" s="35" t="s">
        <v>3</v>
      </c>
      <c r="R5" s="38" t="s">
        <v>4</v>
      </c>
      <c r="S5" s="38" t="s">
        <v>3</v>
      </c>
      <c r="T5" s="38" t="s">
        <v>4</v>
      </c>
      <c r="U5" s="35" t="s">
        <v>3</v>
      </c>
      <c r="V5" s="37" t="s">
        <v>4</v>
      </c>
      <c r="W5" s="35" t="s">
        <v>3</v>
      </c>
      <c r="X5" s="37" t="s">
        <v>4</v>
      </c>
      <c r="Y5" s="35" t="s">
        <v>3</v>
      </c>
      <c r="Z5" s="37" t="s">
        <v>4</v>
      </c>
      <c r="AA5" s="35" t="s">
        <v>3</v>
      </c>
      <c r="AB5" s="37" t="s">
        <v>4</v>
      </c>
      <c r="AC5" s="44" t="s">
        <v>3</v>
      </c>
      <c r="AD5" s="44" t="s">
        <v>4</v>
      </c>
      <c r="AE5" s="44" t="s">
        <v>3</v>
      </c>
      <c r="AF5" s="44" t="s">
        <v>4</v>
      </c>
    </row>
    <row r="6" spans="2:36" ht="24.75" customHeight="1" x14ac:dyDescent="0.3">
      <c r="B6" s="12" t="s">
        <v>5</v>
      </c>
      <c r="C6" s="18">
        <v>10892</v>
      </c>
      <c r="D6" s="25">
        <v>100</v>
      </c>
      <c r="E6" s="18">
        <v>12546</v>
      </c>
      <c r="F6" s="25">
        <v>100</v>
      </c>
      <c r="G6" s="18">
        <v>13992</v>
      </c>
      <c r="H6" s="25">
        <v>100</v>
      </c>
      <c r="I6" s="18">
        <v>15718</v>
      </c>
      <c r="J6" s="25">
        <v>100</v>
      </c>
      <c r="K6" s="18">
        <v>17080</v>
      </c>
      <c r="L6" s="25">
        <v>100</v>
      </c>
      <c r="M6" s="18">
        <v>18576</v>
      </c>
      <c r="N6" s="25">
        <v>100</v>
      </c>
      <c r="O6" s="18">
        <v>18600</v>
      </c>
      <c r="P6" s="25">
        <v>100</v>
      </c>
      <c r="Q6" s="18">
        <v>19800</v>
      </c>
      <c r="R6" s="25">
        <v>100</v>
      </c>
      <c r="S6" s="18">
        <v>20014</v>
      </c>
      <c r="T6" s="25">
        <v>100</v>
      </c>
      <c r="U6" s="18">
        <v>21030</v>
      </c>
      <c r="V6" s="25">
        <v>100</v>
      </c>
      <c r="W6" s="18">
        <v>20822</v>
      </c>
      <c r="X6" s="25">
        <v>100</v>
      </c>
      <c r="Y6" s="18">
        <v>20833</v>
      </c>
      <c r="Z6" s="25">
        <v>100</v>
      </c>
      <c r="AA6" s="18">
        <v>19804</v>
      </c>
      <c r="AB6" s="25">
        <v>100</v>
      </c>
      <c r="AC6" s="18">
        <v>19821</v>
      </c>
      <c r="AD6" s="25">
        <v>100</v>
      </c>
      <c r="AE6" s="18">
        <v>19927</v>
      </c>
      <c r="AF6" s="25">
        <v>100</v>
      </c>
      <c r="AH6" s="21">
        <f>+W6-MACHICO_FREG!G6-MACHICO_FREG!G45-MACHICO_FREG!G84-MACHICO_FREG!G123-MACHICO_FREG!G162-MACHICO_FREG!G201-MACHICO_FREG!G235-MACHICO_FREG!G269-MACHICO_FREG!G303-MACHICO_FREG!G337</f>
        <v>0</v>
      </c>
      <c r="AJ6" s="21">
        <f>+Y6-MACHICO_FREG!I6-MACHICO_FREG!I45-MACHICO_FREG!I84-MACHICO_FREG!I123-MACHICO_FREG!I162-MACHICO_FREG!I201-MACHICO_FREG!I235-MACHICO_FREG!I269-MACHICO_FREG!I303-MACHICO_FREG!I337</f>
        <v>0</v>
      </c>
    </row>
    <row r="7" spans="2:36" ht="24.75" customHeight="1" x14ac:dyDescent="0.3">
      <c r="B7" s="13" t="s">
        <v>6</v>
      </c>
      <c r="C7" s="18">
        <v>8192</v>
      </c>
      <c r="D7" s="25">
        <f>C7*100/C6</f>
        <v>75.211164157179581</v>
      </c>
      <c r="E7" s="18">
        <v>10197</v>
      </c>
      <c r="F7" s="25">
        <f>E7*100/E6</f>
        <v>81.276901004304165</v>
      </c>
      <c r="G7" s="18">
        <v>10304</v>
      </c>
      <c r="H7" s="25">
        <f>G7*100/G6</f>
        <v>73.642081189251002</v>
      </c>
      <c r="I7" s="18">
        <v>9768</v>
      </c>
      <c r="J7" s="25">
        <f>I7*100/I6</f>
        <v>62.145311108283494</v>
      </c>
      <c r="K7" s="18">
        <v>10908</v>
      </c>
      <c r="L7" s="25">
        <f>K7*100/K6</f>
        <v>63.86416861826698</v>
      </c>
      <c r="M7" s="18">
        <v>11787</v>
      </c>
      <c r="N7" s="25">
        <f>M7*100/M6</f>
        <v>63.452842377260978</v>
      </c>
      <c r="O7" s="18">
        <v>10929</v>
      </c>
      <c r="P7" s="25">
        <f>O7*100/O6</f>
        <v>58.758064516129032</v>
      </c>
      <c r="Q7" s="18">
        <v>12044</v>
      </c>
      <c r="R7" s="25">
        <f>Q7*100/Q6</f>
        <v>60.828282828282831</v>
      </c>
      <c r="S7" s="18">
        <v>11526</v>
      </c>
      <c r="T7" s="25">
        <f>S7*100/S6</f>
        <v>57.589687218946736</v>
      </c>
      <c r="U7" s="18">
        <v>11813</v>
      </c>
      <c r="V7" s="25">
        <f>U7*100/U6</f>
        <v>56.172135045173562</v>
      </c>
      <c r="W7" s="18">
        <v>10365</v>
      </c>
      <c r="X7" s="25">
        <f>W7*100/W6</f>
        <v>49.779079819421767</v>
      </c>
      <c r="Y7" s="18">
        <v>11343</v>
      </c>
      <c r="Z7" s="25">
        <f>Y7*100/Y6</f>
        <v>54.447271156338502</v>
      </c>
      <c r="AA7" s="18">
        <v>10751</v>
      </c>
      <c r="AB7" s="25">
        <f>AA7*100/AA6</f>
        <v>54.28701272470208</v>
      </c>
      <c r="AC7" s="18">
        <v>10448</v>
      </c>
      <c r="AD7" s="25">
        <f>AC7*100/AC6</f>
        <v>52.711770344584025</v>
      </c>
      <c r="AE7" s="18">
        <v>11071</v>
      </c>
      <c r="AF7" s="25">
        <f>AE7*100/AE6</f>
        <v>55.557785918602903</v>
      </c>
      <c r="AH7" s="21">
        <f>+W7-MACHICO_FREG!G7-MACHICO_FREG!G46-MACHICO_FREG!G85-MACHICO_FREG!G124-MACHICO_FREG!G163-MACHICO_FREG!G202-MACHICO_FREG!G236-MACHICO_FREG!G270-MACHICO_FREG!G304-MACHICO_FREG!G338</f>
        <v>0</v>
      </c>
      <c r="AJ7" s="21">
        <f>+Y7-MACHICO_FREG!I7-MACHICO_FREG!I46-MACHICO_FREG!I85-MACHICO_FREG!I124-MACHICO_FREG!I163-MACHICO_FREG!I202-MACHICO_FREG!I236-MACHICO_FREG!I270-MACHICO_FREG!I304-MACHICO_FREG!I338</f>
        <v>0</v>
      </c>
    </row>
    <row r="8" spans="2:36" ht="24.75" customHeight="1" x14ac:dyDescent="0.3">
      <c r="B8" s="13" t="s">
        <v>7</v>
      </c>
      <c r="C8" s="18">
        <v>117</v>
      </c>
      <c r="D8" s="25">
        <f t="shared" ref="D8:D9" si="0">C8*100/C7</f>
        <v>1.42822265625</v>
      </c>
      <c r="E8" s="18">
        <v>47</v>
      </c>
      <c r="F8" s="25">
        <f t="shared" ref="F8" si="1">E8*100/E7</f>
        <v>0.46091987839560655</v>
      </c>
      <c r="G8" s="18">
        <v>25</v>
      </c>
      <c r="H8" s="25">
        <f>G8*100/G7</f>
        <v>0.24262422360248448</v>
      </c>
      <c r="I8" s="18">
        <v>54</v>
      </c>
      <c r="J8" s="25">
        <f>I8*100/I7</f>
        <v>0.55282555282555279</v>
      </c>
      <c r="K8" s="18">
        <v>54</v>
      </c>
      <c r="L8" s="25">
        <f>K8*100/K7</f>
        <v>0.49504950495049505</v>
      </c>
      <c r="M8" s="18">
        <v>58</v>
      </c>
      <c r="N8" s="25">
        <f>M8*100/M7</f>
        <v>0.4920675320268092</v>
      </c>
      <c r="O8" s="18">
        <v>63</v>
      </c>
      <c r="P8" s="25">
        <f>O8*100/O7</f>
        <v>0.57644798243206152</v>
      </c>
      <c r="Q8" s="18">
        <v>86</v>
      </c>
      <c r="R8" s="25">
        <f>Q8*100/Q7</f>
        <v>0.7140484888741282</v>
      </c>
      <c r="S8" s="18">
        <v>59</v>
      </c>
      <c r="T8" s="25">
        <f>S8*100/S7</f>
        <v>0.51188617039736251</v>
      </c>
      <c r="U8" s="18">
        <v>86</v>
      </c>
      <c r="V8" s="25">
        <f>U8*100/U7</f>
        <v>0.72801151274020148</v>
      </c>
      <c r="W8" s="18">
        <v>80</v>
      </c>
      <c r="X8" s="25">
        <f>W8*100/W7</f>
        <v>0.77182826821032324</v>
      </c>
      <c r="Y8" s="18">
        <v>53</v>
      </c>
      <c r="Z8" s="25">
        <f>Y8*100/Y7</f>
        <v>0.4672485233183461</v>
      </c>
      <c r="AA8" s="18">
        <v>56</v>
      </c>
      <c r="AB8" s="25">
        <f>AA8*100/AA7</f>
        <v>0.5208817784392149</v>
      </c>
      <c r="AC8" s="18">
        <v>44</v>
      </c>
      <c r="AD8" s="25">
        <f>AC8*100/AC7</f>
        <v>0.42113323124042878</v>
      </c>
      <c r="AE8" s="18">
        <v>58</v>
      </c>
      <c r="AF8" s="25">
        <f>AE8*100/AE7</f>
        <v>0.52389124740312532</v>
      </c>
      <c r="AH8" s="21">
        <f>+W8-MACHICO_FREG!G8-MACHICO_FREG!G47-MACHICO_FREG!G86-MACHICO_FREG!G125-MACHICO_FREG!G164-MACHICO_FREG!G203-MACHICO_FREG!G237-MACHICO_FREG!G271-MACHICO_FREG!G305-MACHICO_FREG!G339</f>
        <v>0</v>
      </c>
      <c r="AJ8" s="21">
        <f>+Y8-MACHICO_FREG!I8-MACHICO_FREG!I47-MACHICO_FREG!I86-MACHICO_FREG!I125-MACHICO_FREG!I164-MACHICO_FREG!I203-MACHICO_FREG!I237-MACHICO_FREG!I271-MACHICO_FREG!I305-MACHICO_FREG!I339</f>
        <v>0</v>
      </c>
    </row>
    <row r="9" spans="2:36" ht="24.75" customHeight="1" x14ac:dyDescent="0.3">
      <c r="B9" s="13" t="s">
        <v>8</v>
      </c>
      <c r="C9" s="24">
        <v>0</v>
      </c>
      <c r="D9" s="25">
        <f t="shared" si="0"/>
        <v>0</v>
      </c>
      <c r="E9" s="18">
        <v>174</v>
      </c>
      <c r="F9" s="25">
        <f>E9*100/E7</f>
        <v>1.7063842306560753</v>
      </c>
      <c r="G9" s="18">
        <v>155</v>
      </c>
      <c r="H9" s="25">
        <f>G9*100/G7</f>
        <v>1.5042701863354038</v>
      </c>
      <c r="I9" s="18">
        <v>117</v>
      </c>
      <c r="J9" s="25">
        <f>I9*100/I7</f>
        <v>1.1977886977886978</v>
      </c>
      <c r="K9" s="18">
        <v>117</v>
      </c>
      <c r="L9" s="25">
        <f>K9*100/K7</f>
        <v>1.0726072607260726</v>
      </c>
      <c r="M9" s="18">
        <v>134</v>
      </c>
      <c r="N9" s="25">
        <f>M9*100/M7</f>
        <v>1.1368456774412488</v>
      </c>
      <c r="O9" s="18">
        <v>132</v>
      </c>
      <c r="P9" s="25">
        <f>O9*100/O7</f>
        <v>1.2077957727147954</v>
      </c>
      <c r="Q9" s="18">
        <v>134</v>
      </c>
      <c r="R9" s="25">
        <f>Q9*100/Q7</f>
        <v>1.1125871803387579</v>
      </c>
      <c r="S9" s="18">
        <v>135</v>
      </c>
      <c r="T9" s="25">
        <f>S9*100/S7</f>
        <v>1.1712649661634564</v>
      </c>
      <c r="U9" s="18">
        <v>188</v>
      </c>
      <c r="V9" s="25">
        <f>U9*100/U7</f>
        <v>1.5914670278506731</v>
      </c>
      <c r="W9" s="18">
        <v>315</v>
      </c>
      <c r="X9" s="25">
        <f>W9*100/W7</f>
        <v>3.0390738060781475</v>
      </c>
      <c r="Y9" s="18">
        <v>184</v>
      </c>
      <c r="Z9" s="25">
        <f>Y9*100/Y7</f>
        <v>1.6221458168033147</v>
      </c>
      <c r="AA9" s="18">
        <v>216</v>
      </c>
      <c r="AB9" s="25">
        <f>AA9*100/AA7</f>
        <v>2.0091154311226864</v>
      </c>
      <c r="AC9" s="18">
        <v>154</v>
      </c>
      <c r="AD9" s="25">
        <f>AC9*100/AC7</f>
        <v>1.4739663093415007</v>
      </c>
      <c r="AE9" s="18">
        <v>143</v>
      </c>
      <c r="AF9" s="25">
        <f>AE9*100/AE7</f>
        <v>1.2916629030801192</v>
      </c>
      <c r="AH9" s="21">
        <f>+W9-MACHICO_FREG!G9-MACHICO_FREG!G48-MACHICO_FREG!G87-MACHICO_FREG!G126-MACHICO_FREG!G165-MACHICO_FREG!G204-MACHICO_FREG!G238-MACHICO_FREG!G272-MACHICO_FREG!G306-MACHICO_FREG!G340</f>
        <v>0</v>
      </c>
      <c r="AJ9" s="21">
        <f>+Y9-MACHICO_FREG!I9-MACHICO_FREG!I48-MACHICO_FREG!I87-MACHICO_FREG!I126-MACHICO_FREG!I165-MACHICO_FREG!I204-MACHICO_FREG!I238-MACHICO_FREG!I272-MACHICO_FREG!I306-MACHICO_FREG!I340</f>
        <v>0</v>
      </c>
    </row>
    <row r="10" spans="2:36" ht="24.75" customHeight="1" x14ac:dyDescent="0.3">
      <c r="B10" s="13" t="s">
        <v>10</v>
      </c>
      <c r="C10" s="9"/>
      <c r="D10" s="11"/>
      <c r="E10" s="9"/>
      <c r="F10" s="10"/>
      <c r="G10" s="9"/>
      <c r="H10" s="10"/>
      <c r="I10" s="9"/>
      <c r="J10" s="10"/>
      <c r="K10" s="9"/>
      <c r="L10" s="10"/>
      <c r="M10" s="9"/>
      <c r="N10" s="10"/>
      <c r="O10" s="9"/>
      <c r="P10" s="10"/>
      <c r="Q10" s="10"/>
      <c r="R10" s="10"/>
      <c r="S10" s="10"/>
      <c r="T10" s="10"/>
      <c r="U10" s="10"/>
      <c r="V10" s="10"/>
      <c r="W10" s="10"/>
      <c r="X10" s="10"/>
      <c r="Y10" s="18">
        <v>39</v>
      </c>
      <c r="Z10" s="25">
        <f>Y10*100/Y7</f>
        <v>0.34382438508331131</v>
      </c>
      <c r="AA10" s="9"/>
      <c r="AB10" s="10"/>
      <c r="AC10" s="9"/>
      <c r="AD10" s="10"/>
      <c r="AE10" s="9"/>
      <c r="AF10" s="10"/>
      <c r="AH10" s="21">
        <f>+W10-MACHICO_FREG!G10-MACHICO_FREG!G49-MACHICO_FREG!G88-MACHICO_FREG!G127-MACHICO_FREG!G166-MACHICO_FREG!G205-MACHICO_FREG!G239-MACHICO_FREG!G273-MACHICO_FREG!G307-MACHICO_FREG!G341</f>
        <v>0</v>
      </c>
      <c r="AJ10" s="21">
        <f>+Y10-MACHICO_FREG!I10-MACHICO_FREG!I49-MACHICO_FREG!I88-MACHICO_FREG!I127-MACHICO_FREG!I166-MACHICO_FREG!I205-MACHICO_FREG!I239-MACHICO_FREG!I273-MACHICO_FREG!I307-MACHICO_FREG!I341</f>
        <v>0</v>
      </c>
    </row>
    <row r="11" spans="2:36" ht="24.75" customHeight="1" x14ac:dyDescent="0.3">
      <c r="B11" s="13" t="s">
        <v>11</v>
      </c>
      <c r="C11" s="9"/>
      <c r="D11" s="11"/>
      <c r="E11" s="9"/>
      <c r="F11" s="10"/>
      <c r="G11" s="9"/>
      <c r="H11" s="10"/>
      <c r="I11" s="9"/>
      <c r="J11" s="10"/>
      <c r="K11" s="9"/>
      <c r="L11" s="10"/>
      <c r="M11" s="9"/>
      <c r="N11" s="10"/>
      <c r="O11" s="9"/>
      <c r="P11" s="10"/>
      <c r="Q11" s="10"/>
      <c r="R11" s="10"/>
      <c r="S11" s="10"/>
      <c r="T11" s="10"/>
      <c r="U11" s="10"/>
      <c r="V11" s="10"/>
      <c r="W11" s="10"/>
      <c r="X11" s="10"/>
      <c r="Y11" s="10"/>
      <c r="Z11" s="10"/>
      <c r="AA11" s="24">
        <v>38</v>
      </c>
      <c r="AB11" s="25">
        <f>AA11*100/AA7</f>
        <v>0.35345549251232444</v>
      </c>
      <c r="AC11" s="24">
        <v>48</v>
      </c>
      <c r="AD11" s="25">
        <f>AC11*100/AC7</f>
        <v>0.45941807044410415</v>
      </c>
      <c r="AE11" s="24">
        <v>35</v>
      </c>
      <c r="AF11" s="25">
        <f>AE11*100/AE7</f>
        <v>0.31614126998464459</v>
      </c>
      <c r="AH11" s="21"/>
      <c r="AJ11" s="21"/>
    </row>
    <row r="12" spans="2:36" ht="24.75" customHeight="1" x14ac:dyDescent="0.3">
      <c r="B12" s="13" t="s">
        <v>12</v>
      </c>
      <c r="C12" s="9"/>
      <c r="D12" s="11"/>
      <c r="E12" s="18">
        <v>171</v>
      </c>
      <c r="F12" s="25">
        <f>E12*100/E7</f>
        <v>1.676963812886143</v>
      </c>
      <c r="G12" s="18">
        <v>121</v>
      </c>
      <c r="H12" s="25">
        <f>G12*100/G7</f>
        <v>1.1743012422360248</v>
      </c>
      <c r="I12" s="9"/>
      <c r="J12" s="10"/>
      <c r="K12" s="9"/>
      <c r="L12" s="10"/>
      <c r="M12" s="9"/>
      <c r="N12" s="10"/>
      <c r="O12" s="9"/>
      <c r="P12" s="10"/>
      <c r="Q12" s="9"/>
      <c r="R12" s="10"/>
      <c r="S12" s="10"/>
      <c r="T12" s="10"/>
      <c r="U12" s="9"/>
      <c r="V12" s="10"/>
      <c r="W12" s="9"/>
      <c r="X12" s="10"/>
      <c r="Y12" s="9"/>
      <c r="Z12" s="9"/>
      <c r="AA12" s="9"/>
      <c r="AB12" s="9"/>
      <c r="AC12" s="9"/>
      <c r="AD12" s="9"/>
      <c r="AE12" s="9"/>
      <c r="AF12" s="9"/>
    </row>
    <row r="13" spans="2:36" ht="24.75" customHeight="1" x14ac:dyDescent="0.3">
      <c r="B13" s="13" t="s">
        <v>13</v>
      </c>
      <c r="C13" s="9"/>
      <c r="D13" s="11"/>
      <c r="E13" s="9"/>
      <c r="F13" s="10"/>
      <c r="G13" s="9"/>
      <c r="H13" s="10"/>
      <c r="I13" s="9"/>
      <c r="J13" s="10"/>
      <c r="K13" s="9"/>
      <c r="L13" s="10"/>
      <c r="M13" s="9"/>
      <c r="N13" s="10"/>
      <c r="O13" s="9"/>
      <c r="P13" s="10"/>
      <c r="Q13" s="18">
        <v>169</v>
      </c>
      <c r="R13" s="25">
        <f>Q13*100/Q7</f>
        <v>1.403188309531717</v>
      </c>
      <c r="S13" s="18">
        <v>258</v>
      </c>
      <c r="T13" s="25">
        <f>S13*100/S7</f>
        <v>2.2384174908901615</v>
      </c>
      <c r="U13" s="18">
        <v>191</v>
      </c>
      <c r="V13" s="25">
        <f>U13*100/U7</f>
        <v>1.6168627782950986</v>
      </c>
      <c r="W13" s="18">
        <v>364</v>
      </c>
      <c r="X13" s="25">
        <f>W13*100/W7</f>
        <v>3.5118186203569706</v>
      </c>
      <c r="Y13" s="18">
        <v>174</v>
      </c>
      <c r="Z13" s="25">
        <f>Y13*100/Y7</f>
        <v>1.5339857180640042</v>
      </c>
      <c r="AA13" s="18">
        <v>180</v>
      </c>
      <c r="AB13" s="25">
        <f>AA13*100/AA7</f>
        <v>1.6742628592689053</v>
      </c>
      <c r="AC13" s="18">
        <v>101</v>
      </c>
      <c r="AD13" s="25">
        <f>AC13*100/AC7</f>
        <v>0.96669218989280248</v>
      </c>
      <c r="AE13" s="18">
        <v>90</v>
      </c>
      <c r="AF13" s="25">
        <f>AE13*100/AE7</f>
        <v>0.81293469424622888</v>
      </c>
      <c r="AH13" s="21"/>
      <c r="AJ13" s="21"/>
    </row>
    <row r="14" spans="2:36" ht="24.75" customHeight="1" x14ac:dyDescent="0.3">
      <c r="B14" s="14" t="s">
        <v>14</v>
      </c>
      <c r="C14" s="18">
        <v>200</v>
      </c>
      <c r="D14" s="25">
        <f>C14*100/C7</f>
        <v>2.44140625</v>
      </c>
      <c r="E14" s="18">
        <v>164</v>
      </c>
      <c r="F14" s="25">
        <f>E14*100/E7</f>
        <v>1.6083161714229675</v>
      </c>
      <c r="G14" s="18">
        <v>176</v>
      </c>
      <c r="H14" s="25">
        <f>G14*100/G7</f>
        <v>1.7080745341614907</v>
      </c>
      <c r="I14" s="18">
        <v>268</v>
      </c>
      <c r="J14" s="25">
        <f>I14*100/I7</f>
        <v>2.7436527436527438</v>
      </c>
      <c r="K14" s="18">
        <v>302</v>
      </c>
      <c r="L14" s="25">
        <f>K14*100/K7</f>
        <v>2.7686101943527688</v>
      </c>
      <c r="M14" s="18">
        <v>317</v>
      </c>
      <c r="N14" s="25">
        <f>M14*100/M7</f>
        <v>2.6894035802154916</v>
      </c>
      <c r="O14" s="18">
        <v>577</v>
      </c>
      <c r="P14" s="25">
        <f>O14*100/O7</f>
        <v>5.2795315216396741</v>
      </c>
      <c r="Q14" s="18">
        <v>305</v>
      </c>
      <c r="R14" s="25">
        <f>Q14*100/Q7</f>
        <v>2.532381268681501</v>
      </c>
      <c r="S14" s="18">
        <v>336</v>
      </c>
      <c r="T14" s="25">
        <f>S14*100/S7</f>
        <v>2.9151483602290473</v>
      </c>
      <c r="U14" s="18">
        <v>1370</v>
      </c>
      <c r="V14" s="25">
        <f>U14*100/U7</f>
        <v>11.597392702954373</v>
      </c>
      <c r="W14" s="18">
        <v>1095</v>
      </c>
      <c r="X14" s="25">
        <f>W14*100/W7</f>
        <v>10.564399421128799</v>
      </c>
      <c r="Y14" s="18">
        <v>393</v>
      </c>
      <c r="Z14" s="25">
        <f>Y14*100/Y7</f>
        <v>3.4646918804549061</v>
      </c>
      <c r="AA14" s="9"/>
      <c r="AB14" s="10"/>
      <c r="AC14" s="18">
        <v>234</v>
      </c>
      <c r="AD14" s="25">
        <f>AC14*100/AC7</f>
        <v>2.2396630934150075</v>
      </c>
      <c r="AE14" s="18">
        <v>184</v>
      </c>
      <c r="AF14" s="25">
        <f>AE14*100/AE7</f>
        <v>1.6619998193478458</v>
      </c>
      <c r="AH14" s="21">
        <f>+W14-MACHICO_FREG!G13-MACHICO_FREG!G52-MACHICO_FREG!G91-MACHICO_FREG!G130-MACHICO_FREG!G169</f>
        <v>0</v>
      </c>
      <c r="AJ14" s="21">
        <f>+Y14-MACHICO_FREG!I13-MACHICO_FREG!I52-MACHICO_FREG!I91-MACHICO_FREG!I130-MACHICO_FREG!I169</f>
        <v>0</v>
      </c>
    </row>
    <row r="15" spans="2:36" ht="24.75" customHeight="1" x14ac:dyDescent="0.3">
      <c r="B15" s="13" t="s">
        <v>15</v>
      </c>
      <c r="C15" s="9"/>
      <c r="D15" s="11"/>
      <c r="E15" s="9"/>
      <c r="F15" s="10"/>
      <c r="G15" s="9"/>
      <c r="H15" s="10"/>
      <c r="I15" s="18">
        <v>86</v>
      </c>
      <c r="J15" s="25">
        <f>I15*100/I7</f>
        <v>0.88042588042588044</v>
      </c>
      <c r="K15" s="9"/>
      <c r="L15" s="10"/>
      <c r="M15" s="9"/>
      <c r="N15" s="10"/>
      <c r="O15" s="9"/>
      <c r="P15" s="10"/>
      <c r="Q15" s="9"/>
      <c r="R15" s="10"/>
      <c r="S15" s="10"/>
      <c r="T15" s="10"/>
      <c r="U15" s="9"/>
      <c r="V15" s="10"/>
      <c r="W15" s="9"/>
      <c r="X15" s="10"/>
      <c r="Y15" s="9"/>
      <c r="Z15" s="9"/>
      <c r="AA15" s="9"/>
      <c r="AB15" s="9"/>
      <c r="AC15" s="9"/>
      <c r="AD15" s="9"/>
      <c r="AE15" s="9"/>
      <c r="AF15" s="9"/>
      <c r="AH15" s="21">
        <f>+W15-MACHICO_FREG!G14-MACHICO_FREG!G53-MACHICO_FREG!G92-MACHICO_FREG!G131-MACHICO_FREG!G170</f>
        <v>0</v>
      </c>
    </row>
    <row r="16" spans="2:36" ht="24.75" customHeight="1" x14ac:dyDescent="0.3">
      <c r="B16" s="13" t="s">
        <v>16</v>
      </c>
      <c r="C16" s="9"/>
      <c r="D16" s="11"/>
      <c r="E16" s="9"/>
      <c r="F16" s="10"/>
      <c r="G16" s="9"/>
      <c r="H16" s="10"/>
      <c r="I16" s="10"/>
      <c r="J16" s="10"/>
      <c r="K16" s="10"/>
      <c r="L16" s="10"/>
      <c r="M16" s="9"/>
      <c r="N16" s="10"/>
      <c r="O16" s="9"/>
      <c r="P16" s="10"/>
      <c r="Q16" s="9"/>
      <c r="R16" s="10"/>
      <c r="S16" s="10"/>
      <c r="T16" s="10"/>
      <c r="U16" s="9"/>
      <c r="V16" s="10"/>
      <c r="W16" s="9"/>
      <c r="X16" s="10"/>
      <c r="Y16" s="18">
        <v>53</v>
      </c>
      <c r="Z16" s="25">
        <f>Y16*100/Y7</f>
        <v>0.4672485233183461</v>
      </c>
      <c r="AA16" s="18">
        <v>695</v>
      </c>
      <c r="AB16" s="25">
        <f>AA16*100/AA7</f>
        <v>6.4645149288438288</v>
      </c>
      <c r="AC16" s="18">
        <v>755</v>
      </c>
      <c r="AD16" s="25">
        <f>AC16*100/AC7</f>
        <v>7.2262633996937211</v>
      </c>
      <c r="AE16" s="18">
        <v>477</v>
      </c>
      <c r="AF16" s="25">
        <f>AE16*100/AE7</f>
        <v>4.3085538795050127</v>
      </c>
      <c r="AH16" s="21">
        <f>+W16-MACHICO_FREG!G15-MACHICO_FREG!G54-MACHICO_FREG!G93-MACHICO_FREG!G132-MACHICO_FREG!G171</f>
        <v>0</v>
      </c>
      <c r="AJ16" s="21">
        <f>+Y16-MACHICO_FREG!I14-MACHICO_FREG!I53-MACHICO_FREG!I92-MACHICO_FREG!I131-MACHICO_FREG!I170</f>
        <v>0</v>
      </c>
    </row>
    <row r="17" spans="2:36" ht="24.75" customHeight="1" x14ac:dyDescent="0.3">
      <c r="B17" s="13" t="s">
        <v>17</v>
      </c>
      <c r="C17" s="9"/>
      <c r="D17" s="11"/>
      <c r="E17" s="9"/>
      <c r="F17" s="10"/>
      <c r="G17" s="9"/>
      <c r="H17" s="10"/>
      <c r="I17" s="10"/>
      <c r="J17" s="10"/>
      <c r="K17" s="10"/>
      <c r="L17" s="10"/>
      <c r="M17" s="9"/>
      <c r="N17" s="10"/>
      <c r="O17" s="9"/>
      <c r="P17" s="10"/>
      <c r="Q17" s="9"/>
      <c r="R17" s="10"/>
      <c r="S17" s="10"/>
      <c r="T17" s="10"/>
      <c r="U17" s="9"/>
      <c r="V17" s="10"/>
      <c r="W17" s="9"/>
      <c r="X17" s="10"/>
      <c r="Y17" s="18">
        <v>32</v>
      </c>
      <c r="Z17" s="25">
        <f>Y17*100/Y7</f>
        <v>0.28211231596579389</v>
      </c>
      <c r="AA17" s="18">
        <v>176</v>
      </c>
      <c r="AB17" s="25">
        <f>AA17*100/AA7</f>
        <v>1.6370570179518185</v>
      </c>
      <c r="AC17" s="18">
        <v>182</v>
      </c>
      <c r="AD17" s="25">
        <f>AC17*100/AC7</f>
        <v>1.7419601837672283</v>
      </c>
      <c r="AE17" s="18">
        <v>144</v>
      </c>
      <c r="AF17" s="25">
        <f>AE17*100/AE7</f>
        <v>1.3006955107939662</v>
      </c>
    </row>
    <row r="18" spans="2:36" ht="24.75" customHeight="1" x14ac:dyDescent="0.3">
      <c r="B18" s="13" t="s">
        <v>18</v>
      </c>
      <c r="C18" s="9"/>
      <c r="D18" s="11"/>
      <c r="E18" s="9"/>
      <c r="F18" s="10"/>
      <c r="G18" s="9"/>
      <c r="H18" s="10"/>
      <c r="I18" s="10"/>
      <c r="J18" s="10"/>
      <c r="K18" s="10"/>
      <c r="L18" s="10"/>
      <c r="M18" s="9"/>
      <c r="N18" s="10"/>
      <c r="O18" s="9"/>
      <c r="P18" s="10"/>
      <c r="Q18" s="9"/>
      <c r="R18" s="10"/>
      <c r="S18" s="10"/>
      <c r="T18" s="10"/>
      <c r="U18" s="9"/>
      <c r="V18" s="10"/>
      <c r="W18" s="18">
        <v>930</v>
      </c>
      <c r="X18" s="25">
        <f>W18*100/W7</f>
        <v>8.9725036179450068</v>
      </c>
      <c r="Y18" s="18">
        <v>442</v>
      </c>
      <c r="Z18" s="25">
        <f>Y18*100/Y7</f>
        <v>3.8966763642775279</v>
      </c>
      <c r="AA18" s="18">
        <v>1075</v>
      </c>
      <c r="AB18" s="25">
        <f>AA18*100/AA7</f>
        <v>9.9990698539670735</v>
      </c>
      <c r="AC18" s="18">
        <v>1560</v>
      </c>
      <c r="AD18" s="25">
        <f>AC18*100/AC7</f>
        <v>14.931087289433384</v>
      </c>
      <c r="AE18" s="18">
        <v>2103</v>
      </c>
      <c r="AF18" s="25">
        <f>AE18*100/AE7</f>
        <v>18.995574022220215</v>
      </c>
      <c r="AH18" s="21">
        <f>+W18-MACHICO_FREG!G16-MACHICO_FREG!G55-MACHICO_FREG!G94-MACHICO_FREG!G133-MACHICO_FREG!G172</f>
        <v>0</v>
      </c>
      <c r="AJ18" s="21">
        <f>+Y18-MACHICO_FREG!I16-MACHICO_FREG!I55-MACHICO_FREG!I94-MACHICO_FREG!I133-MACHICO_FREG!I172</f>
        <v>0</v>
      </c>
    </row>
    <row r="19" spans="2:36" ht="24.75" customHeight="1" x14ac:dyDescent="0.3">
      <c r="B19" s="14" t="s">
        <v>49</v>
      </c>
      <c r="C19" s="9"/>
      <c r="D19" s="11"/>
      <c r="E19" s="9"/>
      <c r="F19" s="10"/>
      <c r="G19" s="9"/>
      <c r="H19" s="10"/>
      <c r="I19" s="10"/>
      <c r="J19" s="10"/>
      <c r="K19" s="10"/>
      <c r="L19" s="10"/>
      <c r="M19" s="9"/>
      <c r="N19" s="10"/>
      <c r="O19" s="9"/>
      <c r="P19" s="10"/>
      <c r="Q19" s="9"/>
      <c r="R19" s="10"/>
      <c r="S19" s="10"/>
      <c r="T19" s="10"/>
      <c r="U19" s="9"/>
      <c r="V19" s="10"/>
      <c r="W19" s="10"/>
      <c r="X19" s="10"/>
      <c r="Y19" s="10"/>
      <c r="Z19" s="9"/>
      <c r="AA19" s="41">
        <v>45</v>
      </c>
      <c r="AB19" s="26">
        <f>AA19*100/AA7</f>
        <v>0.41856571481722632</v>
      </c>
      <c r="AC19" s="41">
        <v>53</v>
      </c>
      <c r="AD19" s="26">
        <f>AC19*100/AC7</f>
        <v>0.50727411944869827</v>
      </c>
      <c r="AE19" s="41">
        <v>54</v>
      </c>
      <c r="AF19" s="26">
        <f>AE19*100/AE7</f>
        <v>0.48776081654773734</v>
      </c>
    </row>
    <row r="20" spans="2:36" ht="24.75" customHeight="1" x14ac:dyDescent="0.3">
      <c r="B20" s="14" t="s">
        <v>20</v>
      </c>
      <c r="C20" s="9"/>
      <c r="D20" s="11"/>
      <c r="E20" s="9"/>
      <c r="F20" s="10"/>
      <c r="G20" s="9"/>
      <c r="H20" s="10"/>
      <c r="I20" s="10"/>
      <c r="J20" s="10"/>
      <c r="K20" s="10"/>
      <c r="L20" s="10"/>
      <c r="M20" s="9"/>
      <c r="N20" s="10"/>
      <c r="O20" s="9"/>
      <c r="P20" s="10"/>
      <c r="Q20" s="9"/>
      <c r="R20" s="10"/>
      <c r="S20" s="10"/>
      <c r="T20" s="10"/>
      <c r="U20" s="9"/>
      <c r="V20" s="10"/>
      <c r="W20" s="18">
        <v>181</v>
      </c>
      <c r="X20" s="25">
        <f>W20*100/W7</f>
        <v>1.7462614568258563</v>
      </c>
      <c r="Y20" s="10"/>
      <c r="Z20" s="9"/>
      <c r="AA20" s="10"/>
      <c r="AB20" s="9"/>
      <c r="AC20" s="10"/>
      <c r="AD20" s="9"/>
      <c r="AE20" s="10"/>
      <c r="AF20" s="9"/>
    </row>
    <row r="21" spans="2:36" ht="24.75" customHeight="1" x14ac:dyDescent="0.3">
      <c r="B21" s="13" t="s">
        <v>21</v>
      </c>
      <c r="C21" s="9"/>
      <c r="D21" s="11"/>
      <c r="E21" s="9"/>
      <c r="F21" s="10"/>
      <c r="G21" s="9"/>
      <c r="H21" s="10"/>
      <c r="I21" s="9"/>
      <c r="J21" s="10"/>
      <c r="K21" s="9"/>
      <c r="L21" s="10"/>
      <c r="M21" s="9"/>
      <c r="N21" s="10"/>
      <c r="O21" s="9"/>
      <c r="P21" s="10"/>
      <c r="Q21" s="9"/>
      <c r="R21" s="10"/>
      <c r="S21" s="18">
        <v>167</v>
      </c>
      <c r="T21" s="25">
        <f>S21*100/S7</f>
        <v>1.4488981433281276</v>
      </c>
      <c r="U21" s="18">
        <v>182</v>
      </c>
      <c r="V21" s="25">
        <f>U21*100/U7</f>
        <v>1.5406755269618218</v>
      </c>
      <c r="W21" s="10"/>
      <c r="X21" s="10"/>
      <c r="Y21" s="18">
        <v>27</v>
      </c>
      <c r="Z21" s="25">
        <f>Y21*100/Y7</f>
        <v>0.23803226659613858</v>
      </c>
      <c r="AA21" s="18">
        <v>47</v>
      </c>
      <c r="AB21" s="25">
        <f>AA21*100/AA7</f>
        <v>0.43716863547576967</v>
      </c>
      <c r="AC21" s="18">
        <v>41</v>
      </c>
      <c r="AD21" s="25">
        <f>AC21*100/AC7</f>
        <v>0.39241960183767227</v>
      </c>
      <c r="AE21" s="10"/>
      <c r="AF21" s="9"/>
      <c r="AH21" s="21">
        <f>+W21-MACHICO_FREG!G19-MACHICO_FREG!G58-MACHICO_FREG!G97-MACHICO_FREG!G136-MACHICO_FREG!G175</f>
        <v>0</v>
      </c>
      <c r="AJ21" s="21">
        <f>+Y21-MACHICO_FREG!I19-MACHICO_FREG!I58-MACHICO_FREG!I97-MACHICO_FREG!I136-MACHICO_FREG!I175</f>
        <v>0</v>
      </c>
    </row>
    <row r="22" spans="2:36" ht="24.75" customHeight="1" x14ac:dyDescent="0.3">
      <c r="B22" s="14" t="s">
        <v>189</v>
      </c>
      <c r="C22" s="9"/>
      <c r="D22" s="11"/>
      <c r="E22" s="9"/>
      <c r="F22" s="10"/>
      <c r="G22" s="9"/>
      <c r="H22" s="10"/>
      <c r="I22" s="9"/>
      <c r="J22" s="10"/>
      <c r="K22" s="9"/>
      <c r="L22" s="10"/>
      <c r="M22" s="9"/>
      <c r="N22" s="10"/>
      <c r="O22" s="9"/>
      <c r="P22" s="10"/>
      <c r="Q22" s="9"/>
      <c r="R22" s="10"/>
      <c r="S22" s="10"/>
      <c r="T22" s="10"/>
      <c r="U22" s="10"/>
      <c r="V22" s="10"/>
      <c r="W22" s="10"/>
      <c r="X22" s="10"/>
      <c r="Y22" s="10"/>
      <c r="Z22" s="10"/>
      <c r="AA22" s="10"/>
      <c r="AB22" s="10"/>
      <c r="AC22" s="10"/>
      <c r="AD22" s="10"/>
      <c r="AE22" s="18">
        <v>11</v>
      </c>
      <c r="AF22" s="25">
        <f>AE22*100/AE7</f>
        <v>9.9358684852316859E-2</v>
      </c>
      <c r="AH22" s="21"/>
      <c r="AJ22" s="21"/>
    </row>
    <row r="23" spans="2:36" ht="24.75" customHeight="1" x14ac:dyDescent="0.3">
      <c r="B23" s="14" t="s">
        <v>22</v>
      </c>
      <c r="C23" s="24">
        <v>0</v>
      </c>
      <c r="D23" s="25">
        <f>C23*100/C7</f>
        <v>0</v>
      </c>
      <c r="E23" s="9"/>
      <c r="F23" s="10"/>
      <c r="G23" s="9"/>
      <c r="H23" s="10"/>
      <c r="I23" s="9"/>
      <c r="J23" s="10"/>
      <c r="K23" s="9"/>
      <c r="L23" s="10"/>
      <c r="M23" s="9"/>
      <c r="N23" s="10"/>
      <c r="O23" s="9"/>
      <c r="P23" s="10"/>
      <c r="Q23" s="9"/>
      <c r="R23" s="10"/>
      <c r="S23" s="10"/>
      <c r="T23" s="10"/>
      <c r="U23" s="9"/>
      <c r="V23" s="10"/>
      <c r="W23" s="9"/>
      <c r="X23" s="10"/>
      <c r="Y23" s="9"/>
      <c r="Z23" s="9"/>
      <c r="AA23" s="9"/>
      <c r="AB23" s="9"/>
      <c r="AC23" s="9"/>
      <c r="AD23" s="9"/>
      <c r="AE23" s="9"/>
      <c r="AF23" s="9"/>
      <c r="AH23" s="21"/>
      <c r="AJ23" s="21"/>
    </row>
    <row r="24" spans="2:36" ht="24.75" customHeight="1" x14ac:dyDescent="0.3">
      <c r="B24" s="14" t="s">
        <v>50</v>
      </c>
      <c r="C24" s="9"/>
      <c r="D24" s="10"/>
      <c r="E24" s="9"/>
      <c r="F24" s="10"/>
      <c r="G24" s="9"/>
      <c r="H24" s="10"/>
      <c r="I24" s="9"/>
      <c r="J24" s="10"/>
      <c r="K24" s="9"/>
      <c r="L24" s="10"/>
      <c r="M24" s="9"/>
      <c r="N24" s="10"/>
      <c r="O24" s="9"/>
      <c r="P24" s="10"/>
      <c r="Q24" s="9"/>
      <c r="R24" s="10"/>
      <c r="S24" s="10"/>
      <c r="T24" s="10"/>
      <c r="U24" s="9"/>
      <c r="V24" s="10"/>
      <c r="W24" s="9"/>
      <c r="X24" s="10"/>
      <c r="Y24" s="10"/>
      <c r="Z24" s="9"/>
      <c r="AA24" s="10"/>
      <c r="AB24" s="9"/>
      <c r="AC24" s="10"/>
      <c r="AD24" s="9"/>
      <c r="AE24" s="10"/>
      <c r="AF24" s="9"/>
    </row>
    <row r="25" spans="2:36" ht="24.75" customHeight="1" x14ac:dyDescent="0.3">
      <c r="B25" s="14" t="s">
        <v>23</v>
      </c>
      <c r="C25" s="9"/>
      <c r="D25" s="10"/>
      <c r="E25" s="9"/>
      <c r="F25" s="10"/>
      <c r="G25" s="9"/>
      <c r="H25" s="10"/>
      <c r="I25" s="9"/>
      <c r="J25" s="10"/>
      <c r="K25" s="9"/>
      <c r="L25" s="10"/>
      <c r="M25" s="9"/>
      <c r="N25" s="10"/>
      <c r="O25" s="9"/>
      <c r="P25" s="10"/>
      <c r="Q25" s="9"/>
      <c r="R25" s="10"/>
      <c r="S25" s="10"/>
      <c r="T25" s="10"/>
      <c r="U25" s="18">
        <v>155</v>
      </c>
      <c r="V25" s="25">
        <f>U25*100/U7</f>
        <v>1.3121137729619909</v>
      </c>
      <c r="W25" s="9"/>
      <c r="X25" s="10"/>
      <c r="Y25" s="18">
        <v>87</v>
      </c>
      <c r="Z25" s="25">
        <f>Y25*100/Y7</f>
        <v>0.76699285903200209</v>
      </c>
      <c r="AA25" s="18">
        <v>142</v>
      </c>
      <c r="AB25" s="25">
        <f>AA25*100/AA7</f>
        <v>1.3208073667565807</v>
      </c>
      <c r="AC25" s="18">
        <v>107</v>
      </c>
      <c r="AD25" s="25">
        <f>AC25*100/AC7</f>
        <v>1.0241194486983154</v>
      </c>
      <c r="AE25" s="18">
        <v>98</v>
      </c>
      <c r="AF25" s="25">
        <f>AE25*100/AE7</f>
        <v>0.88519555595700483</v>
      </c>
      <c r="AH25" s="21">
        <f>+W25-MACHICO_FREG!G21-MACHICO_FREG!G60-MACHICO_FREG!G99-MACHICO_FREG!G138-MACHICO_FREG!G177</f>
        <v>0</v>
      </c>
      <c r="AJ25" s="21">
        <f>+Y25-MACHICO_FREG!I21-MACHICO_FREG!I60-MACHICO_FREG!I99-MACHICO_FREG!I138-MACHICO_FREG!I177</f>
        <v>0</v>
      </c>
    </row>
    <row r="26" spans="2:36" ht="24.75" customHeight="1" x14ac:dyDescent="0.3">
      <c r="B26" s="13" t="s">
        <v>24</v>
      </c>
      <c r="C26" s="18">
        <v>113</v>
      </c>
      <c r="D26" s="25">
        <f>C26*100/C7</f>
        <v>1.37939453125</v>
      </c>
      <c r="E26" s="9"/>
      <c r="F26" s="10"/>
      <c r="G26" s="9"/>
      <c r="H26" s="10"/>
      <c r="I26" s="9"/>
      <c r="J26" s="10"/>
      <c r="K26" s="9"/>
      <c r="L26" s="10"/>
      <c r="M26" s="9"/>
      <c r="N26" s="10"/>
      <c r="O26" s="9"/>
      <c r="P26" s="10"/>
      <c r="Q26" s="9"/>
      <c r="R26" s="10"/>
      <c r="S26" s="10"/>
      <c r="T26" s="10"/>
      <c r="U26" s="9"/>
      <c r="V26" s="10"/>
      <c r="W26" s="9"/>
      <c r="X26" s="10"/>
      <c r="Y26" s="9"/>
      <c r="Z26" s="9"/>
      <c r="AA26" s="9"/>
      <c r="AB26" s="9"/>
      <c r="AC26" s="9"/>
      <c r="AD26" s="9"/>
      <c r="AE26" s="9"/>
      <c r="AF26" s="9"/>
      <c r="AH26" s="21">
        <f>+W26-MACHICO_FREG!G24-MACHICO_FREG!G63-MACHICO_FREG!G102-MACHICO_FREG!G141-MACHICO_FREG!G180</f>
        <v>0</v>
      </c>
    </row>
    <row r="27" spans="2:36" ht="24.75" customHeight="1" x14ac:dyDescent="0.3">
      <c r="B27" s="14" t="s">
        <v>25</v>
      </c>
      <c r="C27" s="9"/>
      <c r="D27" s="11"/>
      <c r="E27" s="9"/>
      <c r="F27" s="10"/>
      <c r="G27" s="9"/>
      <c r="H27" s="10"/>
      <c r="I27" s="9"/>
      <c r="J27" s="10"/>
      <c r="K27" s="18">
        <v>122</v>
      </c>
      <c r="L27" s="25">
        <f>K27*100/K7</f>
        <v>1.1184451778511184</v>
      </c>
      <c r="M27" s="18">
        <v>125</v>
      </c>
      <c r="N27" s="25">
        <f>M27*100/M7</f>
        <v>1.0604903707474336</v>
      </c>
      <c r="O27" s="18">
        <v>246</v>
      </c>
      <c r="P27" s="25">
        <f>O27*100/O7</f>
        <v>2.2508921218775733</v>
      </c>
      <c r="Q27" s="18">
        <v>215</v>
      </c>
      <c r="R27" s="25">
        <f>Q27*100/Q7</f>
        <v>1.7851212221853205</v>
      </c>
      <c r="S27" s="18">
        <v>346</v>
      </c>
      <c r="T27" s="25">
        <f>S27*100/S7</f>
        <v>3.001908728093007</v>
      </c>
      <c r="U27" s="18">
        <v>207</v>
      </c>
      <c r="V27" s="25">
        <f>U27*100/U7</f>
        <v>1.7523067806653687</v>
      </c>
      <c r="W27" s="18">
        <v>369</v>
      </c>
      <c r="X27" s="25">
        <f>W27*100/W7</f>
        <v>3.5600578871201156</v>
      </c>
      <c r="Y27" s="18">
        <v>108</v>
      </c>
      <c r="Z27" s="25">
        <f>Y27*100/Y7</f>
        <v>0.9521290663845543</v>
      </c>
      <c r="AA27" s="18">
        <v>148</v>
      </c>
      <c r="AB27" s="25">
        <f>AA27*100/AA7</f>
        <v>1.376616128732211</v>
      </c>
      <c r="AC27" s="18">
        <v>81</v>
      </c>
      <c r="AD27" s="25">
        <f>AC27*100/AC7</f>
        <v>0.77526799387442569</v>
      </c>
      <c r="AE27" s="18">
        <v>146</v>
      </c>
      <c r="AF27" s="25">
        <f>AE27*100/AE7</f>
        <v>1.3187607262216603</v>
      </c>
      <c r="AH27" s="21">
        <f>+W27-MACHICO_FREG!G22-MACHICO_FREG!G61-MACHICO_FREG!G100-MACHICO_FREG!G139-MACHICO_FREG!G178</f>
        <v>0</v>
      </c>
      <c r="AJ27" s="21">
        <f>+Y27-MACHICO_FREG!I22-MACHICO_FREG!I61-MACHICO_FREG!I100-MACHICO_FREG!I139-MACHICO_FREG!I178</f>
        <v>0</v>
      </c>
    </row>
    <row r="28" spans="2:36" ht="24.75" customHeight="1" x14ac:dyDescent="0.3">
      <c r="B28" s="13" t="s">
        <v>26</v>
      </c>
      <c r="C28" s="9"/>
      <c r="D28" s="11"/>
      <c r="E28" s="18">
        <v>50</v>
      </c>
      <c r="F28" s="25">
        <f>E28*100/E7</f>
        <v>0.49034029616553887</v>
      </c>
      <c r="G28" s="18">
        <v>82</v>
      </c>
      <c r="H28" s="25">
        <f>G28*100/G7</f>
        <v>0.79580745341614911</v>
      </c>
      <c r="I28" s="24">
        <v>0</v>
      </c>
      <c r="J28" s="25">
        <f>I28*100/I7</f>
        <v>0</v>
      </c>
      <c r="K28" s="9"/>
      <c r="L28" s="10"/>
      <c r="M28" s="9"/>
      <c r="N28" s="10"/>
      <c r="O28" s="9"/>
      <c r="P28" s="10"/>
      <c r="Q28" s="9"/>
      <c r="R28" s="10"/>
      <c r="S28" s="10"/>
      <c r="T28" s="10"/>
      <c r="U28" s="9"/>
      <c r="V28" s="10"/>
      <c r="W28" s="18">
        <v>168</v>
      </c>
      <c r="X28" s="25">
        <f>W28*100/W7</f>
        <v>1.6208393632416787</v>
      </c>
      <c r="Y28" s="18">
        <v>58</v>
      </c>
      <c r="Z28" s="25">
        <f>Y28*100/Y7</f>
        <v>0.51132857268800136</v>
      </c>
      <c r="AA28" s="9"/>
      <c r="AB28" s="10"/>
      <c r="AC28" s="9"/>
      <c r="AD28" s="10"/>
      <c r="AE28" s="9"/>
      <c r="AF28" s="10"/>
      <c r="AH28" s="21">
        <f>+W28-MACHICO_FREG!G23-MACHICO_FREG!G62-MACHICO_FREG!G101-MACHICO_FREG!G140-MACHICO_FREG!G179</f>
        <v>0</v>
      </c>
      <c r="AJ28" s="21">
        <f>+Y28-MACHICO_FREG!I23-MACHICO_FREG!I62-MACHICO_FREG!I101-MACHICO_FREG!I140-MACHICO_FREG!I179</f>
        <v>0</v>
      </c>
    </row>
    <row r="29" spans="2:36" ht="24.75" customHeight="1" x14ac:dyDescent="0.3">
      <c r="B29" s="14" t="s">
        <v>27</v>
      </c>
      <c r="C29" s="9"/>
      <c r="D29" s="11"/>
      <c r="E29" s="9"/>
      <c r="F29" s="10"/>
      <c r="G29" s="9"/>
      <c r="H29" s="10"/>
      <c r="I29" s="24">
        <v>0</v>
      </c>
      <c r="J29" s="25">
        <f>I29*100/I7</f>
        <v>0</v>
      </c>
      <c r="K29" s="24">
        <v>0</v>
      </c>
      <c r="L29" s="25">
        <f>K29*100/K7</f>
        <v>0</v>
      </c>
      <c r="M29" s="24">
        <v>0</v>
      </c>
      <c r="N29" s="25">
        <f>M29*100/M7</f>
        <v>0</v>
      </c>
      <c r="O29" s="9"/>
      <c r="P29" s="10"/>
      <c r="Q29" s="9"/>
      <c r="R29" s="10"/>
      <c r="S29" s="10"/>
      <c r="T29" s="10"/>
      <c r="U29" s="9"/>
      <c r="V29" s="10"/>
      <c r="W29" s="9"/>
      <c r="X29" s="10"/>
      <c r="Y29" s="9"/>
      <c r="Z29" s="10"/>
      <c r="AA29" s="9"/>
      <c r="AB29" s="10"/>
      <c r="AC29" s="9"/>
      <c r="AD29" s="10"/>
      <c r="AE29" s="9"/>
      <c r="AF29" s="10"/>
      <c r="AH29" s="21">
        <f>+W29-MACHICO_FREG!G24-MACHICO_FREG!G63-MACHICO_FREG!G102-MACHICO_FREG!G141-MACHICO_FREG!G180</f>
        <v>0</v>
      </c>
      <c r="AJ29" s="21"/>
    </row>
    <row r="30" spans="2:36" ht="24.75" customHeight="1" x14ac:dyDescent="0.3">
      <c r="B30" s="14" t="s">
        <v>28</v>
      </c>
      <c r="C30" s="9"/>
      <c r="D30" s="11"/>
      <c r="E30" s="9"/>
      <c r="F30" s="10"/>
      <c r="G30" s="9"/>
      <c r="H30" s="10"/>
      <c r="I30" s="10"/>
      <c r="J30" s="10"/>
      <c r="K30" s="10"/>
      <c r="L30" s="10"/>
      <c r="M30" s="10"/>
      <c r="N30" s="10"/>
      <c r="O30" s="9"/>
      <c r="P30" s="10"/>
      <c r="Q30" s="9"/>
      <c r="R30" s="10"/>
      <c r="S30" s="10"/>
      <c r="T30" s="10"/>
      <c r="U30" s="9"/>
      <c r="V30" s="10"/>
      <c r="W30" s="9"/>
      <c r="X30" s="10"/>
      <c r="Y30" s="18">
        <v>24</v>
      </c>
      <c r="Z30" s="25">
        <f>Y30*100/Y7</f>
        <v>0.21158423697434542</v>
      </c>
      <c r="AA30" s="9"/>
      <c r="AB30" s="10"/>
      <c r="AC30" s="9"/>
      <c r="AD30" s="10"/>
      <c r="AE30" s="9"/>
      <c r="AF30" s="10"/>
      <c r="AJ30" s="21">
        <f>+Y30-MACHICO_FREG!I24-MACHICO_FREG!I63-MACHICO_FREG!I102-MACHICO_FREG!I141-MACHICO_FREG!I180</f>
        <v>0</v>
      </c>
    </row>
    <row r="31" spans="2:36" ht="24.75" customHeight="1" x14ac:dyDescent="0.3">
      <c r="B31" s="14" t="s">
        <v>29</v>
      </c>
      <c r="C31" s="9"/>
      <c r="D31" s="11"/>
      <c r="E31" s="9"/>
      <c r="F31" s="10"/>
      <c r="G31" s="9"/>
      <c r="H31" s="10"/>
      <c r="I31" s="9"/>
      <c r="J31" s="10"/>
      <c r="K31" s="9"/>
      <c r="L31" s="10"/>
      <c r="M31" s="9"/>
      <c r="N31" s="10"/>
      <c r="O31" s="9"/>
      <c r="P31" s="10"/>
      <c r="Q31" s="9"/>
      <c r="R31" s="10"/>
      <c r="S31" s="18">
        <v>126</v>
      </c>
      <c r="T31" s="25">
        <f>S31*100/S7</f>
        <v>1.0931806350858928</v>
      </c>
      <c r="U31" s="18">
        <v>256</v>
      </c>
      <c r="V31" s="25">
        <f>U31*100/U7</f>
        <v>2.1671040379243207</v>
      </c>
      <c r="W31" s="18">
        <v>124</v>
      </c>
      <c r="X31" s="25">
        <f>W31*100/W7</f>
        <v>1.1963338157260011</v>
      </c>
      <c r="Y31" s="9"/>
      <c r="Z31" s="10"/>
      <c r="AA31" s="9"/>
      <c r="AB31" s="10"/>
      <c r="AC31" s="9"/>
      <c r="AD31" s="10"/>
      <c r="AE31" s="9"/>
      <c r="AF31" s="10"/>
      <c r="AH31" s="21">
        <f>+W31-MACHICO_FREG!G25-MACHICO_FREG!G64-MACHICO_FREG!G103-MACHICO_FREG!G142-MACHICO_FREG!G181</f>
        <v>0</v>
      </c>
      <c r="AJ31" s="21">
        <f>+Y31-MACHICO_FREG!I25-MACHICO_FREG!I64-MACHICO_FREG!I103-MACHICO_FREG!I142-MACHICO_FREG!I181</f>
        <v>0</v>
      </c>
    </row>
    <row r="32" spans="2:36" ht="24.75" customHeight="1" x14ac:dyDescent="0.3">
      <c r="B32" s="14" t="s">
        <v>30</v>
      </c>
      <c r="C32" s="9"/>
      <c r="D32" s="11"/>
      <c r="E32" s="9"/>
      <c r="F32" s="10"/>
      <c r="G32" s="9"/>
      <c r="H32" s="10"/>
      <c r="I32" s="9"/>
      <c r="J32" s="10"/>
      <c r="K32" s="9"/>
      <c r="L32" s="10"/>
      <c r="M32" s="9"/>
      <c r="N32" s="10"/>
      <c r="O32" s="9"/>
      <c r="P32" s="10"/>
      <c r="Q32" s="9"/>
      <c r="R32" s="10"/>
      <c r="S32" s="10"/>
      <c r="T32" s="10"/>
      <c r="U32" s="9"/>
      <c r="V32" s="10"/>
      <c r="W32" s="18">
        <v>158</v>
      </c>
      <c r="X32" s="25">
        <f>W32*100/W7</f>
        <v>1.5243608297153883</v>
      </c>
      <c r="Y32" s="18">
        <v>43</v>
      </c>
      <c r="Z32" s="25">
        <f>Y32*100/Y7</f>
        <v>0.37908842457903552</v>
      </c>
      <c r="AA32" s="9"/>
      <c r="AB32" s="10"/>
      <c r="AC32" s="9"/>
      <c r="AD32" s="10"/>
      <c r="AE32" s="9"/>
      <c r="AF32" s="10"/>
      <c r="AJ32" s="21">
        <f>+Y32-MACHICO_FREG!I26-MACHICO_FREG!I65-MACHICO_FREG!I104-MACHICO_FREG!I143-MACHICO_FREG!I182</f>
        <v>0</v>
      </c>
    </row>
    <row r="33" spans="2:36" ht="24.75" customHeight="1" x14ac:dyDescent="0.3">
      <c r="B33" s="14" t="s">
        <v>31</v>
      </c>
      <c r="C33" s="18">
        <v>4337</v>
      </c>
      <c r="D33" s="25">
        <f>C33*100/C7</f>
        <v>52.94189453125</v>
      </c>
      <c r="E33" s="18">
        <v>6332</v>
      </c>
      <c r="F33" s="25">
        <f>E33*100/E7</f>
        <v>62.096695106403843</v>
      </c>
      <c r="G33" s="18">
        <v>6534</v>
      </c>
      <c r="H33" s="25">
        <f>G33*100/G7</f>
        <v>63.412267080745345</v>
      </c>
      <c r="I33" s="18">
        <v>5599</v>
      </c>
      <c r="J33" s="25">
        <f>I33*100/I7</f>
        <v>57.31981981981982</v>
      </c>
      <c r="K33" s="18">
        <v>5881</v>
      </c>
      <c r="L33" s="25">
        <f>K33*100/K7</f>
        <v>53.914558122478915</v>
      </c>
      <c r="M33" s="18">
        <v>6534</v>
      </c>
      <c r="N33" s="25">
        <f>M33*100/M7</f>
        <v>55.433952659709853</v>
      </c>
      <c r="O33" s="18">
        <v>6129</v>
      </c>
      <c r="P33" s="25">
        <f>O33*100/O7</f>
        <v>56.080153719461983</v>
      </c>
      <c r="Q33" s="18">
        <v>6722</v>
      </c>
      <c r="R33" s="25">
        <f>Q33*100/Q7</f>
        <v>55.812022583859182</v>
      </c>
      <c r="S33" s="18">
        <v>7240</v>
      </c>
      <c r="T33" s="25">
        <f>S33*100/S7</f>
        <v>62.814506333506856</v>
      </c>
      <c r="U33" s="18">
        <v>5517</v>
      </c>
      <c r="V33" s="25">
        <f>U33*100/U7</f>
        <v>46.702785067298741</v>
      </c>
      <c r="W33" s="18">
        <v>4558</v>
      </c>
      <c r="X33" s="25">
        <f>W33*100/W7</f>
        <v>43.974915581283163</v>
      </c>
      <c r="Y33" s="18">
        <v>3918</v>
      </c>
      <c r="Z33" s="25">
        <f>Y33*100/Y7</f>
        <v>34.541126686061887</v>
      </c>
      <c r="AA33" s="9"/>
      <c r="AB33" s="10"/>
      <c r="AC33" s="18">
        <v>3490</v>
      </c>
      <c r="AD33" s="25">
        <f>AC33*100/AC7</f>
        <v>33.403522205206741</v>
      </c>
      <c r="AE33" s="18">
        <v>4442</v>
      </c>
      <c r="AF33" s="25">
        <f>AE33*100/AE7</f>
        <v>40.122843464908321</v>
      </c>
      <c r="AH33" s="21">
        <f>+W33-MACHICO_FREG!G27-MACHICO_FREG!G66-MACHICO_FREG!G105-MACHICO_FREG!G144-MACHICO_FREG!G183</f>
        <v>0</v>
      </c>
      <c r="AJ33" s="21">
        <f>+Y33-MACHICO_FREG!I27-MACHICO_FREG!I66-MACHICO_FREG!I105-MACHICO_FREG!I144-MACHICO_FREG!I183</f>
        <v>0</v>
      </c>
    </row>
    <row r="34" spans="2:36" ht="24.75" customHeight="1" x14ac:dyDescent="0.3">
      <c r="B34" s="14" t="s">
        <v>32</v>
      </c>
      <c r="C34" s="9"/>
      <c r="D34" s="10"/>
      <c r="E34" s="9"/>
      <c r="F34" s="10"/>
      <c r="G34" s="9"/>
      <c r="H34" s="10"/>
      <c r="I34" s="9"/>
      <c r="J34" s="10"/>
      <c r="K34" s="9"/>
      <c r="L34" s="10"/>
      <c r="M34" s="9"/>
      <c r="N34" s="10"/>
      <c r="O34" s="9"/>
      <c r="P34" s="10"/>
      <c r="Q34" s="9"/>
      <c r="R34" s="10"/>
      <c r="S34" s="9"/>
      <c r="T34" s="10"/>
      <c r="U34" s="9"/>
      <c r="V34" s="10"/>
      <c r="W34" s="9"/>
      <c r="X34" s="10"/>
      <c r="Y34" s="9"/>
      <c r="Z34" s="10"/>
      <c r="AA34" s="18">
        <v>4282</v>
      </c>
      <c r="AB34" s="25">
        <f>AA34*100/AA7</f>
        <v>39.8288531299414</v>
      </c>
      <c r="AC34" s="9"/>
      <c r="AD34" s="10"/>
      <c r="AE34" s="9"/>
      <c r="AF34" s="10"/>
      <c r="AH34" s="21"/>
      <c r="AJ34" s="21"/>
    </row>
    <row r="35" spans="2:36" ht="24.75" customHeight="1" x14ac:dyDescent="0.3">
      <c r="B35" s="14" t="s">
        <v>51</v>
      </c>
      <c r="C35" s="10"/>
      <c r="D35" s="10"/>
      <c r="E35" s="10"/>
      <c r="F35" s="10"/>
      <c r="G35" s="10"/>
      <c r="H35" s="10"/>
      <c r="I35" s="10"/>
      <c r="J35" s="10"/>
      <c r="K35" s="10"/>
      <c r="L35" s="10"/>
      <c r="M35" s="10"/>
      <c r="N35" s="10"/>
      <c r="O35" s="10"/>
      <c r="P35" s="10"/>
      <c r="Q35" s="10"/>
      <c r="R35" s="10"/>
      <c r="S35" s="10"/>
      <c r="T35" s="10"/>
      <c r="U35" s="9"/>
      <c r="V35" s="10"/>
      <c r="W35" s="10"/>
      <c r="X35" s="10"/>
      <c r="Y35" s="10"/>
      <c r="Z35" s="10"/>
      <c r="AA35" s="10"/>
      <c r="AB35" s="10"/>
      <c r="AC35" s="10"/>
      <c r="AD35" s="10"/>
      <c r="AE35" s="18">
        <v>49</v>
      </c>
      <c r="AF35" s="25">
        <f>AE35*100/AE7</f>
        <v>0.44259777797850242</v>
      </c>
    </row>
    <row r="36" spans="2:36" ht="24.75" customHeight="1" x14ac:dyDescent="0.3">
      <c r="B36" s="14" t="s">
        <v>47</v>
      </c>
      <c r="C36" s="10"/>
      <c r="D36" s="10"/>
      <c r="E36" s="10"/>
      <c r="F36" s="10"/>
      <c r="G36" s="10"/>
      <c r="H36" s="10"/>
      <c r="I36" s="10"/>
      <c r="J36" s="10"/>
      <c r="K36" s="10"/>
      <c r="L36" s="10"/>
      <c r="M36" s="10"/>
      <c r="N36" s="10"/>
      <c r="O36" s="10"/>
      <c r="P36" s="10"/>
      <c r="Q36" s="10"/>
      <c r="R36" s="10"/>
      <c r="S36" s="10"/>
      <c r="T36" s="10"/>
      <c r="U36" s="9"/>
      <c r="V36" s="10"/>
      <c r="W36" s="18">
        <v>95</v>
      </c>
      <c r="X36" s="25">
        <f>W36*100/W7</f>
        <v>0.91654606849975884</v>
      </c>
      <c r="Y36" s="10"/>
      <c r="Z36" s="10"/>
      <c r="AA36" s="10"/>
      <c r="AB36" s="10"/>
      <c r="AC36" s="10"/>
      <c r="AD36" s="10"/>
      <c r="AE36" s="10"/>
      <c r="AF36" s="10"/>
      <c r="AH36" s="21">
        <f>+W36-MACHICO_FREG!G30-MACHICO_FREG!G69-MACHICO_FREG!G108-MACHICO_FREG!G147-MACHICO_FREG!G186</f>
        <v>0</v>
      </c>
      <c r="AJ36" s="21">
        <f>+Y36-MACHICO_FREG!I30-MACHICO_FREG!I69-MACHICO_FREG!I108-MACHICO_FREG!I147-MACHICO_FREG!I186</f>
        <v>0</v>
      </c>
    </row>
    <row r="37" spans="2:36" ht="24.75" customHeight="1" x14ac:dyDescent="0.3">
      <c r="B37" s="14" t="s">
        <v>33</v>
      </c>
      <c r="C37" s="27">
        <v>972</v>
      </c>
      <c r="D37" s="26">
        <f>C37*100/C7</f>
        <v>11.865234375</v>
      </c>
      <c r="E37" s="18">
        <v>857</v>
      </c>
      <c r="F37" s="25">
        <f>E37*100/E7</f>
        <v>8.4044326762773363</v>
      </c>
      <c r="G37" s="18">
        <v>638</v>
      </c>
      <c r="H37" s="25">
        <f>G37*100/G7</f>
        <v>6.191770186335404</v>
      </c>
      <c r="I37" s="18">
        <v>721</v>
      </c>
      <c r="J37" s="25">
        <f>I37*100/I7</f>
        <v>7.3812448812448812</v>
      </c>
      <c r="K37" s="18">
        <v>4067</v>
      </c>
      <c r="L37" s="25">
        <f>K37*100/K7</f>
        <v>37.284561789512281</v>
      </c>
      <c r="M37" s="18">
        <v>4316</v>
      </c>
      <c r="N37" s="25">
        <f>M37*100/M7</f>
        <v>36.616611521167385</v>
      </c>
      <c r="O37" s="18">
        <v>3423</v>
      </c>
      <c r="P37" s="25">
        <f>O37*100/O7</f>
        <v>31.320340378808673</v>
      </c>
      <c r="Q37" s="18">
        <v>4413</v>
      </c>
      <c r="R37" s="25">
        <f>Q37*100/Q7</f>
        <v>36.640650946529391</v>
      </c>
      <c r="S37" s="18">
        <v>2859</v>
      </c>
      <c r="T37" s="25">
        <f>S37*100/S7</f>
        <v>24.804789172306091</v>
      </c>
      <c r="U37" s="18">
        <v>2720</v>
      </c>
      <c r="V37" s="25">
        <f>U37*100/U7</f>
        <v>23.025480402945906</v>
      </c>
      <c r="W37" s="10"/>
      <c r="X37" s="10"/>
      <c r="Y37" s="18">
        <v>5454</v>
      </c>
      <c r="Z37" s="25">
        <f>Y37*100/Y7</f>
        <v>48.082517852419997</v>
      </c>
      <c r="AA37" s="18">
        <v>3541</v>
      </c>
      <c r="AB37" s="25">
        <f>AA37*100/AA7</f>
        <v>32.936471025951072</v>
      </c>
      <c r="AC37" s="18">
        <v>3512</v>
      </c>
      <c r="AD37" s="25">
        <f>AC37*100/AC7</f>
        <v>33.61408882082695</v>
      </c>
      <c r="AE37" s="18">
        <v>2988</v>
      </c>
      <c r="AF37" s="25">
        <f>AE37*100/AE7</f>
        <v>26.9894318489748</v>
      </c>
      <c r="AH37" s="21">
        <f>+W37-MACHICO_FREG!G31-MACHICO_FREG!G70-MACHICO_FREG!G109-MACHICO_FREG!G148-MACHICO_FREG!G187</f>
        <v>0</v>
      </c>
      <c r="AJ37" s="21">
        <f>+Y37-MACHICO_FREG!I31-MACHICO_FREG!I70-MACHICO_FREG!I109-MACHICO_FREG!I148-MACHICO_FREG!I187</f>
        <v>0</v>
      </c>
    </row>
    <row r="38" spans="2:36" ht="24.75" customHeight="1" x14ac:dyDescent="0.3">
      <c r="B38" s="14" t="s">
        <v>35</v>
      </c>
      <c r="C38" s="10"/>
      <c r="D38" s="10"/>
      <c r="E38" s="10"/>
      <c r="F38" s="10"/>
      <c r="G38" s="10"/>
      <c r="H38" s="10"/>
      <c r="I38" s="10"/>
      <c r="J38" s="10"/>
      <c r="K38" s="10"/>
      <c r="L38" s="10"/>
      <c r="M38" s="10"/>
      <c r="N38" s="10"/>
      <c r="O38" s="10"/>
      <c r="P38" s="10"/>
      <c r="Q38" s="10"/>
      <c r="R38" s="10"/>
      <c r="S38" s="10"/>
      <c r="T38" s="10"/>
      <c r="U38" s="9"/>
      <c r="V38" s="10"/>
      <c r="W38" s="18">
        <v>1928</v>
      </c>
      <c r="X38" s="25">
        <f>W38*100/W7</f>
        <v>18.60106126386879</v>
      </c>
      <c r="Y38" s="9"/>
      <c r="Z38" s="10"/>
      <c r="AA38" s="9"/>
      <c r="AB38" s="10"/>
      <c r="AC38" s="9"/>
      <c r="AD38" s="10"/>
      <c r="AE38" s="9"/>
      <c r="AF38" s="10"/>
      <c r="AH38" s="21">
        <f>+W38-MACHICO_FREG!G32-MACHICO_FREG!G71-MACHICO_FREG!G110-MACHICO_FREG!G149-MACHICO_FREG!G188</f>
        <v>0</v>
      </c>
      <c r="AJ38" s="21">
        <f>+Y38-MACHICO_FREG!I32-MACHICO_FREG!I71-MACHICO_FREG!I110-MACHICO_FREG!I149-MACHICO_FREG!I188</f>
        <v>0</v>
      </c>
    </row>
    <row r="39" spans="2:36" ht="24.75" customHeight="1" x14ac:dyDescent="0.3">
      <c r="B39" s="13" t="s">
        <v>34</v>
      </c>
      <c r="C39" s="9"/>
      <c r="D39" s="10"/>
      <c r="E39" s="9"/>
      <c r="F39" s="10"/>
      <c r="G39" s="9"/>
      <c r="H39" s="10"/>
      <c r="I39" s="9"/>
      <c r="J39" s="10"/>
      <c r="K39" s="24">
        <v>0</v>
      </c>
      <c r="L39" s="25">
        <f>K39*100/K7</f>
        <v>0</v>
      </c>
      <c r="M39" s="24">
        <v>0</v>
      </c>
      <c r="N39" s="25">
        <f>M39*100/M7</f>
        <v>0</v>
      </c>
      <c r="O39" s="18">
        <v>76</v>
      </c>
      <c r="P39" s="25">
        <f>O39*100/O7</f>
        <v>0.69539756610851866</v>
      </c>
      <c r="Q39" s="9"/>
      <c r="R39" s="10"/>
      <c r="S39" s="10"/>
      <c r="T39" s="10"/>
      <c r="U39" s="9" t="s">
        <v>42</v>
      </c>
      <c r="V39" s="10"/>
      <c r="W39" s="9"/>
      <c r="X39" s="10"/>
      <c r="Y39" s="9"/>
      <c r="Z39" s="10"/>
      <c r="AA39" s="9"/>
      <c r="AB39" s="10"/>
      <c r="AC39" s="9"/>
      <c r="AD39" s="10"/>
      <c r="AE39" s="9"/>
      <c r="AF39" s="10"/>
    </row>
    <row r="40" spans="2:36" ht="24.75" customHeight="1" x14ac:dyDescent="0.3">
      <c r="B40" s="14" t="s">
        <v>36</v>
      </c>
      <c r="C40" s="9"/>
      <c r="D40" s="10"/>
      <c r="E40" s="9"/>
      <c r="F40" s="10"/>
      <c r="G40" s="9"/>
      <c r="H40" s="10"/>
      <c r="I40" s="9"/>
      <c r="J40" s="10"/>
      <c r="K40" s="9"/>
      <c r="L40" s="10"/>
      <c r="M40" s="9"/>
      <c r="N40" s="10"/>
      <c r="O40" s="9"/>
      <c r="P40" s="10"/>
      <c r="Q40" s="9"/>
      <c r="R40" s="10"/>
      <c r="S40" s="10"/>
      <c r="T40" s="10"/>
      <c r="U40" s="18">
        <v>941</v>
      </c>
      <c r="V40" s="25">
        <f>U40*100/U7</f>
        <v>7.9658003894015073</v>
      </c>
      <c r="W40" s="9"/>
      <c r="X40" s="10"/>
      <c r="Y40" s="18">
        <v>71</v>
      </c>
      <c r="Z40" s="25">
        <f>Y40*100/Y7</f>
        <v>0.62593670104910515</v>
      </c>
      <c r="AA40" s="18">
        <v>75</v>
      </c>
      <c r="AB40" s="25">
        <f>AA40*100/AA7</f>
        <v>0.69760952469537718</v>
      </c>
      <c r="AC40" s="18">
        <v>70</v>
      </c>
      <c r="AD40" s="25">
        <f>AC40*100/AC7</f>
        <v>0.66998468606431849</v>
      </c>
      <c r="AE40" s="9"/>
      <c r="AF40" s="10"/>
      <c r="AH40" s="21">
        <f>+W40-MACHICO_FREG!G33-MACHICO_FREG!G72-MACHICO_FREG!G111-MACHICO_FREG!G150-MACHICO_FREG!G189</f>
        <v>0</v>
      </c>
      <c r="AJ40" s="21">
        <f>+Y40-MACHICO_FREG!I33-MACHICO_FREG!I72-MACHICO_FREG!I111-MACHICO_FREG!I150-MACHICO_FREG!I189</f>
        <v>0</v>
      </c>
    </row>
    <row r="41" spans="2:36" ht="24.75" customHeight="1" x14ac:dyDescent="0.3">
      <c r="B41" s="14" t="s">
        <v>188</v>
      </c>
      <c r="C41" s="9"/>
      <c r="D41" s="10"/>
      <c r="E41" s="9"/>
      <c r="F41" s="10"/>
      <c r="G41" s="9"/>
      <c r="H41" s="10"/>
      <c r="I41" s="9"/>
      <c r="J41" s="10"/>
      <c r="K41" s="9"/>
      <c r="L41" s="10"/>
      <c r="M41" s="9"/>
      <c r="N41" s="10"/>
      <c r="O41" s="9"/>
      <c r="P41" s="10"/>
      <c r="Q41" s="9"/>
      <c r="R41" s="10"/>
      <c r="S41" s="10"/>
      <c r="T41" s="10"/>
      <c r="U41" s="10"/>
      <c r="V41" s="10"/>
      <c r="W41" s="10"/>
      <c r="X41" s="10"/>
      <c r="Y41" s="10"/>
      <c r="Z41" s="10"/>
      <c r="AA41" s="10"/>
      <c r="AB41" s="10"/>
      <c r="AC41" s="10"/>
      <c r="AD41" s="10"/>
      <c r="AE41" s="18">
        <v>49</v>
      </c>
      <c r="AF41" s="25">
        <f>AE41*100/AE7</f>
        <v>0.44259777797850242</v>
      </c>
      <c r="AH41" s="21"/>
      <c r="AJ41" s="21"/>
    </row>
    <row r="42" spans="2:36" ht="24.75" customHeight="1" x14ac:dyDescent="0.3">
      <c r="B42" s="14" t="s">
        <v>37</v>
      </c>
      <c r="C42" s="9"/>
      <c r="D42" s="10"/>
      <c r="E42" s="9"/>
      <c r="F42" s="10"/>
      <c r="G42" s="9"/>
      <c r="H42" s="10"/>
      <c r="I42" s="9"/>
      <c r="J42" s="10"/>
      <c r="K42" s="9"/>
      <c r="L42" s="10"/>
      <c r="M42" s="9"/>
      <c r="N42" s="10"/>
      <c r="O42" s="9"/>
      <c r="P42" s="10"/>
      <c r="Q42" s="9"/>
      <c r="R42" s="10"/>
      <c r="S42" s="10"/>
      <c r="T42" s="10"/>
      <c r="U42" s="9"/>
      <c r="V42" s="10"/>
      <c r="W42" s="9"/>
      <c r="X42" s="10"/>
      <c r="Y42" s="18">
        <v>95</v>
      </c>
      <c r="Z42" s="25">
        <f>Y42*100/Y7</f>
        <v>0.83752093802345062</v>
      </c>
      <c r="AA42" s="9"/>
      <c r="AB42" s="10"/>
      <c r="AC42" s="9"/>
      <c r="AD42" s="10"/>
      <c r="AE42" s="9"/>
      <c r="AF42" s="10"/>
      <c r="AH42" s="21">
        <f>+W42-MACHICO_FREG!G35-MACHICO_FREG!G74-MACHICO_FREG!G113-MACHICO_FREG!G152-MACHICO_FREG!G191</f>
        <v>0</v>
      </c>
      <c r="AJ42" s="21">
        <f>+Y42-MACHICO_FREG!I35-MACHICO_FREG!I74-MACHICO_FREG!I113-MACHICO_FREG!I152-MACHICO_FREG!I191</f>
        <v>0</v>
      </c>
    </row>
    <row r="43" spans="2:36" ht="24.75" customHeight="1" x14ac:dyDescent="0.3">
      <c r="B43" s="14" t="s">
        <v>38</v>
      </c>
      <c r="C43" s="9"/>
      <c r="D43" s="10"/>
      <c r="E43" s="9"/>
      <c r="F43" s="10"/>
      <c r="G43" s="9"/>
      <c r="H43" s="10"/>
      <c r="I43" s="9"/>
      <c r="J43" s="10"/>
      <c r="K43" s="9"/>
      <c r="L43" s="10"/>
      <c r="M43" s="9"/>
      <c r="N43" s="10"/>
      <c r="O43" s="9"/>
      <c r="P43" s="10"/>
      <c r="Q43" s="9"/>
      <c r="R43" s="10"/>
      <c r="S43" s="10"/>
      <c r="T43" s="10"/>
      <c r="U43" s="9"/>
      <c r="V43" s="10"/>
      <c r="W43" s="9"/>
      <c r="X43" s="10"/>
      <c r="Y43" s="18">
        <v>88</v>
      </c>
      <c r="Z43" s="25">
        <f>Y43*100/Y7</f>
        <v>0.77580886890593315</v>
      </c>
      <c r="AA43" s="18">
        <v>35</v>
      </c>
      <c r="AB43" s="25">
        <f>AA43*100/AA7</f>
        <v>0.32555111152450933</v>
      </c>
      <c r="AC43" s="18">
        <v>16</v>
      </c>
      <c r="AD43" s="25">
        <f>AC43*100/AC7</f>
        <v>0.15313935681470137</v>
      </c>
      <c r="AE43" s="9"/>
      <c r="AF43" s="10"/>
      <c r="AH43" s="21">
        <f>+W43-MACHICO_FREG!G36-MACHICO_FREG!G75-MACHICO_FREG!G114-MACHICO_FREG!G153-MACHICO_FREG!G192</f>
        <v>0</v>
      </c>
      <c r="AJ43" s="21">
        <f>+Y43-MACHICO_FREG!I36-MACHICO_FREG!I75-MACHICO_FREG!I114-MACHICO_FREG!I153-MACHICO_FREG!I192</f>
        <v>0</v>
      </c>
    </row>
    <row r="44" spans="2:36" ht="24.75" customHeight="1" x14ac:dyDescent="0.3">
      <c r="B44" s="14" t="s">
        <v>39</v>
      </c>
      <c r="C44" s="9"/>
      <c r="D44" s="10"/>
      <c r="E44" s="18">
        <v>75</v>
      </c>
      <c r="F44" s="25">
        <f>E44*100/E7</f>
        <v>0.73551044424830836</v>
      </c>
      <c r="G44" s="9"/>
      <c r="H44" s="10"/>
      <c r="I44" s="9"/>
      <c r="J44" s="10"/>
      <c r="K44" s="9"/>
      <c r="L44" s="10"/>
      <c r="M44" s="9"/>
      <c r="N44" s="10"/>
      <c r="O44" s="9"/>
      <c r="P44" s="10"/>
      <c r="Q44" s="9"/>
      <c r="R44" s="10"/>
      <c r="S44" s="10"/>
      <c r="T44" s="10"/>
      <c r="U44" s="9"/>
      <c r="V44" s="10"/>
      <c r="W44" s="9"/>
      <c r="X44" s="10"/>
      <c r="Y44" s="10"/>
      <c r="Z44" s="10"/>
      <c r="AA44" s="10"/>
      <c r="AB44" s="10"/>
      <c r="AC44" s="10"/>
      <c r="AD44" s="10"/>
      <c r="AE44" s="10"/>
      <c r="AF44" s="10"/>
      <c r="AH44" s="21">
        <f>+W44-MACHICO_FREG!G37-MACHICO_FREG!G76-MACHICO_FREG!G115-MACHICO_FREG!G154-MACHICO_FREG!G193</f>
        <v>0</v>
      </c>
      <c r="AJ44" s="21">
        <f>+Y44-MACHICO_FREG!I37-MACHICO_FREG!I76-MACHICO_FREG!I115-MACHICO_FREG!I154-MACHICO_FREG!I193</f>
        <v>0</v>
      </c>
    </row>
    <row r="45" spans="2:36" ht="24.75" customHeight="1" x14ac:dyDescent="0.3">
      <c r="B45" s="14" t="s">
        <v>40</v>
      </c>
      <c r="C45" s="18">
        <v>2453</v>
      </c>
      <c r="D45" s="25">
        <f>C45*100/C7</f>
        <v>29.94384765625</v>
      </c>
      <c r="E45" s="18">
        <v>2327</v>
      </c>
      <c r="F45" s="25">
        <f>E45*100/E7</f>
        <v>22.820437383544181</v>
      </c>
      <c r="G45" s="18">
        <v>2573</v>
      </c>
      <c r="H45" s="25">
        <f>G45*100/G7</f>
        <v>24.970885093167702</v>
      </c>
      <c r="I45" s="18">
        <v>2923</v>
      </c>
      <c r="J45" s="25">
        <f>I45*100/I7</f>
        <v>29.924242424242426</v>
      </c>
      <c r="K45" s="18">
        <v>365</v>
      </c>
      <c r="L45" s="25">
        <f>K45*100/K7</f>
        <v>3.3461679501283461</v>
      </c>
      <c r="M45" s="18">
        <v>303</v>
      </c>
      <c r="N45" s="25">
        <f>M45*100/M7</f>
        <v>2.570628658691779</v>
      </c>
      <c r="O45" s="18">
        <v>283</v>
      </c>
      <c r="P45" s="25">
        <f>O45*100/O7</f>
        <v>2.5894409369567208</v>
      </c>
      <c r="Q45" s="9"/>
      <c r="R45" s="10"/>
      <c r="S45" s="10"/>
      <c r="T45" s="10"/>
      <c r="U45" s="9"/>
      <c r="V45" s="10"/>
      <c r="W45" s="9"/>
      <c r="X45" s="10"/>
      <c r="Y45" s="10"/>
      <c r="Z45" s="10"/>
      <c r="AA45" s="10"/>
      <c r="AB45" s="10"/>
      <c r="AC45" s="10"/>
      <c r="AD45" s="10"/>
      <c r="AE45" s="10"/>
      <c r="AF45" s="10"/>
      <c r="AH45" s="21"/>
      <c r="AJ45" s="21"/>
    </row>
    <row r="46" spans="2:36" ht="5.15" customHeight="1" x14ac:dyDescent="0.3">
      <c r="B46" s="15"/>
      <c r="C46" s="16"/>
      <c r="D46" s="16"/>
      <c r="E46" s="16"/>
      <c r="F46" s="16"/>
      <c r="G46" s="19"/>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row>
    <row r="47" spans="2:36" ht="14" x14ac:dyDescent="0.3">
      <c r="B47" s="52" t="s">
        <v>185</v>
      </c>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row>
    <row r="48" spans="2:36" ht="29.25" customHeight="1" x14ac:dyDescent="0.3">
      <c r="B48" s="75" t="s">
        <v>197</v>
      </c>
      <c r="C48" s="75"/>
      <c r="D48" s="75"/>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row>
    <row r="49" spans="2:32" ht="12" customHeight="1" x14ac:dyDescent="0.3">
      <c r="B49" s="75"/>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row>
  </sheetData>
  <mergeCells count="34">
    <mergeCell ref="B48:AF49"/>
    <mergeCell ref="AE3:AF3"/>
    <mergeCell ref="AE4:AF4"/>
    <mergeCell ref="B1:AF1"/>
    <mergeCell ref="B2:AF2"/>
    <mergeCell ref="Y4:Z4"/>
    <mergeCell ref="U3:V3"/>
    <mergeCell ref="W3:X3"/>
    <mergeCell ref="Y3:Z3"/>
    <mergeCell ref="B4:B5"/>
    <mergeCell ref="C4:D4"/>
    <mergeCell ref="E4:F4"/>
    <mergeCell ref="G4:H4"/>
    <mergeCell ref="I4:J4"/>
    <mergeCell ref="K4:L4"/>
    <mergeCell ref="M4:N4"/>
    <mergeCell ref="U4:V4"/>
    <mergeCell ref="W4:X4"/>
    <mergeCell ref="AC3:AD3"/>
    <mergeCell ref="AC4:AD4"/>
    <mergeCell ref="AA3:AB3"/>
    <mergeCell ref="AA4:AB4"/>
    <mergeCell ref="M3:N3"/>
    <mergeCell ref="O3:P3"/>
    <mergeCell ref="Q3:R3"/>
    <mergeCell ref="S3:T3"/>
    <mergeCell ref="S4:T4"/>
    <mergeCell ref="O4:P4"/>
    <mergeCell ref="Q4:R4"/>
    <mergeCell ref="C3:D3"/>
    <mergeCell ref="E3:F3"/>
    <mergeCell ref="G3:H3"/>
    <mergeCell ref="I3:J3"/>
    <mergeCell ref="K3:L3"/>
  </mergeCells>
  <hyperlinks>
    <hyperlink ref="AH3" location="ÍNDICE!A1" display="(Voltar ao Índice)" xr:uid="{BAB0CBD3-D5F6-423F-8EF3-D59433EBE4F3}"/>
  </hyperlinks>
  <printOptions horizontalCentered="1"/>
  <pageMargins left="0.47244094488188981" right="0.47244094488188981" top="0.6692913385826772" bottom="0.6692913385826772" header="0" footer="0"/>
  <pageSetup paperSize="9" scale="44"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25</vt:i4>
      </vt:variant>
      <vt:variant>
        <vt:lpstr>Intervalos com Nome</vt:lpstr>
      </vt:variant>
      <vt:variant>
        <vt:i4>23</vt:i4>
      </vt:variant>
    </vt:vector>
  </HeadingPairs>
  <TitlesOfParts>
    <vt:vector size="48" baseType="lpstr">
      <vt:lpstr>ÍNDICE</vt:lpstr>
      <vt:lpstr>REGIONAIS_RAM</vt:lpstr>
      <vt:lpstr>CALHETA_MUN</vt:lpstr>
      <vt:lpstr>CALHETA_FREG</vt:lpstr>
      <vt:lpstr>CÂMARA DE LOBOS_MUN</vt:lpstr>
      <vt:lpstr>CÂMARA DE LOBOS_FREG</vt:lpstr>
      <vt:lpstr>FUNCHAL_MUN</vt:lpstr>
      <vt:lpstr>FUNCHAL_FREG</vt:lpstr>
      <vt:lpstr>MACHICO_MUN</vt:lpstr>
      <vt:lpstr>MACHICO_FREG</vt:lpstr>
      <vt:lpstr>PONTA DO SOL_MUN</vt:lpstr>
      <vt:lpstr>PONTA DO SOL_FREG</vt:lpstr>
      <vt:lpstr>PORTO MONIZ_MUN</vt:lpstr>
      <vt:lpstr>PORTO MONIZ_FREG</vt:lpstr>
      <vt:lpstr>RIBEIRA BRAVA_MUN</vt:lpstr>
      <vt:lpstr>RIBEIRA BRAVA_FREG</vt:lpstr>
      <vt:lpstr>SANTA CRUZ_MUN</vt:lpstr>
      <vt:lpstr>SANTA CRUZ_FREG</vt:lpstr>
      <vt:lpstr>SANTANA_MUN</vt:lpstr>
      <vt:lpstr>SANTANA_FREG</vt:lpstr>
      <vt:lpstr>SÃO VICENTE_MUN</vt:lpstr>
      <vt:lpstr>SÃO VICENTE_FREG</vt:lpstr>
      <vt:lpstr>PORTO SANTO_MUN</vt:lpstr>
      <vt:lpstr>PORTO SANTO_FREG</vt:lpstr>
      <vt:lpstr>PARTIDOS</vt:lpstr>
      <vt:lpstr>CALHETA_FREG!Área_de_Impressão</vt:lpstr>
      <vt:lpstr>CALHETA_MUN!Área_de_Impressão</vt:lpstr>
      <vt:lpstr>'CÂMARA DE LOBOS_FREG'!Área_de_Impressão</vt:lpstr>
      <vt:lpstr>'CÂMARA DE LOBOS_MUN'!Área_de_Impressão</vt:lpstr>
      <vt:lpstr>FUNCHAL_FREG!Área_de_Impressão</vt:lpstr>
      <vt:lpstr>FUNCHAL_MUN!Área_de_Impressão</vt:lpstr>
      <vt:lpstr>MACHICO_FREG!Área_de_Impressão</vt:lpstr>
      <vt:lpstr>MACHICO_MUN!Área_de_Impressão</vt:lpstr>
      <vt:lpstr>'PONTA DO SOL_FREG'!Área_de_Impressão</vt:lpstr>
      <vt:lpstr>'PONTA DO SOL_MUN'!Área_de_Impressão</vt:lpstr>
      <vt:lpstr>'PORTO MONIZ_FREG'!Área_de_Impressão</vt:lpstr>
      <vt:lpstr>'PORTO MONIZ_MUN'!Área_de_Impressão</vt:lpstr>
      <vt:lpstr>'PORTO SANTO_FREG'!Área_de_Impressão</vt:lpstr>
      <vt:lpstr>'PORTO SANTO_MUN'!Área_de_Impressão</vt:lpstr>
      <vt:lpstr>REGIONAIS_RAM!Área_de_Impressão</vt:lpstr>
      <vt:lpstr>'RIBEIRA BRAVA_FREG'!Área_de_Impressão</vt:lpstr>
      <vt:lpstr>'RIBEIRA BRAVA_MUN'!Área_de_Impressão</vt:lpstr>
      <vt:lpstr>'SANTA CRUZ_FREG'!Área_de_Impressão</vt:lpstr>
      <vt:lpstr>'SANTA CRUZ_MUN'!Área_de_Impressão</vt:lpstr>
      <vt:lpstr>SANTANA_FREG!Área_de_Impressão</vt:lpstr>
      <vt:lpstr>SANTANA_MUN!Área_de_Impressão</vt:lpstr>
      <vt:lpstr>'SÃO VICENTE_FREG'!Área_de_Impressão</vt:lpstr>
      <vt:lpstr>'SÃO VICENTE_MUN'!Área_de_Impressão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Rubina Correia</dc:creator>
  <cp:keywords/>
  <dc:description/>
  <cp:lastModifiedBy>Celina Nunes</cp:lastModifiedBy>
  <cp:revision/>
  <cp:lastPrinted>2025-12-30T15:27:07Z</cp:lastPrinted>
  <dcterms:created xsi:type="dcterms:W3CDTF">2022-08-23T15:44:33Z</dcterms:created>
  <dcterms:modified xsi:type="dcterms:W3CDTF">2025-12-30T15:30:35Z</dcterms:modified>
  <cp:category/>
  <cp:contentStatus/>
</cp:coreProperties>
</file>